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drawings/drawing11.xml" ContentType="application/vnd.openxmlformats-officedocument.drawing+xml"/>
  <Override PartName="/xl/charts/chart11.xml" ContentType="application/vnd.openxmlformats-officedocument.drawingml.chart+xml"/>
  <Override PartName="/xl/drawings/drawing12.xml" ContentType="application/vnd.openxmlformats-officedocument.drawing+xml"/>
  <Override PartName="/xl/charts/chart12.xml" ContentType="application/vnd.openxmlformats-officedocument.drawingml.chart+xml"/>
  <Override PartName="/xl/drawings/drawing13.xml" ContentType="application/vnd.openxmlformats-officedocument.drawing+xml"/>
  <Override PartName="/xl/charts/chart13.xml" ContentType="application/vnd.openxmlformats-officedocument.drawingml.chart+xml"/>
  <Override PartName="/xl/drawings/drawing14.xml" ContentType="application/vnd.openxmlformats-officedocument.drawing+xml"/>
  <Override PartName="/xl/charts/chart14.xml" ContentType="application/vnd.openxmlformats-officedocument.drawingml.chart+xml"/>
  <Override PartName="/xl/drawings/drawing15.xml" ContentType="application/vnd.openxmlformats-officedocument.drawing+xml"/>
  <Override PartName="/xl/charts/chart15.xml" ContentType="application/vnd.openxmlformats-officedocument.drawingml.chart+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charts/chart17.xml" ContentType="application/vnd.openxmlformats-officedocument.drawingml.chart+xml"/>
  <Override PartName="/xl/drawings/drawing18.xml" ContentType="application/vnd.openxmlformats-officedocument.drawing+xml"/>
  <Override PartName="/xl/charts/chart18.xml" ContentType="application/vnd.openxmlformats-officedocument.drawingml.chart+xml"/>
  <Override PartName="/xl/drawings/drawing19.xml" ContentType="application/vnd.openxmlformats-officedocument.drawing+xml"/>
  <Override PartName="/xl/charts/chart19.xml" ContentType="application/vnd.openxmlformats-officedocument.drawingml.chart+xml"/>
  <Override PartName="/xl/drawings/drawing20.xml" ContentType="application/vnd.openxmlformats-officedocument.drawing+xml"/>
  <Override PartName="/xl/charts/chart20.xml" ContentType="application/vnd.openxmlformats-officedocument.drawingml.chart+xml"/>
  <Override PartName="/xl/drawings/drawing21.xml" ContentType="application/vnd.openxmlformats-officedocument.drawing+xml"/>
  <Override PartName="/xl/charts/chart21.xml" ContentType="application/vnd.openxmlformats-officedocument.drawingml.chart+xml"/>
  <Override PartName="/xl/drawings/drawing22.xml" ContentType="application/vnd.openxmlformats-officedocument.drawing+xml"/>
  <Override PartName="/xl/charts/chart22.xml" ContentType="application/vnd.openxmlformats-officedocument.drawingml.chart+xml"/>
  <Override PartName="/xl/drawings/drawing23.xml" ContentType="application/vnd.openxmlformats-officedocument.drawing+xml"/>
  <Override PartName="/xl/charts/chart23.xml" ContentType="application/vnd.openxmlformats-officedocument.drawingml.chart+xml"/>
  <Override PartName="/xl/drawings/drawing24.xml" ContentType="application/vnd.openxmlformats-officedocument.drawing+xml"/>
  <Override PartName="/xl/charts/chart24.xml" ContentType="application/vnd.openxmlformats-officedocument.drawingml.chart+xml"/>
  <Override PartName="/xl/drawings/drawing25.xml" ContentType="application/vnd.openxmlformats-officedocument.drawing+xml"/>
  <Override PartName="/xl/charts/chart25.xml" ContentType="application/vnd.openxmlformats-officedocument.drawingml.chart+xml"/>
  <Override PartName="/xl/drawings/drawing26.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7.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28.xml" ContentType="application/vnd.openxmlformats-officedocument.drawing+xml"/>
  <Override PartName="/xl/charts/chart41.xml" ContentType="application/vnd.openxmlformats-officedocument.drawingml.chart+xml"/>
  <Override PartName="/xl/drawings/drawing29.xml" ContentType="application/vnd.openxmlformats-officedocument.drawing+xml"/>
  <Override PartName="/xl/charts/chart42.xml" ContentType="application/vnd.openxmlformats-officedocument.drawingml.chart+xml"/>
  <Override PartName="/xl/drawings/drawing30.xml" ContentType="application/vnd.openxmlformats-officedocument.drawing+xml"/>
  <Override PartName="/xl/charts/chart43.xml" ContentType="application/vnd.openxmlformats-officedocument.drawingml.chart+xml"/>
  <Override PartName="/xl/drawings/drawing31.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G:\My Drive\RESEARCH\real estate\Is Flight to Safety really Safe\data and empirics\"/>
    </mc:Choice>
  </mc:AlternateContent>
  <xr:revisionPtr revIDLastSave="0" documentId="8_{CE7A7B34-D91D-4160-8F10-9C0CC3BA2318}" xr6:coauthVersionLast="36" xr6:coauthVersionMax="36" xr10:uidLastSave="{00000000-0000-0000-0000-000000000000}"/>
  <bookViews>
    <workbookView xWindow="60" yWindow="98" windowWidth="16725" windowHeight="9315" firstSheet="60" activeTab="63" xr2:uid="{00000000-000D-0000-FFFF-FFFF00000000}"/>
  </bookViews>
  <sheets>
    <sheet name="Equity_Trend" sheetId="21" r:id="rId1"/>
    <sheet name="Bond_Trend" sheetId="20" r:id="rId2"/>
    <sheet name="REIT_Trend" sheetId="19" r:id="rId3"/>
    <sheet name="3Assets_Trend" sheetId="43" r:id="rId4"/>
    <sheet name="trend tstat" sheetId="45" r:id="rId5"/>
    <sheet name="Rawreturns_Correlations" sheetId="27" r:id="rId6"/>
    <sheet name="Mean_Difference" sheetId="22" r:id="rId7"/>
    <sheet name="VIX_correlations" sheetId="32" r:id="rId8"/>
    <sheet name="Equity_VIX" sheetId="1" r:id="rId9"/>
    <sheet name="Bond_VIX" sheetId="13" r:id="rId10"/>
    <sheet name="REITs_VIX" sheetId="12" r:id="rId11"/>
    <sheet name="TED_Correlations" sheetId="37" r:id="rId12"/>
    <sheet name="Equity_TED" sheetId="2" r:id="rId13"/>
    <sheet name="Bond_TED" sheetId="14" r:id="rId14"/>
    <sheet name="REITs_TED" sheetId="15" r:id="rId15"/>
    <sheet name="Bear-Bull_Correlations" sheetId="42" r:id="rId16"/>
    <sheet name="Equity_Bear-Bull" sheetId="18" r:id="rId17"/>
    <sheet name="Bond_Bear-Bull" sheetId="17" r:id="rId18"/>
    <sheet name="REITs_Bear-Bull" sheetId="16" r:id="rId19"/>
    <sheet name="Equity_StdDev" sheetId="25" r:id="rId20"/>
    <sheet name="Bond_StdDev" sheetId="24" r:id="rId21"/>
    <sheet name="REIT_StdDev" sheetId="23" r:id="rId22"/>
    <sheet name="Equities_Returns_Mean" sheetId="3" r:id="rId23"/>
    <sheet name="Bond_Returns_Mean" sheetId="4" r:id="rId24"/>
    <sheet name="REITs_Returns_mean" sheetId="5" r:id="rId25"/>
    <sheet name="cohort-equity" sheetId="6" r:id="rId26"/>
    <sheet name="cohort-bond" sheetId="7" r:id="rId27"/>
    <sheet name="cohort-reits" sheetId="8" r:id="rId28"/>
    <sheet name="cohort members" sheetId="44" r:id="rId29"/>
    <sheet name="Equity_NBER" sheetId="9" r:id="rId30"/>
    <sheet name="Bond_NBER" sheetId="10" r:id="rId31"/>
    <sheet name="REIT_NBER" sheetId="11" r:id="rId32"/>
    <sheet name="Across_Assets" sheetId="46" r:id="rId33"/>
    <sheet name="RHS variables" sheetId="49" r:id="rId34"/>
    <sheet name="RHS correlations" sheetId="47" r:id="rId35"/>
    <sheet name="Panel Regressions- Full Sample" sheetId="48" r:id="rId36"/>
    <sheet name="Panel Regressions- Dev vs Emerg" sheetId="50" r:id="rId37"/>
    <sheet name="Panel Regresssions- pre vs post" sheetId="51" r:id="rId38"/>
    <sheet name="GARCH vs Correlation 3 assets" sheetId="55" r:id="rId39"/>
    <sheet name="Equity Trend Val Wgt" sheetId="56" r:id="rId40"/>
    <sheet name="Bond Trend Val Wgt" sheetId="57" r:id="rId41"/>
    <sheet name="REIT trend Val Wgt" sheetId="58" r:id="rId42"/>
    <sheet name="Equity to GDP per capita" sheetId="59" r:id="rId43"/>
    <sheet name="Sheet5" sheetId="60" r:id="rId44"/>
    <sheet name="Panel Regress (Extra1)" sheetId="61" r:id="rId45"/>
    <sheet name="Panel Regrss (Extra 2)" sheetId="62" r:id="rId46"/>
    <sheet name="Panel Regress (extra 3)" sheetId="63" r:id="rId47"/>
    <sheet name="Panel Regress (extra 4)" sheetId="64" r:id="rId48"/>
    <sheet name="Panel Regress (extra 5)" sheetId="65" r:id="rId49"/>
    <sheet name="Panel Regress (extra 6)" sheetId="66" r:id="rId50"/>
    <sheet name="Panel Regress (extra 7(" sheetId="71" r:id="rId51"/>
    <sheet name="Panel Regress (extra 8)" sheetId="72" r:id="rId52"/>
    <sheet name="Panel Regress (extra 9)" sheetId="73" r:id="rId53"/>
    <sheet name="panel regress (extra10)" sheetId="74" r:id="rId54"/>
    <sheet name="panel regress (extra 11)" sheetId="80" r:id="rId55"/>
    <sheet name="panel regress (extra 12)" sheetId="81" r:id="rId56"/>
    <sheet name="Tab 7 Global Regressions" sheetId="82" r:id="rId57"/>
    <sheet name="Pan Regr (country Internet pc d" sheetId="83" r:id="rId58"/>
    <sheet name="pan regr country internet emerg" sheetId="84" r:id="rId59"/>
    <sheet name="pan regr ctry internet pre2000" sheetId="85" r:id="rId60"/>
    <sheet name="Tab 9" sheetId="86" r:id="rId61"/>
    <sheet name="Pan Reg country emerg  full" sheetId="87" r:id="rId62"/>
    <sheet name="Pan Reg full pre2000" sheetId="88" r:id="rId63"/>
    <sheet name="Tab 7" sheetId="89" r:id="rId64"/>
    <sheet name="Tab 8 l" sheetId="90" r:id="rId65"/>
    <sheet name="literature" sheetId="94" r:id="rId66"/>
    <sheet name="geog emerg vs frontier" sheetId="95" r:id="rId67"/>
    <sheet name="Appen Tab 4" sheetId="96" r:id="rId68"/>
    <sheet name="Appen Tab 5" sheetId="97" r:id="rId69"/>
  </sheets>
  <externalReferences>
    <externalReference r:id="rId70"/>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9" i="96" l="1"/>
  <c r="D58" i="86" l="1"/>
  <c r="Y81" i="86" l="1"/>
  <c r="AX27" i="86"/>
  <c r="CM30" i="59" a="1"/>
  <c r="CM31" i="59" s="1"/>
  <c r="CL30" i="59" a="1"/>
  <c r="CL30" i="59" s="1"/>
  <c r="CK30" i="59" a="1"/>
  <c r="CK30" i="59" s="1"/>
  <c r="CJ30" i="59" a="1"/>
  <c r="CJ31" i="59" s="1"/>
  <c r="CJ30" i="59"/>
  <c r="CI30" i="59" a="1"/>
  <c r="CH30" i="59" a="1"/>
  <c r="CH30" i="59" s="1"/>
  <c r="CG30" i="59" a="1"/>
  <c r="CG30" i="59" s="1"/>
  <c r="CF30" i="59" a="1"/>
  <c r="CF31" i="59" s="1"/>
  <c r="CF30" i="59"/>
  <c r="CE30" i="59" a="1"/>
  <c r="CD30" i="59" a="1"/>
  <c r="CD30" i="59" s="1"/>
  <c r="CC30" i="59" a="1"/>
  <c r="CC30" i="59" s="1"/>
  <c r="CB30" i="59" a="1"/>
  <c r="CB31" i="59" s="1"/>
  <c r="CA30" i="59" a="1"/>
  <c r="BZ30" i="59" a="1"/>
  <c r="BZ30" i="59" s="1"/>
  <c r="BY30" i="59" a="1"/>
  <c r="BY30" i="59" s="1"/>
  <c r="BX30" i="59" a="1"/>
  <c r="BX31" i="59" s="1"/>
  <c r="BW30" i="59" a="1"/>
  <c r="BV30" i="59" a="1"/>
  <c r="BV31" i="59" s="1"/>
  <c r="BV30" i="59"/>
  <c r="BV32" i="59" s="1"/>
  <c r="BV36" i="59" s="1"/>
  <c r="BU30" i="59" a="1"/>
  <c r="BU30" i="59" s="1"/>
  <c r="BT30" i="59" a="1"/>
  <c r="BT31" i="59" s="1"/>
  <c r="BS30" i="59" a="1"/>
  <c r="BR30" i="59" a="1"/>
  <c r="BR31" i="59" s="1"/>
  <c r="BR30" i="59"/>
  <c r="BR32" i="59" s="1"/>
  <c r="BQ30" i="59" a="1"/>
  <c r="BQ30" i="59" s="1"/>
  <c r="BP30" i="59" a="1"/>
  <c r="BP31" i="59" s="1"/>
  <c r="BO30" i="59" a="1"/>
  <c r="BN30" i="59" a="1"/>
  <c r="BN31" i="59" s="1"/>
  <c r="BN32" i="59" s="1"/>
  <c r="BN30" i="59"/>
  <c r="BM30" i="59" a="1"/>
  <c r="BM30" i="59" s="1"/>
  <c r="BM31" i="59"/>
  <c r="BL30" i="59" a="1"/>
  <c r="BL31" i="59" s="1"/>
  <c r="BL30" i="59"/>
  <c r="BK30" i="59" a="1"/>
  <c r="BJ30" i="59" a="1"/>
  <c r="BJ30" i="59" s="1"/>
  <c r="BJ32" i="59" s="1"/>
  <c r="BJ31" i="59"/>
  <c r="BH30" i="59" a="1"/>
  <c r="BH30" i="59" s="1"/>
  <c r="BG30" i="59" a="1"/>
  <c r="BG31" i="59" s="1"/>
  <c r="BF30" i="59" a="1"/>
  <c r="BE30" i="59" a="1"/>
  <c r="BE30" i="59"/>
  <c r="BE32" i="59" s="1"/>
  <c r="BE31" i="59"/>
  <c r="BD30" i="59" a="1"/>
  <c r="BD30" i="59" s="1"/>
  <c r="BD31" i="59"/>
  <c r="BC30" i="59" a="1"/>
  <c r="BC31" i="59" s="1"/>
  <c r="BC30" i="59"/>
  <c r="BB30" i="59" a="1"/>
  <c r="BA30" i="59" a="1"/>
  <c r="BA30" i="59" s="1"/>
  <c r="AZ30" i="59" a="1"/>
  <c r="AZ30" i="59" s="1"/>
  <c r="AY30" i="59" a="1"/>
  <c r="AY31" i="59" s="1"/>
  <c r="AW30" i="59" a="1"/>
  <c r="AV30" i="59" a="1"/>
  <c r="AV31" i="59" s="1"/>
  <c r="AV32" i="59" s="1"/>
  <c r="AV30" i="59"/>
  <c r="AU30" i="59" a="1"/>
  <c r="AU30" i="59" s="1"/>
  <c r="AU31" i="59"/>
  <c r="AT30" i="59" a="1"/>
  <c r="AT31" i="59" s="1"/>
  <c r="AT30" i="59"/>
  <c r="AS30" i="59" a="1"/>
  <c r="AR30" i="59" a="1"/>
  <c r="AR30" i="59" s="1"/>
  <c r="AR32" i="59" s="1"/>
  <c r="AR31" i="59"/>
  <c r="AQ30" i="59" a="1"/>
  <c r="AQ30" i="59" s="1"/>
  <c r="AP30" i="59" a="1"/>
  <c r="AP31" i="59" s="1"/>
  <c r="AO30" i="59" a="1"/>
  <c r="AN30" i="59" a="1"/>
  <c r="AN30" i="59"/>
  <c r="AN32" i="59" s="1"/>
  <c r="AN31" i="59"/>
  <c r="AM30" i="59" a="1"/>
  <c r="AM30" i="59" s="1"/>
  <c r="AM31" i="59"/>
  <c r="AL30" i="59" a="1"/>
  <c r="AL31" i="59" s="1"/>
  <c r="AL30" i="59"/>
  <c r="AK30" i="59" a="1"/>
  <c r="AJ30" i="59" a="1"/>
  <c r="AJ30" i="59" s="1"/>
  <c r="AI30" i="59" a="1"/>
  <c r="AI30" i="59" s="1"/>
  <c r="AH30" i="59" a="1"/>
  <c r="AH31" i="59" s="1"/>
  <c r="AG30" i="59" a="1"/>
  <c r="AF30" i="59" a="1"/>
  <c r="AF31" i="59" s="1"/>
  <c r="AF32" i="59" s="1"/>
  <c r="AF30" i="59"/>
  <c r="AE30" i="59" a="1"/>
  <c r="AE30" i="59" s="1"/>
  <c r="AE31" i="59"/>
  <c r="AD30" i="59" a="1"/>
  <c r="AD31" i="59" s="1"/>
  <c r="AD30" i="59"/>
  <c r="AD32" i="59" s="1"/>
  <c r="AC30" i="59" a="1"/>
  <c r="AC30" i="59" s="1"/>
  <c r="AB30" i="59" a="1"/>
  <c r="AB30" i="59" s="1"/>
  <c r="AB32" i="59" s="1"/>
  <c r="AB36" i="59" s="1"/>
  <c r="AB31" i="59"/>
  <c r="AA30" i="59" a="1"/>
  <c r="AA30" i="59" s="1"/>
  <c r="Z30" i="59" a="1"/>
  <c r="Z31" i="59" s="1"/>
  <c r="Y30" i="59" a="1"/>
  <c r="Y30" i="59" s="1"/>
  <c r="X30" i="59" a="1"/>
  <c r="X30" i="59" s="1"/>
  <c r="W30" i="59" a="1"/>
  <c r="W30" i="59" s="1"/>
  <c r="V30" i="59" a="1"/>
  <c r="V31" i="59" s="1"/>
  <c r="V30" i="59"/>
  <c r="V32" i="59" s="1"/>
  <c r="T30" i="59" a="1"/>
  <c r="T30" i="59" s="1"/>
  <c r="S30" i="59" a="1"/>
  <c r="S30" i="59" s="1"/>
  <c r="R30" i="59" a="1"/>
  <c r="R30" i="59" s="1"/>
  <c r="R31" i="59"/>
  <c r="Q30" i="59" a="1"/>
  <c r="Q31" i="59" s="1"/>
  <c r="Q30" i="59"/>
  <c r="Q32" i="59" s="1"/>
  <c r="P30" i="59" a="1"/>
  <c r="P30" i="59" s="1"/>
  <c r="O30" i="59" a="1"/>
  <c r="O30" i="59" s="1"/>
  <c r="O32" i="59" s="1"/>
  <c r="O31" i="59"/>
  <c r="M30" i="59" a="1"/>
  <c r="M30" i="59" s="1"/>
  <c r="L30" i="59" a="1"/>
  <c r="L31" i="59" s="1"/>
  <c r="K30" i="59" a="1"/>
  <c r="K30" i="59" s="1"/>
  <c r="J30" i="59" a="1"/>
  <c r="J30" i="59" s="1"/>
  <c r="J32" i="59" s="1"/>
  <c r="J31" i="59"/>
  <c r="I30" i="59" a="1"/>
  <c r="I31" i="59" s="1"/>
  <c r="I30" i="59"/>
  <c r="H30" i="59" a="1"/>
  <c r="H31" i="59" s="1"/>
  <c r="F30" i="59" a="1"/>
  <c r="F30" i="59" s="1"/>
  <c r="E30" i="59" a="1"/>
  <c r="E30" i="59" s="1"/>
  <c r="D30" i="59" a="1"/>
  <c r="D31" i="59" s="1"/>
  <c r="D30" i="59"/>
  <c r="C30" i="59" a="1"/>
  <c r="C31" i="59" s="1"/>
  <c r="C30" i="59"/>
  <c r="C32" i="59" s="1"/>
  <c r="CM34" i="59" a="1"/>
  <c r="CM34" i="59" s="1"/>
  <c r="CL34" i="59" a="1"/>
  <c r="CL34" i="59"/>
  <c r="CK34" i="59" a="1"/>
  <c r="CK34" i="59" s="1"/>
  <c r="CJ34" i="59" a="1"/>
  <c r="CJ34" i="59" s="1"/>
  <c r="CI34" i="59" a="1"/>
  <c r="CI34" i="59" s="1"/>
  <c r="CH34" i="59" a="1"/>
  <c r="CH34" i="59" s="1"/>
  <c r="CG34" i="59" a="1"/>
  <c r="CG34" i="59" s="1"/>
  <c r="CF34" i="59" a="1"/>
  <c r="CF34" i="59" s="1"/>
  <c r="CE34" i="59" a="1"/>
  <c r="CE34" i="59" s="1"/>
  <c r="CD34" i="59" a="1"/>
  <c r="CD34" i="59" s="1"/>
  <c r="CC34" i="59" a="1"/>
  <c r="CC34" i="59" s="1"/>
  <c r="CB34" i="59" a="1"/>
  <c r="CB34" i="59" s="1"/>
  <c r="CA34" i="59" a="1"/>
  <c r="CA34" i="59" s="1"/>
  <c r="BZ34" i="59" a="1"/>
  <c r="BZ34" i="59" s="1"/>
  <c r="BY34" i="59" a="1"/>
  <c r="BY34" i="59" s="1"/>
  <c r="BX34" i="59" a="1"/>
  <c r="BX34" i="59" s="1"/>
  <c r="BW34" i="59" a="1"/>
  <c r="BW34" i="59" s="1"/>
  <c r="BV34" i="59" a="1"/>
  <c r="BV34" i="59" s="1"/>
  <c r="BU34" i="59" a="1"/>
  <c r="BU34" i="59" s="1"/>
  <c r="BT34" i="59" a="1"/>
  <c r="BT34" i="59" s="1"/>
  <c r="BS34" i="59" a="1"/>
  <c r="BS34" i="59" s="1"/>
  <c r="BR34" i="59" a="1"/>
  <c r="BR34" i="59" s="1"/>
  <c r="BQ34" i="59" a="1"/>
  <c r="BQ34" i="59" s="1"/>
  <c r="BP34" i="59" a="1"/>
  <c r="BP34" i="59" s="1"/>
  <c r="BO34" i="59" a="1"/>
  <c r="BO34" i="59" s="1"/>
  <c r="BN34" i="59" a="1"/>
  <c r="BN34" i="59" s="1"/>
  <c r="BM34" i="59" a="1"/>
  <c r="BM34" i="59" s="1"/>
  <c r="BL34" i="59" a="1"/>
  <c r="BL34" i="59" s="1"/>
  <c r="BK34" i="59" a="1"/>
  <c r="BK34" i="59" s="1"/>
  <c r="BJ34" i="59" a="1"/>
  <c r="BJ34" i="59" s="1"/>
  <c r="BI34" i="59" a="1"/>
  <c r="BI34" i="59" s="1"/>
  <c r="BH34" i="59" a="1"/>
  <c r="BH34" i="59" s="1"/>
  <c r="BG34" i="59" a="1"/>
  <c r="BG34" i="59" s="1"/>
  <c r="BF34" i="59" a="1"/>
  <c r="BF34" i="59" s="1"/>
  <c r="BE34" i="59" a="1"/>
  <c r="BE34" i="59" s="1"/>
  <c r="BD34" i="59" a="1"/>
  <c r="BD34" i="59" s="1"/>
  <c r="BC34" i="59" a="1"/>
  <c r="BC34" i="59" s="1"/>
  <c r="BB34" i="59" a="1"/>
  <c r="BB34" i="59" s="1"/>
  <c r="BA34" i="59" a="1"/>
  <c r="BA34" i="59" s="1"/>
  <c r="AZ34" i="59" a="1"/>
  <c r="AZ34" i="59" s="1"/>
  <c r="AY34" i="59" a="1"/>
  <c r="AY34" i="59" s="1"/>
  <c r="AX34" i="59" a="1"/>
  <c r="AX34" i="59" s="1"/>
  <c r="AW34" i="59" a="1"/>
  <c r="AW34" i="59" s="1"/>
  <c r="AV34" i="59" a="1"/>
  <c r="AV34" i="59" s="1"/>
  <c r="AU34" i="59" a="1"/>
  <c r="AU34" i="59" s="1"/>
  <c r="AT34" i="59" a="1"/>
  <c r="AT34" i="59" s="1"/>
  <c r="AS34" i="59" a="1"/>
  <c r="AS34" i="59" s="1"/>
  <c r="AR34" i="59" a="1"/>
  <c r="AR34" i="59" s="1"/>
  <c r="AQ34" i="59" a="1"/>
  <c r="AQ34" i="59" s="1"/>
  <c r="AP34" i="59" a="1"/>
  <c r="AP34" i="59" s="1"/>
  <c r="AO34" i="59" a="1"/>
  <c r="AO34" i="59" s="1"/>
  <c r="AN34" i="59" a="1"/>
  <c r="AN34" i="59" s="1"/>
  <c r="AM34" i="59" a="1"/>
  <c r="AM34" i="59" s="1"/>
  <c r="AL34" i="59" a="1"/>
  <c r="AL34" i="59" s="1"/>
  <c r="AK34" i="59" a="1"/>
  <c r="AK34" i="59" s="1"/>
  <c r="AJ34" i="59" a="1"/>
  <c r="AJ34" i="59" s="1"/>
  <c r="AI34" i="59" a="1"/>
  <c r="AI34" i="59" s="1"/>
  <c r="AH34" i="59" a="1"/>
  <c r="AH34" i="59" s="1"/>
  <c r="AG34" i="59" a="1"/>
  <c r="AG34" i="59" s="1"/>
  <c r="AF34" i="59" a="1"/>
  <c r="AF34" i="59" s="1"/>
  <c r="AE34" i="59" a="1"/>
  <c r="AE34" i="59" s="1"/>
  <c r="AD34" i="59" a="1"/>
  <c r="AD34" i="59" s="1"/>
  <c r="AC34" i="59" a="1"/>
  <c r="AC34" i="59" s="1"/>
  <c r="AB34" i="59" a="1"/>
  <c r="AB34" i="59" s="1"/>
  <c r="AA34" i="59" a="1"/>
  <c r="AA34" i="59" s="1"/>
  <c r="Z34" i="59" a="1"/>
  <c r="Z34" i="59" s="1"/>
  <c r="Y34" i="59" a="1"/>
  <c r="Y34" i="59" s="1"/>
  <c r="X34" i="59" a="1"/>
  <c r="X34" i="59" s="1"/>
  <c r="W34" i="59" a="1"/>
  <c r="W34" i="59" s="1"/>
  <c r="V34" i="59" a="1"/>
  <c r="V34" i="59" s="1"/>
  <c r="U34" i="59" a="1"/>
  <c r="U34" i="59" s="1"/>
  <c r="T34" i="59" a="1"/>
  <c r="T34" i="59" s="1"/>
  <c r="S34" i="59" a="1"/>
  <c r="S34" i="59" s="1"/>
  <c r="R34" i="59" a="1"/>
  <c r="R34" i="59" s="1"/>
  <c r="Q34" i="59" a="1"/>
  <c r="Q34" i="59" s="1"/>
  <c r="P34" i="59" a="1"/>
  <c r="P34" i="59" s="1"/>
  <c r="O34" i="59" a="1"/>
  <c r="O34" i="59" s="1"/>
  <c r="N34" i="59" a="1"/>
  <c r="N34" i="59" s="1"/>
  <c r="M34" i="59" a="1"/>
  <c r="M34" i="59" s="1"/>
  <c r="L34" i="59" a="1"/>
  <c r="L34" i="59" s="1"/>
  <c r="K34" i="59" a="1"/>
  <c r="K34" i="59" s="1"/>
  <c r="J34" i="59" a="1"/>
  <c r="J34" i="59" s="1"/>
  <c r="I34" i="59" a="1"/>
  <c r="I34" i="59" s="1"/>
  <c r="H34" i="59" a="1"/>
  <c r="H34" i="59" s="1"/>
  <c r="G34" i="59" a="1"/>
  <c r="G34" i="59" s="1"/>
  <c r="F34" i="59" a="1"/>
  <c r="F34" i="59" s="1"/>
  <c r="E34" i="59" a="1"/>
  <c r="E34" i="59" s="1"/>
  <c r="D34" i="59" a="1"/>
  <c r="D34" i="59" s="1"/>
  <c r="C34" i="59" a="1"/>
  <c r="C34" i="59" s="1"/>
  <c r="N30" i="59" a="1"/>
  <c r="BI30" i="59"/>
  <c r="AX30" i="59"/>
  <c r="U30" i="59"/>
  <c r="G30" i="59"/>
  <c r="CR6" i="59"/>
  <c r="CS6" i="59"/>
  <c r="CT6" i="59"/>
  <c r="CV6" i="59"/>
  <c r="CV34" i="59" s="1" a="1"/>
  <c r="CV34" i="59" s="1"/>
  <c r="CW6" i="59"/>
  <c r="CY6" i="59"/>
  <c r="DA6" i="59"/>
  <c r="DB6" i="59"/>
  <c r="DI6" i="59"/>
  <c r="DM6" i="59"/>
  <c r="DN6" i="59"/>
  <c r="DO6" i="59"/>
  <c r="DQ6" i="59"/>
  <c r="DR6" i="59"/>
  <c r="DU6" i="59"/>
  <c r="DW6" i="59"/>
  <c r="DX6" i="59"/>
  <c r="DY6" i="59"/>
  <c r="EA6" i="59"/>
  <c r="EB6" i="59"/>
  <c r="ED6" i="59"/>
  <c r="EK6" i="59"/>
  <c r="EN6" i="59"/>
  <c r="EP6" i="59"/>
  <c r="ER6" i="59"/>
  <c r="ES6" i="59"/>
  <c r="EU6" i="59"/>
  <c r="EW6" i="59"/>
  <c r="EZ6" i="59"/>
  <c r="FA6" i="59"/>
  <c r="FB6" i="59"/>
  <c r="FH6" i="59"/>
  <c r="FK6" i="59"/>
  <c r="FL6" i="59"/>
  <c r="FM6" i="59"/>
  <c r="FN6" i="59"/>
  <c r="FN34" i="59" s="1" a="1"/>
  <c r="FN34" i="59" s="1"/>
  <c r="FO6" i="59"/>
  <c r="FP6" i="59"/>
  <c r="FR6" i="59"/>
  <c r="FU6" i="59"/>
  <c r="FX6" i="59"/>
  <c r="FY6" i="59"/>
  <c r="FZ6" i="59"/>
  <c r="CR7" i="59"/>
  <c r="CS7" i="59"/>
  <c r="CT7" i="59"/>
  <c r="CV7" i="59"/>
  <c r="CW7" i="59"/>
  <c r="CY7" i="59"/>
  <c r="DA7" i="59"/>
  <c r="DB7" i="59"/>
  <c r="DI7" i="59"/>
  <c r="DM7" i="59"/>
  <c r="DN7" i="59"/>
  <c r="DO7" i="59"/>
  <c r="DQ7" i="59"/>
  <c r="DR7" i="59"/>
  <c r="DS7" i="59"/>
  <c r="DU7" i="59"/>
  <c r="DW7" i="59"/>
  <c r="DX7" i="59"/>
  <c r="DY7" i="59"/>
  <c r="EA7" i="59"/>
  <c r="EB7" i="59"/>
  <c r="ED7" i="59"/>
  <c r="EK7" i="59"/>
  <c r="EN7" i="59"/>
  <c r="EP7" i="59"/>
  <c r="ER7" i="59"/>
  <c r="ES7" i="59"/>
  <c r="EU7" i="59"/>
  <c r="EW7" i="59"/>
  <c r="EY7" i="59"/>
  <c r="EZ7" i="59"/>
  <c r="FA7" i="59"/>
  <c r="FB7" i="59"/>
  <c r="FH7" i="59"/>
  <c r="FK7" i="59"/>
  <c r="FL7" i="59"/>
  <c r="FM7" i="59"/>
  <c r="FN7" i="59"/>
  <c r="FO7" i="59"/>
  <c r="FP7" i="59"/>
  <c r="FR7" i="59"/>
  <c r="FU7" i="59"/>
  <c r="FX7" i="59"/>
  <c r="FY7" i="59"/>
  <c r="FZ7" i="59"/>
  <c r="CR8" i="59"/>
  <c r="CS8" i="59"/>
  <c r="CT8" i="59"/>
  <c r="CV8" i="59"/>
  <c r="CW8" i="59"/>
  <c r="CY8" i="59"/>
  <c r="DA8" i="59"/>
  <c r="DB8" i="59"/>
  <c r="DD8" i="59"/>
  <c r="DI8" i="59"/>
  <c r="DM8" i="59"/>
  <c r="DN8" i="59"/>
  <c r="DO8" i="59"/>
  <c r="DQ8" i="59"/>
  <c r="DR8" i="59"/>
  <c r="DS8" i="59"/>
  <c r="DU8" i="59"/>
  <c r="DW8" i="59"/>
  <c r="DX8" i="59"/>
  <c r="DY8" i="59"/>
  <c r="EA8" i="59"/>
  <c r="EB8" i="59"/>
  <c r="ED8" i="59"/>
  <c r="EK8" i="59"/>
  <c r="EN8" i="59"/>
  <c r="EP8" i="59"/>
  <c r="ER8" i="59"/>
  <c r="ES8" i="59"/>
  <c r="EU8" i="59"/>
  <c r="EW8" i="59"/>
  <c r="EX8" i="59"/>
  <c r="EY8" i="59"/>
  <c r="EZ8" i="59"/>
  <c r="FA8" i="59"/>
  <c r="FB8" i="59"/>
  <c r="FH8" i="59"/>
  <c r="FK8" i="59"/>
  <c r="FL8" i="59"/>
  <c r="FM8" i="59"/>
  <c r="FN8" i="59"/>
  <c r="FO8" i="59"/>
  <c r="FP8" i="59"/>
  <c r="FR8" i="59"/>
  <c r="FU8" i="59"/>
  <c r="FX8" i="59"/>
  <c r="FY8" i="59"/>
  <c r="FZ8" i="59"/>
  <c r="CR9" i="59"/>
  <c r="CS9" i="59"/>
  <c r="CT9" i="59"/>
  <c r="CV9" i="59"/>
  <c r="CW9" i="59"/>
  <c r="CY9" i="59"/>
  <c r="DA9" i="59"/>
  <c r="DB9" i="59"/>
  <c r="DD9" i="59"/>
  <c r="DI9" i="59"/>
  <c r="DJ9" i="59"/>
  <c r="DM9" i="59"/>
  <c r="DN9" i="59"/>
  <c r="DO9" i="59"/>
  <c r="DQ9" i="59"/>
  <c r="DR9" i="59"/>
  <c r="DS9" i="59"/>
  <c r="DT9" i="59"/>
  <c r="DU9" i="59"/>
  <c r="DW9" i="59"/>
  <c r="DX9" i="59"/>
  <c r="DY9" i="59"/>
  <c r="EA9" i="59"/>
  <c r="EB9" i="59"/>
  <c r="ED9" i="59"/>
  <c r="ED30" i="59" s="1" a="1"/>
  <c r="EK9" i="59"/>
  <c r="EN9" i="59"/>
  <c r="EP9" i="59"/>
  <c r="ER9" i="59"/>
  <c r="ES9" i="59"/>
  <c r="EU9" i="59"/>
  <c r="EW9" i="59"/>
  <c r="EX9" i="59"/>
  <c r="EX30" i="59" s="1"/>
  <c r="EY9" i="59"/>
  <c r="EZ9" i="59"/>
  <c r="FA9" i="59"/>
  <c r="FB9" i="59"/>
  <c r="FH9" i="59"/>
  <c r="FK9" i="59"/>
  <c r="FL9" i="59"/>
  <c r="FM9" i="59"/>
  <c r="FN9" i="59"/>
  <c r="FO9" i="59"/>
  <c r="FP9" i="59"/>
  <c r="FR9" i="59"/>
  <c r="FU9" i="59"/>
  <c r="FX9" i="59"/>
  <c r="FY9" i="59"/>
  <c r="FZ9" i="59"/>
  <c r="CR10" i="59"/>
  <c r="CS10" i="59"/>
  <c r="B10" i="59" s="1"/>
  <c r="CT10" i="59"/>
  <c r="CV10" i="59"/>
  <c r="CW10" i="59"/>
  <c r="CY10" i="59"/>
  <c r="DA10" i="59"/>
  <c r="DB10" i="59"/>
  <c r="DC10" i="59"/>
  <c r="DD10" i="59"/>
  <c r="DH10" i="59"/>
  <c r="DI10" i="59"/>
  <c r="DJ10" i="59"/>
  <c r="DM10" i="59"/>
  <c r="DN10" i="59"/>
  <c r="DO10" i="59"/>
  <c r="DQ10" i="59"/>
  <c r="DR10" i="59"/>
  <c r="DS10" i="59"/>
  <c r="DT10" i="59"/>
  <c r="DU10" i="59"/>
  <c r="DW10" i="59"/>
  <c r="DX10" i="59"/>
  <c r="DY10" i="59"/>
  <c r="EA10" i="59"/>
  <c r="EB10" i="59"/>
  <c r="ED10" i="59"/>
  <c r="EK10" i="59"/>
  <c r="EN10" i="59"/>
  <c r="EP10" i="59"/>
  <c r="ER10" i="59"/>
  <c r="ES10" i="59"/>
  <c r="EU10" i="59"/>
  <c r="EW10" i="59"/>
  <c r="EX10" i="59"/>
  <c r="EY10" i="59"/>
  <c r="EZ10" i="59"/>
  <c r="FA10" i="59"/>
  <c r="FB10" i="59"/>
  <c r="FH10" i="59"/>
  <c r="FI10" i="59"/>
  <c r="FK10" i="59"/>
  <c r="FL10" i="59"/>
  <c r="FM10" i="59"/>
  <c r="FN10" i="59"/>
  <c r="FO10" i="59"/>
  <c r="FP10" i="59"/>
  <c r="FR10" i="59"/>
  <c r="FU10" i="59"/>
  <c r="FX10" i="59"/>
  <c r="FY10" i="59"/>
  <c r="FZ10" i="59"/>
  <c r="CR11" i="59"/>
  <c r="CS11" i="59"/>
  <c r="CT11" i="59"/>
  <c r="CV11" i="59"/>
  <c r="CW11" i="59"/>
  <c r="CY11" i="59"/>
  <c r="DA11" i="59"/>
  <c r="DB11" i="59"/>
  <c r="DC11" i="59"/>
  <c r="DD11" i="59"/>
  <c r="DH11" i="59"/>
  <c r="DI11" i="59"/>
  <c r="DJ11" i="59"/>
  <c r="DK11" i="59"/>
  <c r="DM11" i="59"/>
  <c r="DN11" i="59"/>
  <c r="DO11" i="59"/>
  <c r="DQ11" i="59"/>
  <c r="DR11" i="59"/>
  <c r="DS11" i="59"/>
  <c r="DT11" i="59"/>
  <c r="DU11" i="59"/>
  <c r="DW11" i="59"/>
  <c r="DX11" i="59"/>
  <c r="DY11" i="59"/>
  <c r="EA11" i="59"/>
  <c r="EB11" i="59"/>
  <c r="ED11" i="59"/>
  <c r="EE11" i="59"/>
  <c r="EK11" i="59"/>
  <c r="EN11" i="59"/>
  <c r="EP11" i="59"/>
  <c r="ER11" i="59"/>
  <c r="ES11" i="59"/>
  <c r="ET11" i="59"/>
  <c r="ET30" i="59" s="1" a="1"/>
  <c r="EU11" i="59"/>
  <c r="EW11" i="59"/>
  <c r="EX11" i="59"/>
  <c r="EY11" i="59"/>
  <c r="EZ11" i="59"/>
  <c r="FA11" i="59"/>
  <c r="FB11" i="59"/>
  <c r="FE11" i="59"/>
  <c r="FE34" i="59" s="1" a="1"/>
  <c r="FE34" i="59" s="1"/>
  <c r="FH11" i="59"/>
  <c r="FI11" i="59"/>
  <c r="FK11" i="59"/>
  <c r="FL11" i="59"/>
  <c r="FM11" i="59"/>
  <c r="FN11" i="59"/>
  <c r="FO11" i="59"/>
  <c r="FP11" i="59"/>
  <c r="FR11" i="59"/>
  <c r="FU11" i="59"/>
  <c r="FX11" i="59"/>
  <c r="FY11" i="59"/>
  <c r="FZ11" i="59"/>
  <c r="CR12" i="59"/>
  <c r="CS12" i="59"/>
  <c r="CT12" i="59"/>
  <c r="CV12" i="59"/>
  <c r="CW12" i="59"/>
  <c r="CY12" i="59"/>
  <c r="DA12" i="59"/>
  <c r="DB12" i="59"/>
  <c r="DC12" i="59"/>
  <c r="DD12" i="59"/>
  <c r="DE12" i="59"/>
  <c r="DH12" i="59"/>
  <c r="DI12" i="59"/>
  <c r="DJ12" i="59"/>
  <c r="DK12" i="59"/>
  <c r="DL12" i="59"/>
  <c r="DM12" i="59"/>
  <c r="DN12" i="59"/>
  <c r="DO12" i="59"/>
  <c r="DP12" i="59"/>
  <c r="DQ12" i="59"/>
  <c r="DR12" i="59"/>
  <c r="DS12" i="59"/>
  <c r="DT12" i="59"/>
  <c r="DU12" i="59"/>
  <c r="DW12" i="59"/>
  <c r="DX12" i="59"/>
  <c r="DY12" i="59"/>
  <c r="DZ12" i="59"/>
  <c r="EA12" i="59"/>
  <c r="EB12" i="59"/>
  <c r="ED12" i="59"/>
  <c r="EE12" i="59"/>
  <c r="EK12" i="59"/>
  <c r="EL12" i="59"/>
  <c r="EM12" i="59"/>
  <c r="EN12" i="59"/>
  <c r="EP12" i="59"/>
  <c r="ER12" i="59"/>
  <c r="ES12" i="59"/>
  <c r="ET12" i="59"/>
  <c r="EU12" i="59"/>
  <c r="EW12" i="59"/>
  <c r="EX12" i="59"/>
  <c r="EY12" i="59"/>
  <c r="EZ12" i="59"/>
  <c r="FA12" i="59"/>
  <c r="FB12" i="59"/>
  <c r="FE12" i="59"/>
  <c r="FH12" i="59"/>
  <c r="FI12" i="59"/>
  <c r="FK12" i="59"/>
  <c r="FL12" i="59"/>
  <c r="FM12" i="59"/>
  <c r="FN12" i="59"/>
  <c r="FO12" i="59"/>
  <c r="FP12" i="59"/>
  <c r="FR12" i="59"/>
  <c r="FS12" i="59"/>
  <c r="FU12" i="59"/>
  <c r="FX12" i="59"/>
  <c r="FY12" i="59"/>
  <c r="FZ12" i="59"/>
  <c r="CR13" i="59"/>
  <c r="CS13" i="59"/>
  <c r="CT13" i="59"/>
  <c r="CV13" i="59"/>
  <c r="CV30" i="59" s="1"/>
  <c r="CW13" i="59"/>
  <c r="CY13" i="59"/>
  <c r="DA13" i="59"/>
  <c r="DB13" i="59"/>
  <c r="DC13" i="59"/>
  <c r="DD13" i="59"/>
  <c r="DE13" i="59"/>
  <c r="DF13" i="59"/>
  <c r="DF34" i="59" s="1" a="1"/>
  <c r="DF34" i="59" s="1"/>
  <c r="DH13" i="59"/>
  <c r="DI13" i="59"/>
  <c r="DJ13" i="59"/>
  <c r="DK13" i="59"/>
  <c r="DL13" i="59"/>
  <c r="DM13" i="59"/>
  <c r="DN13" i="59"/>
  <c r="DO13" i="59"/>
  <c r="DP13" i="59"/>
  <c r="DQ13" i="59"/>
  <c r="DR13" i="59"/>
  <c r="DS13" i="59"/>
  <c r="DT13" i="59"/>
  <c r="DU13" i="59"/>
  <c r="DW13" i="59"/>
  <c r="DX13" i="59"/>
  <c r="DY13" i="59"/>
  <c r="DZ13" i="59"/>
  <c r="EA13" i="59"/>
  <c r="EB13" i="59"/>
  <c r="ED13" i="59"/>
  <c r="EE13" i="59"/>
  <c r="EK13" i="59"/>
  <c r="EL13" i="59"/>
  <c r="EM13" i="59"/>
  <c r="EN13" i="59"/>
  <c r="EP13" i="59"/>
  <c r="ER13" i="59"/>
  <c r="ES13" i="59"/>
  <c r="ET13" i="59"/>
  <c r="EU13" i="59"/>
  <c r="EV13" i="59"/>
  <c r="EV30" i="59" s="1" a="1"/>
  <c r="EW13" i="59"/>
  <c r="EY13" i="59"/>
  <c r="EZ13" i="59"/>
  <c r="FA13" i="59"/>
  <c r="FB13" i="59"/>
  <c r="FE13" i="59"/>
  <c r="FH13" i="59"/>
  <c r="FI13" i="59"/>
  <c r="FK13" i="59"/>
  <c r="FL13" i="59"/>
  <c r="FM13" i="59"/>
  <c r="FN13" i="59"/>
  <c r="FO13" i="59"/>
  <c r="FP13" i="59"/>
  <c r="FR13" i="59"/>
  <c r="FS13" i="59"/>
  <c r="FU13" i="59"/>
  <c r="FX13" i="59"/>
  <c r="FY13" i="59"/>
  <c r="FZ13" i="59"/>
  <c r="GB13" i="59"/>
  <c r="CR14" i="59"/>
  <c r="CS14" i="59"/>
  <c r="CT14" i="59"/>
  <c r="CV14" i="59"/>
  <c r="CW14" i="59"/>
  <c r="CY14" i="59"/>
  <c r="DA14" i="59"/>
  <c r="DB14" i="59"/>
  <c r="DC14" i="59"/>
  <c r="DD14" i="59"/>
  <c r="DE14" i="59"/>
  <c r="DF14" i="59"/>
  <c r="DH14" i="59"/>
  <c r="DI14" i="59"/>
  <c r="DJ14" i="59"/>
  <c r="DJ30" i="59" s="1"/>
  <c r="DK14" i="59"/>
  <c r="DL14" i="59"/>
  <c r="DM14" i="59"/>
  <c r="DN14" i="59"/>
  <c r="DO14" i="59"/>
  <c r="DP14" i="59"/>
  <c r="DQ14" i="59"/>
  <c r="DR14" i="59"/>
  <c r="DS14" i="59"/>
  <c r="DT14" i="59"/>
  <c r="DU14" i="59"/>
  <c r="DW14" i="59"/>
  <c r="DX14" i="59"/>
  <c r="DY14" i="59"/>
  <c r="DZ14" i="59"/>
  <c r="EA14" i="59"/>
  <c r="EB14" i="59"/>
  <c r="ED14" i="59"/>
  <c r="EE14" i="59"/>
  <c r="EK14" i="59"/>
  <c r="EL14" i="59"/>
  <c r="EM14" i="59"/>
  <c r="EN14" i="59"/>
  <c r="EP14" i="59"/>
  <c r="ER14" i="59"/>
  <c r="ES14" i="59"/>
  <c r="ET14" i="59"/>
  <c r="EU14" i="59"/>
  <c r="EV14" i="59"/>
  <c r="EW14" i="59"/>
  <c r="EX14" i="59"/>
  <c r="EY14" i="59"/>
  <c r="EZ14" i="59"/>
  <c r="FA14" i="59"/>
  <c r="FB14" i="59"/>
  <c r="FD14" i="59"/>
  <c r="FD34" i="59" s="1" a="1"/>
  <c r="FD34" i="59" s="1"/>
  <c r="FE14" i="59"/>
  <c r="FF14" i="59"/>
  <c r="FF30" i="59" s="1" a="1"/>
  <c r="FF31" i="59" s="1"/>
  <c r="FH14" i="59"/>
  <c r="FI14" i="59"/>
  <c r="FK14" i="59"/>
  <c r="FL14" i="59"/>
  <c r="FM14" i="59"/>
  <c r="FN14" i="59"/>
  <c r="FO14" i="59"/>
  <c r="FP14" i="59"/>
  <c r="FR14" i="59"/>
  <c r="FS14" i="59"/>
  <c r="FT14" i="59"/>
  <c r="FU14" i="59"/>
  <c r="FV14" i="59"/>
  <c r="FX14" i="59"/>
  <c r="FY14" i="59"/>
  <c r="FZ14" i="59"/>
  <c r="GB14" i="59"/>
  <c r="CR15" i="59"/>
  <c r="CS15" i="59"/>
  <c r="CT15" i="59"/>
  <c r="CV15" i="59"/>
  <c r="CW15" i="59"/>
  <c r="CY15" i="59"/>
  <c r="DA15" i="59"/>
  <c r="DB15" i="59"/>
  <c r="DC15" i="59"/>
  <c r="DD15" i="59"/>
  <c r="DE15" i="59"/>
  <c r="DF15" i="59"/>
  <c r="DH15" i="59"/>
  <c r="DI15" i="59"/>
  <c r="DJ15" i="59"/>
  <c r="DK15" i="59"/>
  <c r="DL15" i="59"/>
  <c r="DM15" i="59"/>
  <c r="DN15" i="59"/>
  <c r="DO15" i="59"/>
  <c r="DP15" i="59"/>
  <c r="DQ15" i="59"/>
  <c r="DR15" i="59"/>
  <c r="DS15" i="59"/>
  <c r="DT15" i="59"/>
  <c r="DU15" i="59"/>
  <c r="DW15" i="59"/>
  <c r="DX15" i="59"/>
  <c r="DY15" i="59"/>
  <c r="DZ15" i="59"/>
  <c r="EA15" i="59"/>
  <c r="EB15" i="59"/>
  <c r="ED15" i="59"/>
  <c r="EE15" i="59"/>
  <c r="EI15" i="59"/>
  <c r="EK15" i="59"/>
  <c r="EL15" i="59"/>
  <c r="EM15" i="59"/>
  <c r="EN15" i="59"/>
  <c r="EP15" i="59"/>
  <c r="ER15" i="59"/>
  <c r="ES15" i="59"/>
  <c r="ET15" i="59"/>
  <c r="EU15" i="59"/>
  <c r="EV15" i="59"/>
  <c r="EW15" i="59"/>
  <c r="EY15" i="59"/>
  <c r="EZ15" i="59"/>
  <c r="FA15" i="59"/>
  <c r="FB15" i="59"/>
  <c r="FD15" i="59"/>
  <c r="FE15" i="59"/>
  <c r="FF15" i="59"/>
  <c r="FH15" i="59"/>
  <c r="FI15" i="59"/>
  <c r="FK15" i="59"/>
  <c r="FL15" i="59"/>
  <c r="FM15" i="59"/>
  <c r="FN15" i="59"/>
  <c r="FO15" i="59"/>
  <c r="FP15" i="59"/>
  <c r="FR15" i="59"/>
  <c r="FS15" i="59"/>
  <c r="FT15" i="59"/>
  <c r="FU15" i="59"/>
  <c r="FV15" i="59"/>
  <c r="FX15" i="59"/>
  <c r="FY15" i="59"/>
  <c r="FZ15" i="59"/>
  <c r="GB15" i="59"/>
  <c r="CR16" i="59"/>
  <c r="CS16" i="59"/>
  <c r="CT16" i="59"/>
  <c r="CU16" i="59"/>
  <c r="CV16" i="59"/>
  <c r="CW16" i="59"/>
  <c r="CY16" i="59"/>
  <c r="DA16" i="59"/>
  <c r="DB16" i="59"/>
  <c r="DC16" i="59"/>
  <c r="DD16" i="59"/>
  <c r="DE16" i="59"/>
  <c r="DF16" i="59"/>
  <c r="DH16" i="59"/>
  <c r="DI16" i="59"/>
  <c r="DJ16" i="59"/>
  <c r="DK16" i="59"/>
  <c r="DL16" i="59"/>
  <c r="DM16" i="59"/>
  <c r="DN16" i="59"/>
  <c r="DO16" i="59"/>
  <c r="DP16" i="59"/>
  <c r="DQ16" i="59"/>
  <c r="DR16" i="59"/>
  <c r="DS16" i="59"/>
  <c r="DT16" i="59"/>
  <c r="DU16" i="59"/>
  <c r="DW16" i="59"/>
  <c r="DX16" i="59"/>
  <c r="DY16" i="59"/>
  <c r="DZ16" i="59"/>
  <c r="EA16" i="59"/>
  <c r="EB16" i="59"/>
  <c r="ED16" i="59"/>
  <c r="EE16" i="59"/>
  <c r="EF16" i="59"/>
  <c r="EH16" i="59"/>
  <c r="EI16" i="59"/>
  <c r="EK16" i="59"/>
  <c r="EL16" i="59"/>
  <c r="EM16" i="59"/>
  <c r="EN16" i="59"/>
  <c r="EP16" i="59"/>
  <c r="ER16" i="59"/>
  <c r="ES16" i="59"/>
  <c r="ET16" i="59"/>
  <c r="EU16" i="59"/>
  <c r="EV16" i="59"/>
  <c r="EW16" i="59"/>
  <c r="EX16" i="59"/>
  <c r="EY16" i="59"/>
  <c r="EZ16" i="59"/>
  <c r="FA16" i="59"/>
  <c r="FB16" i="59"/>
  <c r="FD16" i="59"/>
  <c r="FE16" i="59"/>
  <c r="FF16" i="59"/>
  <c r="FH16" i="59"/>
  <c r="FI16" i="59"/>
  <c r="FK16" i="59"/>
  <c r="FL16" i="59"/>
  <c r="FM16" i="59"/>
  <c r="FN16" i="59"/>
  <c r="FO16" i="59"/>
  <c r="FP16" i="59"/>
  <c r="FR16" i="59"/>
  <c r="FS16" i="59"/>
  <c r="FT16" i="59"/>
  <c r="FU16" i="59"/>
  <c r="FV16" i="59"/>
  <c r="FX16" i="59"/>
  <c r="FY16" i="59"/>
  <c r="FZ16" i="59"/>
  <c r="GA16" i="59"/>
  <c r="GB16" i="59"/>
  <c r="CR17" i="59"/>
  <c r="CS17" i="59"/>
  <c r="CT17" i="59"/>
  <c r="CU17" i="59"/>
  <c r="CV17" i="59"/>
  <c r="CW17" i="59"/>
  <c r="CY17" i="59"/>
  <c r="CZ17" i="59"/>
  <c r="CZ30" i="59" s="1" a="1"/>
  <c r="DA17" i="59"/>
  <c r="DB17" i="59"/>
  <c r="DC17" i="59"/>
  <c r="DD17" i="59"/>
  <c r="DE17" i="59"/>
  <c r="DF17" i="59"/>
  <c r="DH17" i="59"/>
  <c r="DI17" i="59"/>
  <c r="DK17" i="59"/>
  <c r="DL17" i="59"/>
  <c r="DM17" i="59"/>
  <c r="DN17" i="59"/>
  <c r="DO17" i="59"/>
  <c r="DP17" i="59"/>
  <c r="DQ17" i="59"/>
  <c r="DR17" i="59"/>
  <c r="DS17" i="59"/>
  <c r="DT17" i="59"/>
  <c r="DU17" i="59"/>
  <c r="DV17" i="59"/>
  <c r="DV34" i="59" s="1" a="1"/>
  <c r="DV34" i="59" s="1"/>
  <c r="DW17" i="59"/>
  <c r="DX17" i="59"/>
  <c r="DY17" i="59"/>
  <c r="DZ17" i="59"/>
  <c r="EA17" i="59"/>
  <c r="EB17" i="59"/>
  <c r="ED17" i="59"/>
  <c r="EE17" i="59"/>
  <c r="EF17" i="59"/>
  <c r="EH17" i="59"/>
  <c r="EI17" i="59"/>
  <c r="EK17" i="59"/>
  <c r="EL17" i="59"/>
  <c r="EM17" i="59"/>
  <c r="EN17" i="59"/>
  <c r="EP17" i="59"/>
  <c r="ER17" i="59"/>
  <c r="ES17" i="59"/>
  <c r="ET17" i="59"/>
  <c r="EU17" i="59"/>
  <c r="EV17" i="59"/>
  <c r="EW17" i="59"/>
  <c r="EX17" i="59"/>
  <c r="EY17" i="59"/>
  <c r="EZ17" i="59"/>
  <c r="FA17" i="59"/>
  <c r="FB17" i="59"/>
  <c r="FD17" i="59"/>
  <c r="FE17" i="59"/>
  <c r="FF17" i="59"/>
  <c r="FH17" i="59"/>
  <c r="FI17" i="59"/>
  <c r="FK17" i="59"/>
  <c r="FL17" i="59"/>
  <c r="FM17" i="59"/>
  <c r="FN17" i="59"/>
  <c r="FO17" i="59"/>
  <c r="FP17" i="59"/>
  <c r="FR17" i="59"/>
  <c r="FS17" i="59"/>
  <c r="FT17" i="59"/>
  <c r="FU17" i="59"/>
  <c r="FV17" i="59"/>
  <c r="FX17" i="59"/>
  <c r="FY17" i="59"/>
  <c r="FZ17" i="59"/>
  <c r="GA17" i="59"/>
  <c r="GB17" i="59"/>
  <c r="CR18" i="59"/>
  <c r="CS18" i="59"/>
  <c r="CT18" i="59"/>
  <c r="CU18" i="59"/>
  <c r="B18" i="59" s="1"/>
  <c r="CV18" i="59"/>
  <c r="CW18" i="59"/>
  <c r="CY18" i="59"/>
  <c r="CZ18" i="59"/>
  <c r="DA18" i="59"/>
  <c r="DB18" i="59"/>
  <c r="DC18" i="59"/>
  <c r="DD18" i="59"/>
  <c r="DE18" i="59"/>
  <c r="DF18" i="59"/>
  <c r="DH18" i="59"/>
  <c r="DI18" i="59"/>
  <c r="DJ18" i="59"/>
  <c r="DK18" i="59"/>
  <c r="DL18" i="59"/>
  <c r="DM18" i="59"/>
  <c r="DN18" i="59"/>
  <c r="DO18" i="59"/>
  <c r="DP18" i="59"/>
  <c r="DQ18" i="59"/>
  <c r="DR18" i="59"/>
  <c r="DS18" i="59"/>
  <c r="DT18" i="59"/>
  <c r="DU18" i="59"/>
  <c r="DV18" i="59"/>
  <c r="DW18" i="59"/>
  <c r="DX18" i="59"/>
  <c r="DY18" i="59"/>
  <c r="DZ18" i="59"/>
  <c r="EA18" i="59"/>
  <c r="EB18" i="59"/>
  <c r="ED18" i="59"/>
  <c r="EE18" i="59"/>
  <c r="EF18" i="59"/>
  <c r="EH18" i="59"/>
  <c r="EI18" i="59"/>
  <c r="EI30" i="59" s="1" a="1"/>
  <c r="EK18" i="59"/>
  <c r="EL18" i="59"/>
  <c r="EM18" i="59"/>
  <c r="EN18" i="59"/>
  <c r="EP18" i="59"/>
  <c r="ER18" i="59"/>
  <c r="ES18" i="59"/>
  <c r="ET18" i="59"/>
  <c r="EU18" i="59"/>
  <c r="EV18" i="59"/>
  <c r="EW18" i="59"/>
  <c r="EX18" i="59"/>
  <c r="EY18" i="59"/>
  <c r="EZ18" i="59"/>
  <c r="FA18" i="59"/>
  <c r="FB18" i="59"/>
  <c r="FD18" i="59"/>
  <c r="FE18" i="59"/>
  <c r="FF18" i="59"/>
  <c r="FH18" i="59"/>
  <c r="FI18" i="59"/>
  <c r="FK18" i="59"/>
  <c r="FL18" i="59"/>
  <c r="FM18" i="59"/>
  <c r="FN18" i="59"/>
  <c r="FO18" i="59"/>
  <c r="FP18" i="59"/>
  <c r="FR18" i="59"/>
  <c r="FS18" i="59"/>
  <c r="FT18" i="59"/>
  <c r="FU18" i="59"/>
  <c r="FV18" i="59"/>
  <c r="FX18" i="59"/>
  <c r="FY18" i="59"/>
  <c r="FZ18" i="59"/>
  <c r="GA18" i="59"/>
  <c r="GA30" i="59" s="1" a="1"/>
  <c r="GB18" i="59"/>
  <c r="CR19" i="59"/>
  <c r="CS19" i="59"/>
  <c r="CT19" i="59"/>
  <c r="CU19" i="59"/>
  <c r="CW19" i="59"/>
  <c r="CY19" i="59"/>
  <c r="CZ19" i="59"/>
  <c r="DA19" i="59"/>
  <c r="DB19" i="59"/>
  <c r="DC19" i="59"/>
  <c r="DD19" i="59"/>
  <c r="DE19" i="59"/>
  <c r="DF19" i="59"/>
  <c r="DH19" i="59"/>
  <c r="DI19" i="59"/>
  <c r="DJ19" i="59"/>
  <c r="DK19" i="59"/>
  <c r="DL19" i="59"/>
  <c r="DM19" i="59"/>
  <c r="DN19" i="59"/>
  <c r="DO19" i="59"/>
  <c r="DP19" i="59"/>
  <c r="DQ19" i="59"/>
  <c r="DR19" i="59"/>
  <c r="DS19" i="59"/>
  <c r="DT19" i="59"/>
  <c r="DU19" i="59"/>
  <c r="DV19" i="59"/>
  <c r="DW19" i="59"/>
  <c r="DX19" i="59"/>
  <c r="DY19" i="59"/>
  <c r="DZ19" i="59"/>
  <c r="EA19" i="59"/>
  <c r="EB19" i="59"/>
  <c r="ED19" i="59"/>
  <c r="EE19" i="59"/>
  <c r="EF19" i="59"/>
  <c r="EH19" i="59"/>
  <c r="EI19" i="59"/>
  <c r="EK19" i="59"/>
  <c r="EL19" i="59"/>
  <c r="EM19" i="59"/>
  <c r="EN19" i="59"/>
  <c r="EO19" i="59"/>
  <c r="EP19" i="59"/>
  <c r="ER19" i="59"/>
  <c r="ES19" i="59"/>
  <c r="ET19" i="59"/>
  <c r="EU19" i="59"/>
  <c r="EV19" i="59"/>
  <c r="EW19" i="59"/>
  <c r="EX19" i="59"/>
  <c r="EY19" i="59"/>
  <c r="EZ19" i="59"/>
  <c r="FA19" i="59"/>
  <c r="FB19" i="59"/>
  <c r="FD19" i="59"/>
  <c r="FE19" i="59"/>
  <c r="FF19" i="59"/>
  <c r="FH19" i="59"/>
  <c r="FI19" i="59"/>
  <c r="FK19" i="59"/>
  <c r="FL19" i="59"/>
  <c r="FM19" i="59"/>
  <c r="FN19" i="59"/>
  <c r="FO19" i="59"/>
  <c r="FP19" i="59"/>
  <c r="FR19" i="59"/>
  <c r="FS19" i="59"/>
  <c r="FT19" i="59"/>
  <c r="FU19" i="59"/>
  <c r="FV19" i="59"/>
  <c r="FX19" i="59"/>
  <c r="FY19" i="59"/>
  <c r="FZ19" i="59"/>
  <c r="GA19" i="59"/>
  <c r="GB19" i="59"/>
  <c r="CR20" i="59"/>
  <c r="CS20" i="59"/>
  <c r="CT20" i="59"/>
  <c r="CU20" i="59"/>
  <c r="CV20" i="59"/>
  <c r="CW20" i="59"/>
  <c r="CY20" i="59"/>
  <c r="CZ20" i="59"/>
  <c r="DA20" i="59"/>
  <c r="DB20" i="59"/>
  <c r="DC20" i="59"/>
  <c r="DD20" i="59"/>
  <c r="DE20" i="59"/>
  <c r="DF20" i="59"/>
  <c r="DG20" i="59"/>
  <c r="DH20" i="59"/>
  <c r="DI20" i="59"/>
  <c r="DJ20" i="59"/>
  <c r="DK20" i="59"/>
  <c r="DL20" i="59"/>
  <c r="DM20" i="59"/>
  <c r="DN20" i="59"/>
  <c r="DO20" i="59"/>
  <c r="DP20" i="59"/>
  <c r="DQ20" i="59"/>
  <c r="DR20" i="59"/>
  <c r="DS20" i="59"/>
  <c r="DT20" i="59"/>
  <c r="DU20" i="59"/>
  <c r="DV20" i="59"/>
  <c r="DW20" i="59"/>
  <c r="DX20" i="59"/>
  <c r="DY20" i="59"/>
  <c r="DZ20" i="59"/>
  <c r="EA20" i="59"/>
  <c r="EB20" i="59"/>
  <c r="ED20" i="59"/>
  <c r="EE20" i="59"/>
  <c r="EF20" i="59"/>
  <c r="EH20" i="59"/>
  <c r="EI20" i="59"/>
  <c r="EK20" i="59"/>
  <c r="EL20" i="59"/>
  <c r="EM20" i="59"/>
  <c r="EN20" i="59"/>
  <c r="EO20" i="59"/>
  <c r="EP20" i="59"/>
  <c r="ER20" i="59"/>
  <c r="ES20" i="59"/>
  <c r="ET20" i="59"/>
  <c r="EU20" i="59"/>
  <c r="EV20" i="59"/>
  <c r="EW20" i="59"/>
  <c r="EX20" i="59"/>
  <c r="EY20" i="59"/>
  <c r="EZ20" i="59"/>
  <c r="FA20" i="59"/>
  <c r="FB20" i="59"/>
  <c r="FD20" i="59"/>
  <c r="FE20" i="59"/>
  <c r="FF20" i="59"/>
  <c r="FH20" i="59"/>
  <c r="FI20" i="59"/>
  <c r="FK20" i="59"/>
  <c r="FL20" i="59"/>
  <c r="FM20" i="59"/>
  <c r="FN20" i="59"/>
  <c r="FO20" i="59"/>
  <c r="FP20" i="59"/>
  <c r="FR20" i="59"/>
  <c r="FS20" i="59"/>
  <c r="FT20" i="59"/>
  <c r="FU20" i="59"/>
  <c r="FV20" i="59"/>
  <c r="FX20" i="59"/>
  <c r="FY20" i="59"/>
  <c r="FZ20" i="59"/>
  <c r="GA20" i="59"/>
  <c r="GB20" i="59"/>
  <c r="CR21" i="59"/>
  <c r="CS21" i="59"/>
  <c r="CT21" i="59"/>
  <c r="CU21" i="59"/>
  <c r="CV21" i="59"/>
  <c r="CW21" i="59"/>
  <c r="CY21" i="59"/>
  <c r="CZ21" i="59"/>
  <c r="DA21" i="59"/>
  <c r="DB21" i="59"/>
  <c r="DC21" i="59"/>
  <c r="DD21" i="59"/>
  <c r="DE21" i="59"/>
  <c r="DF21" i="59"/>
  <c r="DF30" i="59" s="1" a="1"/>
  <c r="DG21" i="59"/>
  <c r="DH21" i="59"/>
  <c r="DI21" i="59"/>
  <c r="DJ21" i="59"/>
  <c r="DK21" i="59"/>
  <c r="DL21" i="59"/>
  <c r="DM21" i="59"/>
  <c r="DN21" i="59"/>
  <c r="DO21" i="59"/>
  <c r="DP21" i="59"/>
  <c r="DQ21" i="59"/>
  <c r="DR21" i="59"/>
  <c r="DS21" i="59"/>
  <c r="DT21" i="59"/>
  <c r="DU21" i="59"/>
  <c r="DV21" i="59"/>
  <c r="DV30" i="59" s="1" a="1"/>
  <c r="DW21" i="59"/>
  <c r="DX21" i="59"/>
  <c r="DY21" i="59"/>
  <c r="DZ21" i="59"/>
  <c r="EA21" i="59"/>
  <c r="EB21" i="59"/>
  <c r="ED21" i="59"/>
  <c r="EE21" i="59"/>
  <c r="EF21" i="59"/>
  <c r="EH21" i="59"/>
  <c r="EI21" i="59"/>
  <c r="EJ21" i="59"/>
  <c r="EK21" i="59"/>
  <c r="EL21" i="59"/>
  <c r="EM21" i="59"/>
  <c r="EN21" i="59"/>
  <c r="EO21" i="59"/>
  <c r="EP21" i="59"/>
  <c r="ER21" i="59"/>
  <c r="ES21" i="59"/>
  <c r="ET21" i="59"/>
  <c r="EU21" i="59"/>
  <c r="EV21" i="59"/>
  <c r="EW21" i="59"/>
  <c r="EX21" i="59"/>
  <c r="EY21" i="59"/>
  <c r="EZ21" i="59"/>
  <c r="FA21" i="59"/>
  <c r="FB21" i="59"/>
  <c r="FC21" i="59"/>
  <c r="FC34" i="59" s="1" a="1"/>
  <c r="FC34" i="59" s="1"/>
  <c r="FD21" i="59"/>
  <c r="FE21" i="59"/>
  <c r="FF21" i="59"/>
  <c r="FH21" i="59"/>
  <c r="FI21" i="59"/>
  <c r="FK21" i="59"/>
  <c r="FL21" i="59"/>
  <c r="FM21" i="59"/>
  <c r="FN21" i="59"/>
  <c r="FO21" i="59"/>
  <c r="FP21" i="59"/>
  <c r="FR21" i="59"/>
  <c r="FS21" i="59"/>
  <c r="FT21" i="59"/>
  <c r="FT30" i="59" s="1" a="1"/>
  <c r="FU21" i="59"/>
  <c r="FV21" i="59"/>
  <c r="FW21" i="59"/>
  <c r="FX21" i="59"/>
  <c r="FY21" i="59"/>
  <c r="FZ21" i="59"/>
  <c r="GA21" i="59"/>
  <c r="GB21" i="59"/>
  <c r="CR22" i="59"/>
  <c r="CS22" i="59"/>
  <c r="CT22" i="59"/>
  <c r="CU22" i="59"/>
  <c r="CV22" i="59"/>
  <c r="CW22" i="59"/>
  <c r="CY22" i="59"/>
  <c r="CZ22" i="59"/>
  <c r="DA22" i="59"/>
  <c r="DB22" i="59"/>
  <c r="DC22" i="59"/>
  <c r="DD22" i="59"/>
  <c r="DE22" i="59"/>
  <c r="DF22" i="59"/>
  <c r="DG22" i="59"/>
  <c r="DH22" i="59"/>
  <c r="DI22" i="59"/>
  <c r="DJ22" i="59"/>
  <c r="DK22" i="59"/>
  <c r="DL22" i="59"/>
  <c r="DM22" i="59"/>
  <c r="DN22" i="59"/>
  <c r="DO22" i="59"/>
  <c r="DP22" i="59"/>
  <c r="DQ22" i="59"/>
  <c r="DR22" i="59"/>
  <c r="DS22" i="59"/>
  <c r="DT22" i="59"/>
  <c r="DU22" i="59"/>
  <c r="DV22" i="59"/>
  <c r="DW22" i="59"/>
  <c r="DX22" i="59"/>
  <c r="DY22" i="59"/>
  <c r="DZ22" i="59"/>
  <c r="EA22" i="59"/>
  <c r="EB22" i="59"/>
  <c r="ED22" i="59"/>
  <c r="EE22" i="59"/>
  <c r="EF22" i="59"/>
  <c r="EH22" i="59"/>
  <c r="EI22" i="59"/>
  <c r="EJ22" i="59"/>
  <c r="EK22" i="59"/>
  <c r="EL22" i="59"/>
  <c r="EN22" i="59"/>
  <c r="EO22" i="59"/>
  <c r="EP22" i="59"/>
  <c r="ER22" i="59"/>
  <c r="ES22" i="59"/>
  <c r="ET22" i="59"/>
  <c r="EU22" i="59"/>
  <c r="EV22" i="59"/>
  <c r="EW22" i="59"/>
  <c r="EX22" i="59"/>
  <c r="EY22" i="59"/>
  <c r="EZ22" i="59"/>
  <c r="FA22" i="59"/>
  <c r="FB22" i="59"/>
  <c r="FC22" i="59"/>
  <c r="FD22" i="59"/>
  <c r="FE22" i="59"/>
  <c r="FF22" i="59"/>
  <c r="FH22" i="59"/>
  <c r="FI22" i="59"/>
  <c r="FK22" i="59"/>
  <c r="FL22" i="59"/>
  <c r="FM22" i="59"/>
  <c r="FN22" i="59"/>
  <c r="FO22" i="59"/>
  <c r="FP22" i="59"/>
  <c r="FR22" i="59"/>
  <c r="FS22" i="59"/>
  <c r="FT22" i="59"/>
  <c r="FU22" i="59"/>
  <c r="FV22" i="59"/>
  <c r="FW22" i="59"/>
  <c r="FX22" i="59"/>
  <c r="FY22" i="59"/>
  <c r="FZ22" i="59"/>
  <c r="GA22" i="59"/>
  <c r="GB22" i="59"/>
  <c r="CR23" i="59"/>
  <c r="CS23" i="59"/>
  <c r="CT23" i="59"/>
  <c r="CU23" i="59"/>
  <c r="CV23" i="59"/>
  <c r="CW23" i="59"/>
  <c r="CY23" i="59"/>
  <c r="CZ23" i="59"/>
  <c r="DA23" i="59"/>
  <c r="DB23" i="59"/>
  <c r="DC23" i="59"/>
  <c r="DD23" i="59"/>
  <c r="DE23" i="59"/>
  <c r="DF23" i="59"/>
  <c r="DG23" i="59"/>
  <c r="DH23" i="59"/>
  <c r="DI23" i="59"/>
  <c r="DJ23" i="59"/>
  <c r="DK23" i="59"/>
  <c r="DL23" i="59"/>
  <c r="DM23" i="59"/>
  <c r="DN23" i="59"/>
  <c r="DO23" i="59"/>
  <c r="DP23" i="59"/>
  <c r="DQ23" i="59"/>
  <c r="DR23" i="59"/>
  <c r="DS23" i="59"/>
  <c r="DT23" i="59"/>
  <c r="DU23" i="59"/>
  <c r="DV23" i="59"/>
  <c r="DW23" i="59"/>
  <c r="DX23" i="59"/>
  <c r="DY23" i="59"/>
  <c r="DZ23" i="59"/>
  <c r="EA23" i="59"/>
  <c r="EB23" i="59"/>
  <c r="EC23" i="59"/>
  <c r="ED23" i="59"/>
  <c r="EE23" i="59"/>
  <c r="EF23" i="59"/>
  <c r="EH23" i="59"/>
  <c r="EI23" i="59"/>
  <c r="EJ23" i="59"/>
  <c r="EK23" i="59"/>
  <c r="EL23" i="59"/>
  <c r="EM23" i="59"/>
  <c r="EN23" i="59"/>
  <c r="EO23" i="59"/>
  <c r="EP23" i="59"/>
  <c r="ER23" i="59"/>
  <c r="ES23" i="59"/>
  <c r="ET23" i="59"/>
  <c r="EU23" i="59"/>
  <c r="EV23" i="59"/>
  <c r="EW23" i="59"/>
  <c r="EX23" i="59"/>
  <c r="EY23" i="59"/>
  <c r="EZ23" i="59"/>
  <c r="FA23" i="59"/>
  <c r="FB23" i="59"/>
  <c r="FC23" i="59"/>
  <c r="FD23" i="59"/>
  <c r="FE23" i="59"/>
  <c r="FF23" i="59"/>
  <c r="FG23" i="59"/>
  <c r="FH23" i="59"/>
  <c r="FI23" i="59"/>
  <c r="FK23" i="59"/>
  <c r="FL23" i="59"/>
  <c r="FM23" i="59"/>
  <c r="FN23" i="59"/>
  <c r="FO23" i="59"/>
  <c r="FP23" i="59"/>
  <c r="FR23" i="59"/>
  <c r="FS23" i="59"/>
  <c r="FT23" i="59"/>
  <c r="FU23" i="59"/>
  <c r="FV23" i="59"/>
  <c r="FW23" i="59"/>
  <c r="FX23" i="59"/>
  <c r="FY23" i="59"/>
  <c r="FZ23" i="59"/>
  <c r="GA23" i="59"/>
  <c r="GB23" i="59"/>
  <c r="CR24" i="59"/>
  <c r="CS24" i="59"/>
  <c r="CT24" i="59"/>
  <c r="CU24" i="59"/>
  <c r="CV24" i="59"/>
  <c r="CW24" i="59"/>
  <c r="CX24" i="59"/>
  <c r="CY24" i="59"/>
  <c r="CZ24" i="59"/>
  <c r="DA24" i="59"/>
  <c r="DB24" i="59"/>
  <c r="DC24" i="59"/>
  <c r="DD24" i="59"/>
  <c r="DE24" i="59"/>
  <c r="DF24" i="59"/>
  <c r="DG24" i="59"/>
  <c r="DH24" i="59"/>
  <c r="DI24" i="59"/>
  <c r="DJ24" i="59"/>
  <c r="DK24" i="59"/>
  <c r="DL24" i="59"/>
  <c r="DM24" i="59"/>
  <c r="DN24" i="59"/>
  <c r="DO24" i="59"/>
  <c r="DP24" i="59"/>
  <c r="DQ24" i="59"/>
  <c r="DR24" i="59"/>
  <c r="DS24" i="59"/>
  <c r="DT24" i="59"/>
  <c r="DU24" i="59"/>
  <c r="DV24" i="59"/>
  <c r="DW24" i="59"/>
  <c r="DX24" i="59"/>
  <c r="DY24" i="59"/>
  <c r="DZ24" i="59"/>
  <c r="EA24" i="59"/>
  <c r="EB24" i="59"/>
  <c r="EC24" i="59"/>
  <c r="ED24" i="59"/>
  <c r="EE24" i="59"/>
  <c r="EF24" i="59"/>
  <c r="EG24" i="59"/>
  <c r="EG34" i="59" s="1" a="1"/>
  <c r="EG34" i="59" s="1"/>
  <c r="EH24" i="59"/>
  <c r="EI24" i="59"/>
  <c r="EJ24" i="59"/>
  <c r="EK24" i="59"/>
  <c r="EL24" i="59"/>
  <c r="EM24" i="59"/>
  <c r="EN24" i="59"/>
  <c r="EO24" i="59"/>
  <c r="EP24" i="59"/>
  <c r="EQ24" i="59"/>
  <c r="EQ30" i="59" s="1" a="1"/>
  <c r="EQ31" i="59" s="1"/>
  <c r="ER24" i="59"/>
  <c r="ES24" i="59"/>
  <c r="ET24" i="59"/>
  <c r="EU24" i="59"/>
  <c r="EV24" i="59"/>
  <c r="EW24" i="59"/>
  <c r="EX24" i="59"/>
  <c r="EY24" i="59"/>
  <c r="EZ24" i="59"/>
  <c r="FA24" i="59"/>
  <c r="FB24" i="59"/>
  <c r="FC24" i="59"/>
  <c r="FD24" i="59"/>
  <c r="FE24" i="59"/>
  <c r="FF24" i="59"/>
  <c r="FG24" i="59"/>
  <c r="FG30" i="59" s="1" a="1"/>
  <c r="FH24" i="59"/>
  <c r="FI24" i="59"/>
  <c r="FJ24" i="59"/>
  <c r="FJ30" i="59" s="1" a="1"/>
  <c r="FJ31" i="59" s="1"/>
  <c r="FK24" i="59"/>
  <c r="FL24" i="59"/>
  <c r="FM24" i="59"/>
  <c r="FN24" i="59"/>
  <c r="FO24" i="59"/>
  <c r="FP24" i="59"/>
  <c r="FR24" i="59"/>
  <c r="FS24" i="59"/>
  <c r="FT24" i="59"/>
  <c r="FU24" i="59"/>
  <c r="FV24" i="59"/>
  <c r="FW24" i="59"/>
  <c r="FX24" i="59"/>
  <c r="FY24" i="59"/>
  <c r="FZ24" i="59"/>
  <c r="GA24" i="59"/>
  <c r="GB24" i="59"/>
  <c r="CR25" i="59"/>
  <c r="CS25" i="59"/>
  <c r="CT25" i="59"/>
  <c r="CU25" i="59"/>
  <c r="CV25" i="59"/>
  <c r="CW25" i="59"/>
  <c r="CX25" i="59"/>
  <c r="CY25" i="59"/>
  <c r="CZ25" i="59"/>
  <c r="DA25" i="59"/>
  <c r="DB25" i="59"/>
  <c r="DC25" i="59"/>
  <c r="DD25" i="59"/>
  <c r="DE25" i="59"/>
  <c r="DF25" i="59"/>
  <c r="DG25" i="59"/>
  <c r="DH25" i="59"/>
  <c r="DI25" i="59"/>
  <c r="DJ25" i="59"/>
  <c r="DK25" i="59"/>
  <c r="DL25" i="59"/>
  <c r="DM25" i="59"/>
  <c r="DN25" i="59"/>
  <c r="DO25" i="59"/>
  <c r="DP25" i="59"/>
  <c r="DQ25" i="59"/>
  <c r="DR25" i="59"/>
  <c r="DS25" i="59"/>
  <c r="DT25" i="59"/>
  <c r="DU25" i="59"/>
  <c r="DV25" i="59"/>
  <c r="DW25" i="59"/>
  <c r="DX25" i="59"/>
  <c r="DY25" i="59"/>
  <c r="DZ25" i="59"/>
  <c r="EA25" i="59"/>
  <c r="EB25" i="59"/>
  <c r="EC25" i="59"/>
  <c r="ED25" i="59"/>
  <c r="EE25" i="59"/>
  <c r="EF25" i="59"/>
  <c r="EG25" i="59"/>
  <c r="EH25" i="59"/>
  <c r="EI25" i="59"/>
  <c r="EJ25" i="59"/>
  <c r="EK25" i="59"/>
  <c r="EL25" i="59"/>
  <c r="EM25" i="59"/>
  <c r="EN25" i="59"/>
  <c r="EO25" i="59"/>
  <c r="EP25" i="59"/>
  <c r="EQ25" i="59"/>
  <c r="ER25" i="59"/>
  <c r="ES25" i="59"/>
  <c r="ET25" i="59"/>
  <c r="EU25" i="59"/>
  <c r="EV25" i="59"/>
  <c r="EW25" i="59"/>
  <c r="EX25" i="59"/>
  <c r="EY25" i="59"/>
  <c r="EZ25" i="59"/>
  <c r="FA25" i="59"/>
  <c r="FB25" i="59"/>
  <c r="FC25" i="59"/>
  <c r="FD25" i="59"/>
  <c r="FE25" i="59"/>
  <c r="FF25" i="59"/>
  <c r="FG25" i="59"/>
  <c r="FH25" i="59"/>
  <c r="FI25" i="59"/>
  <c r="FJ25" i="59"/>
  <c r="FK25" i="59"/>
  <c r="FL25" i="59"/>
  <c r="FM25" i="59"/>
  <c r="FN25" i="59"/>
  <c r="FO25" i="59"/>
  <c r="FP25" i="59"/>
  <c r="FR25" i="59"/>
  <c r="FS25" i="59"/>
  <c r="FT25" i="59"/>
  <c r="FU25" i="59"/>
  <c r="FV25" i="59"/>
  <c r="FW25" i="59"/>
  <c r="FX25" i="59"/>
  <c r="FY25" i="59"/>
  <c r="FZ25" i="59"/>
  <c r="GA25" i="59"/>
  <c r="GB25" i="59"/>
  <c r="CR26" i="59"/>
  <c r="CS26" i="59"/>
  <c r="CT26" i="59"/>
  <c r="CU26" i="59"/>
  <c r="CV26" i="59"/>
  <c r="CW26" i="59"/>
  <c r="CX26" i="59"/>
  <c r="CY26" i="59"/>
  <c r="CZ26" i="59"/>
  <c r="DA26" i="59"/>
  <c r="DB26" i="59"/>
  <c r="DC26" i="59"/>
  <c r="DD26" i="59"/>
  <c r="DE26" i="59"/>
  <c r="DF26" i="59"/>
  <c r="DG26" i="59"/>
  <c r="DH26" i="59"/>
  <c r="DI26" i="59"/>
  <c r="DJ26" i="59"/>
  <c r="DK26" i="59"/>
  <c r="DL26" i="59"/>
  <c r="DM26" i="59"/>
  <c r="DN26" i="59"/>
  <c r="DO26" i="59"/>
  <c r="DP26" i="59"/>
  <c r="DQ26" i="59"/>
  <c r="DR26" i="59"/>
  <c r="DS26" i="59"/>
  <c r="DT26" i="59"/>
  <c r="DU26" i="59"/>
  <c r="DV26" i="59"/>
  <c r="DW26" i="59"/>
  <c r="DX26" i="59"/>
  <c r="DY26" i="59"/>
  <c r="DZ26" i="59"/>
  <c r="EA26" i="59"/>
  <c r="EB26" i="59"/>
  <c r="EC26" i="59"/>
  <c r="ED26" i="59"/>
  <c r="EE26" i="59"/>
  <c r="EF26" i="59"/>
  <c r="EG26" i="59"/>
  <c r="EH26" i="59"/>
  <c r="EI26" i="59"/>
  <c r="EJ26" i="59"/>
  <c r="EK26" i="59"/>
  <c r="EL26" i="59"/>
  <c r="EM26" i="59"/>
  <c r="EN26" i="59"/>
  <c r="EO26" i="59"/>
  <c r="EP26" i="59"/>
  <c r="EQ26" i="59"/>
  <c r="ER26" i="59"/>
  <c r="ES26" i="59"/>
  <c r="ET26" i="59"/>
  <c r="EU26" i="59"/>
  <c r="EV26" i="59"/>
  <c r="EW26" i="59"/>
  <c r="EX26" i="59"/>
  <c r="EY26" i="59"/>
  <c r="EZ26" i="59"/>
  <c r="FA26" i="59"/>
  <c r="FB26" i="59"/>
  <c r="FC26" i="59"/>
  <c r="FD26" i="59"/>
  <c r="FE26" i="59"/>
  <c r="FF26" i="59"/>
  <c r="FG26" i="59"/>
  <c r="FH26" i="59"/>
  <c r="FI26" i="59"/>
  <c r="FJ26" i="59"/>
  <c r="FK26" i="59"/>
  <c r="FL26" i="59"/>
  <c r="FM26" i="59"/>
  <c r="FN26" i="59"/>
  <c r="FO26" i="59"/>
  <c r="FP26" i="59"/>
  <c r="FR26" i="59"/>
  <c r="FS26" i="59"/>
  <c r="FT26" i="59"/>
  <c r="FU26" i="59"/>
  <c r="FV26" i="59"/>
  <c r="FW26" i="59"/>
  <c r="FX26" i="59"/>
  <c r="FY26" i="59"/>
  <c r="FZ26" i="59"/>
  <c r="GA26" i="59"/>
  <c r="GB26" i="59"/>
  <c r="CR27" i="59"/>
  <c r="CS27" i="59"/>
  <c r="CT27" i="59"/>
  <c r="CU27" i="59"/>
  <c r="CV27" i="59"/>
  <c r="CW27" i="59"/>
  <c r="CX27" i="59"/>
  <c r="CY27" i="59"/>
  <c r="CZ27" i="59"/>
  <c r="DA27" i="59"/>
  <c r="DB27" i="59"/>
  <c r="DC27" i="59"/>
  <c r="DD27" i="59"/>
  <c r="DE27" i="59"/>
  <c r="DF27" i="59"/>
  <c r="DG27" i="59"/>
  <c r="DH27" i="59"/>
  <c r="DI27" i="59"/>
  <c r="DJ27" i="59"/>
  <c r="DK27" i="59"/>
  <c r="DL27" i="59"/>
  <c r="DM27" i="59"/>
  <c r="DN27" i="59"/>
  <c r="DO27" i="59"/>
  <c r="DP27" i="59"/>
  <c r="DQ27" i="59"/>
  <c r="DR27" i="59"/>
  <c r="DS27" i="59"/>
  <c r="DT27" i="59"/>
  <c r="DU27" i="59"/>
  <c r="DV27" i="59"/>
  <c r="DW27" i="59"/>
  <c r="DX27" i="59"/>
  <c r="DY27" i="59"/>
  <c r="DZ27" i="59"/>
  <c r="EA27" i="59"/>
  <c r="EB27" i="59"/>
  <c r="EC27" i="59"/>
  <c r="ED27" i="59"/>
  <c r="EE27" i="59"/>
  <c r="EF27" i="59"/>
  <c r="EG27" i="59"/>
  <c r="EH27" i="59"/>
  <c r="EI27" i="59"/>
  <c r="EJ27" i="59"/>
  <c r="EK27" i="59"/>
  <c r="EL27" i="59"/>
  <c r="EM27" i="59"/>
  <c r="EN27" i="59"/>
  <c r="EO27" i="59"/>
  <c r="EP27" i="59"/>
  <c r="EQ27" i="59"/>
  <c r="ER27" i="59"/>
  <c r="ES27" i="59"/>
  <c r="ET27" i="59"/>
  <c r="EU27" i="59"/>
  <c r="EV27" i="59"/>
  <c r="EW27" i="59"/>
  <c r="EX27" i="59"/>
  <c r="EY27" i="59"/>
  <c r="EZ27" i="59"/>
  <c r="FA27" i="59"/>
  <c r="FB27" i="59"/>
  <c r="FC27" i="59"/>
  <c r="FD27" i="59"/>
  <c r="FE27" i="59"/>
  <c r="FF27" i="59"/>
  <c r="FG27" i="59"/>
  <c r="FH27" i="59"/>
  <c r="FI27" i="59"/>
  <c r="FJ27" i="59"/>
  <c r="FK27" i="59"/>
  <c r="FL27" i="59"/>
  <c r="FM27" i="59"/>
  <c r="FN27" i="59"/>
  <c r="FO27" i="59"/>
  <c r="FP27" i="59"/>
  <c r="FR27" i="59"/>
  <c r="FS27" i="59"/>
  <c r="FT27" i="59"/>
  <c r="FU27" i="59"/>
  <c r="FV27" i="59"/>
  <c r="FW27" i="59"/>
  <c r="FX27" i="59"/>
  <c r="FY27" i="59"/>
  <c r="FZ27" i="59"/>
  <c r="GA27" i="59"/>
  <c r="GB27" i="59"/>
  <c r="CR28" i="59"/>
  <c r="CS28" i="59"/>
  <c r="CT28" i="59"/>
  <c r="CU28" i="59"/>
  <c r="CV28" i="59"/>
  <c r="CW28" i="59"/>
  <c r="CX28" i="59"/>
  <c r="CY28" i="59"/>
  <c r="CZ28" i="59"/>
  <c r="DA28" i="59"/>
  <c r="DB28" i="59"/>
  <c r="DC28" i="59"/>
  <c r="DD28" i="59"/>
  <c r="DE28" i="59"/>
  <c r="DF28" i="59"/>
  <c r="DG28" i="59"/>
  <c r="DH28" i="59"/>
  <c r="DI28" i="59"/>
  <c r="DJ28" i="59"/>
  <c r="DK28" i="59"/>
  <c r="DL28" i="59"/>
  <c r="DM28" i="59"/>
  <c r="DN28" i="59"/>
  <c r="DO28" i="59"/>
  <c r="DP28" i="59"/>
  <c r="DQ28" i="59"/>
  <c r="DR28" i="59"/>
  <c r="DS28" i="59"/>
  <c r="DT28" i="59"/>
  <c r="DU28" i="59"/>
  <c r="DV28" i="59"/>
  <c r="DW28" i="59"/>
  <c r="DX28" i="59"/>
  <c r="DY28" i="59"/>
  <c r="DZ28" i="59"/>
  <c r="EA28" i="59"/>
  <c r="EB28" i="59"/>
  <c r="EC28" i="59"/>
  <c r="ED28" i="59"/>
  <c r="EE28" i="59"/>
  <c r="EF28" i="59"/>
  <c r="EG28" i="59"/>
  <c r="EH28" i="59"/>
  <c r="EI28" i="59"/>
  <c r="EJ28" i="59"/>
  <c r="EK28" i="59"/>
  <c r="EL28" i="59"/>
  <c r="EM28" i="59"/>
  <c r="EN28" i="59"/>
  <c r="EO28" i="59"/>
  <c r="EP28" i="59"/>
  <c r="EQ28" i="59"/>
  <c r="ER28" i="59"/>
  <c r="ES28" i="59"/>
  <c r="ET28" i="59"/>
  <c r="EU28" i="59"/>
  <c r="EV28" i="59"/>
  <c r="EW28" i="59"/>
  <c r="EX28" i="59"/>
  <c r="EY28" i="59"/>
  <c r="EZ28" i="59"/>
  <c r="FA28" i="59"/>
  <c r="FB28" i="59"/>
  <c r="FC28" i="59"/>
  <c r="FD28" i="59"/>
  <c r="FE28" i="59"/>
  <c r="FF28" i="59"/>
  <c r="FG28" i="59"/>
  <c r="FH28" i="59"/>
  <c r="FI28" i="59"/>
  <c r="FJ28" i="59"/>
  <c r="FK28" i="59"/>
  <c r="FL28" i="59"/>
  <c r="FM28" i="59"/>
  <c r="FN28" i="59"/>
  <c r="FO28" i="59"/>
  <c r="FP28" i="59"/>
  <c r="FR28" i="59"/>
  <c r="FS28" i="59"/>
  <c r="FT28" i="59"/>
  <c r="FU28" i="59"/>
  <c r="FV28" i="59"/>
  <c r="FW28" i="59"/>
  <c r="FX28" i="59"/>
  <c r="FY28" i="59"/>
  <c r="FZ28" i="59"/>
  <c r="GA28" i="59"/>
  <c r="GB28" i="59"/>
  <c r="CS2" i="59"/>
  <c r="CS34" i="59" s="1" a="1"/>
  <c r="CS34" i="59" s="1"/>
  <c r="CT2" i="59"/>
  <c r="CW2" i="59"/>
  <c r="CW34" i="59" s="1" a="1"/>
  <c r="CY2" i="59"/>
  <c r="DA2" i="59"/>
  <c r="DA34" i="59" s="1" a="1"/>
  <c r="DA34" i="59" s="1"/>
  <c r="DI2" i="59"/>
  <c r="DN2" i="59"/>
  <c r="DO2" i="59"/>
  <c r="DR2" i="59"/>
  <c r="DW2" i="59"/>
  <c r="DY2" i="59"/>
  <c r="DY34" i="59" s="1" a="1"/>
  <c r="DY34" i="59" s="1"/>
  <c r="EA2" i="59"/>
  <c r="EK2" i="59"/>
  <c r="ER2" i="59"/>
  <c r="EU2" i="59"/>
  <c r="FH2" i="59"/>
  <c r="FK2" i="59"/>
  <c r="FK34" i="59" s="1" a="1"/>
  <c r="FK34" i="59" s="1"/>
  <c r="FL2" i="59"/>
  <c r="FM2" i="59"/>
  <c r="FM34" i="59" s="1" a="1"/>
  <c r="FM34" i="59" s="1"/>
  <c r="FO2" i="59"/>
  <c r="FP2" i="59"/>
  <c r="FP34" i="59" s="1" a="1"/>
  <c r="FP34" i="59" s="1"/>
  <c r="FX2" i="59"/>
  <c r="FY2" i="59"/>
  <c r="FY30" i="59" s="1" a="1"/>
  <c r="FY30" i="59" s="1"/>
  <c r="FR3" i="59"/>
  <c r="FR4" i="59"/>
  <c r="FR5" i="59"/>
  <c r="EW5" i="59"/>
  <c r="EW34" i="59" s="1" a="1"/>
  <c r="EW34" i="59" s="1"/>
  <c r="EP4" i="59"/>
  <c r="EP5" i="59"/>
  <c r="DQ5" i="59"/>
  <c r="DB3" i="59"/>
  <c r="DB4" i="59"/>
  <c r="DB5" i="59"/>
  <c r="DU3" i="59"/>
  <c r="DU4" i="59"/>
  <c r="DU5" i="59"/>
  <c r="DX3" i="59"/>
  <c r="DX4" i="59"/>
  <c r="DX5" i="59"/>
  <c r="EB5" i="59"/>
  <c r="EN4" i="59"/>
  <c r="EN34" i="59" s="1" a="1"/>
  <c r="EN34" i="59" s="1"/>
  <c r="EN5" i="59"/>
  <c r="ES4" i="59"/>
  <c r="ES34" i="59" s="1" a="1"/>
  <c r="ES34" i="59" s="1"/>
  <c r="ES5" i="59"/>
  <c r="EZ4" i="59"/>
  <c r="EZ5" i="59"/>
  <c r="FU4" i="59"/>
  <c r="FU34" i="59" s="1" a="1"/>
  <c r="FU34" i="59" s="1"/>
  <c r="FU5" i="59"/>
  <c r="DM3" i="59"/>
  <c r="DM34" i="59" s="1" a="1"/>
  <c r="DM34" i="59" s="1"/>
  <c r="DM4" i="59"/>
  <c r="DM5" i="59"/>
  <c r="FY5" i="59"/>
  <c r="FX5" i="59"/>
  <c r="FP5" i="59"/>
  <c r="FO5" i="59"/>
  <c r="FM5" i="59"/>
  <c r="FL5" i="59"/>
  <c r="FL30" i="59" s="1" a="1"/>
  <c r="FK5" i="59"/>
  <c r="FH5" i="59"/>
  <c r="EU5" i="59"/>
  <c r="ER5" i="59"/>
  <c r="EK5" i="59"/>
  <c r="EA5" i="59"/>
  <c r="DY5" i="59"/>
  <c r="DW5" i="59"/>
  <c r="DR5" i="59"/>
  <c r="DO5" i="59"/>
  <c r="DN5" i="59"/>
  <c r="DI5" i="59"/>
  <c r="DA5" i="59"/>
  <c r="CY5" i="59"/>
  <c r="CW5" i="59"/>
  <c r="CT5" i="59"/>
  <c r="CS5" i="59"/>
  <c r="FY4" i="59"/>
  <c r="FX4" i="59"/>
  <c r="FP4" i="59"/>
  <c r="FP30" i="59" s="1" a="1"/>
  <c r="FO4" i="59"/>
  <c r="FM4" i="59"/>
  <c r="FL4" i="59"/>
  <c r="FK4" i="59"/>
  <c r="FH4" i="59"/>
  <c r="EU4" i="59"/>
  <c r="ER4" i="59"/>
  <c r="EK4" i="59"/>
  <c r="EA4" i="59"/>
  <c r="DY4" i="59"/>
  <c r="DW4" i="59"/>
  <c r="DR4" i="59"/>
  <c r="DO4" i="59"/>
  <c r="DN4" i="59"/>
  <c r="DI4" i="59"/>
  <c r="DA4" i="59"/>
  <c r="CY4" i="59"/>
  <c r="CW4" i="59"/>
  <c r="CT4" i="59"/>
  <c r="CS4" i="59"/>
  <c r="B4" i="59" s="1"/>
  <c r="FY3" i="59"/>
  <c r="FX3" i="59"/>
  <c r="FP3" i="59"/>
  <c r="FO3" i="59"/>
  <c r="FM3" i="59"/>
  <c r="FL3" i="59"/>
  <c r="FK3" i="59"/>
  <c r="FH3" i="59"/>
  <c r="FH30" i="59" s="1" a="1"/>
  <c r="EU3" i="59"/>
  <c r="ER3" i="59"/>
  <c r="EK3" i="59"/>
  <c r="EA3" i="59"/>
  <c r="EA30" i="59" s="1" a="1"/>
  <c r="DY3" i="59"/>
  <c r="DW3" i="59"/>
  <c r="DR3" i="59"/>
  <c r="DO3" i="59"/>
  <c r="DN3" i="59"/>
  <c r="DI3" i="59"/>
  <c r="DA3" i="59"/>
  <c r="CY3" i="59"/>
  <c r="CW3" i="59"/>
  <c r="CT3" i="59"/>
  <c r="CS3" i="59"/>
  <c r="CU30" i="59" a="1"/>
  <c r="CX30" i="59" a="1"/>
  <c r="CX31" i="59" s="1"/>
  <c r="EH30" i="59" a="1"/>
  <c r="FC30" i="59" a="1"/>
  <c r="FF30" i="59"/>
  <c r="FF32" i="59" s="1"/>
  <c r="FJ30" i="59"/>
  <c r="FJ32" i="59" s="1"/>
  <c r="FQ30" i="59" a="1"/>
  <c r="FQ31" i="59" s="1"/>
  <c r="GB34" i="59" a="1"/>
  <c r="GB34" i="59" s="1"/>
  <c r="GA34" i="59" a="1"/>
  <c r="GA34" i="59" s="1"/>
  <c r="FZ34" i="59" a="1"/>
  <c r="FZ34" i="59" s="1"/>
  <c r="FY34" i="59" a="1"/>
  <c r="FY34" i="59" s="1"/>
  <c r="FX34" i="59" a="1"/>
  <c r="FX34" i="59" s="1"/>
  <c r="FW34" i="59" a="1"/>
  <c r="FW34" i="59" s="1"/>
  <c r="FV34" i="59" a="1"/>
  <c r="FV34" i="59" s="1"/>
  <c r="FT34" i="59" a="1"/>
  <c r="FT34" i="59" s="1"/>
  <c r="FR34" i="59" a="1"/>
  <c r="FR34" i="59" s="1"/>
  <c r="FQ34" i="59" a="1"/>
  <c r="FQ34" i="59"/>
  <c r="FO34" i="59" a="1"/>
  <c r="FO34" i="59" s="1"/>
  <c r="FL34" i="59" a="1"/>
  <c r="FL34" i="59" s="1"/>
  <c r="FJ34" i="59" a="1"/>
  <c r="FJ34" i="59" s="1"/>
  <c r="FI34" i="59" a="1"/>
  <c r="FI34" i="59"/>
  <c r="FH34" i="59" a="1"/>
  <c r="FH34" i="59" s="1"/>
  <c r="FG34" i="59" a="1"/>
  <c r="FG34" i="59" s="1"/>
  <c r="FF34" i="59" a="1"/>
  <c r="FF34" i="59" s="1"/>
  <c r="FB34" i="59" a="1"/>
  <c r="FB34" i="59" s="1"/>
  <c r="FA34" i="59" a="1"/>
  <c r="FA34" i="59"/>
  <c r="EY34" i="59" a="1"/>
  <c r="EY34" i="59" s="1"/>
  <c r="EX34" i="59" a="1"/>
  <c r="EX34" i="59" s="1"/>
  <c r="EV34" i="59" a="1"/>
  <c r="EV34" i="59" s="1"/>
  <c r="EU34" i="59" a="1"/>
  <c r="EU34" i="59" s="1"/>
  <c r="ER34" i="59" a="1"/>
  <c r="ER34" i="59" s="1"/>
  <c r="EQ34" i="59" a="1"/>
  <c r="EQ34" i="59" s="1"/>
  <c r="EP34" i="59" a="1"/>
  <c r="EP34" i="59" s="1"/>
  <c r="EO34" i="59" a="1"/>
  <c r="EO34" i="59" s="1"/>
  <c r="EM34" i="59" a="1"/>
  <c r="EM34" i="59" s="1"/>
  <c r="EK34" i="59" a="1"/>
  <c r="EK34" i="59" s="1"/>
  <c r="EI34" i="59" a="1"/>
  <c r="EI34" i="59" s="1"/>
  <c r="EH34" i="59" a="1"/>
  <c r="EH34" i="59" s="1"/>
  <c r="EF34" i="59" a="1"/>
  <c r="EF34" i="59" s="1"/>
  <c r="EE34" i="59" a="1"/>
  <c r="EE34" i="59" s="1"/>
  <c r="ED34" i="59" a="1"/>
  <c r="ED34" i="59" s="1"/>
  <c r="EC34" i="59" a="1"/>
  <c r="EC34" i="59"/>
  <c r="EB34" i="59" a="1"/>
  <c r="EB34" i="59" s="1"/>
  <c r="EA34" i="59" a="1"/>
  <c r="EA34" i="59" s="1"/>
  <c r="DZ34" i="59" a="1"/>
  <c r="DZ34" i="59" s="1"/>
  <c r="DX34" i="59" a="1"/>
  <c r="DX34" i="59" s="1"/>
  <c r="DW34" i="59" a="1"/>
  <c r="DW34" i="59" s="1"/>
  <c r="DU34" i="59" a="1"/>
  <c r="DU34" i="59"/>
  <c r="DT34" i="59" a="1"/>
  <c r="DT34" i="59" s="1"/>
  <c r="DS34" i="59" a="1"/>
  <c r="DS34" i="59" s="1"/>
  <c r="DR34" i="59" a="1"/>
  <c r="DR34" i="59" s="1"/>
  <c r="DQ34" i="59" a="1"/>
  <c r="DQ34" i="59" s="1"/>
  <c r="DP34" i="59" a="1"/>
  <c r="DP34" i="59" s="1"/>
  <c r="DO34" i="59" a="1"/>
  <c r="DO34" i="59" s="1"/>
  <c r="DN34" i="59" a="1"/>
  <c r="DN34" i="59" s="1"/>
  <c r="DL34" i="59" a="1"/>
  <c r="DL34" i="59" s="1"/>
  <c r="DK34" i="59" a="1"/>
  <c r="DK34" i="59" s="1"/>
  <c r="DJ34" i="59" a="1"/>
  <c r="DJ34" i="59" s="1"/>
  <c r="DI34" i="59" a="1"/>
  <c r="DI34" i="59" s="1"/>
  <c r="DH34" i="59" a="1"/>
  <c r="DH34" i="59" s="1"/>
  <c r="DG34" i="59" a="1"/>
  <c r="DG34" i="59" s="1"/>
  <c r="DD34" i="59" a="1"/>
  <c r="DD34" i="59" s="1"/>
  <c r="DC34" i="59" a="1"/>
  <c r="DC34" i="59" s="1"/>
  <c r="DB34" i="59" a="1"/>
  <c r="DB34" i="59" s="1"/>
  <c r="CZ34" i="59" a="1"/>
  <c r="CZ34" i="59" s="1"/>
  <c r="CY34" i="59" a="1"/>
  <c r="CY34" i="59" s="1"/>
  <c r="CX34" i="59" a="1"/>
  <c r="CX34" i="59" s="1"/>
  <c r="CW34" i="59"/>
  <c r="CU34" i="59" a="1"/>
  <c r="CU34" i="59" s="1"/>
  <c r="CT34" i="59" a="1"/>
  <c r="CT34" i="59" s="1"/>
  <c r="CR34" i="59" a="1"/>
  <c r="CR34" i="59" s="1"/>
  <c r="EM30" i="59"/>
  <c r="GI30" i="59" a="1"/>
  <c r="GJ30" i="59" a="1"/>
  <c r="GK30" i="59" a="1"/>
  <c r="GK30" i="59" s="1"/>
  <c r="GK31" i="59"/>
  <c r="GL30" i="59" a="1"/>
  <c r="GL30" i="59" s="1"/>
  <c r="GL31" i="59"/>
  <c r="GN30" i="59" a="1"/>
  <c r="GO30" i="59" a="1"/>
  <c r="GP30" i="59" a="1"/>
  <c r="GP30" i="59" s="1"/>
  <c r="GP31" i="59"/>
  <c r="GQ30" i="59" a="1"/>
  <c r="GQ30" i="59" s="1"/>
  <c r="GQ31" i="59"/>
  <c r="GR30" i="59" a="1"/>
  <c r="GS30" i="59" a="1"/>
  <c r="GT30" i="59" a="1"/>
  <c r="GT30" i="59" s="1"/>
  <c r="GT31" i="59"/>
  <c r="GU30" i="59" a="1"/>
  <c r="GU30" i="59" s="1"/>
  <c r="GU31" i="59"/>
  <c r="GV30" i="59" a="1"/>
  <c r="GW30" i="59" a="1"/>
  <c r="GX30" i="59" a="1"/>
  <c r="GX30" i="59" s="1"/>
  <c r="GX31" i="59"/>
  <c r="GY30" i="59" a="1"/>
  <c r="GY30" i="59" s="1"/>
  <c r="GY31" i="59"/>
  <c r="GZ30" i="59" a="1"/>
  <c r="HB30" i="59" a="1"/>
  <c r="HC30" i="59" a="1"/>
  <c r="HC30" i="59" s="1"/>
  <c r="HC31" i="59"/>
  <c r="HD30" i="59" a="1"/>
  <c r="HD30" i="59" s="1"/>
  <c r="HD31" i="59"/>
  <c r="HE30" i="59" a="1"/>
  <c r="HF30" i="59" a="1"/>
  <c r="HG30" i="59" a="1"/>
  <c r="HG30" i="59" s="1"/>
  <c r="HG31" i="59"/>
  <c r="HH30" i="59" a="1"/>
  <c r="HH30" i="59" s="1"/>
  <c r="HH31" i="59"/>
  <c r="HI30" i="59" a="1"/>
  <c r="HJ30" i="59" a="1"/>
  <c r="HK30" i="59" a="1"/>
  <c r="HK30" i="59" s="1"/>
  <c r="HL30" i="59" a="1"/>
  <c r="HL30" i="59" s="1"/>
  <c r="HL31" i="59"/>
  <c r="HM30" i="59" a="1"/>
  <c r="HN30" i="59" a="1"/>
  <c r="HO30" i="59" a="1"/>
  <c r="HO30" i="59" s="1"/>
  <c r="HO31" i="59"/>
  <c r="HP30" i="59" a="1"/>
  <c r="HP30" i="59" s="1"/>
  <c r="HP31" i="59"/>
  <c r="HQ30" i="59" a="1"/>
  <c r="HR30" i="59" a="1"/>
  <c r="HS30" i="59" a="1"/>
  <c r="HS30" i="59" s="1"/>
  <c r="HT30" i="59" a="1"/>
  <c r="HT30" i="59" s="1"/>
  <c r="HT31" i="59"/>
  <c r="HU30" i="59" a="1"/>
  <c r="HV30" i="59" a="1"/>
  <c r="HW30" i="59" a="1"/>
  <c r="HW30" i="59" s="1"/>
  <c r="HW31" i="59"/>
  <c r="HX30" i="59" a="1"/>
  <c r="HX30" i="59" s="1"/>
  <c r="HY30" i="59" a="1"/>
  <c r="HZ30" i="59" a="1"/>
  <c r="HZ31" i="59" s="1"/>
  <c r="IA30" i="59" a="1"/>
  <c r="IA30" i="59" s="1"/>
  <c r="IA31" i="59"/>
  <c r="IB30" i="59" a="1"/>
  <c r="IB30" i="59" s="1"/>
  <c r="IC30" i="59" a="1"/>
  <c r="IE30" i="59" a="1"/>
  <c r="IE31" i="59" s="1"/>
  <c r="IF30" i="59" a="1"/>
  <c r="IF30" i="59" s="1"/>
  <c r="IF32" i="59" s="1"/>
  <c r="IF31" i="59"/>
  <c r="IG30" i="59" a="1"/>
  <c r="IG30" i="59" s="1"/>
  <c r="IH30" i="59" a="1"/>
  <c r="II30" i="59" a="1"/>
  <c r="II31" i="59" s="1"/>
  <c r="IJ30" i="59" a="1"/>
  <c r="IJ30" i="59" s="1"/>
  <c r="IK30" i="59" a="1"/>
  <c r="IK30" i="59" s="1"/>
  <c r="IL30" i="59" a="1"/>
  <c r="IM30" i="59" a="1"/>
  <c r="IM31" i="59" s="1"/>
  <c r="IN30" i="59" a="1"/>
  <c r="IN30" i="59" s="1"/>
  <c r="IP30" i="59" a="1"/>
  <c r="IP30" i="59" s="1"/>
  <c r="IP31" i="59"/>
  <c r="IQ30" i="59" a="1"/>
  <c r="IR30" i="59" a="1"/>
  <c r="IR31" i="59" s="1"/>
  <c r="IS30" i="59" a="1"/>
  <c r="IS30" i="59"/>
  <c r="IS32" i="59" s="1"/>
  <c r="IS31" i="59"/>
  <c r="IT30" i="59" a="1"/>
  <c r="IT30" i="59" s="1"/>
  <c r="IU30" i="59" a="1"/>
  <c r="IV30" i="59" a="1"/>
  <c r="IV31" i="59" s="1"/>
  <c r="IW30" i="59" a="1"/>
  <c r="IW30" i="59" s="1"/>
  <c r="IW32" i="59" s="1"/>
  <c r="IW36" i="59" s="1"/>
  <c r="IW31" i="59"/>
  <c r="IX30" i="59" a="1"/>
  <c r="IX30" i="59" s="1"/>
  <c r="IY30" i="59" a="1"/>
  <c r="IZ30" i="59" a="1"/>
  <c r="IZ31" i="59" s="1"/>
  <c r="JA30" i="59" a="1"/>
  <c r="JA30" i="59" s="1"/>
  <c r="JB30" i="59" a="1"/>
  <c r="JB30" i="59" s="1"/>
  <c r="JC30" i="59" a="1"/>
  <c r="JD30" i="59" a="1"/>
  <c r="JE30" i="59" a="1"/>
  <c r="JF30" i="59" a="1"/>
  <c r="JG30" i="59" a="1"/>
  <c r="JH30" i="59" a="1"/>
  <c r="JI30" i="59" a="1"/>
  <c r="JJ30" i="59" a="1"/>
  <c r="JK30" i="59" a="1"/>
  <c r="JL30" i="59" a="1"/>
  <c r="JM30" i="59" a="1"/>
  <c r="JN30" i="59" a="1"/>
  <c r="JO30" i="59" a="1"/>
  <c r="JP30" i="59" a="1"/>
  <c r="JQ30" i="59" a="1"/>
  <c r="JR30" i="59" a="1"/>
  <c r="JS30" i="59" a="1"/>
  <c r="GH2" i="59"/>
  <c r="GH3" i="59"/>
  <c r="GH4" i="59"/>
  <c r="GH5" i="59"/>
  <c r="GH6" i="59"/>
  <c r="GH7" i="59"/>
  <c r="GH8" i="59"/>
  <c r="GH9" i="59"/>
  <c r="GH10" i="59"/>
  <c r="GH11" i="59"/>
  <c r="GH12" i="59"/>
  <c r="GH13" i="59"/>
  <c r="GH14" i="59"/>
  <c r="GH15" i="59"/>
  <c r="GH16" i="59"/>
  <c r="GH17" i="59"/>
  <c r="GH18" i="59"/>
  <c r="GH19" i="59"/>
  <c r="GH20" i="59"/>
  <c r="GH21" i="59"/>
  <c r="GH22" i="59"/>
  <c r="GH23" i="59"/>
  <c r="GH24" i="59"/>
  <c r="GH25" i="59"/>
  <c r="GH26" i="59"/>
  <c r="GH27" i="59"/>
  <c r="GH28" i="59"/>
  <c r="JS34" i="59" a="1"/>
  <c r="JS34" i="59" s="1"/>
  <c r="JR34" i="59" a="1"/>
  <c r="JR34" i="59" s="1"/>
  <c r="JQ34" i="59" a="1"/>
  <c r="JQ34" i="59" s="1"/>
  <c r="JP34" i="59" a="1"/>
  <c r="JP34" i="59" s="1"/>
  <c r="JO34" i="59" a="1"/>
  <c r="JO34" i="59" s="1"/>
  <c r="JN34" i="59" a="1"/>
  <c r="JN34" i="59"/>
  <c r="JM34" i="59" a="1"/>
  <c r="JM34" i="59" s="1"/>
  <c r="JL34" i="59" a="1"/>
  <c r="JL34" i="59" s="1"/>
  <c r="JK34" i="59" a="1"/>
  <c r="JK34" i="59" s="1"/>
  <c r="JJ34" i="59" a="1"/>
  <c r="JJ34" i="59" s="1"/>
  <c r="JI34" i="59" a="1"/>
  <c r="JI34" i="59" s="1"/>
  <c r="JH34" i="59" a="1"/>
  <c r="JH34" i="59"/>
  <c r="JG34" i="59" a="1"/>
  <c r="JG34" i="59" s="1"/>
  <c r="JF34" i="59" a="1"/>
  <c r="JF34" i="59"/>
  <c r="JE34" i="59" a="1"/>
  <c r="JE34" i="59" s="1"/>
  <c r="JD34" i="59" a="1"/>
  <c r="JD34" i="59" s="1"/>
  <c r="JC34" i="59" a="1"/>
  <c r="JC34" i="59" s="1"/>
  <c r="JB34" i="59" a="1"/>
  <c r="JB34" i="59" s="1"/>
  <c r="JA34" i="59" a="1"/>
  <c r="JA34" i="59" s="1"/>
  <c r="IZ34" i="59" a="1"/>
  <c r="IZ34" i="59"/>
  <c r="IY34" i="59" a="1"/>
  <c r="IY34" i="59" s="1"/>
  <c r="IX34" i="59" a="1"/>
  <c r="IX34" i="59" s="1"/>
  <c r="IW34" i="59" a="1"/>
  <c r="IW34" i="59" s="1"/>
  <c r="IV34" i="59" a="1"/>
  <c r="IV34" i="59" s="1"/>
  <c r="IU34" i="59" a="1"/>
  <c r="IU34" i="59" s="1"/>
  <c r="IT34" i="59" a="1"/>
  <c r="IT34" i="59" s="1"/>
  <c r="IS34" i="59" a="1"/>
  <c r="IS34" i="59" s="1"/>
  <c r="IR34" i="59" a="1"/>
  <c r="IR34" i="59"/>
  <c r="IQ34" i="59" a="1"/>
  <c r="IQ34" i="59" s="1"/>
  <c r="IP34" i="59" a="1"/>
  <c r="IP34" i="59" s="1"/>
  <c r="IO34" i="59" a="1"/>
  <c r="IO34" i="59" s="1"/>
  <c r="IN34" i="59" a="1"/>
  <c r="IN34" i="59" s="1"/>
  <c r="IM34" i="59" a="1"/>
  <c r="IM34" i="59" s="1"/>
  <c r="IL34" i="59" a="1"/>
  <c r="IL34" i="59" s="1"/>
  <c r="IK34" i="59" a="1"/>
  <c r="IK34" i="59" s="1"/>
  <c r="IJ34" i="59" a="1"/>
  <c r="IJ34" i="59" s="1"/>
  <c r="II34" i="59" a="1"/>
  <c r="II34" i="59" s="1"/>
  <c r="IH34" i="59" a="1"/>
  <c r="IH34" i="59" s="1"/>
  <c r="IG34" i="59" a="1"/>
  <c r="IG34" i="59" s="1"/>
  <c r="IF34" i="59" a="1"/>
  <c r="IF34" i="59" s="1"/>
  <c r="IE34" i="59" a="1"/>
  <c r="IE34" i="59" s="1"/>
  <c r="ID34" i="59" a="1"/>
  <c r="ID34" i="59" s="1"/>
  <c r="IC34" i="59" a="1"/>
  <c r="IC34" i="59" s="1"/>
  <c r="IB34" i="59" a="1"/>
  <c r="IB34" i="59"/>
  <c r="IA34" i="59" a="1"/>
  <c r="IA34" i="59" s="1"/>
  <c r="HZ34" i="59" a="1"/>
  <c r="HZ34" i="59" s="1"/>
  <c r="HY34" i="59" a="1"/>
  <c r="HY34" i="59" s="1"/>
  <c r="HX34" i="59" a="1"/>
  <c r="HX34" i="59" s="1"/>
  <c r="HW34" i="59" a="1"/>
  <c r="HW34" i="59" s="1"/>
  <c r="HV34" i="59" a="1"/>
  <c r="HV34" i="59"/>
  <c r="HU34" i="59" a="1"/>
  <c r="HU34" i="59" s="1"/>
  <c r="HT34" i="59" a="1"/>
  <c r="HT34" i="59" s="1"/>
  <c r="HS34" i="59" a="1"/>
  <c r="HS34" i="59" s="1"/>
  <c r="HR34" i="59" a="1"/>
  <c r="HR34" i="59" s="1"/>
  <c r="HQ34" i="59" a="1"/>
  <c r="HQ34" i="59" s="1"/>
  <c r="HP34" i="59" a="1"/>
  <c r="HP34" i="59"/>
  <c r="HO34" i="59" a="1"/>
  <c r="HO34" i="59" s="1"/>
  <c r="HN34" i="59" a="1"/>
  <c r="HN34" i="59" s="1"/>
  <c r="HM34" i="59" a="1"/>
  <c r="HM34" i="59" s="1"/>
  <c r="HL34" i="59" a="1"/>
  <c r="HL34" i="59" s="1"/>
  <c r="HK34" i="59" a="1"/>
  <c r="HK34" i="59" s="1"/>
  <c r="HJ34" i="59" a="1"/>
  <c r="HJ34" i="59" s="1"/>
  <c r="HI34" i="59" a="1"/>
  <c r="HI34" i="59" s="1"/>
  <c r="HH34" i="59" a="1"/>
  <c r="HH34" i="59" s="1"/>
  <c r="HG34" i="59" a="1"/>
  <c r="HG34" i="59" s="1"/>
  <c r="HF34" i="59" a="1"/>
  <c r="HF34" i="59"/>
  <c r="HE34" i="59" a="1"/>
  <c r="HE34" i="59" s="1"/>
  <c r="HD34" i="59" a="1"/>
  <c r="HD34" i="59"/>
  <c r="HC34" i="59" a="1"/>
  <c r="HC34" i="59" s="1"/>
  <c r="HB34" i="59" a="1"/>
  <c r="HB34" i="59" s="1"/>
  <c r="HA34" i="59" a="1"/>
  <c r="HA34" i="59" s="1"/>
  <c r="GZ34" i="59" a="1"/>
  <c r="GZ34" i="59" s="1"/>
  <c r="GY34" i="59" a="1"/>
  <c r="GY34" i="59" s="1"/>
  <c r="GX34" i="59" a="1"/>
  <c r="GX34" i="59" s="1"/>
  <c r="GW34" i="59" a="1"/>
  <c r="GW34" i="59" s="1"/>
  <c r="GV34" i="59" a="1"/>
  <c r="GV34" i="59" s="1"/>
  <c r="GU34" i="59" a="1"/>
  <c r="GU34" i="59" s="1"/>
  <c r="GT34" i="59" a="1"/>
  <c r="GT34" i="59" s="1"/>
  <c r="GS34" i="59" a="1"/>
  <c r="GS34" i="59" s="1"/>
  <c r="GR34" i="59" a="1"/>
  <c r="GR34" i="59" s="1"/>
  <c r="GQ34" i="59" a="1"/>
  <c r="GQ34" i="59" s="1"/>
  <c r="GP34" i="59" a="1"/>
  <c r="GP34" i="59" s="1"/>
  <c r="GO34" i="59" a="1"/>
  <c r="GO34" i="59" s="1"/>
  <c r="GN34" i="59" a="1"/>
  <c r="GN34" i="59"/>
  <c r="GM34" i="59" a="1"/>
  <c r="GM34" i="59" s="1"/>
  <c r="GL34" i="59" a="1"/>
  <c r="GL34" i="59" s="1"/>
  <c r="GK34" i="59" a="1"/>
  <c r="GK34" i="59" s="1"/>
  <c r="GJ34" i="59" a="1"/>
  <c r="GJ34" i="59" s="1"/>
  <c r="GI34" i="59" a="1"/>
  <c r="GI34" i="59" s="1"/>
  <c r="IO30" i="59"/>
  <c r="ID30" i="59"/>
  <c r="HA30" i="59"/>
  <c r="GM30" i="59"/>
  <c r="RK91" i="59"/>
  <c r="QB86" i="59" s="1"/>
  <c r="QB65" i="59"/>
  <c r="QB44" i="59"/>
  <c r="QB24" i="59"/>
  <c r="SK91" i="59"/>
  <c r="RB91" i="59" s="1"/>
  <c r="SJ91" i="59"/>
  <c r="RA91" i="59" s="1"/>
  <c r="SI91" i="59"/>
  <c r="QZ91" i="59"/>
  <c r="SH91" i="59"/>
  <c r="SG91" i="59"/>
  <c r="QX91" i="59" s="1"/>
  <c r="SF91" i="59"/>
  <c r="SE91" i="59"/>
  <c r="QV85" i="59" s="1"/>
  <c r="SD91" i="59"/>
  <c r="SC91" i="59"/>
  <c r="QT90" i="59" s="1"/>
  <c r="SB91" i="59"/>
  <c r="QS88" i="59" s="1"/>
  <c r="SA91" i="59"/>
  <c r="QR87" i="59" s="1"/>
  <c r="QR91" i="59"/>
  <c r="RZ91" i="59"/>
  <c r="RY91" i="59"/>
  <c r="QP84" i="59" s="1"/>
  <c r="RX91" i="59"/>
  <c r="RW91" i="59"/>
  <c r="RV91" i="59"/>
  <c r="QM91" i="59" s="1"/>
  <c r="RU91" i="59"/>
  <c r="QL91" i="59" s="1"/>
  <c r="RT91" i="59"/>
  <c r="QK88" i="59" s="1"/>
  <c r="RS91" i="59"/>
  <c r="QJ83" i="59" s="1"/>
  <c r="QJ91" i="59"/>
  <c r="RR91" i="59"/>
  <c r="RQ91" i="59"/>
  <c r="QH88" i="59" s="1"/>
  <c r="RP91" i="59"/>
  <c r="QG88" i="59" s="1"/>
  <c r="RO91" i="59"/>
  <c r="QF85" i="59" s="1"/>
  <c r="RN91" i="59"/>
  <c r="RM91" i="59"/>
  <c r="QD90" i="59" s="1"/>
  <c r="RL91" i="59"/>
  <c r="QC88" i="59" s="1"/>
  <c r="RA90" i="59"/>
  <c r="QY90" i="59"/>
  <c r="QW90" i="59"/>
  <c r="QU90" i="59"/>
  <c r="QS90" i="59"/>
  <c r="QP90" i="59"/>
  <c r="QM90" i="59"/>
  <c r="QK90" i="59"/>
  <c r="QI90" i="59"/>
  <c r="QH90" i="59"/>
  <c r="QE90" i="59"/>
  <c r="QC90" i="59"/>
  <c r="RA89" i="59"/>
  <c r="QY89" i="59"/>
  <c r="QV89" i="59"/>
  <c r="QS89" i="59"/>
  <c r="QR89" i="59"/>
  <c r="QM89" i="59"/>
  <c r="QK89" i="59"/>
  <c r="QJ89" i="59"/>
  <c r="QF89" i="59"/>
  <c r="QE89" i="59"/>
  <c r="RB88" i="59"/>
  <c r="RA88" i="59"/>
  <c r="QY88" i="59"/>
  <c r="QU88" i="59"/>
  <c r="QT88" i="59"/>
  <c r="QP88" i="59"/>
  <c r="QO88" i="59"/>
  <c r="QM88" i="59"/>
  <c r="QI88" i="59"/>
  <c r="RA87" i="59"/>
  <c r="QY87" i="59"/>
  <c r="QW87" i="59"/>
  <c r="QS87" i="59"/>
  <c r="QQ87" i="59"/>
  <c r="QO87" i="59"/>
  <c r="QM87" i="59"/>
  <c r="QK87" i="59"/>
  <c r="QJ87" i="59"/>
  <c r="QE87" i="59"/>
  <c r="RA86" i="59"/>
  <c r="QY86" i="59"/>
  <c r="QU86" i="59"/>
  <c r="QT86" i="59"/>
  <c r="QS86" i="59"/>
  <c r="QO86" i="59"/>
  <c r="QM86" i="59"/>
  <c r="QI86" i="59"/>
  <c r="QG86" i="59"/>
  <c r="QC86" i="59"/>
  <c r="RA85" i="59"/>
  <c r="QY85" i="59"/>
  <c r="QW85" i="59"/>
  <c r="QU85" i="59"/>
  <c r="QR85" i="59"/>
  <c r="QQ85" i="59"/>
  <c r="QO85" i="59"/>
  <c r="QM85" i="59"/>
  <c r="QJ85" i="59"/>
  <c r="QE85" i="59"/>
  <c r="RA84" i="59"/>
  <c r="QY84" i="59"/>
  <c r="QX84" i="59"/>
  <c r="QU84" i="59"/>
  <c r="QT84" i="59"/>
  <c r="QS84" i="59"/>
  <c r="QO84" i="59"/>
  <c r="QM84" i="59"/>
  <c r="QL84" i="59"/>
  <c r="QI84" i="59"/>
  <c r="QH84" i="59"/>
  <c r="QD84" i="59"/>
  <c r="QC84" i="59"/>
  <c r="RA83" i="59"/>
  <c r="QV83" i="59"/>
  <c r="QU83" i="59"/>
  <c r="QR83" i="59"/>
  <c r="QO83" i="59"/>
  <c r="QM83" i="59"/>
  <c r="QK83" i="59"/>
  <c r="QG83" i="59"/>
  <c r="QF83" i="59"/>
  <c r="QE83" i="59"/>
  <c r="RB82" i="59"/>
  <c r="RA82" i="59"/>
  <c r="QY82" i="59"/>
  <c r="QX82" i="59"/>
  <c r="QW82" i="59"/>
  <c r="QU82" i="59"/>
  <c r="QS82" i="59"/>
  <c r="QP82" i="59"/>
  <c r="QO82" i="59"/>
  <c r="QM82" i="59"/>
  <c r="QK82" i="59"/>
  <c r="QI82" i="59"/>
  <c r="QH82" i="59"/>
  <c r="QE82" i="59"/>
  <c r="QC82" i="59"/>
  <c r="RA81" i="59"/>
  <c r="QZ81" i="59"/>
  <c r="QY81" i="59"/>
  <c r="QW81" i="59"/>
  <c r="QV81" i="59"/>
  <c r="QU81" i="59"/>
  <c r="QS81" i="59"/>
  <c r="QR81" i="59"/>
  <c r="QQ81" i="59"/>
  <c r="QM81" i="59"/>
  <c r="QK81" i="59"/>
  <c r="QJ81" i="59"/>
  <c r="QG81" i="59"/>
  <c r="QF81" i="59"/>
  <c r="QE81" i="59"/>
  <c r="RB80" i="59"/>
  <c r="RA80" i="59"/>
  <c r="QY80" i="59"/>
  <c r="QU80" i="59"/>
  <c r="QT80" i="59"/>
  <c r="QS80" i="59"/>
  <c r="QP80" i="59"/>
  <c r="QO80" i="59"/>
  <c r="QM80" i="59"/>
  <c r="QK80" i="59"/>
  <c r="QI80" i="59"/>
  <c r="QG80" i="59"/>
  <c r="QE80" i="59"/>
  <c r="QD80" i="59"/>
  <c r="QC80" i="59"/>
  <c r="RA78" i="59"/>
  <c r="QZ78" i="59"/>
  <c r="QY78" i="59"/>
  <c r="QW78" i="59"/>
  <c r="QV78" i="59"/>
  <c r="QU78" i="59"/>
  <c r="QS78" i="59"/>
  <c r="QQ78" i="59"/>
  <c r="QO78" i="59"/>
  <c r="QM78" i="59"/>
  <c r="QK78" i="59"/>
  <c r="QJ78" i="59"/>
  <c r="QG78" i="59"/>
  <c r="QF78" i="59"/>
  <c r="QE78" i="59"/>
  <c r="RA77" i="59"/>
  <c r="QY77" i="59"/>
  <c r="QX77" i="59"/>
  <c r="QU77" i="59"/>
  <c r="QT77" i="59"/>
  <c r="QS77" i="59"/>
  <c r="QQ77" i="59"/>
  <c r="QP77" i="59"/>
  <c r="QO77" i="59"/>
  <c r="QM77" i="59"/>
  <c r="QI77" i="59"/>
  <c r="QH77" i="59"/>
  <c r="QG77" i="59"/>
  <c r="QE77" i="59"/>
  <c r="QD77" i="59"/>
  <c r="QC77" i="59"/>
  <c r="RA76" i="59"/>
  <c r="QZ76" i="59"/>
  <c r="QY76" i="59"/>
  <c r="QW76" i="59"/>
  <c r="QU76" i="59"/>
  <c r="QS76" i="59"/>
  <c r="QR76" i="59"/>
  <c r="QQ76" i="59"/>
  <c r="QO76" i="59"/>
  <c r="QN76" i="59"/>
  <c r="QM76" i="59"/>
  <c r="QK76" i="59"/>
  <c r="QJ76" i="59"/>
  <c r="QG76" i="59"/>
  <c r="QE76" i="59"/>
  <c r="QC76" i="59"/>
  <c r="RB75" i="59"/>
  <c r="RA75" i="59"/>
  <c r="QY75" i="59"/>
  <c r="QX75" i="59"/>
  <c r="QU75" i="59"/>
  <c r="QT75" i="59"/>
  <c r="QS75" i="59"/>
  <c r="QQ75" i="59"/>
  <c r="QO75" i="59"/>
  <c r="QM75" i="59"/>
  <c r="QL75" i="59"/>
  <c r="QK75" i="59"/>
  <c r="QI75" i="59"/>
  <c r="QH75" i="59"/>
  <c r="QG75" i="59"/>
  <c r="QE75" i="59"/>
  <c r="QD75" i="59"/>
  <c r="QC75" i="59"/>
  <c r="RA74" i="59"/>
  <c r="QY74" i="59"/>
  <c r="QW74" i="59"/>
  <c r="QV74" i="59"/>
  <c r="QU74" i="59"/>
  <c r="QS74" i="59"/>
  <c r="QR74" i="59"/>
  <c r="QQ74" i="59"/>
  <c r="QO74" i="59"/>
  <c r="QN74" i="59"/>
  <c r="QM74" i="59"/>
  <c r="QK74" i="59"/>
  <c r="QI74" i="59"/>
  <c r="QF74" i="59"/>
  <c r="QE74" i="59"/>
  <c r="QC74" i="59"/>
  <c r="RB73" i="59"/>
  <c r="RA73" i="59"/>
  <c r="QY73" i="59"/>
  <c r="QX73" i="59"/>
  <c r="QW73" i="59"/>
  <c r="QU73" i="59"/>
  <c r="QS73" i="59"/>
  <c r="QQ73" i="59"/>
  <c r="QP73" i="59"/>
  <c r="QO73" i="59"/>
  <c r="QM73" i="59"/>
  <c r="QL73" i="59"/>
  <c r="QK73" i="59"/>
  <c r="QI73" i="59"/>
  <c r="QH73" i="59"/>
  <c r="QG73" i="59"/>
  <c r="QE73" i="59"/>
  <c r="QC73" i="59"/>
  <c r="RA72" i="59"/>
  <c r="QZ72" i="59"/>
  <c r="QY72" i="59"/>
  <c r="QW72" i="59"/>
  <c r="QV72" i="59"/>
  <c r="QU72" i="59"/>
  <c r="QS72" i="59"/>
  <c r="QR72" i="59"/>
  <c r="QQ72" i="59"/>
  <c r="QO72" i="59"/>
  <c r="QM72" i="59"/>
  <c r="QK72" i="59"/>
  <c r="QJ72" i="59"/>
  <c r="QI72" i="59"/>
  <c r="QF72" i="59"/>
  <c r="QE72" i="59"/>
  <c r="QC72" i="59"/>
  <c r="RB71" i="59"/>
  <c r="RA71" i="59"/>
  <c r="QY71" i="59"/>
  <c r="QX71" i="59"/>
  <c r="QW71" i="59"/>
  <c r="QU71" i="59"/>
  <c r="QT71" i="59"/>
  <c r="QS71" i="59"/>
  <c r="QQ71" i="59"/>
  <c r="QP71" i="59"/>
  <c r="QO71" i="59"/>
  <c r="QM71" i="59"/>
  <c r="QK71" i="59"/>
  <c r="QI71" i="59"/>
  <c r="QH71" i="59"/>
  <c r="QE71" i="59"/>
  <c r="QD71" i="59"/>
  <c r="QC71" i="59"/>
  <c r="RA70" i="59"/>
  <c r="QZ70" i="59"/>
  <c r="QY70" i="59"/>
  <c r="QW70" i="59"/>
  <c r="QV70" i="59"/>
  <c r="QU70" i="59"/>
  <c r="QS70" i="59"/>
  <c r="QR70" i="59"/>
  <c r="QQ70" i="59"/>
  <c r="QO70" i="59"/>
  <c r="QN70" i="59"/>
  <c r="QM70" i="59"/>
  <c r="QK70" i="59"/>
  <c r="QJ70" i="59"/>
  <c r="QI70" i="59"/>
  <c r="QG70" i="59"/>
  <c r="QF70" i="59"/>
  <c r="QE70" i="59"/>
  <c r="QC70" i="59"/>
  <c r="RB69" i="59"/>
  <c r="RA69" i="59"/>
  <c r="QY69" i="59"/>
  <c r="QX69" i="59"/>
  <c r="QW69" i="59"/>
  <c r="QU69" i="59"/>
  <c r="QT69" i="59"/>
  <c r="QS69" i="59"/>
  <c r="QQ69" i="59"/>
  <c r="QP69" i="59"/>
  <c r="QO69" i="59"/>
  <c r="QM69" i="59"/>
  <c r="QL69" i="59"/>
  <c r="QK69" i="59"/>
  <c r="QI69" i="59"/>
  <c r="QH69" i="59"/>
  <c r="QG69" i="59"/>
  <c r="QE69" i="59"/>
  <c r="QD69" i="59"/>
  <c r="QC69" i="59"/>
  <c r="RA68" i="59"/>
  <c r="QZ68" i="59"/>
  <c r="QY68" i="59"/>
  <c r="QW68" i="59"/>
  <c r="QV68" i="59"/>
  <c r="QU68" i="59"/>
  <c r="QS68" i="59"/>
  <c r="QR68" i="59"/>
  <c r="QQ68" i="59"/>
  <c r="QO68" i="59"/>
  <c r="QN68" i="59"/>
  <c r="QM68" i="59"/>
  <c r="QK68" i="59"/>
  <c r="QJ68" i="59"/>
  <c r="QI68" i="59"/>
  <c r="QG68" i="59"/>
  <c r="QF68" i="59"/>
  <c r="QE68" i="59"/>
  <c r="QC68" i="59"/>
  <c r="RB67" i="59"/>
  <c r="RA67" i="59"/>
  <c r="QY67" i="59"/>
  <c r="QX67" i="59"/>
  <c r="QW67" i="59"/>
  <c r="QU67" i="59"/>
  <c r="QT67" i="59"/>
  <c r="QS67" i="59"/>
  <c r="QQ67" i="59"/>
  <c r="QP67" i="59"/>
  <c r="QO67" i="59"/>
  <c r="QM67" i="59"/>
  <c r="QL67" i="59"/>
  <c r="QK67" i="59"/>
  <c r="QI67" i="59"/>
  <c r="QH67" i="59"/>
  <c r="QG67" i="59"/>
  <c r="QE67" i="59"/>
  <c r="QD67" i="59"/>
  <c r="QC67" i="59"/>
  <c r="RA66" i="59"/>
  <c r="QZ66" i="59"/>
  <c r="QY66" i="59"/>
  <c r="QW66" i="59"/>
  <c r="QV66" i="59"/>
  <c r="QU66" i="59"/>
  <c r="QS66" i="59"/>
  <c r="QR66" i="59"/>
  <c r="QQ66" i="59"/>
  <c r="QO66" i="59"/>
  <c r="QN66" i="59"/>
  <c r="QM66" i="59"/>
  <c r="QK66" i="59"/>
  <c r="QJ66" i="59"/>
  <c r="QI66" i="59"/>
  <c r="QG66" i="59"/>
  <c r="QF66" i="59"/>
  <c r="QE66" i="59"/>
  <c r="QC66" i="59"/>
  <c r="RB65" i="59"/>
  <c r="RA65" i="59"/>
  <c r="QY65" i="59"/>
  <c r="QX65" i="59"/>
  <c r="QW65" i="59"/>
  <c r="QU65" i="59"/>
  <c r="QT65" i="59"/>
  <c r="QS65" i="59"/>
  <c r="QQ65" i="59"/>
  <c r="QP65" i="59"/>
  <c r="QO65" i="59"/>
  <c r="QM65" i="59"/>
  <c r="QL65" i="59"/>
  <c r="QK65" i="59"/>
  <c r="QI65" i="59"/>
  <c r="QH65" i="59"/>
  <c r="QG65" i="59"/>
  <c r="QE65" i="59"/>
  <c r="QD65" i="59"/>
  <c r="QC65" i="59"/>
  <c r="RA64" i="59"/>
  <c r="QZ64" i="59"/>
  <c r="QY64" i="59"/>
  <c r="QW64" i="59"/>
  <c r="QV64" i="59"/>
  <c r="QU64" i="59"/>
  <c r="QS64" i="59"/>
  <c r="QR64" i="59"/>
  <c r="QQ64" i="59"/>
  <c r="QO64" i="59"/>
  <c r="QN64" i="59"/>
  <c r="QM64" i="59"/>
  <c r="QK64" i="59"/>
  <c r="QJ64" i="59"/>
  <c r="QI64" i="59"/>
  <c r="QG64" i="59"/>
  <c r="QF64" i="59"/>
  <c r="QE64" i="59"/>
  <c r="QC64" i="59"/>
  <c r="RB63" i="59"/>
  <c r="RA63" i="59"/>
  <c r="QY63" i="59"/>
  <c r="QX63" i="59"/>
  <c r="QW63" i="59"/>
  <c r="QU63" i="59"/>
  <c r="QT63" i="59"/>
  <c r="QS63" i="59"/>
  <c r="QQ63" i="59"/>
  <c r="QP63" i="59"/>
  <c r="QO63" i="59"/>
  <c r="QM63" i="59"/>
  <c r="QL63" i="59"/>
  <c r="QK63" i="59"/>
  <c r="QI63" i="59"/>
  <c r="QH63" i="59"/>
  <c r="QG63" i="59"/>
  <c r="QE63" i="59"/>
  <c r="QD63" i="59"/>
  <c r="QC63" i="59"/>
  <c r="RA62" i="59"/>
  <c r="QZ62" i="59"/>
  <c r="QY62" i="59"/>
  <c r="QW62" i="59"/>
  <c r="QV62" i="59"/>
  <c r="QU62" i="59"/>
  <c r="QS62" i="59"/>
  <c r="QR62" i="59"/>
  <c r="QQ62" i="59"/>
  <c r="QO62" i="59"/>
  <c r="QN62" i="59"/>
  <c r="QM62" i="59"/>
  <c r="QK62" i="59"/>
  <c r="QJ62" i="59"/>
  <c r="QI62" i="59"/>
  <c r="QG62" i="59"/>
  <c r="QF62" i="59"/>
  <c r="QE62" i="59"/>
  <c r="QC62" i="59"/>
  <c r="RB61" i="59"/>
  <c r="RA61" i="59"/>
  <c r="QY61" i="59"/>
  <c r="QX61" i="59"/>
  <c r="QW61" i="59"/>
  <c r="QU61" i="59"/>
  <c r="QT61" i="59"/>
  <c r="QS61" i="59"/>
  <c r="QQ61" i="59"/>
  <c r="QP61" i="59"/>
  <c r="QO61" i="59"/>
  <c r="QM61" i="59"/>
  <c r="QL61" i="59"/>
  <c r="QK61" i="59"/>
  <c r="QI61" i="59"/>
  <c r="QH61" i="59"/>
  <c r="QG61" i="59"/>
  <c r="QE61" i="59"/>
  <c r="QD61" i="59"/>
  <c r="QC61" i="59"/>
  <c r="RA60" i="59"/>
  <c r="QZ60" i="59"/>
  <c r="QY60" i="59"/>
  <c r="QW60" i="59"/>
  <c r="QV60" i="59"/>
  <c r="QU60" i="59"/>
  <c r="QS60" i="59"/>
  <c r="QR60" i="59"/>
  <c r="QQ60" i="59"/>
  <c r="QO60" i="59"/>
  <c r="QN60" i="59"/>
  <c r="QM60" i="59"/>
  <c r="QK60" i="59"/>
  <c r="QJ60" i="59"/>
  <c r="QI60" i="59"/>
  <c r="QG60" i="59"/>
  <c r="QF60" i="59"/>
  <c r="QE60" i="59"/>
  <c r="QC60" i="59"/>
  <c r="RB59" i="59"/>
  <c r="RA59" i="59"/>
  <c r="QY59" i="59"/>
  <c r="QX59" i="59"/>
  <c r="QW59" i="59"/>
  <c r="QU59" i="59"/>
  <c r="QT59" i="59"/>
  <c r="QS59" i="59"/>
  <c r="QQ59" i="59"/>
  <c r="QP59" i="59"/>
  <c r="QO59" i="59"/>
  <c r="QM59" i="59"/>
  <c r="QL59" i="59"/>
  <c r="QK59" i="59"/>
  <c r="QI59" i="59"/>
  <c r="QH59" i="59"/>
  <c r="QG59" i="59"/>
  <c r="QE59" i="59"/>
  <c r="QD59" i="59"/>
  <c r="QC59" i="59"/>
  <c r="RA58" i="59"/>
  <c r="QZ58" i="59"/>
  <c r="QY58" i="59"/>
  <c r="QW58" i="59"/>
  <c r="QV58" i="59"/>
  <c r="QU58" i="59"/>
  <c r="QS58" i="59"/>
  <c r="QR58" i="59"/>
  <c r="QQ58" i="59"/>
  <c r="QO58" i="59"/>
  <c r="QN58" i="59"/>
  <c r="QM58" i="59"/>
  <c r="QK58" i="59"/>
  <c r="QJ58" i="59"/>
  <c r="QI58" i="59"/>
  <c r="QG58" i="59"/>
  <c r="QF58" i="59"/>
  <c r="QE58" i="59"/>
  <c r="QC58" i="59"/>
  <c r="RB57" i="59"/>
  <c r="RA57" i="59"/>
  <c r="QY57" i="59"/>
  <c r="QX57" i="59"/>
  <c r="QW57" i="59"/>
  <c r="QU57" i="59"/>
  <c r="QT57" i="59"/>
  <c r="QS57" i="59"/>
  <c r="QQ57" i="59"/>
  <c r="QP57" i="59"/>
  <c r="QO57" i="59"/>
  <c r="QM57" i="59"/>
  <c r="QL57" i="59"/>
  <c r="QK57" i="59"/>
  <c r="QI57" i="59"/>
  <c r="QH57" i="59"/>
  <c r="QG57" i="59"/>
  <c r="QE57" i="59"/>
  <c r="QD57" i="59"/>
  <c r="QC57" i="59"/>
  <c r="RA56" i="59"/>
  <c r="QZ56" i="59"/>
  <c r="QY56" i="59"/>
  <c r="QW56" i="59"/>
  <c r="QV56" i="59"/>
  <c r="QU56" i="59"/>
  <c r="QS56" i="59"/>
  <c r="QR56" i="59"/>
  <c r="QQ56" i="59"/>
  <c r="QO56" i="59"/>
  <c r="QN56" i="59"/>
  <c r="QM56" i="59"/>
  <c r="QK56" i="59"/>
  <c r="QJ56" i="59"/>
  <c r="QI56" i="59"/>
  <c r="QG56" i="59"/>
  <c r="QF56" i="59"/>
  <c r="QE56" i="59"/>
  <c r="QC56" i="59"/>
  <c r="RB55" i="59"/>
  <c r="RA55" i="59"/>
  <c r="QY55" i="59"/>
  <c r="QX55" i="59"/>
  <c r="QW55" i="59"/>
  <c r="QU55" i="59"/>
  <c r="QT55" i="59"/>
  <c r="QS55" i="59"/>
  <c r="QQ55" i="59"/>
  <c r="QP55" i="59"/>
  <c r="QO55" i="59"/>
  <c r="QM55" i="59"/>
  <c r="QL55" i="59"/>
  <c r="QK55" i="59"/>
  <c r="QI55" i="59"/>
  <c r="QH55" i="59"/>
  <c r="QG55" i="59"/>
  <c r="QE55" i="59"/>
  <c r="QD55" i="59"/>
  <c r="QC55" i="59"/>
  <c r="RA54" i="59"/>
  <c r="QZ54" i="59"/>
  <c r="QY54" i="59"/>
  <c r="QW54" i="59"/>
  <c r="QV54" i="59"/>
  <c r="QU54" i="59"/>
  <c r="QS54" i="59"/>
  <c r="QR54" i="59"/>
  <c r="QQ54" i="59"/>
  <c r="QO54" i="59"/>
  <c r="QN54" i="59"/>
  <c r="QM54" i="59"/>
  <c r="QK54" i="59"/>
  <c r="QJ54" i="59"/>
  <c r="QI54" i="59"/>
  <c r="QG54" i="59"/>
  <c r="QF54" i="59"/>
  <c r="QE54" i="59"/>
  <c r="QC54" i="59"/>
  <c r="RB53" i="59"/>
  <c r="RA53" i="59"/>
  <c r="QY53" i="59"/>
  <c r="QX53" i="59"/>
  <c r="QW53" i="59"/>
  <c r="QU53" i="59"/>
  <c r="QT53" i="59"/>
  <c r="QS53" i="59"/>
  <c r="QQ53" i="59"/>
  <c r="QP53" i="59"/>
  <c r="QO53" i="59"/>
  <c r="QM53" i="59"/>
  <c r="QL53" i="59"/>
  <c r="QK53" i="59"/>
  <c r="QI53" i="59"/>
  <c r="QH53" i="59"/>
  <c r="QG53" i="59"/>
  <c r="QE53" i="59"/>
  <c r="QD53" i="59"/>
  <c r="QC53" i="59"/>
  <c r="RA52" i="59"/>
  <c r="QZ52" i="59"/>
  <c r="QY52" i="59"/>
  <c r="QW52" i="59"/>
  <c r="QV52" i="59"/>
  <c r="QU52" i="59"/>
  <c r="QS52" i="59"/>
  <c r="QR52" i="59"/>
  <c r="QQ52" i="59"/>
  <c r="QO52" i="59"/>
  <c r="QN52" i="59"/>
  <c r="QM52" i="59"/>
  <c r="QK52" i="59"/>
  <c r="QJ52" i="59"/>
  <c r="QI52" i="59"/>
  <c r="QG52" i="59"/>
  <c r="QF52" i="59"/>
  <c r="QE52" i="59"/>
  <c r="QC52" i="59"/>
  <c r="RB51" i="59"/>
  <c r="RA51" i="59"/>
  <c r="QY51" i="59"/>
  <c r="QX51" i="59"/>
  <c r="QW51" i="59"/>
  <c r="QU51" i="59"/>
  <c r="QT51" i="59"/>
  <c r="QS51" i="59"/>
  <c r="QQ51" i="59"/>
  <c r="QP51" i="59"/>
  <c r="QO51" i="59"/>
  <c r="QM51" i="59"/>
  <c r="QL51" i="59"/>
  <c r="QK51" i="59"/>
  <c r="QI51" i="59"/>
  <c r="QH51" i="59"/>
  <c r="QG51" i="59"/>
  <c r="QE51" i="59"/>
  <c r="QD51" i="59"/>
  <c r="QC51" i="59"/>
  <c r="RA50" i="59"/>
  <c r="QZ50" i="59"/>
  <c r="QY50" i="59"/>
  <c r="QW50" i="59"/>
  <c r="QV50" i="59"/>
  <c r="QU50" i="59"/>
  <c r="QS50" i="59"/>
  <c r="QR50" i="59"/>
  <c r="QQ50" i="59"/>
  <c r="QO50" i="59"/>
  <c r="QN50" i="59"/>
  <c r="QM50" i="59"/>
  <c r="QK50" i="59"/>
  <c r="QJ50" i="59"/>
  <c r="QI50" i="59"/>
  <c r="QG50" i="59"/>
  <c r="QF50" i="59"/>
  <c r="QE50" i="59"/>
  <c r="QC50" i="59"/>
  <c r="RB49" i="59"/>
  <c r="RA49" i="59"/>
  <c r="QY49" i="59"/>
  <c r="QX49" i="59"/>
  <c r="QW49" i="59"/>
  <c r="QU49" i="59"/>
  <c r="QT49" i="59"/>
  <c r="QS49" i="59"/>
  <c r="QQ49" i="59"/>
  <c r="QP49" i="59"/>
  <c r="QO49" i="59"/>
  <c r="QM49" i="59"/>
  <c r="QL49" i="59"/>
  <c r="QK49" i="59"/>
  <c r="QI49" i="59"/>
  <c r="QH49" i="59"/>
  <c r="QG49" i="59"/>
  <c r="QE49" i="59"/>
  <c r="QD49" i="59"/>
  <c r="QC49" i="59"/>
  <c r="RA48" i="59"/>
  <c r="QZ48" i="59"/>
  <c r="QY48" i="59"/>
  <c r="QW48" i="59"/>
  <c r="QV48" i="59"/>
  <c r="QU48" i="59"/>
  <c r="QS48" i="59"/>
  <c r="QR48" i="59"/>
  <c r="QQ48" i="59"/>
  <c r="QO48" i="59"/>
  <c r="QN48" i="59"/>
  <c r="QM48" i="59"/>
  <c r="QK48" i="59"/>
  <c r="QJ48" i="59"/>
  <c r="QI48" i="59"/>
  <c r="QG48" i="59"/>
  <c r="QF48" i="59"/>
  <c r="QE48" i="59"/>
  <c r="QC48" i="59"/>
  <c r="RB47" i="59"/>
  <c r="RA47" i="59"/>
  <c r="QY47" i="59"/>
  <c r="QX47" i="59"/>
  <c r="QW47" i="59"/>
  <c r="QU47" i="59"/>
  <c r="QT47" i="59"/>
  <c r="QS47" i="59"/>
  <c r="QQ47" i="59"/>
  <c r="QP47" i="59"/>
  <c r="QO47" i="59"/>
  <c r="QM47" i="59"/>
  <c r="QL47" i="59"/>
  <c r="QK47" i="59"/>
  <c r="QI47" i="59"/>
  <c r="QH47" i="59"/>
  <c r="QG47" i="59"/>
  <c r="QE47" i="59"/>
  <c r="QD47" i="59"/>
  <c r="QC47" i="59"/>
  <c r="RA46" i="59"/>
  <c r="QZ46" i="59"/>
  <c r="QY46" i="59"/>
  <c r="QW46" i="59"/>
  <c r="QV46" i="59"/>
  <c r="QU46" i="59"/>
  <c r="QS46" i="59"/>
  <c r="QR46" i="59"/>
  <c r="QQ46" i="59"/>
  <c r="QO46" i="59"/>
  <c r="QN46" i="59"/>
  <c r="QM46" i="59"/>
  <c r="QL46" i="59"/>
  <c r="QK46" i="59"/>
  <c r="QJ46" i="59"/>
  <c r="QI46" i="59"/>
  <c r="QH46" i="59"/>
  <c r="QG46" i="59"/>
  <c r="QF46" i="59"/>
  <c r="QE46" i="59"/>
  <c r="QD46" i="59"/>
  <c r="QC46" i="59"/>
  <c r="RB45" i="59"/>
  <c r="RA45" i="59"/>
  <c r="QZ45" i="59"/>
  <c r="QY45" i="59"/>
  <c r="QX45" i="59"/>
  <c r="QW45" i="59"/>
  <c r="QV45" i="59"/>
  <c r="QU45" i="59"/>
  <c r="QT45" i="59"/>
  <c r="QS45" i="59"/>
  <c r="QR45" i="59"/>
  <c r="QQ45" i="59"/>
  <c r="QP45" i="59"/>
  <c r="QO45" i="59"/>
  <c r="QN45" i="59"/>
  <c r="QM45" i="59"/>
  <c r="QL45" i="59"/>
  <c r="QK45" i="59"/>
  <c r="QJ45" i="59"/>
  <c r="QI45" i="59"/>
  <c r="QH45" i="59"/>
  <c r="QG45" i="59"/>
  <c r="QF45" i="59"/>
  <c r="QE45" i="59"/>
  <c r="QD45" i="59"/>
  <c r="QC45" i="59"/>
  <c r="RB44" i="59"/>
  <c r="RA44" i="59"/>
  <c r="QZ44" i="59"/>
  <c r="QY44" i="59"/>
  <c r="QX44" i="59"/>
  <c r="QW44" i="59"/>
  <c r="QV44" i="59"/>
  <c r="QU44" i="59"/>
  <c r="QT44" i="59"/>
  <c r="QS44" i="59"/>
  <c r="QR44" i="59"/>
  <c r="QQ44" i="59"/>
  <c r="QP44" i="59"/>
  <c r="QO44" i="59"/>
  <c r="QN44" i="59"/>
  <c r="QM44" i="59"/>
  <c r="QL44" i="59"/>
  <c r="QK44" i="59"/>
  <c r="QJ44" i="59"/>
  <c r="QI44" i="59"/>
  <c r="QH44" i="59"/>
  <c r="QG44" i="59"/>
  <c r="QF44" i="59"/>
  <c r="QE44" i="59"/>
  <c r="QD44" i="59"/>
  <c r="QC44" i="59"/>
  <c r="RB43" i="59"/>
  <c r="RA43" i="59"/>
  <c r="QZ43" i="59"/>
  <c r="QY43" i="59"/>
  <c r="QX43" i="59"/>
  <c r="QW43" i="59"/>
  <c r="QV43" i="59"/>
  <c r="QU43" i="59"/>
  <c r="QT43" i="59"/>
  <c r="QS43" i="59"/>
  <c r="QR43" i="59"/>
  <c r="QQ43" i="59"/>
  <c r="QP43" i="59"/>
  <c r="QO43" i="59"/>
  <c r="QN43" i="59"/>
  <c r="QM43" i="59"/>
  <c r="QL43" i="59"/>
  <c r="QK43" i="59"/>
  <c r="QJ43" i="59"/>
  <c r="QI43" i="59"/>
  <c r="QH43" i="59"/>
  <c r="QG43" i="59"/>
  <c r="QF43" i="59"/>
  <c r="QE43" i="59"/>
  <c r="QD43" i="59"/>
  <c r="QC43" i="59"/>
  <c r="RB42" i="59"/>
  <c r="RA42" i="59"/>
  <c r="QZ42" i="59"/>
  <c r="QY42" i="59"/>
  <c r="QX42" i="59"/>
  <c r="QW42" i="59"/>
  <c r="QV42" i="59"/>
  <c r="QU42" i="59"/>
  <c r="QT42" i="59"/>
  <c r="QS42" i="59"/>
  <c r="QR42" i="59"/>
  <c r="QQ42" i="59"/>
  <c r="QP42" i="59"/>
  <c r="QO42" i="59"/>
  <c r="QN42" i="59"/>
  <c r="QM42" i="59"/>
  <c r="QL42" i="59"/>
  <c r="QK42" i="59"/>
  <c r="QJ42" i="59"/>
  <c r="QI42" i="59"/>
  <c r="QH42" i="59"/>
  <c r="QG42" i="59"/>
  <c r="QF42" i="59"/>
  <c r="QE42" i="59"/>
  <c r="QD42" i="59"/>
  <c r="QC42" i="59"/>
  <c r="RB41" i="59"/>
  <c r="RA41" i="59"/>
  <c r="QZ41" i="59"/>
  <c r="QY41" i="59"/>
  <c r="QX41" i="59"/>
  <c r="QW41" i="59"/>
  <c r="QV41" i="59"/>
  <c r="QU41" i="59"/>
  <c r="QT41" i="59"/>
  <c r="QS41" i="59"/>
  <c r="QR41" i="59"/>
  <c r="QQ41" i="59"/>
  <c r="QP41" i="59"/>
  <c r="QO41" i="59"/>
  <c r="QN41" i="59"/>
  <c r="QM41" i="59"/>
  <c r="QL41" i="59"/>
  <c r="QK41" i="59"/>
  <c r="QJ41" i="59"/>
  <c r="QI41" i="59"/>
  <c r="QH41" i="59"/>
  <c r="QG41" i="59"/>
  <c r="QF41" i="59"/>
  <c r="QE41" i="59"/>
  <c r="QD41" i="59"/>
  <c r="QC41" i="59"/>
  <c r="RB40" i="59"/>
  <c r="RA40" i="59"/>
  <c r="QZ40" i="59"/>
  <c r="QY40" i="59"/>
  <c r="QX40" i="59"/>
  <c r="QW40" i="59"/>
  <c r="QV40" i="59"/>
  <c r="QU40" i="59"/>
  <c r="QT40" i="59"/>
  <c r="QS40" i="59"/>
  <c r="QR40" i="59"/>
  <c r="QQ40" i="59"/>
  <c r="QP40" i="59"/>
  <c r="QO40" i="59"/>
  <c r="QN40" i="59"/>
  <c r="QM40" i="59"/>
  <c r="QL40" i="59"/>
  <c r="QK40" i="59"/>
  <c r="QJ40" i="59"/>
  <c r="QI40" i="59"/>
  <c r="QH40" i="59"/>
  <c r="QG40" i="59"/>
  <c r="QF40" i="59"/>
  <c r="QE40" i="59"/>
  <c r="QD40" i="59"/>
  <c r="QC40" i="59"/>
  <c r="RB39" i="59"/>
  <c r="RA39" i="59"/>
  <c r="QZ39" i="59"/>
  <c r="QY39" i="59"/>
  <c r="QX39" i="59"/>
  <c r="QW39" i="59"/>
  <c r="QV39" i="59"/>
  <c r="QU39" i="59"/>
  <c r="QT39" i="59"/>
  <c r="QS39" i="59"/>
  <c r="QR39" i="59"/>
  <c r="QQ39" i="59"/>
  <c r="QP39" i="59"/>
  <c r="QO39" i="59"/>
  <c r="QN39" i="59"/>
  <c r="QM39" i="59"/>
  <c r="QL39" i="59"/>
  <c r="QK39" i="59"/>
  <c r="QJ39" i="59"/>
  <c r="QI39" i="59"/>
  <c r="QH39" i="59"/>
  <c r="QG39" i="59"/>
  <c r="QF39" i="59"/>
  <c r="QE39" i="59"/>
  <c r="QD39" i="59"/>
  <c r="QC39" i="59"/>
  <c r="RB38" i="59"/>
  <c r="RA38" i="59"/>
  <c r="QZ38" i="59"/>
  <c r="QY38" i="59"/>
  <c r="QX38" i="59"/>
  <c r="QW38" i="59"/>
  <c r="QV38" i="59"/>
  <c r="QU38" i="59"/>
  <c r="QT38" i="59"/>
  <c r="QS38" i="59"/>
  <c r="QR38" i="59"/>
  <c r="QQ38" i="59"/>
  <c r="QP38" i="59"/>
  <c r="QO38" i="59"/>
  <c r="QN38" i="59"/>
  <c r="QM38" i="59"/>
  <c r="QL38" i="59"/>
  <c r="QK38" i="59"/>
  <c r="QJ38" i="59"/>
  <c r="QI38" i="59"/>
  <c r="QH38" i="59"/>
  <c r="QG38" i="59"/>
  <c r="QF38" i="59"/>
  <c r="QE38" i="59"/>
  <c r="QD38" i="59"/>
  <c r="QC38" i="59"/>
  <c r="RB37" i="59"/>
  <c r="RA37" i="59"/>
  <c r="QZ37" i="59"/>
  <c r="QY37" i="59"/>
  <c r="QX37" i="59"/>
  <c r="QW37" i="59"/>
  <c r="QV37" i="59"/>
  <c r="QU37" i="59"/>
  <c r="QT37" i="59"/>
  <c r="QS37" i="59"/>
  <c r="QR37" i="59"/>
  <c r="QQ37" i="59"/>
  <c r="QP37" i="59"/>
  <c r="QO37" i="59"/>
  <c r="QN37" i="59"/>
  <c r="QM37" i="59"/>
  <c r="QL37" i="59"/>
  <c r="QK37" i="59"/>
  <c r="QJ37" i="59"/>
  <c r="QI37" i="59"/>
  <c r="QH37" i="59"/>
  <c r="QG37" i="59"/>
  <c r="QF37" i="59"/>
  <c r="QE37" i="59"/>
  <c r="QD37" i="59"/>
  <c r="QC37" i="59"/>
  <c r="RB36" i="59"/>
  <c r="RA36" i="59"/>
  <c r="QZ36" i="59"/>
  <c r="QY36" i="59"/>
  <c r="QX36" i="59"/>
  <c r="QW36" i="59"/>
  <c r="QV36" i="59"/>
  <c r="QU36" i="59"/>
  <c r="QT36" i="59"/>
  <c r="QS36" i="59"/>
  <c r="QR36" i="59"/>
  <c r="QQ36" i="59"/>
  <c r="QP36" i="59"/>
  <c r="QO36" i="59"/>
  <c r="QN36" i="59"/>
  <c r="QM36" i="59"/>
  <c r="QL36" i="59"/>
  <c r="QK36" i="59"/>
  <c r="QJ36" i="59"/>
  <c r="QI36" i="59"/>
  <c r="QH36" i="59"/>
  <c r="QG36" i="59"/>
  <c r="QF36" i="59"/>
  <c r="QE36" i="59"/>
  <c r="QD36" i="59"/>
  <c r="QC36" i="59"/>
  <c r="RB35" i="59"/>
  <c r="RA35" i="59"/>
  <c r="QZ35" i="59"/>
  <c r="QY35" i="59"/>
  <c r="QX35" i="59"/>
  <c r="QW35" i="59"/>
  <c r="QV35" i="59"/>
  <c r="QU35" i="59"/>
  <c r="QT35" i="59"/>
  <c r="QS35" i="59"/>
  <c r="QR35" i="59"/>
  <c r="QQ35" i="59"/>
  <c r="QP35" i="59"/>
  <c r="QO35" i="59"/>
  <c r="QN35" i="59"/>
  <c r="QM35" i="59"/>
  <c r="QL35" i="59"/>
  <c r="QK35" i="59"/>
  <c r="QJ35" i="59"/>
  <c r="QI35" i="59"/>
  <c r="QH35" i="59"/>
  <c r="QG35" i="59"/>
  <c r="QF35" i="59"/>
  <c r="QE35" i="59"/>
  <c r="QD35" i="59"/>
  <c r="QC35" i="59"/>
  <c r="RB34" i="59"/>
  <c r="RA34" i="59"/>
  <c r="QZ34" i="59"/>
  <c r="QY34" i="59"/>
  <c r="QX34" i="59"/>
  <c r="QW34" i="59"/>
  <c r="QV34" i="59"/>
  <c r="QU34" i="59"/>
  <c r="QT34" i="59"/>
  <c r="QS34" i="59"/>
  <c r="QR34" i="59"/>
  <c r="QQ34" i="59"/>
  <c r="QP34" i="59"/>
  <c r="QO34" i="59"/>
  <c r="QN34" i="59"/>
  <c r="QM34" i="59"/>
  <c r="QL34" i="59"/>
  <c r="QK34" i="59"/>
  <c r="QJ34" i="59"/>
  <c r="QI34" i="59"/>
  <c r="QH34" i="59"/>
  <c r="QG34" i="59"/>
  <c r="QF34" i="59"/>
  <c r="QE34" i="59"/>
  <c r="QD34" i="59"/>
  <c r="QC34" i="59"/>
  <c r="RB33" i="59"/>
  <c r="RA33" i="59"/>
  <c r="QZ33" i="59"/>
  <c r="QY33" i="59"/>
  <c r="QX33" i="59"/>
  <c r="QW33" i="59"/>
  <c r="QV33" i="59"/>
  <c r="QU33" i="59"/>
  <c r="QT33" i="59"/>
  <c r="QS33" i="59"/>
  <c r="QR33" i="59"/>
  <c r="QQ33" i="59"/>
  <c r="QP33" i="59"/>
  <c r="QO33" i="59"/>
  <c r="QN33" i="59"/>
  <c r="QM33" i="59"/>
  <c r="QL33" i="59"/>
  <c r="QK33" i="59"/>
  <c r="QJ33" i="59"/>
  <c r="QI33" i="59"/>
  <c r="QH33" i="59"/>
  <c r="QG33" i="59"/>
  <c r="QF33" i="59"/>
  <c r="QE33" i="59"/>
  <c r="QD33" i="59"/>
  <c r="QC33" i="59"/>
  <c r="RB32" i="59"/>
  <c r="RA32" i="59"/>
  <c r="QZ32" i="59"/>
  <c r="QY32" i="59"/>
  <c r="QX32" i="59"/>
  <c r="QW32" i="59"/>
  <c r="QV32" i="59"/>
  <c r="QU32" i="59"/>
  <c r="QT32" i="59"/>
  <c r="QS32" i="59"/>
  <c r="QR32" i="59"/>
  <c r="QQ32" i="59"/>
  <c r="QP32" i="59"/>
  <c r="QO32" i="59"/>
  <c r="QN32" i="59"/>
  <c r="QM32" i="59"/>
  <c r="QL32" i="59"/>
  <c r="QK32" i="59"/>
  <c r="QJ32" i="59"/>
  <c r="QI32" i="59"/>
  <c r="QH32" i="59"/>
  <c r="QG32" i="59"/>
  <c r="QF32" i="59"/>
  <c r="QE32" i="59"/>
  <c r="QD32" i="59"/>
  <c r="QC32" i="59"/>
  <c r="RB31" i="59"/>
  <c r="RA31" i="59"/>
  <c r="QZ31" i="59"/>
  <c r="QY31" i="59"/>
  <c r="QX31" i="59"/>
  <c r="QW31" i="59"/>
  <c r="QV31" i="59"/>
  <c r="QU31" i="59"/>
  <c r="QT31" i="59"/>
  <c r="QS31" i="59"/>
  <c r="QR31" i="59"/>
  <c r="QQ31" i="59"/>
  <c r="QP31" i="59"/>
  <c r="QO31" i="59"/>
  <c r="QN31" i="59"/>
  <c r="QM31" i="59"/>
  <c r="QL31" i="59"/>
  <c r="QK31" i="59"/>
  <c r="QJ31" i="59"/>
  <c r="QI31" i="59"/>
  <c r="QH31" i="59"/>
  <c r="QG31" i="59"/>
  <c r="QF31" i="59"/>
  <c r="QE31" i="59"/>
  <c r="QD31" i="59"/>
  <c r="QC31" i="59"/>
  <c r="RB30" i="59"/>
  <c r="RA30" i="59"/>
  <c r="QZ30" i="59"/>
  <c r="QY30" i="59"/>
  <c r="QX30" i="59"/>
  <c r="QW30" i="59"/>
  <c r="QV30" i="59"/>
  <c r="QU30" i="59"/>
  <c r="QT30" i="59"/>
  <c r="QS30" i="59"/>
  <c r="QR30" i="59"/>
  <c r="QQ30" i="59"/>
  <c r="QP30" i="59"/>
  <c r="QO30" i="59"/>
  <c r="QN30" i="59"/>
  <c r="QM30" i="59"/>
  <c r="QL30" i="59"/>
  <c r="QK30" i="59"/>
  <c r="QJ30" i="59"/>
  <c r="QI30" i="59"/>
  <c r="QH30" i="59"/>
  <c r="QG30" i="59"/>
  <c r="QF30" i="59"/>
  <c r="QE30" i="59"/>
  <c r="QD30" i="59"/>
  <c r="QC30" i="59"/>
  <c r="RB29" i="59"/>
  <c r="RA29" i="59"/>
  <c r="QZ29" i="59"/>
  <c r="QY29" i="59"/>
  <c r="QX29" i="59"/>
  <c r="QW29" i="59"/>
  <c r="QV29" i="59"/>
  <c r="QU29" i="59"/>
  <c r="QT29" i="59"/>
  <c r="QS29" i="59"/>
  <c r="QR29" i="59"/>
  <c r="QQ29" i="59"/>
  <c r="QP29" i="59"/>
  <c r="QO29" i="59"/>
  <c r="QN29" i="59"/>
  <c r="QM29" i="59"/>
  <c r="QL29" i="59"/>
  <c r="QK29" i="59"/>
  <c r="QJ29" i="59"/>
  <c r="QI29" i="59"/>
  <c r="QH29" i="59"/>
  <c r="QG29" i="59"/>
  <c r="QF29" i="59"/>
  <c r="QE29" i="59"/>
  <c r="QD29" i="59"/>
  <c r="QC29" i="59"/>
  <c r="RB28" i="59"/>
  <c r="RA28" i="59"/>
  <c r="QZ28" i="59"/>
  <c r="QY28" i="59"/>
  <c r="QX28" i="59"/>
  <c r="QW28" i="59"/>
  <c r="QV28" i="59"/>
  <c r="QU28" i="59"/>
  <c r="QT28" i="59"/>
  <c r="QS28" i="59"/>
  <c r="QR28" i="59"/>
  <c r="QQ28" i="59"/>
  <c r="QP28" i="59"/>
  <c r="QO28" i="59"/>
  <c r="QN28" i="59"/>
  <c r="QM28" i="59"/>
  <c r="QL28" i="59"/>
  <c r="QK28" i="59"/>
  <c r="QJ28" i="59"/>
  <c r="QI28" i="59"/>
  <c r="QH28" i="59"/>
  <c r="QG28" i="59"/>
  <c r="QF28" i="59"/>
  <c r="QE28" i="59"/>
  <c r="QD28" i="59"/>
  <c r="QC28" i="59"/>
  <c r="RB27" i="59"/>
  <c r="RA27" i="59"/>
  <c r="QZ27" i="59"/>
  <c r="QY27" i="59"/>
  <c r="QX27" i="59"/>
  <c r="QW27" i="59"/>
  <c r="QV27" i="59"/>
  <c r="QU27" i="59"/>
  <c r="QT27" i="59"/>
  <c r="QS27" i="59"/>
  <c r="QR27" i="59"/>
  <c r="QQ27" i="59"/>
  <c r="QP27" i="59"/>
  <c r="QO27" i="59"/>
  <c r="QN27" i="59"/>
  <c r="QM27" i="59"/>
  <c r="QL27" i="59"/>
  <c r="QK27" i="59"/>
  <c r="QJ27" i="59"/>
  <c r="QI27" i="59"/>
  <c r="QH27" i="59"/>
  <c r="QG27" i="59"/>
  <c r="QF27" i="59"/>
  <c r="QE27" i="59"/>
  <c r="QD27" i="59"/>
  <c r="QC27" i="59"/>
  <c r="RB26" i="59"/>
  <c r="RA26" i="59"/>
  <c r="QZ26" i="59"/>
  <c r="QY26" i="59"/>
  <c r="QX26" i="59"/>
  <c r="QW26" i="59"/>
  <c r="QV26" i="59"/>
  <c r="QU26" i="59"/>
  <c r="QT26" i="59"/>
  <c r="QS26" i="59"/>
  <c r="QR26" i="59"/>
  <c r="QQ26" i="59"/>
  <c r="QP26" i="59"/>
  <c r="QO26" i="59"/>
  <c r="QN26" i="59"/>
  <c r="QM26" i="59"/>
  <c r="QL26" i="59"/>
  <c r="QK26" i="59"/>
  <c r="QJ26" i="59"/>
  <c r="QI26" i="59"/>
  <c r="QH26" i="59"/>
  <c r="QG26" i="59"/>
  <c r="QF26" i="59"/>
  <c r="QE26" i="59"/>
  <c r="QD26" i="59"/>
  <c r="QC26" i="59"/>
  <c r="RB25" i="59"/>
  <c r="RA25" i="59"/>
  <c r="QZ25" i="59"/>
  <c r="QY25" i="59"/>
  <c r="QX25" i="59"/>
  <c r="QW25" i="59"/>
  <c r="QV25" i="59"/>
  <c r="QU25" i="59"/>
  <c r="QT25" i="59"/>
  <c r="QS25" i="59"/>
  <c r="QR25" i="59"/>
  <c r="QQ25" i="59"/>
  <c r="QP25" i="59"/>
  <c r="QO25" i="59"/>
  <c r="QN25" i="59"/>
  <c r="QM25" i="59"/>
  <c r="QL25" i="59"/>
  <c r="QK25" i="59"/>
  <c r="QJ25" i="59"/>
  <c r="QI25" i="59"/>
  <c r="QH25" i="59"/>
  <c r="QG25" i="59"/>
  <c r="QF25" i="59"/>
  <c r="QE25" i="59"/>
  <c r="QD25" i="59"/>
  <c r="QC25" i="59"/>
  <c r="RB24" i="59"/>
  <c r="RA24" i="59"/>
  <c r="QZ24" i="59"/>
  <c r="QY24" i="59"/>
  <c r="QX24" i="59"/>
  <c r="QW24" i="59"/>
  <c r="QV24" i="59"/>
  <c r="QU24" i="59"/>
  <c r="QT24" i="59"/>
  <c r="QS24" i="59"/>
  <c r="QR24" i="59"/>
  <c r="QQ24" i="59"/>
  <c r="QP24" i="59"/>
  <c r="QO24" i="59"/>
  <c r="QN24" i="59"/>
  <c r="QM24" i="59"/>
  <c r="QL24" i="59"/>
  <c r="QK24" i="59"/>
  <c r="QJ24" i="59"/>
  <c r="QI24" i="59"/>
  <c r="QH24" i="59"/>
  <c r="QG24" i="59"/>
  <c r="QF24" i="59"/>
  <c r="QE24" i="59"/>
  <c r="QD24" i="59"/>
  <c r="QC24" i="59"/>
  <c r="RB23" i="59"/>
  <c r="RA23" i="59"/>
  <c r="QZ23" i="59"/>
  <c r="QY23" i="59"/>
  <c r="QX23" i="59"/>
  <c r="QW23" i="59"/>
  <c r="QV23" i="59"/>
  <c r="QU23" i="59"/>
  <c r="QT23" i="59"/>
  <c r="QS23" i="59"/>
  <c r="QR23" i="59"/>
  <c r="QQ23" i="59"/>
  <c r="QP23" i="59"/>
  <c r="QO23" i="59"/>
  <c r="QN23" i="59"/>
  <c r="QM23" i="59"/>
  <c r="QL23" i="59"/>
  <c r="QK23" i="59"/>
  <c r="QJ23" i="59"/>
  <c r="QI23" i="59"/>
  <c r="QH23" i="59"/>
  <c r="QG23" i="59"/>
  <c r="QF23" i="59"/>
  <c r="QE23" i="59"/>
  <c r="QD23" i="59"/>
  <c r="QC23" i="59"/>
  <c r="RB22" i="59"/>
  <c r="RA22" i="59"/>
  <c r="QZ22" i="59"/>
  <c r="QY22" i="59"/>
  <c r="QX22" i="59"/>
  <c r="QW22" i="59"/>
  <c r="QV22" i="59"/>
  <c r="QU22" i="59"/>
  <c r="QT22" i="59"/>
  <c r="QS22" i="59"/>
  <c r="QR22" i="59"/>
  <c r="QQ22" i="59"/>
  <c r="QP22" i="59"/>
  <c r="QO22" i="59"/>
  <c r="QN22" i="59"/>
  <c r="QM22" i="59"/>
  <c r="QL22" i="59"/>
  <c r="QK22" i="59"/>
  <c r="QJ22" i="59"/>
  <c r="QI22" i="59"/>
  <c r="QH22" i="59"/>
  <c r="QG22" i="59"/>
  <c r="QF22" i="59"/>
  <c r="QE22" i="59"/>
  <c r="QD22" i="59"/>
  <c r="QC22" i="59"/>
  <c r="RB21" i="59"/>
  <c r="RA21" i="59"/>
  <c r="QZ21" i="59"/>
  <c r="QY21" i="59"/>
  <c r="QX21" i="59"/>
  <c r="QW21" i="59"/>
  <c r="QV21" i="59"/>
  <c r="QU21" i="59"/>
  <c r="QT21" i="59"/>
  <c r="QS21" i="59"/>
  <c r="QR21" i="59"/>
  <c r="QQ21" i="59"/>
  <c r="QP21" i="59"/>
  <c r="QO21" i="59"/>
  <c r="QN21" i="59"/>
  <c r="QM21" i="59"/>
  <c r="QL21" i="59"/>
  <c r="QK21" i="59"/>
  <c r="QJ21" i="59"/>
  <c r="QI21" i="59"/>
  <c r="QH21" i="59"/>
  <c r="QG21" i="59"/>
  <c r="QF21" i="59"/>
  <c r="QE21" i="59"/>
  <c r="QD21" i="59"/>
  <c r="QC21" i="59"/>
  <c r="RB20" i="59"/>
  <c r="RA20" i="59"/>
  <c r="QZ20" i="59"/>
  <c r="QY20" i="59"/>
  <c r="QX20" i="59"/>
  <c r="QW20" i="59"/>
  <c r="QV20" i="59"/>
  <c r="QU20" i="59"/>
  <c r="QT20" i="59"/>
  <c r="QS20" i="59"/>
  <c r="QR20" i="59"/>
  <c r="QQ20" i="59"/>
  <c r="QP20" i="59"/>
  <c r="QO20" i="59"/>
  <c r="QN20" i="59"/>
  <c r="QM20" i="59"/>
  <c r="QL20" i="59"/>
  <c r="QK20" i="59"/>
  <c r="QJ20" i="59"/>
  <c r="QI20" i="59"/>
  <c r="QH20" i="59"/>
  <c r="QG20" i="59"/>
  <c r="QF20" i="59"/>
  <c r="QE20" i="59"/>
  <c r="QD20" i="59"/>
  <c r="QC20" i="59"/>
  <c r="RB19" i="59"/>
  <c r="RA19" i="59"/>
  <c r="QZ19" i="59"/>
  <c r="QY19" i="59"/>
  <c r="QX19" i="59"/>
  <c r="QW19" i="59"/>
  <c r="QV19" i="59"/>
  <c r="QU19" i="59"/>
  <c r="QT19" i="59"/>
  <c r="QS19" i="59"/>
  <c r="QR19" i="59"/>
  <c r="QQ19" i="59"/>
  <c r="QP19" i="59"/>
  <c r="QO19" i="59"/>
  <c r="QN19" i="59"/>
  <c r="QM19" i="59"/>
  <c r="QL19" i="59"/>
  <c r="QK19" i="59"/>
  <c r="QJ19" i="59"/>
  <c r="QI19" i="59"/>
  <c r="QH19" i="59"/>
  <c r="QG19" i="59"/>
  <c r="QF19" i="59"/>
  <c r="QE19" i="59"/>
  <c r="QD19" i="59"/>
  <c r="QC19" i="59"/>
  <c r="RB18" i="59"/>
  <c r="RA18" i="59"/>
  <c r="QZ18" i="59"/>
  <c r="QY18" i="59"/>
  <c r="QX18" i="59"/>
  <c r="QW18" i="59"/>
  <c r="QV18" i="59"/>
  <c r="QU18" i="59"/>
  <c r="QT18" i="59"/>
  <c r="QS18" i="59"/>
  <c r="QR18" i="59"/>
  <c r="QQ18" i="59"/>
  <c r="QP18" i="59"/>
  <c r="QO18" i="59"/>
  <c r="QN18" i="59"/>
  <c r="QM18" i="59"/>
  <c r="QL18" i="59"/>
  <c r="QK18" i="59"/>
  <c r="QJ18" i="59"/>
  <c r="QI18" i="59"/>
  <c r="QH18" i="59"/>
  <c r="QG18" i="59"/>
  <c r="QF18" i="59"/>
  <c r="QE18" i="59"/>
  <c r="QD18" i="59"/>
  <c r="QC18" i="59"/>
  <c r="RB17" i="59"/>
  <c r="RA17" i="59"/>
  <c r="QZ17" i="59"/>
  <c r="QY17" i="59"/>
  <c r="QX17" i="59"/>
  <c r="QW17" i="59"/>
  <c r="QV17" i="59"/>
  <c r="QU17" i="59"/>
  <c r="QT17" i="59"/>
  <c r="QS17" i="59"/>
  <c r="QR17" i="59"/>
  <c r="QQ17" i="59"/>
  <c r="QP17" i="59"/>
  <c r="QO17" i="59"/>
  <c r="QN17" i="59"/>
  <c r="QM17" i="59"/>
  <c r="QL17" i="59"/>
  <c r="QK17" i="59"/>
  <c r="QJ17" i="59"/>
  <c r="QI17" i="59"/>
  <c r="QH17" i="59"/>
  <c r="QG17" i="59"/>
  <c r="QF17" i="59"/>
  <c r="QE17" i="59"/>
  <c r="QD17" i="59"/>
  <c r="QC17" i="59"/>
  <c r="RB16" i="59"/>
  <c r="RA16" i="59"/>
  <c r="QZ16" i="59"/>
  <c r="QY16" i="59"/>
  <c r="QX16" i="59"/>
  <c r="QW16" i="59"/>
  <c r="QV16" i="59"/>
  <c r="QU16" i="59"/>
  <c r="QT16" i="59"/>
  <c r="QS16" i="59"/>
  <c r="QR16" i="59"/>
  <c r="QQ16" i="59"/>
  <c r="QP16" i="59"/>
  <c r="QO16" i="59"/>
  <c r="QN16" i="59"/>
  <c r="QM16" i="59"/>
  <c r="QL16" i="59"/>
  <c r="QK16" i="59"/>
  <c r="QJ16" i="59"/>
  <c r="QI16" i="59"/>
  <c r="QH16" i="59"/>
  <c r="QG16" i="59"/>
  <c r="QF16" i="59"/>
  <c r="QE16" i="59"/>
  <c r="QD16" i="59"/>
  <c r="QC16" i="59"/>
  <c r="RB15" i="59"/>
  <c r="RA15" i="59"/>
  <c r="QZ15" i="59"/>
  <c r="QY15" i="59"/>
  <c r="QX15" i="59"/>
  <c r="QW15" i="59"/>
  <c r="QV15" i="59"/>
  <c r="QU15" i="59"/>
  <c r="QT15" i="59"/>
  <c r="QS15" i="59"/>
  <c r="QR15" i="59"/>
  <c r="QQ15" i="59"/>
  <c r="QP15" i="59"/>
  <c r="QO15" i="59"/>
  <c r="QN15" i="59"/>
  <c r="QM15" i="59"/>
  <c r="QL15" i="59"/>
  <c r="QK15" i="59"/>
  <c r="QJ15" i="59"/>
  <c r="QI15" i="59"/>
  <c r="QH15" i="59"/>
  <c r="QG15" i="59"/>
  <c r="QF15" i="59"/>
  <c r="QE15" i="59"/>
  <c r="QD15" i="59"/>
  <c r="QC15" i="59"/>
  <c r="RB14" i="59"/>
  <c r="RA14" i="59"/>
  <c r="QZ14" i="59"/>
  <c r="QY14" i="59"/>
  <c r="QX14" i="59"/>
  <c r="QW14" i="59"/>
  <c r="QV14" i="59"/>
  <c r="QU14" i="59"/>
  <c r="QT14" i="59"/>
  <c r="QS14" i="59"/>
  <c r="QR14" i="59"/>
  <c r="QQ14" i="59"/>
  <c r="QP14" i="59"/>
  <c r="QO14" i="59"/>
  <c r="QN14" i="59"/>
  <c r="QM14" i="59"/>
  <c r="QL14" i="59"/>
  <c r="QK14" i="59"/>
  <c r="QJ14" i="59"/>
  <c r="QI14" i="59"/>
  <c r="QH14" i="59"/>
  <c r="QG14" i="59"/>
  <c r="QF14" i="59"/>
  <c r="QE14" i="59"/>
  <c r="QD14" i="59"/>
  <c r="QC14" i="59"/>
  <c r="RB13" i="59"/>
  <c r="RA13" i="59"/>
  <c r="QZ13" i="59"/>
  <c r="QY13" i="59"/>
  <c r="QX13" i="59"/>
  <c r="QW13" i="59"/>
  <c r="QV13" i="59"/>
  <c r="QU13" i="59"/>
  <c r="QT13" i="59"/>
  <c r="QS13" i="59"/>
  <c r="QR13" i="59"/>
  <c r="QQ13" i="59"/>
  <c r="QP13" i="59"/>
  <c r="QO13" i="59"/>
  <c r="QN13" i="59"/>
  <c r="QM13" i="59"/>
  <c r="QL13" i="59"/>
  <c r="QK13" i="59"/>
  <c r="QJ13" i="59"/>
  <c r="QI13" i="59"/>
  <c r="QH13" i="59"/>
  <c r="QG13" i="59"/>
  <c r="QF13" i="59"/>
  <c r="QE13" i="59"/>
  <c r="QD13" i="59"/>
  <c r="QC13" i="59"/>
  <c r="RB12" i="59"/>
  <c r="RA12" i="59"/>
  <c r="QZ12" i="59"/>
  <c r="QY12" i="59"/>
  <c r="QX12" i="59"/>
  <c r="QW12" i="59"/>
  <c r="QV12" i="59"/>
  <c r="QU12" i="59"/>
  <c r="QT12" i="59"/>
  <c r="QS12" i="59"/>
  <c r="QR12" i="59"/>
  <c r="QQ12" i="59"/>
  <c r="QP12" i="59"/>
  <c r="QO12" i="59"/>
  <c r="QN12" i="59"/>
  <c r="QM12" i="59"/>
  <c r="QL12" i="59"/>
  <c r="QK12" i="59"/>
  <c r="QJ12" i="59"/>
  <c r="QI12" i="59"/>
  <c r="QH12" i="59"/>
  <c r="QG12" i="59"/>
  <c r="QF12" i="59"/>
  <c r="QE12" i="59"/>
  <c r="QD12" i="59"/>
  <c r="QC12" i="59"/>
  <c r="RB11" i="59"/>
  <c r="RA11" i="59"/>
  <c r="QZ11" i="59"/>
  <c r="QY11" i="59"/>
  <c r="QX11" i="59"/>
  <c r="QW11" i="59"/>
  <c r="QV11" i="59"/>
  <c r="QU11" i="59"/>
  <c r="QT11" i="59"/>
  <c r="QS11" i="59"/>
  <c r="QR11" i="59"/>
  <c r="QQ11" i="59"/>
  <c r="QP11" i="59"/>
  <c r="QO11" i="59"/>
  <c r="QN11" i="59"/>
  <c r="QM11" i="59"/>
  <c r="QL11" i="59"/>
  <c r="QK11" i="59"/>
  <c r="QJ11" i="59"/>
  <c r="QI11" i="59"/>
  <c r="QH11" i="59"/>
  <c r="QG11" i="59"/>
  <c r="QF11" i="59"/>
  <c r="QE11" i="59"/>
  <c r="QD11" i="59"/>
  <c r="QC11" i="59"/>
  <c r="RB10" i="59"/>
  <c r="RA10" i="59"/>
  <c r="QZ10" i="59"/>
  <c r="QY10" i="59"/>
  <c r="QX10" i="59"/>
  <c r="QW10" i="59"/>
  <c r="QV10" i="59"/>
  <c r="QU10" i="59"/>
  <c r="QT10" i="59"/>
  <c r="QS10" i="59"/>
  <c r="QR10" i="59"/>
  <c r="QQ10" i="59"/>
  <c r="QP10" i="59"/>
  <c r="QO10" i="59"/>
  <c r="QN10" i="59"/>
  <c r="QM10" i="59"/>
  <c r="QL10" i="59"/>
  <c r="QK10" i="59"/>
  <c r="QJ10" i="59"/>
  <c r="QI10" i="59"/>
  <c r="QH10" i="59"/>
  <c r="QG10" i="59"/>
  <c r="QF10" i="59"/>
  <c r="QE10" i="59"/>
  <c r="QD10" i="59"/>
  <c r="QC10" i="59"/>
  <c r="RB9" i="59"/>
  <c r="RA9" i="59"/>
  <c r="QZ9" i="59"/>
  <c r="QY9" i="59"/>
  <c r="QX9" i="59"/>
  <c r="QW9" i="59"/>
  <c r="QV9" i="59"/>
  <c r="QU9" i="59"/>
  <c r="QT9" i="59"/>
  <c r="QS9" i="59"/>
  <c r="QR9" i="59"/>
  <c r="QQ9" i="59"/>
  <c r="QP9" i="59"/>
  <c r="QO9" i="59"/>
  <c r="QN9" i="59"/>
  <c r="QM9" i="59"/>
  <c r="QL9" i="59"/>
  <c r="QK9" i="59"/>
  <c r="QJ9" i="59"/>
  <c r="QI9" i="59"/>
  <c r="QH9" i="59"/>
  <c r="QG9" i="59"/>
  <c r="QF9" i="59"/>
  <c r="QE9" i="59"/>
  <c r="QD9" i="59"/>
  <c r="QC9" i="59"/>
  <c r="RB8" i="59"/>
  <c r="RA8" i="59"/>
  <c r="QZ8" i="59"/>
  <c r="QY8" i="59"/>
  <c r="QX8" i="59"/>
  <c r="QW8" i="59"/>
  <c r="QV8" i="59"/>
  <c r="QU8" i="59"/>
  <c r="QT8" i="59"/>
  <c r="QS8" i="59"/>
  <c r="QR8" i="59"/>
  <c r="QQ8" i="59"/>
  <c r="QP8" i="59"/>
  <c r="QO8" i="59"/>
  <c r="QN8" i="59"/>
  <c r="QM8" i="59"/>
  <c r="QL8" i="59"/>
  <c r="QK8" i="59"/>
  <c r="QJ8" i="59"/>
  <c r="QI8" i="59"/>
  <c r="QH8" i="59"/>
  <c r="QG8" i="59"/>
  <c r="QF8" i="59"/>
  <c r="QE8" i="59"/>
  <c r="QD8" i="59"/>
  <c r="QC8" i="59"/>
  <c r="RB7" i="59"/>
  <c r="RA7" i="59"/>
  <c r="QZ7" i="59"/>
  <c r="QY7" i="59"/>
  <c r="QX7" i="59"/>
  <c r="QW7" i="59"/>
  <c r="QV7" i="59"/>
  <c r="QU7" i="59"/>
  <c r="QT7" i="59"/>
  <c r="QS7" i="59"/>
  <c r="QR7" i="59"/>
  <c r="QQ7" i="59"/>
  <c r="QP7" i="59"/>
  <c r="QO7" i="59"/>
  <c r="QN7" i="59"/>
  <c r="QM7" i="59"/>
  <c r="QL7" i="59"/>
  <c r="QK7" i="59"/>
  <c r="QJ7" i="59"/>
  <c r="QI7" i="59"/>
  <c r="QH7" i="59"/>
  <c r="QG7" i="59"/>
  <c r="QF7" i="59"/>
  <c r="QE7" i="59"/>
  <c r="QD7" i="59"/>
  <c r="QC7" i="59"/>
  <c r="RB6" i="59"/>
  <c r="RA6" i="59"/>
  <c r="QZ6" i="59"/>
  <c r="QY6" i="59"/>
  <c r="QX6" i="59"/>
  <c r="QW6" i="59"/>
  <c r="QV6" i="59"/>
  <c r="QU6" i="59"/>
  <c r="QT6" i="59"/>
  <c r="QS6" i="59"/>
  <c r="QR6" i="59"/>
  <c r="QQ6" i="59"/>
  <c r="QP6" i="59"/>
  <c r="QO6" i="59"/>
  <c r="QN6" i="59"/>
  <c r="QM6" i="59"/>
  <c r="QL6" i="59"/>
  <c r="QK6" i="59"/>
  <c r="QJ6" i="59"/>
  <c r="QI6" i="59"/>
  <c r="QH6" i="59"/>
  <c r="QG6" i="59"/>
  <c r="QF6" i="59"/>
  <c r="QE6" i="59"/>
  <c r="QD6" i="59"/>
  <c r="QC6" i="59"/>
  <c r="RB5" i="59"/>
  <c r="RA5" i="59"/>
  <c r="QZ5" i="59"/>
  <c r="QY5" i="59"/>
  <c r="QX5" i="59"/>
  <c r="QW5" i="59"/>
  <c r="QV5" i="59"/>
  <c r="QU5" i="59"/>
  <c r="QT5" i="59"/>
  <c r="QS5" i="59"/>
  <c r="QR5" i="59"/>
  <c r="QQ5" i="59"/>
  <c r="QP5" i="59"/>
  <c r="QO5" i="59"/>
  <c r="QN5" i="59"/>
  <c r="QM5" i="59"/>
  <c r="QL5" i="59"/>
  <c r="QK5" i="59"/>
  <c r="QJ5" i="59"/>
  <c r="QI5" i="59"/>
  <c r="QH5" i="59"/>
  <c r="QG5" i="59"/>
  <c r="QF5" i="59"/>
  <c r="QE5" i="59"/>
  <c r="QD5" i="59"/>
  <c r="QC5" i="59"/>
  <c r="RB4" i="59"/>
  <c r="RA4" i="59"/>
  <c r="QZ4" i="59"/>
  <c r="QY4" i="59"/>
  <c r="QX4" i="59"/>
  <c r="QW4" i="59"/>
  <c r="QV4" i="59"/>
  <c r="QU4" i="59"/>
  <c r="QT4" i="59"/>
  <c r="QS4" i="59"/>
  <c r="QR4" i="59"/>
  <c r="QQ4" i="59"/>
  <c r="QP4" i="59"/>
  <c r="QO4" i="59"/>
  <c r="QN4" i="59"/>
  <c r="QM4" i="59"/>
  <c r="QL4" i="59"/>
  <c r="QK4" i="59"/>
  <c r="QJ4" i="59"/>
  <c r="QI4" i="59"/>
  <c r="QH4" i="59"/>
  <c r="QG4" i="59"/>
  <c r="QF4" i="59"/>
  <c r="QE4" i="59"/>
  <c r="QD4" i="59"/>
  <c r="QC4" i="59"/>
  <c r="RB3" i="59"/>
  <c r="RA3" i="59"/>
  <c r="QZ3" i="59"/>
  <c r="QY3" i="59"/>
  <c r="QX3" i="59"/>
  <c r="QW3" i="59"/>
  <c r="QV3" i="59"/>
  <c r="QU3" i="59"/>
  <c r="QT3" i="59"/>
  <c r="QS3" i="59"/>
  <c r="QR3" i="59"/>
  <c r="QQ3" i="59"/>
  <c r="QP3" i="59"/>
  <c r="QO3" i="59"/>
  <c r="QN3" i="59"/>
  <c r="QM3" i="59"/>
  <c r="QL3" i="59"/>
  <c r="QK3" i="59"/>
  <c r="QJ3" i="59"/>
  <c r="QI3" i="59"/>
  <c r="QH3" i="59"/>
  <c r="QG3" i="59"/>
  <c r="QF3" i="59"/>
  <c r="QE3" i="59"/>
  <c r="QD3" i="59"/>
  <c r="QC3" i="59"/>
  <c r="RB2" i="59"/>
  <c r="RA2" i="59"/>
  <c r="QZ2" i="59"/>
  <c r="QY2" i="59"/>
  <c r="QX2" i="59"/>
  <c r="QW2" i="59"/>
  <c r="QV2" i="59"/>
  <c r="QU2" i="59"/>
  <c r="QT2" i="59"/>
  <c r="QS2" i="59"/>
  <c r="QR2" i="59"/>
  <c r="QQ2" i="59"/>
  <c r="QP2" i="59"/>
  <c r="QO2" i="59"/>
  <c r="QN2" i="59"/>
  <c r="QM2" i="59"/>
  <c r="QL2" i="59"/>
  <c r="QK2" i="59"/>
  <c r="QJ2" i="59"/>
  <c r="QI2" i="59"/>
  <c r="QH2" i="59"/>
  <c r="QG2" i="59"/>
  <c r="QF2" i="59"/>
  <c r="QE2" i="59"/>
  <c r="QD2" i="59"/>
  <c r="QC2" i="59"/>
  <c r="C30" i="58" a="1"/>
  <c r="C30" i="58" s="1"/>
  <c r="D30" i="58" a="1"/>
  <c r="E30" i="58" a="1"/>
  <c r="E31" i="58" s="1"/>
  <c r="F30" i="58" a="1"/>
  <c r="F30" i="58" s="1"/>
  <c r="F31" i="58"/>
  <c r="G30" i="58" a="1"/>
  <c r="G30" i="58" s="1"/>
  <c r="H30" i="58" a="1"/>
  <c r="H30" i="58" s="1"/>
  <c r="J30" i="58" a="1"/>
  <c r="J31" i="58" s="1"/>
  <c r="J30" i="58"/>
  <c r="J32" i="58" s="1"/>
  <c r="K30" i="58" a="1"/>
  <c r="K30" i="58" s="1"/>
  <c r="L30" i="58" a="1"/>
  <c r="L30" i="58"/>
  <c r="L31" i="58"/>
  <c r="M30" i="58" a="1"/>
  <c r="M30" i="58" s="1"/>
  <c r="O30" i="58" a="1"/>
  <c r="O31" i="58" s="1"/>
  <c r="O30" i="58"/>
  <c r="O32" i="58" s="1"/>
  <c r="O36" i="58" s="1"/>
  <c r="P30" i="58" a="1"/>
  <c r="Q30" i="58" a="1"/>
  <c r="Q31" i="58" s="1"/>
  <c r="Q30" i="58"/>
  <c r="R30" i="58" a="1"/>
  <c r="R30" i="58" s="1"/>
  <c r="R31" i="58"/>
  <c r="T30" i="58" a="1"/>
  <c r="T31" i="58" s="1"/>
  <c r="U30" i="58" a="1"/>
  <c r="U30" i="58" s="1"/>
  <c r="B2" i="58"/>
  <c r="B3" i="58"/>
  <c r="B4" i="58"/>
  <c r="B5" i="58"/>
  <c r="B6" i="58"/>
  <c r="B7" i="58"/>
  <c r="B8" i="58"/>
  <c r="B9" i="58"/>
  <c r="B10" i="58"/>
  <c r="B11" i="58"/>
  <c r="B12" i="58"/>
  <c r="B13" i="58"/>
  <c r="B14" i="58"/>
  <c r="B15" i="58"/>
  <c r="B16" i="58"/>
  <c r="B17" i="58"/>
  <c r="B18" i="58"/>
  <c r="B19" i="58"/>
  <c r="B20" i="58"/>
  <c r="B21" i="58"/>
  <c r="B22" i="58"/>
  <c r="B23" i="58"/>
  <c r="B24" i="58"/>
  <c r="B25" i="58"/>
  <c r="B26" i="58"/>
  <c r="B27" i="58"/>
  <c r="B28" i="58"/>
  <c r="B30" i="58" a="1"/>
  <c r="U34" i="58" a="1"/>
  <c r="U34" i="58" s="1"/>
  <c r="T34" i="58" a="1"/>
  <c r="T34" i="58" s="1"/>
  <c r="S34" i="58" a="1"/>
  <c r="S34" i="58" s="1"/>
  <c r="R34" i="58" a="1"/>
  <c r="R34" i="58" s="1"/>
  <c r="Q34" i="58" a="1"/>
  <c r="Q34" i="58" s="1"/>
  <c r="P34" i="58" a="1"/>
  <c r="P34" i="58" s="1"/>
  <c r="O34" i="58" a="1"/>
  <c r="O34" i="58" s="1"/>
  <c r="N34" i="58" a="1"/>
  <c r="N34" i="58" s="1"/>
  <c r="M34" i="58" a="1"/>
  <c r="M34" i="58" s="1"/>
  <c r="L34" i="58" a="1"/>
  <c r="L34" i="58" s="1"/>
  <c r="K34" i="58" a="1"/>
  <c r="K34" i="58" s="1"/>
  <c r="J34" i="58" a="1"/>
  <c r="J34" i="58" s="1"/>
  <c r="H34" i="58" a="1"/>
  <c r="H34" i="58" s="1"/>
  <c r="G34" i="58" a="1"/>
  <c r="G34" i="58" s="1"/>
  <c r="F34" i="58" a="1"/>
  <c r="F34" i="58" s="1"/>
  <c r="E34" i="58" a="1"/>
  <c r="E34" i="58" s="1"/>
  <c r="D34" i="58" a="1"/>
  <c r="D34" i="58" s="1"/>
  <c r="C34" i="58" a="1"/>
  <c r="C34" i="58" s="1"/>
  <c r="B34" i="58" a="1"/>
  <c r="B34" i="58" s="1"/>
  <c r="S30" i="58" a="1"/>
  <c r="S30" i="58" s="1"/>
  <c r="N30" i="58" a="1"/>
  <c r="I32" i="58"/>
  <c r="C30" i="57" a="1"/>
  <c r="C31" i="57" s="1"/>
  <c r="D30" i="57" a="1"/>
  <c r="D30" i="57" s="1"/>
  <c r="D31" i="57"/>
  <c r="E30" i="57" a="1"/>
  <c r="E30" i="57" s="1"/>
  <c r="F30" i="57" a="1"/>
  <c r="F30" i="57" s="1"/>
  <c r="G30" i="57" a="1"/>
  <c r="G31" i="57" s="1"/>
  <c r="G30" i="57"/>
  <c r="H30" i="57" a="1"/>
  <c r="H30" i="57" s="1"/>
  <c r="H31" i="57"/>
  <c r="I30" i="57" a="1"/>
  <c r="I30" i="57"/>
  <c r="I31" i="57"/>
  <c r="J30" i="57" a="1"/>
  <c r="J30" i="57" s="1"/>
  <c r="K30" i="57" a="1"/>
  <c r="K31" i="57" s="1"/>
  <c r="K30" i="57"/>
  <c r="K32" i="57"/>
  <c r="L30" i="57" a="1"/>
  <c r="M30" i="57" a="1"/>
  <c r="M30" i="57" s="1"/>
  <c r="M32" i="57" s="1"/>
  <c r="M31" i="57"/>
  <c r="N30" i="57" a="1"/>
  <c r="N30" i="57" s="1"/>
  <c r="O30" i="57" a="1"/>
  <c r="O31" i="57" s="1"/>
  <c r="O30" i="57"/>
  <c r="O32" i="57" s="1"/>
  <c r="P30" i="57" a="1"/>
  <c r="P30" i="57" s="1"/>
  <c r="Q30" i="57" a="1"/>
  <c r="Q30" i="57"/>
  <c r="Q32" i="57" s="1"/>
  <c r="Q31" i="57"/>
  <c r="R30" i="57" a="1"/>
  <c r="S30" i="57" a="1"/>
  <c r="S31" i="57" s="1"/>
  <c r="T30" i="57" a="1"/>
  <c r="T30" i="57" s="1"/>
  <c r="T31" i="57"/>
  <c r="U30" i="57" a="1"/>
  <c r="U30" i="57" s="1"/>
  <c r="V30" i="57" a="1"/>
  <c r="V30" i="57" s="1"/>
  <c r="W30" i="57" a="1"/>
  <c r="W31" i="57" s="1"/>
  <c r="X30" i="57" a="1"/>
  <c r="X30" i="57" s="1"/>
  <c r="X31" i="57"/>
  <c r="Y30" i="57" a="1"/>
  <c r="Y30" i="57" s="1"/>
  <c r="Z30" i="57" a="1"/>
  <c r="Z30" i="57" s="1"/>
  <c r="AA30" i="57" a="1"/>
  <c r="AA31" i="57" s="1"/>
  <c r="AA30" i="57"/>
  <c r="AA32" i="57"/>
  <c r="B2" i="57"/>
  <c r="B3" i="57"/>
  <c r="B4" i="57"/>
  <c r="B5" i="57"/>
  <c r="B6" i="57"/>
  <c r="B7" i="57"/>
  <c r="B8" i="57"/>
  <c r="B9" i="57"/>
  <c r="B10" i="57"/>
  <c r="B11" i="57"/>
  <c r="B12" i="57"/>
  <c r="B13" i="57"/>
  <c r="B14" i="57"/>
  <c r="B15" i="57"/>
  <c r="B16" i="57"/>
  <c r="B17" i="57"/>
  <c r="B18" i="57"/>
  <c r="B19" i="57"/>
  <c r="B20" i="57"/>
  <c r="B21" i="57"/>
  <c r="B22" i="57"/>
  <c r="B23" i="57"/>
  <c r="B24" i="57"/>
  <c r="B25" i="57"/>
  <c r="B26" i="57"/>
  <c r="B27" i="57"/>
  <c r="B28" i="57"/>
  <c r="AA34" i="57" a="1"/>
  <c r="AA34" i="57" s="1"/>
  <c r="Z34" i="57" a="1"/>
  <c r="Z34" i="57" s="1"/>
  <c r="Y34" i="57" a="1"/>
  <c r="Y34" i="57" s="1"/>
  <c r="X34" i="57" a="1"/>
  <c r="X34" i="57" s="1"/>
  <c r="W34" i="57" a="1"/>
  <c r="W34" i="57" s="1"/>
  <c r="V34" i="57" a="1"/>
  <c r="V34" i="57" s="1"/>
  <c r="U34" i="57" a="1"/>
  <c r="U34" i="57" s="1"/>
  <c r="T34" i="57" a="1"/>
  <c r="T34" i="57" s="1"/>
  <c r="S34" i="57" a="1"/>
  <c r="S34" i="57" s="1"/>
  <c r="R34" i="57" a="1"/>
  <c r="R34" i="57" s="1"/>
  <c r="Q34" i="57" a="1"/>
  <c r="Q34" i="57" s="1"/>
  <c r="P34" i="57" a="1"/>
  <c r="P34" i="57" s="1"/>
  <c r="O34" i="57" a="1"/>
  <c r="O34" i="57" s="1"/>
  <c r="N34" i="57" a="1"/>
  <c r="N34" i="57" s="1"/>
  <c r="M34" i="57" a="1"/>
  <c r="M34" i="57" s="1"/>
  <c r="L34" i="57" a="1"/>
  <c r="L34" i="57" s="1"/>
  <c r="K34" i="57" a="1"/>
  <c r="K34" i="57" s="1"/>
  <c r="J34" i="57" a="1"/>
  <c r="J34" i="57" s="1"/>
  <c r="I34" i="57" a="1"/>
  <c r="I34" i="57" s="1"/>
  <c r="H34" i="57" a="1"/>
  <c r="H34" i="57" s="1"/>
  <c r="G34" i="57" a="1"/>
  <c r="G34" i="57" s="1"/>
  <c r="F34" i="57" a="1"/>
  <c r="F34" i="57" s="1"/>
  <c r="E34" i="57" a="1"/>
  <c r="E34" i="57" s="1"/>
  <c r="D34" i="57" a="1"/>
  <c r="D34" i="57" s="1"/>
  <c r="C34" i="57" a="1"/>
  <c r="C34" i="57" s="1"/>
  <c r="B34" i="57" a="1"/>
  <c r="B34" i="57" s="1"/>
  <c r="C30" i="56" a="1"/>
  <c r="C30" i="56" s="1"/>
  <c r="D30" i="56" a="1"/>
  <c r="E30" i="56" a="1"/>
  <c r="E30" i="56" s="1"/>
  <c r="F30" i="56" a="1"/>
  <c r="H30" i="56" a="1"/>
  <c r="I30" i="56" a="1"/>
  <c r="J30" i="56" a="1"/>
  <c r="J30" i="56" s="1"/>
  <c r="J31" i="56"/>
  <c r="K30" i="56" a="1"/>
  <c r="L30" i="56" a="1"/>
  <c r="L30" i="56" s="1"/>
  <c r="L31" i="56"/>
  <c r="M30" i="56" a="1"/>
  <c r="N30" i="56" a="1"/>
  <c r="N30" i="56" s="1"/>
  <c r="O30" i="56" a="1"/>
  <c r="P30" i="56" a="1"/>
  <c r="Q30" i="56" a="1"/>
  <c r="R30" i="56" a="1"/>
  <c r="R30" i="56" s="1"/>
  <c r="R31" i="56"/>
  <c r="S30" i="56" a="1"/>
  <c r="T30" i="56" a="1"/>
  <c r="T30" i="56" s="1"/>
  <c r="V30" i="56" a="1"/>
  <c r="W30" i="56" a="1"/>
  <c r="W30" i="56" s="1"/>
  <c r="X30" i="56" a="1"/>
  <c r="Y30" i="56" a="1"/>
  <c r="Z30" i="56" a="1"/>
  <c r="AA30" i="56" a="1"/>
  <c r="AA30" i="56" s="1"/>
  <c r="AA31" i="56"/>
  <c r="AB30" i="56" a="1"/>
  <c r="AC30" i="56" a="1"/>
  <c r="AC30" i="56" s="1"/>
  <c r="AD30" i="56" a="1"/>
  <c r="AE30" i="56" a="1"/>
  <c r="AE30" i="56" s="1"/>
  <c r="AF30" i="56" a="1"/>
  <c r="AG30" i="56" a="1"/>
  <c r="AH30" i="56" a="1"/>
  <c r="AI30" i="56" a="1"/>
  <c r="AI30" i="56" s="1"/>
  <c r="AI31" i="56"/>
  <c r="AJ30" i="56" a="1"/>
  <c r="AK30" i="56" a="1"/>
  <c r="AK30" i="56" s="1"/>
  <c r="AL30" i="56" a="1"/>
  <c r="AM30" i="56" a="1"/>
  <c r="AM30" i="56" s="1"/>
  <c r="AN30" i="56" a="1"/>
  <c r="AO30" i="56" a="1"/>
  <c r="AP30" i="56" a="1"/>
  <c r="AQ30" i="56" a="1"/>
  <c r="AQ30" i="56" s="1"/>
  <c r="AQ31" i="56"/>
  <c r="AR30" i="56" a="1"/>
  <c r="AS30" i="56" a="1"/>
  <c r="AS30" i="56" s="1"/>
  <c r="AT30" i="56" a="1"/>
  <c r="AU30" i="56" a="1"/>
  <c r="AU30" i="56" s="1"/>
  <c r="AV30" i="56" a="1"/>
  <c r="AW30" i="56" a="1"/>
  <c r="AY30" i="56" a="1"/>
  <c r="AZ30" i="56" a="1"/>
  <c r="AZ30" i="56" s="1"/>
  <c r="AZ31" i="56"/>
  <c r="BA30" i="56" a="1"/>
  <c r="BB30" i="56" a="1"/>
  <c r="BB30" i="56" s="1"/>
  <c r="BC30" i="56" a="1"/>
  <c r="BD30" i="56" a="1"/>
  <c r="BD30" i="56" s="1"/>
  <c r="BE30" i="56" a="1"/>
  <c r="BF30" i="56" a="1"/>
  <c r="BG30" i="56" a="1"/>
  <c r="BH30" i="56" a="1"/>
  <c r="BH30" i="56" s="1"/>
  <c r="BH31" i="56"/>
  <c r="BJ30" i="56" a="1"/>
  <c r="BK30" i="56" a="1"/>
  <c r="BK30" i="56" s="1"/>
  <c r="BL30" i="56" a="1"/>
  <c r="BM30" i="56" a="1"/>
  <c r="BN30" i="56" a="1"/>
  <c r="BO30" i="56" a="1"/>
  <c r="BO30" i="56" s="1"/>
  <c r="BP30" i="56" a="1"/>
  <c r="BQ30" i="56" a="1"/>
  <c r="BQ30" i="56" s="1"/>
  <c r="BQ31" i="56"/>
  <c r="BQ32" i="56" s="1"/>
  <c r="BR30" i="56" a="1"/>
  <c r="BR30" i="56" s="1"/>
  <c r="BS30" i="56" a="1"/>
  <c r="BT30" i="56" a="1"/>
  <c r="BT30" i="56" s="1"/>
  <c r="BU30" i="56" a="1"/>
  <c r="BU30" i="56" s="1"/>
  <c r="BV30" i="56" a="1"/>
  <c r="BV30" i="56" s="1"/>
  <c r="BV31" i="56"/>
  <c r="BV32" i="56"/>
  <c r="BV36" i="56" s="1"/>
  <c r="BW30" i="56" a="1"/>
  <c r="BX30" i="56" a="1"/>
  <c r="BX30" i="56" s="1"/>
  <c r="BX31" i="56"/>
  <c r="BY30" i="56" a="1"/>
  <c r="BZ30" i="56" a="1"/>
  <c r="BZ30" i="56" s="1"/>
  <c r="BZ31" i="56"/>
  <c r="CA30" i="56" a="1"/>
  <c r="CB30" i="56" a="1"/>
  <c r="CB30" i="56" s="1"/>
  <c r="CC30" i="56" a="1"/>
  <c r="CC30" i="56" s="1"/>
  <c r="CD30" i="56" a="1"/>
  <c r="CE30" i="56" a="1"/>
  <c r="CF30" i="56" a="1"/>
  <c r="CG30" i="56" a="1"/>
  <c r="CG30" i="56" s="1"/>
  <c r="CG31" i="56"/>
  <c r="CG32" i="56" s="1"/>
  <c r="CH30" i="56" a="1"/>
  <c r="CH30" i="56" s="1"/>
  <c r="CI30" i="56" a="1"/>
  <c r="CJ30" i="56" a="1"/>
  <c r="CJ30" i="56" s="1"/>
  <c r="CK30" i="56" a="1"/>
  <c r="CK30" i="56" s="1"/>
  <c r="CL30" i="56" a="1"/>
  <c r="CL30" i="56" s="1"/>
  <c r="CL31" i="56"/>
  <c r="CL32" i="56"/>
  <c r="CL36" i="56" s="1"/>
  <c r="CM30" i="56" a="1"/>
  <c r="B2" i="56"/>
  <c r="B3" i="56"/>
  <c r="B4" i="56"/>
  <c r="B5" i="56"/>
  <c r="B6" i="56"/>
  <c r="B7" i="56"/>
  <c r="B8" i="56"/>
  <c r="B9" i="56"/>
  <c r="B10" i="56"/>
  <c r="B11" i="56"/>
  <c r="B12" i="56"/>
  <c r="B13" i="56"/>
  <c r="B14" i="56"/>
  <c r="B15" i="56"/>
  <c r="B16" i="56"/>
  <c r="B17" i="56"/>
  <c r="B18" i="56"/>
  <c r="B19" i="56"/>
  <c r="B20" i="56"/>
  <c r="B21" i="56"/>
  <c r="B22" i="56"/>
  <c r="B23" i="56"/>
  <c r="B24" i="56"/>
  <c r="B25" i="56"/>
  <c r="B26" i="56"/>
  <c r="B27" i="56"/>
  <c r="B28" i="56"/>
  <c r="CM34" i="56" a="1"/>
  <c r="CM34" i="56" s="1"/>
  <c r="CL34" i="56" a="1"/>
  <c r="CL34" i="56" s="1"/>
  <c r="CK34" i="56" a="1"/>
  <c r="CK34" i="56" s="1"/>
  <c r="CJ34" i="56" a="1"/>
  <c r="CJ34" i="56"/>
  <c r="CI34" i="56" a="1"/>
  <c r="CI34" i="56" s="1"/>
  <c r="CH34" i="56" a="1"/>
  <c r="CH34" i="56" s="1"/>
  <c r="CG34" i="56" a="1"/>
  <c r="CG34" i="56" s="1"/>
  <c r="CF34" i="56" a="1"/>
  <c r="CF34" i="56" s="1"/>
  <c r="CE34" i="56" a="1"/>
  <c r="CE34" i="56" s="1"/>
  <c r="CD34" i="56" a="1"/>
  <c r="CD34" i="56" s="1"/>
  <c r="CC34" i="56" a="1"/>
  <c r="CC34" i="56" s="1"/>
  <c r="CB34" i="56" a="1"/>
  <c r="CB34" i="56" s="1"/>
  <c r="CA34" i="56" a="1"/>
  <c r="CA34" i="56" s="1"/>
  <c r="BZ34" i="56" a="1"/>
  <c r="BZ34" i="56" s="1"/>
  <c r="BY34" i="56" a="1"/>
  <c r="BY34" i="56" s="1"/>
  <c r="BX34" i="56" a="1"/>
  <c r="BX34" i="56" s="1"/>
  <c r="BW34" i="56" a="1"/>
  <c r="BW34" i="56" s="1"/>
  <c r="BV34" i="56" a="1"/>
  <c r="BV34" i="56" s="1"/>
  <c r="BU34" i="56" a="1"/>
  <c r="BU34" i="56" s="1"/>
  <c r="BT34" i="56" a="1"/>
  <c r="BT34" i="56" s="1"/>
  <c r="BS34" i="56" a="1"/>
  <c r="BS34" i="56" s="1"/>
  <c r="BR34" i="56" a="1"/>
  <c r="BR34" i="56"/>
  <c r="BQ34" i="56" a="1"/>
  <c r="BQ34" i="56" s="1"/>
  <c r="BP34" i="56" a="1"/>
  <c r="BP34" i="56"/>
  <c r="BO34" i="56" a="1"/>
  <c r="BO34" i="56" s="1"/>
  <c r="BN34" i="56" a="1"/>
  <c r="BN34" i="56" s="1"/>
  <c r="BM34" i="56" a="1"/>
  <c r="BM34" i="56" s="1"/>
  <c r="BL34" i="56" a="1"/>
  <c r="BL34" i="56"/>
  <c r="BK34" i="56" a="1"/>
  <c r="BK34" i="56" s="1"/>
  <c r="BJ34" i="56" a="1"/>
  <c r="BJ34" i="56"/>
  <c r="BI34" i="56" a="1"/>
  <c r="BI34" i="56" s="1"/>
  <c r="BH34" i="56" a="1"/>
  <c r="BH34" i="56" s="1"/>
  <c r="BG34" i="56" a="1"/>
  <c r="BG34" i="56" s="1"/>
  <c r="BF34" i="56" a="1"/>
  <c r="BF34" i="56" s="1"/>
  <c r="BE34" i="56" a="1"/>
  <c r="BE34" i="56" s="1"/>
  <c r="BD34" i="56" a="1"/>
  <c r="BD34" i="56"/>
  <c r="BC34" i="56" a="1"/>
  <c r="BC34" i="56" s="1"/>
  <c r="BB34" i="56" a="1"/>
  <c r="BB34" i="56" s="1"/>
  <c r="BA34" i="56" a="1"/>
  <c r="BA34" i="56" s="1"/>
  <c r="AZ34" i="56" a="1"/>
  <c r="AZ34" i="56" s="1"/>
  <c r="AY34" i="56" a="1"/>
  <c r="AY34" i="56" s="1"/>
  <c r="AX34" i="56" a="1"/>
  <c r="AX34" i="56" s="1"/>
  <c r="AW34" i="56" a="1"/>
  <c r="AW34" i="56" s="1"/>
  <c r="AV34" i="56" a="1"/>
  <c r="AV34" i="56" s="1"/>
  <c r="AU34" i="56" a="1"/>
  <c r="AU34" i="56" s="1"/>
  <c r="AT34" i="56" a="1"/>
  <c r="AT34" i="56" s="1"/>
  <c r="AS34" i="56" a="1"/>
  <c r="AS34" i="56" s="1"/>
  <c r="AR34" i="56" a="1"/>
  <c r="AR34" i="56" s="1"/>
  <c r="AQ34" i="56" a="1"/>
  <c r="AQ34" i="56" s="1"/>
  <c r="AP34" i="56" a="1"/>
  <c r="AP34" i="56" s="1"/>
  <c r="AO34" i="56" a="1"/>
  <c r="AO34" i="56" s="1"/>
  <c r="AN34" i="56" a="1"/>
  <c r="AN34" i="56"/>
  <c r="AM34" i="56" a="1"/>
  <c r="AM34" i="56" s="1"/>
  <c r="AL34" i="56" a="1"/>
  <c r="AL34" i="56" s="1"/>
  <c r="AK34" i="56" a="1"/>
  <c r="AK34" i="56" s="1"/>
  <c r="AJ34" i="56" a="1"/>
  <c r="AJ34" i="56"/>
  <c r="AI34" i="56" a="1"/>
  <c r="AI34" i="56" s="1"/>
  <c r="AH34" i="56" a="1"/>
  <c r="AH34" i="56" s="1"/>
  <c r="AG34" i="56" a="1"/>
  <c r="AG34" i="56" s="1"/>
  <c r="AF34" i="56" a="1"/>
  <c r="AF34" i="56" s="1"/>
  <c r="AE34" i="56" a="1"/>
  <c r="AE34" i="56" s="1"/>
  <c r="AD34" i="56" a="1"/>
  <c r="AD34" i="56"/>
  <c r="AC34" i="56" a="1"/>
  <c r="AC34" i="56" s="1"/>
  <c r="AB34" i="56" a="1"/>
  <c r="AB34" i="56" s="1"/>
  <c r="AA34" i="56" a="1"/>
  <c r="AA34" i="56" s="1"/>
  <c r="Z34" i="56" a="1"/>
  <c r="Z34" i="56" s="1"/>
  <c r="Y34" i="56" a="1"/>
  <c r="Y34" i="56" s="1"/>
  <c r="X34" i="56" a="1"/>
  <c r="X34" i="56"/>
  <c r="W34" i="56" a="1"/>
  <c r="W34" i="56" s="1"/>
  <c r="V34" i="56" a="1"/>
  <c r="V34" i="56" s="1"/>
  <c r="U34" i="56" a="1"/>
  <c r="U34" i="56" s="1"/>
  <c r="T34" i="56" a="1"/>
  <c r="T34" i="56"/>
  <c r="S34" i="56" a="1"/>
  <c r="S34" i="56" s="1"/>
  <c r="R34" i="56" a="1"/>
  <c r="R34" i="56" s="1"/>
  <c r="Q34" i="56" a="1"/>
  <c r="Q34" i="56" s="1"/>
  <c r="P34" i="56" a="1"/>
  <c r="P34" i="56" s="1"/>
  <c r="O34" i="56" a="1"/>
  <c r="O34" i="56" s="1"/>
  <c r="N34" i="56" a="1"/>
  <c r="N34" i="56" s="1"/>
  <c r="M34" i="56" a="1"/>
  <c r="M34" i="56" s="1"/>
  <c r="L34" i="56" a="1"/>
  <c r="L34" i="56"/>
  <c r="K34" i="56" a="1"/>
  <c r="K34" i="56" s="1"/>
  <c r="J34" i="56" a="1"/>
  <c r="J34" i="56" s="1"/>
  <c r="I34" i="56" a="1"/>
  <c r="I34" i="56" s="1"/>
  <c r="H34" i="56" a="1"/>
  <c r="H34" i="56" s="1"/>
  <c r="G34" i="56" a="1"/>
  <c r="G34" i="56" s="1"/>
  <c r="F34" i="56" a="1"/>
  <c r="F34" i="56"/>
  <c r="E34" i="56" a="1"/>
  <c r="E34" i="56" s="1"/>
  <c r="D34" i="56" a="1"/>
  <c r="D34" i="56" s="1"/>
  <c r="C34" i="56" a="1"/>
  <c r="C34" i="56" s="1"/>
  <c r="B34" i="56" a="1"/>
  <c r="B34" i="56" s="1"/>
  <c r="BI30" i="56"/>
  <c r="AX30" i="56"/>
  <c r="U30" i="56"/>
  <c r="G30" i="56"/>
  <c r="AR2" i="55"/>
  <c r="AQ2" i="55"/>
  <c r="AP2" i="55"/>
  <c r="R28" i="55"/>
  <c r="Q28" i="55"/>
  <c r="R27" i="55"/>
  <c r="Q27" i="55"/>
  <c r="R26" i="55"/>
  <c r="Q26" i="55"/>
  <c r="R25" i="55"/>
  <c r="Q25" i="55"/>
  <c r="R24" i="55"/>
  <c r="Q24" i="55"/>
  <c r="R23" i="55"/>
  <c r="Q23" i="55"/>
  <c r="R22" i="55"/>
  <c r="Q22" i="55"/>
  <c r="R21" i="55"/>
  <c r="Q21" i="55"/>
  <c r="R20" i="55"/>
  <c r="Q20" i="55"/>
  <c r="R19" i="55"/>
  <c r="Q19" i="55"/>
  <c r="R18" i="55"/>
  <c r="Q18" i="55"/>
  <c r="R17" i="55"/>
  <c r="Q17" i="55"/>
  <c r="R16" i="55"/>
  <c r="Q16" i="55"/>
  <c r="R15" i="55"/>
  <c r="Q15" i="55"/>
  <c r="R14" i="55"/>
  <c r="Q14" i="55"/>
  <c r="R13" i="55"/>
  <c r="Q13" i="55"/>
  <c r="R12" i="55"/>
  <c r="Q12" i="55"/>
  <c r="R11" i="55"/>
  <c r="Q11" i="55"/>
  <c r="R10" i="55"/>
  <c r="Q10" i="55"/>
  <c r="R9" i="55"/>
  <c r="Q9" i="55"/>
  <c r="R8" i="55"/>
  <c r="Q8" i="55"/>
  <c r="R7" i="55"/>
  <c r="Q7" i="55"/>
  <c r="R6" i="55"/>
  <c r="Q6" i="55"/>
  <c r="R5" i="55"/>
  <c r="Q5" i="55"/>
  <c r="R4" i="55"/>
  <c r="Q4" i="55"/>
  <c r="R3" i="55"/>
  <c r="Q3" i="55"/>
  <c r="R2" i="55"/>
  <c r="Q2" i="55"/>
  <c r="P28" i="55"/>
  <c r="P27" i="55"/>
  <c r="P26" i="55"/>
  <c r="P25" i="55"/>
  <c r="P24" i="55"/>
  <c r="P23" i="55"/>
  <c r="P22" i="55"/>
  <c r="P21" i="55"/>
  <c r="P20" i="55"/>
  <c r="P19" i="55"/>
  <c r="P18" i="55"/>
  <c r="P17" i="55"/>
  <c r="P16" i="55"/>
  <c r="P15" i="55"/>
  <c r="P14" i="55"/>
  <c r="P13" i="55"/>
  <c r="P12" i="55"/>
  <c r="P11" i="55"/>
  <c r="P10" i="55"/>
  <c r="P9" i="55"/>
  <c r="P8" i="55"/>
  <c r="P7" i="55"/>
  <c r="P6" i="55"/>
  <c r="P5" i="55"/>
  <c r="P4" i="55"/>
  <c r="P3" i="55"/>
  <c r="P2" i="55"/>
  <c r="E47" i="43" a="1"/>
  <c r="E48" i="43" s="1"/>
  <c r="D47" i="43" a="1"/>
  <c r="D48" i="43" s="1"/>
  <c r="D47" i="43"/>
  <c r="D49" i="43" s="1"/>
  <c r="C47" i="43" a="1"/>
  <c r="E43" i="43" a="1"/>
  <c r="E44" i="43" s="1"/>
  <c r="D43" i="43" a="1"/>
  <c r="C43" i="43" a="1"/>
  <c r="C44" i="43" s="1"/>
  <c r="C43" i="43"/>
  <c r="C45" i="43" s="1"/>
  <c r="BM51" i="46" a="1"/>
  <c r="BM51" i="46" s="1"/>
  <c r="BE51" i="46" a="1"/>
  <c r="BE52" i="46" s="1"/>
  <c r="BY51" i="46" a="1"/>
  <c r="BX51" i="46" a="1"/>
  <c r="BX52" i="46"/>
  <c r="BW51" i="46" a="1"/>
  <c r="BW52" i="46" s="1"/>
  <c r="BU51" i="46" a="1"/>
  <c r="BU52" i="46" s="1"/>
  <c r="BT51" i="46" a="1"/>
  <c r="BT52" i="46" s="1"/>
  <c r="BS51" i="46" a="1"/>
  <c r="BS52" i="46" s="1"/>
  <c r="BQ51" i="46" a="1"/>
  <c r="BQ52" i="46" s="1"/>
  <c r="BP51" i="46" a="1"/>
  <c r="BP52" i="46"/>
  <c r="BO51" i="46" a="1"/>
  <c r="BO52" i="46" s="1"/>
  <c r="BL51" i="46" a="1"/>
  <c r="BL52" i="46" s="1"/>
  <c r="BK51" i="46" a="1"/>
  <c r="BK52" i="46" s="1"/>
  <c r="BI51" i="46" a="1"/>
  <c r="BH51" i="46" a="1"/>
  <c r="BH52" i="46" s="1"/>
  <c r="BG51" i="46" a="1"/>
  <c r="BG51" i="46" s="1"/>
  <c r="BG52" i="46"/>
  <c r="BD51" i="46" a="1"/>
  <c r="BD52" i="46" s="1"/>
  <c r="BC51" i="46" a="1"/>
  <c r="BC52" i="46" s="1"/>
  <c r="BA51" i="46" a="1"/>
  <c r="AZ51" i="46" a="1"/>
  <c r="AZ52" i="46"/>
  <c r="AY51" i="46" a="1"/>
  <c r="AY52" i="46" s="1"/>
  <c r="AW51" i="46" a="1"/>
  <c r="AW52" i="46" s="1"/>
  <c r="AV51" i="46" a="1"/>
  <c r="AV52" i="46" s="1"/>
  <c r="AU51" i="46" a="1"/>
  <c r="AU52" i="46" s="1"/>
  <c r="AS51" i="46" a="1"/>
  <c r="AS52" i="46" s="1"/>
  <c r="AR51" i="46" a="1"/>
  <c r="AR52" i="46"/>
  <c r="AQ51" i="46" a="1"/>
  <c r="AO51" i="46" a="1"/>
  <c r="AO52" i="46" s="1"/>
  <c r="AN51" i="46" a="1"/>
  <c r="AN52" i="46" s="1"/>
  <c r="AM51" i="46" a="1"/>
  <c r="AM52" i="46" s="1"/>
  <c r="AK51" i="46" a="1"/>
  <c r="AK52" i="46" s="1"/>
  <c r="AJ51" i="46" a="1"/>
  <c r="AJ51" i="46" s="1"/>
  <c r="AJ52" i="46"/>
  <c r="AI51" i="46" a="1"/>
  <c r="AI52" i="46" s="1"/>
  <c r="AG51" i="46" a="1"/>
  <c r="AG52" i="46" s="1"/>
  <c r="AF51" i="46" a="1"/>
  <c r="AF52" i="46" s="1"/>
  <c r="AE51" i="46" a="1"/>
  <c r="AE52" i="46"/>
  <c r="BQ40" i="46" a="1"/>
  <c r="BQ41" i="46" s="1"/>
  <c r="BL40" i="46" a="1"/>
  <c r="BL40" i="46" s="1"/>
  <c r="BK40" i="46" a="1"/>
  <c r="BK41" i="46" s="1"/>
  <c r="AZ40" i="46" a="1"/>
  <c r="AZ41" i="46" s="1"/>
  <c r="AW40" i="46" a="1"/>
  <c r="AW41" i="46" s="1"/>
  <c r="AS40" i="46" a="1"/>
  <c r="AS41" i="46"/>
  <c r="AO40" i="46" a="1"/>
  <c r="AK40" i="46" a="1"/>
  <c r="AK41" i="46" s="1"/>
  <c r="AF40" i="46" a="1"/>
  <c r="AF41" i="46" s="1"/>
  <c r="BY40" i="46" a="1"/>
  <c r="BX40" i="46" a="1"/>
  <c r="BX41" i="46" s="1"/>
  <c r="BW40" i="46" a="1"/>
  <c r="BW41" i="46"/>
  <c r="BU40" i="46" a="1"/>
  <c r="BU40" i="46" s="1"/>
  <c r="BT40" i="46" a="1"/>
  <c r="BT41" i="46" s="1"/>
  <c r="BS40" i="46" a="1"/>
  <c r="BO40" i="46" a="1"/>
  <c r="BO41" i="46"/>
  <c r="BI40" i="46" a="1"/>
  <c r="BI40" i="46" s="1"/>
  <c r="BH40" i="46" a="1"/>
  <c r="BH41" i="46" s="1"/>
  <c r="BG40" i="46" a="1"/>
  <c r="BG41" i="46" s="1"/>
  <c r="BD40" i="46" a="1"/>
  <c r="BD41" i="46" s="1"/>
  <c r="BC40" i="46" a="1"/>
  <c r="BC41" i="46" s="1"/>
  <c r="AY40" i="46" a="1"/>
  <c r="AY41" i="46" s="1"/>
  <c r="AV40" i="46" a="1"/>
  <c r="AU40" i="46" a="1"/>
  <c r="AU41" i="46"/>
  <c r="AR40" i="46" a="1"/>
  <c r="AR41" i="46" s="1"/>
  <c r="AQ40" i="46" a="1"/>
  <c r="AN40" i="46" a="1"/>
  <c r="AN41" i="46" s="1"/>
  <c r="AM40" i="46" a="1"/>
  <c r="AM41" i="46" s="1"/>
  <c r="AJ40" i="46" a="1"/>
  <c r="AJ40" i="46" s="1"/>
  <c r="AI40" i="46" a="1"/>
  <c r="AI40" i="46" s="1"/>
  <c r="AI41" i="46"/>
  <c r="AG40" i="46" a="1"/>
  <c r="AE40" i="46" a="1"/>
  <c r="AE41" i="46" s="1"/>
  <c r="BV28" i="46"/>
  <c r="BV27" i="46"/>
  <c r="BV26" i="46"/>
  <c r="BV25" i="46"/>
  <c r="BV24" i="46"/>
  <c r="BV23" i="46"/>
  <c r="BV55" i="46" a="1"/>
  <c r="BV55" i="46" s="1"/>
  <c r="BV22" i="46"/>
  <c r="BV21" i="46"/>
  <c r="BV20" i="46"/>
  <c r="BV19" i="46"/>
  <c r="BV18" i="46"/>
  <c r="BV17" i="46"/>
  <c r="BV16" i="46"/>
  <c r="BV15" i="46"/>
  <c r="BV14" i="46"/>
  <c r="BV13" i="46"/>
  <c r="BV44" i="46" a="1"/>
  <c r="BV44" i="46" s="1"/>
  <c r="BV12" i="46"/>
  <c r="BV11" i="46"/>
  <c r="BV10" i="46"/>
  <c r="BV9" i="46"/>
  <c r="BV8" i="46"/>
  <c r="BV7" i="46"/>
  <c r="BV6" i="46"/>
  <c r="BV5" i="46"/>
  <c r="BV4" i="46"/>
  <c r="BV3" i="46"/>
  <c r="BV34" i="46" a="1"/>
  <c r="BV34" i="46" s="1"/>
  <c r="BR28" i="46"/>
  <c r="BR27" i="46"/>
  <c r="BR26" i="46"/>
  <c r="BR25" i="46"/>
  <c r="BR24" i="46"/>
  <c r="BR23" i="46"/>
  <c r="BR55" i="46" a="1"/>
  <c r="BR55" i="46" s="1"/>
  <c r="BR22" i="46"/>
  <c r="BR21" i="46"/>
  <c r="BR20" i="46"/>
  <c r="BR19" i="46"/>
  <c r="BR18" i="46"/>
  <c r="BR17" i="46"/>
  <c r="BR16" i="46"/>
  <c r="BR15" i="46"/>
  <c r="BR14" i="46"/>
  <c r="BR13" i="46"/>
  <c r="BR44" i="46" a="1"/>
  <c r="BR44" i="46" s="1"/>
  <c r="BR12" i="46"/>
  <c r="BR11" i="46"/>
  <c r="BR10" i="46"/>
  <c r="BR9" i="46"/>
  <c r="BR8" i="46"/>
  <c r="BR7" i="46"/>
  <c r="BR6" i="46"/>
  <c r="BR5" i="46"/>
  <c r="BR4" i="46"/>
  <c r="BR3" i="46"/>
  <c r="BR34" i="46" a="1"/>
  <c r="BR34" i="46" s="1"/>
  <c r="BN28" i="46"/>
  <c r="BN27" i="46"/>
  <c r="BN26" i="46"/>
  <c r="BN25" i="46"/>
  <c r="BN24" i="46"/>
  <c r="BN23" i="46"/>
  <c r="BN55" i="46" a="1"/>
  <c r="BN55" i="46" s="1"/>
  <c r="BN22" i="46"/>
  <c r="BN21" i="46"/>
  <c r="BN20" i="46"/>
  <c r="BN19" i="46"/>
  <c r="BN18" i="46"/>
  <c r="BN17" i="46"/>
  <c r="BN16" i="46"/>
  <c r="BN15" i="46"/>
  <c r="BN14" i="46"/>
  <c r="BN13" i="46"/>
  <c r="BN44" i="46" a="1"/>
  <c r="BN44" i="46" s="1"/>
  <c r="BN12" i="46"/>
  <c r="BN11" i="46"/>
  <c r="BN10" i="46"/>
  <c r="BN9" i="46"/>
  <c r="BN8" i="46"/>
  <c r="BN7" i="46"/>
  <c r="BN6" i="46"/>
  <c r="BN5" i="46"/>
  <c r="BN4" i="46"/>
  <c r="BN3" i="46"/>
  <c r="BN34" i="46" a="1"/>
  <c r="BN34" i="46" s="1"/>
  <c r="BJ28" i="46"/>
  <c r="BJ27" i="46"/>
  <c r="BJ26" i="46"/>
  <c r="BJ25" i="46"/>
  <c r="BJ24" i="46"/>
  <c r="BJ23" i="46"/>
  <c r="BJ55" i="46" a="1"/>
  <c r="BJ55" i="46" s="1"/>
  <c r="BJ22" i="46"/>
  <c r="BJ21" i="46"/>
  <c r="BJ20" i="46"/>
  <c r="BJ19" i="46"/>
  <c r="BJ18" i="46"/>
  <c r="BJ17" i="46"/>
  <c r="BJ16" i="46"/>
  <c r="BJ15" i="46"/>
  <c r="BJ14" i="46"/>
  <c r="BJ13" i="46"/>
  <c r="BJ44" i="46" a="1"/>
  <c r="BJ44" i="46" s="1"/>
  <c r="BJ12" i="46"/>
  <c r="BJ11" i="46"/>
  <c r="BJ10" i="46"/>
  <c r="BJ9" i="46"/>
  <c r="BJ8" i="46"/>
  <c r="BJ7" i="46"/>
  <c r="BJ6" i="46"/>
  <c r="BJ5" i="46"/>
  <c r="BJ34" i="46" a="1"/>
  <c r="BF28" i="46"/>
  <c r="BF27" i="46"/>
  <c r="BF26" i="46"/>
  <c r="BF25" i="46"/>
  <c r="BF24" i="46"/>
  <c r="BF23" i="46"/>
  <c r="BF55" i="46" s="1" a="1"/>
  <c r="BF55" i="46" s="1"/>
  <c r="BF22" i="46"/>
  <c r="BF21" i="46"/>
  <c r="BF20" i="46"/>
  <c r="BF19" i="46"/>
  <c r="BF18" i="46"/>
  <c r="BF17" i="46"/>
  <c r="BF16" i="46"/>
  <c r="BF15" i="46"/>
  <c r="BF14" i="46"/>
  <c r="BF13" i="46"/>
  <c r="BF44" i="46" s="1" a="1"/>
  <c r="BF44" i="46" s="1"/>
  <c r="BF12" i="46"/>
  <c r="BF11" i="46"/>
  <c r="BF10" i="46"/>
  <c r="BF9" i="46"/>
  <c r="BF8" i="46"/>
  <c r="BF7" i="46"/>
  <c r="BF6" i="46"/>
  <c r="BF5" i="46"/>
  <c r="BF4" i="46"/>
  <c r="BF3" i="46"/>
  <c r="BB28" i="46"/>
  <c r="BB27" i="46"/>
  <c r="BB26" i="46"/>
  <c r="BB25" i="46"/>
  <c r="BB24" i="46"/>
  <c r="BB23" i="46"/>
  <c r="BB55" i="46" s="1" a="1"/>
  <c r="BB55" i="46" s="1"/>
  <c r="BB22" i="46"/>
  <c r="BB21" i="46"/>
  <c r="BB20" i="46"/>
  <c r="BB19" i="46"/>
  <c r="BB18" i="46"/>
  <c r="BB17" i="46"/>
  <c r="BB16" i="46"/>
  <c r="BB15" i="46"/>
  <c r="BB14" i="46"/>
  <c r="BB13" i="46"/>
  <c r="BB44" i="46" s="1" a="1"/>
  <c r="BB44" i="46"/>
  <c r="BB12" i="46"/>
  <c r="BB11" i="46"/>
  <c r="BB10" i="46"/>
  <c r="BB9" i="46"/>
  <c r="BB8" i="46"/>
  <c r="BB7" i="46"/>
  <c r="BB6" i="46"/>
  <c r="BB5" i="46"/>
  <c r="BB4" i="46"/>
  <c r="BB3" i="46"/>
  <c r="BB34" i="46" s="1" a="1"/>
  <c r="BB34" i="46" s="1"/>
  <c r="AX28" i="46"/>
  <c r="AX27" i="46"/>
  <c r="AX26" i="46"/>
  <c r="AX25" i="46"/>
  <c r="AX24" i="46"/>
  <c r="AX23" i="46"/>
  <c r="AX55" i="46" s="1" a="1"/>
  <c r="AX55" i="46" s="1"/>
  <c r="AX22" i="46"/>
  <c r="AX21" i="46"/>
  <c r="AX20" i="46"/>
  <c r="AX19" i="46"/>
  <c r="AX18" i="46"/>
  <c r="AX17" i="46"/>
  <c r="AX16" i="46"/>
  <c r="AX15" i="46"/>
  <c r="AX14" i="46"/>
  <c r="AX13" i="46"/>
  <c r="AX44" i="46" s="1" a="1"/>
  <c r="AX44" i="46"/>
  <c r="AX12" i="46"/>
  <c r="AX11" i="46"/>
  <c r="AX10" i="46"/>
  <c r="AX9" i="46"/>
  <c r="AX8" i="46"/>
  <c r="AX7" i="46"/>
  <c r="AX6" i="46"/>
  <c r="AX5" i="46"/>
  <c r="AX4" i="46"/>
  <c r="AX3" i="46"/>
  <c r="AX34" i="46" s="1" a="1"/>
  <c r="AX34" i="46" s="1"/>
  <c r="AT28" i="46"/>
  <c r="AT27" i="46"/>
  <c r="AT26" i="46"/>
  <c r="AT25" i="46"/>
  <c r="AT24" i="46"/>
  <c r="AT23" i="46"/>
  <c r="AT55" i="46" s="1" a="1"/>
  <c r="AT55" i="46" s="1"/>
  <c r="AT22" i="46"/>
  <c r="AT21" i="46"/>
  <c r="AT20" i="46"/>
  <c r="AT19" i="46"/>
  <c r="AT18" i="46"/>
  <c r="AT17" i="46"/>
  <c r="AT16" i="46"/>
  <c r="AT15" i="46"/>
  <c r="AT14" i="46"/>
  <c r="AT13" i="46"/>
  <c r="AT44" i="46" s="1" a="1"/>
  <c r="AT44" i="46" s="1"/>
  <c r="AT12" i="46"/>
  <c r="AT11" i="46"/>
  <c r="AT10" i="46"/>
  <c r="AT9" i="46"/>
  <c r="AT8" i="46"/>
  <c r="AT7" i="46"/>
  <c r="AT6" i="46"/>
  <c r="AT5" i="46"/>
  <c r="AT4" i="46"/>
  <c r="AT3" i="46"/>
  <c r="AP28" i="46"/>
  <c r="AP27" i="46"/>
  <c r="AP26" i="46"/>
  <c r="AP25" i="46"/>
  <c r="AP24" i="46"/>
  <c r="AP23" i="46"/>
  <c r="AP55" i="46" s="1" a="1"/>
  <c r="AP55" i="46" s="1"/>
  <c r="AP22" i="46"/>
  <c r="AP21" i="46"/>
  <c r="AP20" i="46"/>
  <c r="AP19" i="46"/>
  <c r="AP18" i="46"/>
  <c r="AP17" i="46"/>
  <c r="AP16" i="46"/>
  <c r="AP15" i="46"/>
  <c r="AP14" i="46"/>
  <c r="AP13" i="46"/>
  <c r="AP44" i="46" s="1" a="1"/>
  <c r="AP44" i="46" s="1"/>
  <c r="AP12" i="46"/>
  <c r="AP11" i="46"/>
  <c r="AP10" i="46"/>
  <c r="AP9" i="46"/>
  <c r="AP8" i="46"/>
  <c r="AP7" i="46"/>
  <c r="AP6" i="46"/>
  <c r="AP5" i="46"/>
  <c r="AP4" i="46"/>
  <c r="AP3" i="46"/>
  <c r="AL28" i="46"/>
  <c r="AL27" i="46"/>
  <c r="AL26" i="46"/>
  <c r="AL25" i="46"/>
  <c r="AL24" i="46"/>
  <c r="AL23" i="46"/>
  <c r="AL55" i="46" s="1" a="1"/>
  <c r="AL55" i="46" s="1"/>
  <c r="AL22" i="46"/>
  <c r="AL21" i="46"/>
  <c r="AL20" i="46"/>
  <c r="AL19" i="46"/>
  <c r="AL18" i="46"/>
  <c r="AL17" i="46"/>
  <c r="AL16" i="46"/>
  <c r="AL15" i="46"/>
  <c r="AL14" i="46"/>
  <c r="AL13" i="46"/>
  <c r="AL44" i="46" s="1" a="1"/>
  <c r="AL44" i="46"/>
  <c r="AL12" i="46"/>
  <c r="AL11" i="46"/>
  <c r="AL10" i="46"/>
  <c r="AL9" i="46"/>
  <c r="AL8" i="46"/>
  <c r="AL7" i="46"/>
  <c r="AL6" i="46"/>
  <c r="AL5" i="46"/>
  <c r="AL4" i="46"/>
  <c r="AL3" i="46"/>
  <c r="AH28" i="46"/>
  <c r="AH27" i="46"/>
  <c r="AH26" i="46"/>
  <c r="AH25" i="46"/>
  <c r="AH24" i="46"/>
  <c r="AH23" i="46"/>
  <c r="AH22" i="46"/>
  <c r="AH21" i="46"/>
  <c r="AH20" i="46"/>
  <c r="AH19" i="46"/>
  <c r="AH18" i="46"/>
  <c r="AH17" i="46"/>
  <c r="AH16" i="46"/>
  <c r="AH15" i="46"/>
  <c r="AH14" i="46"/>
  <c r="AH13" i="46"/>
  <c r="AH12" i="46"/>
  <c r="AH11" i="46"/>
  <c r="AH10" i="46"/>
  <c r="AH9" i="46"/>
  <c r="AH8" i="46"/>
  <c r="AH7" i="46"/>
  <c r="AH6" i="46"/>
  <c r="AH5" i="46"/>
  <c r="AH4" i="46"/>
  <c r="AH3" i="46"/>
  <c r="AD28" i="46"/>
  <c r="AD27" i="46"/>
  <c r="AD26" i="46"/>
  <c r="AD25" i="46"/>
  <c r="AD24" i="46"/>
  <c r="AD23" i="46"/>
  <c r="AD55" i="46" s="1" a="1"/>
  <c r="AD55" i="46" s="1"/>
  <c r="AD22" i="46"/>
  <c r="AD21" i="46"/>
  <c r="AD20" i="46"/>
  <c r="AD19" i="46"/>
  <c r="AD18" i="46"/>
  <c r="AD17" i="46"/>
  <c r="AD16" i="46"/>
  <c r="AD15" i="46"/>
  <c r="AD14" i="46"/>
  <c r="AD13" i="46"/>
  <c r="AD44" i="46" s="1" a="1"/>
  <c r="AD44" i="46" s="1"/>
  <c r="AD12" i="46"/>
  <c r="AD11" i="46"/>
  <c r="AD10" i="46"/>
  <c r="AD9" i="46"/>
  <c r="AD8" i="46"/>
  <c r="AD7" i="46"/>
  <c r="AD6" i="46"/>
  <c r="AD5" i="46"/>
  <c r="AD4" i="46"/>
  <c r="AD3" i="46"/>
  <c r="AD34" i="46" s="1" a="1"/>
  <c r="AD34" i="46" s="1"/>
  <c r="N30" i="21" a="1"/>
  <c r="N31" i="21"/>
  <c r="E30" i="43" a="1"/>
  <c r="E31" i="43" s="1"/>
  <c r="D30" i="43" a="1"/>
  <c r="D31" i="43" s="1"/>
  <c r="C30" i="43" a="1"/>
  <c r="C31" i="43" s="1"/>
  <c r="F34" i="43" a="1"/>
  <c r="F34" i="43" s="1"/>
  <c r="E34" i="43" a="1"/>
  <c r="E34" i="43"/>
  <c r="D34" i="43" a="1"/>
  <c r="D34" i="43" s="1"/>
  <c r="C34" i="43" a="1"/>
  <c r="C34" i="43" s="1"/>
  <c r="I32" i="19"/>
  <c r="S30" i="19" a="1"/>
  <c r="S31" i="19" s="1"/>
  <c r="R30" i="19" a="1"/>
  <c r="R30" i="19" s="1"/>
  <c r="Q30" i="19" a="1"/>
  <c r="Q31" i="19" s="1"/>
  <c r="P30" i="19" a="1"/>
  <c r="P30" i="19" s="1"/>
  <c r="N30" i="19" a="1"/>
  <c r="N31" i="19"/>
  <c r="M30" i="19" a="1"/>
  <c r="M30" i="19" s="1"/>
  <c r="L30" i="19" a="1"/>
  <c r="L31" i="19" s="1"/>
  <c r="K30" i="19" a="1"/>
  <c r="K31" i="19" s="1"/>
  <c r="J30" i="19" a="1"/>
  <c r="J31" i="19" s="1"/>
  <c r="H30" i="19" a="1"/>
  <c r="H31" i="19" s="1"/>
  <c r="G30" i="19" a="1"/>
  <c r="G31" i="19" s="1"/>
  <c r="F30" i="19" a="1"/>
  <c r="F31" i="19" s="1"/>
  <c r="E30" i="19" a="1"/>
  <c r="E31" i="19"/>
  <c r="D30" i="19" a="1"/>
  <c r="D30" i="19" s="1"/>
  <c r="U34" i="19" a="1"/>
  <c r="U34" i="19" s="1"/>
  <c r="U30" i="19" a="1"/>
  <c r="U31" i="19" s="1"/>
  <c r="T34" i="19" a="1"/>
  <c r="T34" i="19" s="1"/>
  <c r="T30" i="19" a="1"/>
  <c r="T31" i="19" s="1"/>
  <c r="S34" i="19" a="1"/>
  <c r="S34" i="19" s="1"/>
  <c r="R34" i="19" a="1"/>
  <c r="R34" i="19" s="1"/>
  <c r="Q34" i="19" a="1"/>
  <c r="Q34" i="19" s="1"/>
  <c r="P34" i="19" a="1"/>
  <c r="P34" i="19" s="1"/>
  <c r="O34" i="19" a="1"/>
  <c r="O34" i="19" s="1"/>
  <c r="O30" i="19" a="1"/>
  <c r="O31" i="19" s="1"/>
  <c r="N34" i="19" a="1"/>
  <c r="N34" i="19" s="1"/>
  <c r="M34" i="19" a="1"/>
  <c r="M34" i="19" s="1"/>
  <c r="L34" i="19" a="1"/>
  <c r="L34" i="19" s="1"/>
  <c r="K34" i="19" a="1"/>
  <c r="K34" i="19" s="1"/>
  <c r="J34" i="19" a="1"/>
  <c r="J34" i="19" s="1"/>
  <c r="H34" i="19" a="1"/>
  <c r="H34" i="19" s="1"/>
  <c r="G34" i="19" a="1"/>
  <c r="G34" i="19" s="1"/>
  <c r="F34" i="19" a="1"/>
  <c r="F34" i="19" s="1"/>
  <c r="E34" i="19" a="1"/>
  <c r="E34" i="19" s="1"/>
  <c r="D34" i="19" a="1"/>
  <c r="D34" i="19" s="1"/>
  <c r="C34" i="19" a="1"/>
  <c r="C34" i="19" s="1"/>
  <c r="C30" i="19" a="1"/>
  <c r="C31" i="19" s="1"/>
  <c r="W30" i="20" a="1"/>
  <c r="W31" i="20" s="1"/>
  <c r="V30" i="20" a="1"/>
  <c r="U30" i="20" a="1"/>
  <c r="U31" i="20" s="1"/>
  <c r="T30" i="20" a="1"/>
  <c r="T31" i="20" s="1"/>
  <c r="S30" i="20" a="1"/>
  <c r="S31" i="20" s="1"/>
  <c r="R30" i="20" a="1"/>
  <c r="R31" i="20"/>
  <c r="P30" i="20" a="1"/>
  <c r="P30" i="20" s="1"/>
  <c r="N30" i="20" a="1"/>
  <c r="N30" i="20" s="1"/>
  <c r="J30" i="20" a="1"/>
  <c r="J30" i="20"/>
  <c r="J32" i="20" s="1"/>
  <c r="H30" i="20" a="1"/>
  <c r="H30" i="20" s="1"/>
  <c r="G30" i="20" a="1"/>
  <c r="G31" i="20" s="1"/>
  <c r="F30" i="20" a="1"/>
  <c r="F30" i="20" s="1"/>
  <c r="C30" i="20" a="1"/>
  <c r="C31" i="20"/>
  <c r="AA34" i="20" a="1"/>
  <c r="AA34" i="20" s="1"/>
  <c r="Z34" i="20" a="1"/>
  <c r="Z34" i="20" s="1"/>
  <c r="Y34" i="20" a="1"/>
  <c r="Y34" i="20" s="1"/>
  <c r="X34" i="20" a="1"/>
  <c r="X34" i="20"/>
  <c r="W34" i="20" a="1"/>
  <c r="W34" i="20" s="1"/>
  <c r="V34" i="20" a="1"/>
  <c r="V34" i="20" s="1"/>
  <c r="U34" i="20" a="1"/>
  <c r="U34" i="20" s="1"/>
  <c r="T34" i="20" a="1"/>
  <c r="T34" i="20"/>
  <c r="S34" i="20" a="1"/>
  <c r="S34" i="20" s="1"/>
  <c r="R34" i="20" a="1"/>
  <c r="R34" i="20" s="1"/>
  <c r="Q34" i="20" a="1"/>
  <c r="Q34" i="20" s="1"/>
  <c r="P34" i="20" a="1"/>
  <c r="P34" i="20"/>
  <c r="O34" i="20" a="1"/>
  <c r="O34" i="20" s="1"/>
  <c r="N34" i="20" a="1"/>
  <c r="N34" i="20" s="1"/>
  <c r="M34" i="20" a="1"/>
  <c r="M34" i="20" s="1"/>
  <c r="L34" i="20" a="1"/>
  <c r="L34" i="20"/>
  <c r="K34" i="20" a="1"/>
  <c r="K34" i="20" s="1"/>
  <c r="J34" i="20" a="1"/>
  <c r="J34" i="20" s="1"/>
  <c r="I34" i="20" a="1"/>
  <c r="I34" i="20" s="1"/>
  <c r="H34" i="20" a="1"/>
  <c r="H34" i="20"/>
  <c r="G34" i="20" a="1"/>
  <c r="G34" i="20" s="1"/>
  <c r="F34" i="20" a="1"/>
  <c r="F34" i="20" s="1"/>
  <c r="E34" i="20" a="1"/>
  <c r="E34" i="20" s="1"/>
  <c r="D34" i="20" a="1"/>
  <c r="D34" i="20"/>
  <c r="C34" i="20" a="1"/>
  <c r="C34" i="20" s="1"/>
  <c r="AA30" i="20" a="1"/>
  <c r="AA30" i="20" s="1"/>
  <c r="Z30" i="20" a="1"/>
  <c r="Z31" i="20" s="1"/>
  <c r="Y30" i="20" a="1"/>
  <c r="Y30" i="20" s="1"/>
  <c r="X30" i="20" a="1"/>
  <c r="Q30" i="20" a="1"/>
  <c r="Q31" i="20" s="1"/>
  <c r="Q30" i="20"/>
  <c r="Q32" i="20" s="1"/>
  <c r="Q36" i="20" s="1"/>
  <c r="O30" i="20" a="1"/>
  <c r="O30" i="20"/>
  <c r="O32" i="20" s="1"/>
  <c r="M30" i="20" a="1"/>
  <c r="M31" i="20" s="1"/>
  <c r="M30" i="20"/>
  <c r="M32" i="20" s="1"/>
  <c r="M36" i="20" s="1"/>
  <c r="L30" i="20" a="1"/>
  <c r="L31" i="20" s="1"/>
  <c r="L30" i="20"/>
  <c r="L32" i="20" s="1"/>
  <c r="L36" i="20" s="1"/>
  <c r="K30" i="20" a="1"/>
  <c r="K30" i="20"/>
  <c r="I30" i="20" a="1"/>
  <c r="I30" i="20" s="1"/>
  <c r="E30" i="20" a="1"/>
  <c r="E30" i="20" s="1"/>
  <c r="D30" i="20" a="1"/>
  <c r="D44" i="43"/>
  <c r="D45" i="43" s="1"/>
  <c r="D43" i="43"/>
  <c r="C48" i="43"/>
  <c r="C47" i="43"/>
  <c r="E47" i="43"/>
  <c r="E49" i="43" s="1"/>
  <c r="C49" i="43"/>
  <c r="AF40" i="46"/>
  <c r="AF42" i="46" s="1"/>
  <c r="AZ40" i="46"/>
  <c r="AZ42" i="46" s="1"/>
  <c r="AX51" i="46" a="1"/>
  <c r="AX51" i="46" s="1"/>
  <c r="BV51" i="46" a="1"/>
  <c r="BV52" i="46" s="1"/>
  <c r="AK40" i="46"/>
  <c r="AK42" i="46"/>
  <c r="AW40" i="46"/>
  <c r="AW42" i="46" s="1"/>
  <c r="BK40" i="46"/>
  <c r="BK42" i="46" s="1"/>
  <c r="AG51" i="46"/>
  <c r="AG53" i="46" s="1"/>
  <c r="AK51" i="46"/>
  <c r="AK53" i="46" s="1"/>
  <c r="AO51" i="46"/>
  <c r="AS51" i="46"/>
  <c r="AS53" i="46"/>
  <c r="AW51" i="46"/>
  <c r="AW53" i="46" s="1"/>
  <c r="BX40" i="46"/>
  <c r="BX42" i="46" s="1"/>
  <c r="BQ51" i="46"/>
  <c r="BQ53" i="46"/>
  <c r="AJ41" i="46"/>
  <c r="AJ42" i="46" s="1"/>
  <c r="BO51" i="46"/>
  <c r="BO53" i="46" s="1"/>
  <c r="BF51" i="46" a="1"/>
  <c r="BF51" i="46" s="1"/>
  <c r="BB51" i="46" a="1"/>
  <c r="BB51" i="46" s="1"/>
  <c r="AE51" i="46"/>
  <c r="AE53" i="46" s="1"/>
  <c r="AT51" i="46" a="1"/>
  <c r="AT52" i="46" s="1"/>
  <c r="BH40" i="46"/>
  <c r="BH42" i="46" s="1"/>
  <c r="AI51" i="46"/>
  <c r="AI53" i="46"/>
  <c r="AM51" i="46"/>
  <c r="AM53" i="46" s="1"/>
  <c r="AU51" i="46"/>
  <c r="AU53" i="46" s="1"/>
  <c r="BC51" i="46"/>
  <c r="BG53" i="46"/>
  <c r="BW51" i="46"/>
  <c r="BW53" i="46" s="1"/>
  <c r="BM52" i="46"/>
  <c r="BM53" i="46" s="1"/>
  <c r="BE51" i="46"/>
  <c r="BE53" i="46" s="1"/>
  <c r="AP40" i="46" a="1"/>
  <c r="AN40" i="46"/>
  <c r="AN42" i="46" s="1"/>
  <c r="BJ40" i="46" a="1"/>
  <c r="AF51" i="46"/>
  <c r="AF53" i="46" s="1"/>
  <c r="AN51" i="46"/>
  <c r="AN53" i="46"/>
  <c r="AR51" i="46"/>
  <c r="AV51" i="46"/>
  <c r="AV53" i="46" s="1"/>
  <c r="AZ51" i="46"/>
  <c r="AZ53" i="46"/>
  <c r="BD51" i="46"/>
  <c r="BD53" i="46" s="1"/>
  <c r="BH51" i="46"/>
  <c r="BH53" i="46"/>
  <c r="BL51" i="46"/>
  <c r="BL53" i="46" s="1"/>
  <c r="BP51" i="46"/>
  <c r="BT51" i="46"/>
  <c r="BT53" i="46" s="1"/>
  <c r="BX51" i="46"/>
  <c r="BX53" i="46" s="1"/>
  <c r="BQ40" i="46"/>
  <c r="BQ42" i="46" s="1"/>
  <c r="AS40" i="46"/>
  <c r="AS42" i="46" s="1"/>
  <c r="BB40" i="46" a="1"/>
  <c r="BR40" i="46" a="1"/>
  <c r="BR40" i="46" s="1"/>
  <c r="BT40" i="46"/>
  <c r="BT42" i="46" s="1"/>
  <c r="BU41" i="46"/>
  <c r="BU42" i="46" s="1"/>
  <c r="AE40" i="46"/>
  <c r="AE42" i="46" s="1"/>
  <c r="AM40" i="46"/>
  <c r="AM42" i="46" s="1"/>
  <c r="AU40" i="46"/>
  <c r="AU42" i="46"/>
  <c r="AY40" i="46"/>
  <c r="BC40" i="46"/>
  <c r="BC42" i="46" s="1"/>
  <c r="BG40" i="46"/>
  <c r="BG42" i="46"/>
  <c r="BO40" i="46"/>
  <c r="BO42" i="46" s="1"/>
  <c r="BW40" i="46"/>
  <c r="BW42" i="46"/>
  <c r="BF30" i="46" a="1"/>
  <c r="BF31" i="46" s="1"/>
  <c r="BN30" i="46" a="1"/>
  <c r="BN30" i="46" s="1"/>
  <c r="BV30" i="46" a="1"/>
  <c r="BF34" i="46" a="1"/>
  <c r="BF34" i="46" s="1"/>
  <c r="BR30" i="46" a="1"/>
  <c r="BR31" i="46" s="1"/>
  <c r="AT30" i="46" a="1"/>
  <c r="AT30" i="46" s="1"/>
  <c r="AT31" i="46"/>
  <c r="AT32" i="46" s="1"/>
  <c r="AD30" i="46" a="1"/>
  <c r="BJ34" i="46"/>
  <c r="N30" i="21"/>
  <c r="N32" i="21" s="1"/>
  <c r="E30" i="43"/>
  <c r="E32" i="43" s="1"/>
  <c r="E36" i="43" s="1"/>
  <c r="C30" i="43"/>
  <c r="C32" i="43" s="1"/>
  <c r="F35" i="43"/>
  <c r="F36" i="43"/>
  <c r="S30" i="19"/>
  <c r="Q30" i="19"/>
  <c r="Q32" i="19" s="1"/>
  <c r="Q36" i="19" s="1"/>
  <c r="N30" i="19"/>
  <c r="N32" i="19" s="1"/>
  <c r="L30" i="19"/>
  <c r="J30" i="19"/>
  <c r="J32" i="19" s="1"/>
  <c r="G30" i="19"/>
  <c r="G32" i="19" s="1"/>
  <c r="G36" i="19" s="1"/>
  <c r="E30" i="19"/>
  <c r="E32" i="19" s="1"/>
  <c r="U30" i="19"/>
  <c r="U32" i="19" s="1"/>
  <c r="T30" i="19"/>
  <c r="T32" i="19"/>
  <c r="T36" i="19" s="1"/>
  <c r="O30" i="19"/>
  <c r="O32" i="19" s="1"/>
  <c r="C30" i="19"/>
  <c r="C32" i="19"/>
  <c r="W30" i="20"/>
  <c r="W32" i="20" s="1"/>
  <c r="U30" i="20"/>
  <c r="T30" i="20"/>
  <c r="T32" i="20" s="1"/>
  <c r="T36" i="20" s="1"/>
  <c r="S30" i="20"/>
  <c r="S32" i="20" s="1"/>
  <c r="R30" i="20"/>
  <c r="R32" i="20" s="1"/>
  <c r="N31" i="20"/>
  <c r="J31" i="20"/>
  <c r="H31" i="20"/>
  <c r="G30" i="20"/>
  <c r="G32" i="20"/>
  <c r="G36" i="20" s="1"/>
  <c r="F31" i="20"/>
  <c r="C30" i="20"/>
  <c r="C32" i="20" s="1"/>
  <c r="C35" i="20" s="1"/>
  <c r="I31" i="20"/>
  <c r="I32" i="20" s="1"/>
  <c r="O31" i="20"/>
  <c r="K31" i="20"/>
  <c r="K32" i="20"/>
  <c r="K36" i="20" s="1"/>
  <c r="Y31" i="20"/>
  <c r="AA31" i="20"/>
  <c r="AA32" i="20"/>
  <c r="AA36" i="20" s="1"/>
  <c r="AA35" i="20"/>
  <c r="C36" i="20"/>
  <c r="AT51" i="46"/>
  <c r="AT53" i="46" s="1"/>
  <c r="BF30" i="46"/>
  <c r="BF32" i="46" s="1"/>
  <c r="BR30" i="46"/>
  <c r="BR32" i="46" s="1"/>
  <c r="BR35" i="46" s="1"/>
  <c r="O36" i="19"/>
  <c r="O35" i="19"/>
  <c r="AC58" i="46"/>
  <c r="AC59" i="46"/>
  <c r="AC37" i="46"/>
  <c r="AC38" i="46"/>
  <c r="CM30" i="21" a="1"/>
  <c r="CM30" i="21" s="1"/>
  <c r="CL30" i="21" a="1"/>
  <c r="CL30" i="21" s="1"/>
  <c r="CL31" i="21"/>
  <c r="CK30" i="21" a="1"/>
  <c r="CK31" i="21" s="1"/>
  <c r="CK32" i="21" s="1"/>
  <c r="CH30" i="21" a="1"/>
  <c r="CH30" i="21" s="1"/>
  <c r="CH31" i="21"/>
  <c r="CG30" i="21" a="1"/>
  <c r="CG31" i="21" s="1"/>
  <c r="CF30" i="21" a="1"/>
  <c r="CF30" i="21" s="1"/>
  <c r="CF31" i="21"/>
  <c r="CE30" i="21" a="1"/>
  <c r="CE31" i="21" s="1"/>
  <c r="CE32" i="21" s="1"/>
  <c r="CD30" i="21" a="1"/>
  <c r="CD30" i="21" s="1"/>
  <c r="CD31" i="21"/>
  <c r="CC30" i="21" a="1"/>
  <c r="CC31" i="21" s="1"/>
  <c r="BY30" i="21" a="1"/>
  <c r="BY31" i="21"/>
  <c r="BU30" i="21" a="1"/>
  <c r="BU31" i="21" s="1"/>
  <c r="BU32" i="21" s="1"/>
  <c r="BT30" i="21" a="1"/>
  <c r="BT31" i="21" s="1"/>
  <c r="BT30" i="21"/>
  <c r="BT32" i="21" s="1"/>
  <c r="BT35" i="21" s="1"/>
  <c r="BR30" i="21" a="1"/>
  <c r="BR31" i="21" s="1"/>
  <c r="BQ30" i="21" a="1"/>
  <c r="BQ31" i="21" s="1"/>
  <c r="BP30" i="21" a="1"/>
  <c r="BP30" i="21" s="1"/>
  <c r="BP31" i="21"/>
  <c r="BO30" i="21" a="1"/>
  <c r="BO31" i="21" s="1"/>
  <c r="BN30" i="21" a="1"/>
  <c r="BN30" i="21" s="1"/>
  <c r="BN31" i="21"/>
  <c r="BM30" i="21" a="1"/>
  <c r="BM31" i="21" s="1"/>
  <c r="BL30" i="21" a="1"/>
  <c r="BL31" i="21"/>
  <c r="BK30" i="21" a="1"/>
  <c r="BK31" i="21" s="1"/>
  <c r="BJ30" i="21" a="1"/>
  <c r="BJ31" i="21"/>
  <c r="BH30" i="21" a="1"/>
  <c r="BH31" i="21" s="1"/>
  <c r="BG30" i="21" a="1"/>
  <c r="BG31" i="21" s="1"/>
  <c r="BE30" i="21" a="1"/>
  <c r="BE30" i="21" s="1"/>
  <c r="BD30" i="21" a="1"/>
  <c r="BD31" i="21" s="1"/>
  <c r="BB30" i="21" a="1"/>
  <c r="BB31" i="21" s="1"/>
  <c r="BA30" i="21" a="1"/>
  <c r="BA31" i="21" s="1"/>
  <c r="BA30" i="21"/>
  <c r="AZ30" i="21" a="1"/>
  <c r="AZ31" i="21" s="1"/>
  <c r="AY30" i="21" a="1"/>
  <c r="AY30" i="21" s="1"/>
  <c r="AW30" i="21" a="1"/>
  <c r="AW31" i="21" s="1"/>
  <c r="AU30" i="21" a="1"/>
  <c r="AU31" i="21"/>
  <c r="AT30" i="21" a="1"/>
  <c r="AT30" i="21" s="1"/>
  <c r="AT31" i="21"/>
  <c r="AS30" i="21" a="1"/>
  <c r="AR30" i="21" a="1"/>
  <c r="AR31" i="21" s="1"/>
  <c r="AQ30" i="21" a="1"/>
  <c r="AP30" i="21" a="1"/>
  <c r="AP31" i="21"/>
  <c r="AO30" i="21" a="1"/>
  <c r="AN30" i="21" a="1"/>
  <c r="AN31" i="21"/>
  <c r="AM30" i="21" a="1"/>
  <c r="AK30" i="21" a="1"/>
  <c r="AK31" i="21"/>
  <c r="AI30" i="21" a="1"/>
  <c r="AG30" i="21" a="1"/>
  <c r="AG31" i="21" s="1"/>
  <c r="AF30" i="21" a="1"/>
  <c r="AE30" i="21" a="1"/>
  <c r="AE31" i="21"/>
  <c r="AE32" i="21" s="1"/>
  <c r="AE36" i="21" s="1"/>
  <c r="AD30" i="21" a="1"/>
  <c r="AB30" i="21" a="1"/>
  <c r="AB30" i="21"/>
  <c r="AA30" i="21" a="1"/>
  <c r="X30" i="21" a="1"/>
  <c r="X31" i="21"/>
  <c r="W30" i="21" a="1"/>
  <c r="V30" i="21" a="1"/>
  <c r="V30" i="21" s="1"/>
  <c r="S30" i="21" a="1"/>
  <c r="R30" i="21" a="1"/>
  <c r="R30" i="21"/>
  <c r="Q30" i="21" a="1"/>
  <c r="P30" i="21" a="1"/>
  <c r="P31" i="21"/>
  <c r="O30" i="21" a="1"/>
  <c r="M30" i="21" a="1"/>
  <c r="M31" i="21"/>
  <c r="K30" i="21" a="1"/>
  <c r="I30" i="21" a="1"/>
  <c r="I30" i="21" s="1"/>
  <c r="I32" i="21" s="1"/>
  <c r="H30" i="21" a="1"/>
  <c r="F30" i="21" a="1"/>
  <c r="F31" i="21"/>
  <c r="F32" i="21" s="1"/>
  <c r="C30" i="21" a="1"/>
  <c r="BI30" i="21"/>
  <c r="AX30" i="21"/>
  <c r="U30" i="21"/>
  <c r="CJ30" i="21" a="1"/>
  <c r="CJ31" i="21"/>
  <c r="CI30" i="21" a="1"/>
  <c r="CI31" i="21" s="1"/>
  <c r="CB30" i="21" a="1"/>
  <c r="CB31" i="21" s="1"/>
  <c r="CA30" i="21" a="1"/>
  <c r="CA31" i="21" s="1"/>
  <c r="BZ30" i="21" a="1"/>
  <c r="BZ31" i="21"/>
  <c r="BX30" i="21" a="1"/>
  <c r="BX31" i="21" s="1"/>
  <c r="BW30" i="21" a="1"/>
  <c r="BW31" i="21"/>
  <c r="BV30" i="21" a="1"/>
  <c r="BV31" i="21" s="1"/>
  <c r="BS30" i="21" a="1"/>
  <c r="BS31" i="21" s="1"/>
  <c r="BF30" i="21" a="1"/>
  <c r="BF30" i="21" s="1"/>
  <c r="BC30" i="21" a="1"/>
  <c r="BC31" i="21" s="1"/>
  <c r="AV30" i="21" a="1"/>
  <c r="AV30" i="21" s="1"/>
  <c r="AL30" i="21" a="1"/>
  <c r="AL31" i="21" s="1"/>
  <c r="AJ30" i="21" a="1"/>
  <c r="AJ30" i="21" s="1"/>
  <c r="AJ31" i="21"/>
  <c r="AJ32" i="21" s="1"/>
  <c r="AH30" i="21" a="1"/>
  <c r="AH31" i="21" s="1"/>
  <c r="AC30" i="21" a="1"/>
  <c r="AC30" i="21" s="1"/>
  <c r="Z30" i="21" a="1"/>
  <c r="Z31" i="21" s="1"/>
  <c r="Y30" i="21" a="1"/>
  <c r="Y30" i="21" s="1"/>
  <c r="T30" i="21" a="1"/>
  <c r="T31" i="21" s="1"/>
  <c r="L30" i="21" a="1"/>
  <c r="L30" i="21" s="1"/>
  <c r="L32" i="21" s="1"/>
  <c r="L36" i="21" s="1"/>
  <c r="L31" i="21"/>
  <c r="J30" i="21" a="1"/>
  <c r="J30" i="21" s="1"/>
  <c r="G30" i="21"/>
  <c r="E30" i="21" a="1"/>
  <c r="E30" i="21" s="1"/>
  <c r="AV34" i="21" a="1"/>
  <c r="AV34" i="21"/>
  <c r="AT32" i="21"/>
  <c r="AT35" i="21" s="1"/>
  <c r="AC48" i="46"/>
  <c r="AC47" i="46"/>
  <c r="BU30" i="21"/>
  <c r="CM31" i="21"/>
  <c r="CK30" i="21"/>
  <c r="CG30" i="21"/>
  <c r="CE30" i="21"/>
  <c r="CC30" i="21"/>
  <c r="BY30" i="21"/>
  <c r="BY32" i="21" s="1"/>
  <c r="BO30" i="21"/>
  <c r="BM30" i="21"/>
  <c r="BL30" i="21"/>
  <c r="BL32" i="21" s="1"/>
  <c r="BJ30" i="21"/>
  <c r="BJ32" i="21" s="1"/>
  <c r="BH30" i="21"/>
  <c r="BE31" i="21"/>
  <c r="BB30" i="21"/>
  <c r="BB32" i="21" s="1"/>
  <c r="BB36" i="21" s="1"/>
  <c r="AZ30" i="21"/>
  <c r="AZ32" i="21" s="1"/>
  <c r="AZ36" i="21" s="1"/>
  <c r="AW30" i="21"/>
  <c r="AU30" i="21"/>
  <c r="AU32" i="21" s="1"/>
  <c r="AP30" i="21"/>
  <c r="AP32" i="21"/>
  <c r="AP35" i="21" s="1"/>
  <c r="AN30" i="21"/>
  <c r="AN32" i="21" s="1"/>
  <c r="AK30" i="21"/>
  <c r="AK32" i="21"/>
  <c r="AK35" i="21" s="1"/>
  <c r="AG30" i="21"/>
  <c r="AE30" i="21"/>
  <c r="AB31" i="21"/>
  <c r="AB32" i="21" s="1"/>
  <c r="X30" i="21"/>
  <c r="X32" i="21" s="1"/>
  <c r="R31" i="21"/>
  <c r="R32" i="21"/>
  <c r="R35" i="21" s="1"/>
  <c r="P30" i="21"/>
  <c r="P32" i="21" s="1"/>
  <c r="M30" i="21"/>
  <c r="M32" i="21"/>
  <c r="M36" i="21" s="1"/>
  <c r="I31" i="21"/>
  <c r="F30" i="21"/>
  <c r="CJ30" i="21"/>
  <c r="CJ32" i="21"/>
  <c r="CJ36" i="21" s="1"/>
  <c r="BZ30" i="21"/>
  <c r="BZ32" i="21" s="1"/>
  <c r="BX30" i="21"/>
  <c r="BW30" i="21"/>
  <c r="BW32" i="21"/>
  <c r="BW35" i="21" s="1"/>
  <c r="BS30" i="21"/>
  <c r="BC30" i="21"/>
  <c r="BC32" i="21" s="1"/>
  <c r="BC36" i="21" s="1"/>
  <c r="AL30" i="21"/>
  <c r="AL32" i="21" s="1"/>
  <c r="AL35" i="21" s="1"/>
  <c r="AH30" i="21"/>
  <c r="Z30" i="21"/>
  <c r="T30" i="21"/>
  <c r="T32" i="21" s="1"/>
  <c r="T36" i="21" s="1"/>
  <c r="D30" i="21" a="1"/>
  <c r="D31" i="21"/>
  <c r="CM34" i="21" a="1"/>
  <c r="CM34" i="21" s="1"/>
  <c r="CL34" i="21" a="1"/>
  <c r="CL34" i="21"/>
  <c r="CK34" i="21" a="1"/>
  <c r="CK34" i="21" s="1"/>
  <c r="CJ34" i="21" a="1"/>
  <c r="CJ34" i="21" s="1"/>
  <c r="CI34" i="21" a="1"/>
  <c r="CI34" i="21" s="1"/>
  <c r="CH34" i="21" a="1"/>
  <c r="CH34" i="21"/>
  <c r="CG34" i="21" a="1"/>
  <c r="CG34" i="21" s="1"/>
  <c r="CF34" i="21" a="1"/>
  <c r="CF34" i="21"/>
  <c r="CE34" i="21" a="1"/>
  <c r="CE34" i="21" s="1"/>
  <c r="CD34" i="21" a="1"/>
  <c r="CD34" i="21"/>
  <c r="CC34" i="21" a="1"/>
  <c r="CC34" i="21" s="1"/>
  <c r="CB34" i="21" a="1"/>
  <c r="CB34" i="21" s="1"/>
  <c r="CA34" i="21" a="1"/>
  <c r="CA34" i="21" s="1"/>
  <c r="BZ34" i="21" a="1"/>
  <c r="BZ34" i="21"/>
  <c r="BY34" i="21" a="1"/>
  <c r="BY34" i="21" s="1"/>
  <c r="BX34" i="21" a="1"/>
  <c r="BX34" i="21"/>
  <c r="BW34" i="21" a="1"/>
  <c r="BW34" i="21" s="1"/>
  <c r="BV34" i="21" a="1"/>
  <c r="BV34" i="21"/>
  <c r="BU34" i="21" a="1"/>
  <c r="BU34" i="21" s="1"/>
  <c r="BT34" i="21" a="1"/>
  <c r="BT34" i="21" s="1"/>
  <c r="BS34" i="21" a="1"/>
  <c r="BS34" i="21" s="1"/>
  <c r="BR34" i="21" a="1"/>
  <c r="BR34" i="21"/>
  <c r="BQ34" i="21" a="1"/>
  <c r="BQ34" i="21" s="1"/>
  <c r="BP34" i="21" a="1"/>
  <c r="BP34" i="21"/>
  <c r="BO34" i="21" a="1"/>
  <c r="BO34" i="21" s="1"/>
  <c r="BN34" i="21" a="1"/>
  <c r="BN34" i="21"/>
  <c r="BM34" i="21" a="1"/>
  <c r="BM34" i="21" s="1"/>
  <c r="BL34" i="21" a="1"/>
  <c r="BL34" i="21" s="1"/>
  <c r="BK34" i="21" a="1"/>
  <c r="BK34" i="21" s="1"/>
  <c r="BJ34" i="21" a="1"/>
  <c r="BJ34" i="21"/>
  <c r="BI34" i="21" a="1"/>
  <c r="BI34" i="21" s="1"/>
  <c r="BH34" i="21" a="1"/>
  <c r="BH34" i="21"/>
  <c r="BG34" i="21" a="1"/>
  <c r="BG34" i="21" s="1"/>
  <c r="BF34" i="21" a="1"/>
  <c r="BF34" i="21"/>
  <c r="BE34" i="21" a="1"/>
  <c r="BE34" i="21" s="1"/>
  <c r="BD34" i="21" a="1"/>
  <c r="BD34" i="21" s="1"/>
  <c r="BC34" i="21" a="1"/>
  <c r="BC34" i="21" s="1"/>
  <c r="BB34" i="21" a="1"/>
  <c r="BB34" i="21"/>
  <c r="BA34" i="21" a="1"/>
  <c r="BA34" i="21" s="1"/>
  <c r="AZ34" i="21" a="1"/>
  <c r="AZ34" i="21"/>
  <c r="AY34" i="21" a="1"/>
  <c r="AY34" i="21" s="1"/>
  <c r="AX34" i="21" a="1"/>
  <c r="AX34" i="21"/>
  <c r="AW34" i="21" a="1"/>
  <c r="AW34" i="21" s="1"/>
  <c r="AU34" i="21" a="1"/>
  <c r="AU34" i="21" s="1"/>
  <c r="AT34" i="21" a="1"/>
  <c r="AT34" i="21" s="1"/>
  <c r="AS34" i="21" a="1"/>
  <c r="AS34" i="21"/>
  <c r="AR34" i="21" a="1"/>
  <c r="AR34" i="21" s="1"/>
  <c r="AQ34" i="21" a="1"/>
  <c r="AQ34" i="21"/>
  <c r="AP34" i="21" a="1"/>
  <c r="AP34" i="21" s="1"/>
  <c r="AO34" i="21" a="1"/>
  <c r="AO34" i="21"/>
  <c r="AN34" i="21" a="1"/>
  <c r="AN34" i="21" s="1"/>
  <c r="AM34" i="21" a="1"/>
  <c r="AM34" i="21" s="1"/>
  <c r="AL34" i="21" a="1"/>
  <c r="AL34" i="21" s="1"/>
  <c r="AK34" i="21" a="1"/>
  <c r="AK34" i="21"/>
  <c r="AJ34" i="21" a="1"/>
  <c r="AJ34" i="21" s="1"/>
  <c r="AI34" i="21" a="1"/>
  <c r="AI34" i="21"/>
  <c r="AH34" i="21" a="1"/>
  <c r="AH34" i="21" s="1"/>
  <c r="AG34" i="21" a="1"/>
  <c r="AG34" i="21"/>
  <c r="AF34" i="21" a="1"/>
  <c r="AF34" i="21" s="1"/>
  <c r="AE34" i="21" a="1"/>
  <c r="AE34" i="21" s="1"/>
  <c r="AD34" i="21" a="1"/>
  <c r="AD34" i="21" s="1"/>
  <c r="AC34" i="21" a="1"/>
  <c r="AC34" i="21"/>
  <c r="AB34" i="21" a="1"/>
  <c r="AB34" i="21" s="1"/>
  <c r="AA34" i="21" a="1"/>
  <c r="AA34" i="21"/>
  <c r="Z34" i="21" a="1"/>
  <c r="Z34" i="21" s="1"/>
  <c r="Y34" i="21" a="1"/>
  <c r="Y34" i="21"/>
  <c r="X34" i="21" a="1"/>
  <c r="X34" i="21" s="1"/>
  <c r="W34" i="21" a="1"/>
  <c r="W34" i="21" s="1"/>
  <c r="V34" i="21" a="1"/>
  <c r="V34" i="21" s="1"/>
  <c r="U34" i="21" a="1"/>
  <c r="U34" i="21"/>
  <c r="T34" i="21" a="1"/>
  <c r="T34" i="21" s="1"/>
  <c r="S34" i="21" a="1"/>
  <c r="S34" i="21"/>
  <c r="R34" i="21" a="1"/>
  <c r="R34" i="21" s="1"/>
  <c r="Q34" i="21" a="1"/>
  <c r="Q34" i="21"/>
  <c r="P34" i="21" a="1"/>
  <c r="P34" i="21" s="1"/>
  <c r="O34" i="21" a="1"/>
  <c r="O34" i="21" s="1"/>
  <c r="N34" i="21" a="1"/>
  <c r="N34" i="21"/>
  <c r="M34" i="21" a="1"/>
  <c r="M34" i="21" s="1"/>
  <c r="L34" i="21" a="1"/>
  <c r="L34" i="21"/>
  <c r="K34" i="21" a="1"/>
  <c r="K34" i="21" s="1"/>
  <c r="J34" i="21" a="1"/>
  <c r="J34" i="21"/>
  <c r="I34" i="21" a="1"/>
  <c r="I34" i="21" s="1"/>
  <c r="H34" i="21" a="1"/>
  <c r="H34" i="21"/>
  <c r="G34" i="21" a="1"/>
  <c r="G34" i="21" s="1"/>
  <c r="F34" i="21" a="1"/>
  <c r="F34" i="21"/>
  <c r="E34" i="21" a="1"/>
  <c r="E34" i="21" s="1"/>
  <c r="D34" i="21" a="1"/>
  <c r="D34" i="21"/>
  <c r="C34" i="21" a="1"/>
  <c r="C34" i="21" s="1"/>
  <c r="BT36" i="21"/>
  <c r="T35" i="21"/>
  <c r="AL36" i="21"/>
  <c r="AZ35" i="21"/>
  <c r="D30" i="21"/>
  <c r="D32" i="21" s="1"/>
  <c r="B28" i="43"/>
  <c r="B27" i="43"/>
  <c r="B26" i="43"/>
  <c r="B25" i="43"/>
  <c r="B24" i="43"/>
  <c r="B23" i="43"/>
  <c r="B22" i="43"/>
  <c r="B21" i="43"/>
  <c r="B20" i="43"/>
  <c r="B19" i="43"/>
  <c r="B18" i="43"/>
  <c r="B17" i="43"/>
  <c r="B16" i="43"/>
  <c r="B15" i="43"/>
  <c r="B14" i="43"/>
  <c r="B13" i="43"/>
  <c r="B12" i="43"/>
  <c r="B11" i="43"/>
  <c r="B10" i="43"/>
  <c r="B9" i="43"/>
  <c r="B8" i="43"/>
  <c r="B7" i="43"/>
  <c r="B6" i="43"/>
  <c r="B5" i="43"/>
  <c r="B4" i="43"/>
  <c r="B3" i="43"/>
  <c r="B2" i="43"/>
  <c r="B34" i="43" a="1"/>
  <c r="B34" i="43"/>
  <c r="D2" i="3"/>
  <c r="B30" i="3" s="1"/>
  <c r="D3" i="3"/>
  <c r="D4" i="3"/>
  <c r="D5" i="3"/>
  <c r="D6" i="3"/>
  <c r="D7" i="3"/>
  <c r="D8" i="3"/>
  <c r="D9" i="3"/>
  <c r="D10" i="3"/>
  <c r="D11" i="3"/>
  <c r="D12" i="3"/>
  <c r="D13" i="3"/>
  <c r="D14" i="3"/>
  <c r="D15" i="3"/>
  <c r="D16" i="3"/>
  <c r="D17" i="3"/>
  <c r="D18" i="3"/>
  <c r="D19" i="3"/>
  <c r="D20" i="3"/>
  <c r="D21" i="3"/>
  <c r="D22" i="3"/>
  <c r="D23" i="3"/>
  <c r="D24" i="3"/>
  <c r="D25" i="3"/>
  <c r="D26" i="3"/>
  <c r="D27" i="3"/>
  <c r="D28" i="3"/>
  <c r="D2" i="18"/>
  <c r="B29" i="23"/>
  <c r="C28" i="23"/>
  <c r="C27" i="23"/>
  <c r="C26" i="23"/>
  <c r="C25" i="23"/>
  <c r="C24" i="23"/>
  <c r="C23" i="23"/>
  <c r="C22" i="23"/>
  <c r="C21" i="23"/>
  <c r="C20" i="23"/>
  <c r="C19" i="23"/>
  <c r="C18" i="23"/>
  <c r="C17" i="23"/>
  <c r="C16" i="23"/>
  <c r="C15" i="23"/>
  <c r="C14" i="23"/>
  <c r="C13" i="23"/>
  <c r="C12" i="23"/>
  <c r="C11" i="23"/>
  <c r="C10" i="23"/>
  <c r="C9" i="23"/>
  <c r="C8" i="23"/>
  <c r="C7" i="23"/>
  <c r="C6" i="23"/>
  <c r="C5" i="23"/>
  <c r="C4" i="23"/>
  <c r="C3" i="23"/>
  <c r="C2" i="23"/>
  <c r="C28" i="24"/>
  <c r="C27" i="24"/>
  <c r="C26" i="24"/>
  <c r="C25" i="24"/>
  <c r="C24" i="24"/>
  <c r="C23" i="24"/>
  <c r="C22" i="24"/>
  <c r="C21" i="24"/>
  <c r="C20" i="24"/>
  <c r="C19" i="24"/>
  <c r="C18" i="24"/>
  <c r="C17" i="24"/>
  <c r="C16" i="24"/>
  <c r="C15" i="24"/>
  <c r="C14" i="24"/>
  <c r="C13" i="24"/>
  <c r="C12" i="24"/>
  <c r="C11" i="24"/>
  <c r="C10" i="24"/>
  <c r="C9" i="24"/>
  <c r="C8" i="24"/>
  <c r="C7" i="24"/>
  <c r="C6" i="24"/>
  <c r="C5" i="24"/>
  <c r="C4" i="24"/>
  <c r="C2" i="24"/>
  <c r="C3" i="24"/>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D2" i="25"/>
  <c r="C28" i="5"/>
  <c r="C27" i="5"/>
  <c r="C26" i="5"/>
  <c r="C25" i="5"/>
  <c r="C24" i="5"/>
  <c r="C23" i="5"/>
  <c r="C22" i="5"/>
  <c r="C21" i="5"/>
  <c r="C20" i="5"/>
  <c r="C19" i="5"/>
  <c r="C18" i="5"/>
  <c r="C17" i="5"/>
  <c r="C16" i="5"/>
  <c r="C15" i="5"/>
  <c r="C14" i="5"/>
  <c r="C13" i="5"/>
  <c r="C12" i="5"/>
  <c r="C11" i="5"/>
  <c r="C10" i="5"/>
  <c r="C9" i="5"/>
  <c r="C8" i="5"/>
  <c r="C7" i="5"/>
  <c r="C6" i="5"/>
  <c r="C5" i="5"/>
  <c r="C4" i="5"/>
  <c r="C3" i="5"/>
  <c r="C2" i="5"/>
  <c r="C28" i="4"/>
  <c r="C27" i="4"/>
  <c r="C26" i="4"/>
  <c r="C25" i="4"/>
  <c r="C24" i="4"/>
  <c r="C23" i="4"/>
  <c r="C22" i="4"/>
  <c r="C21" i="4"/>
  <c r="C20" i="4"/>
  <c r="C19" i="4"/>
  <c r="C18" i="4"/>
  <c r="C17" i="4"/>
  <c r="C16" i="4"/>
  <c r="C15" i="4"/>
  <c r="C14" i="4"/>
  <c r="C13" i="4"/>
  <c r="C12" i="4"/>
  <c r="C11" i="4"/>
  <c r="C10" i="4"/>
  <c r="C9" i="4"/>
  <c r="C8" i="4"/>
  <c r="C7" i="4"/>
  <c r="C6" i="4"/>
  <c r="C5" i="4"/>
  <c r="C4" i="4"/>
  <c r="C3" i="4"/>
  <c r="C2" i="4"/>
  <c r="B29" i="25"/>
  <c r="M32" i="22"/>
  <c r="M30" i="22"/>
  <c r="M29" i="22"/>
  <c r="L32" i="22"/>
  <c r="L30" i="22"/>
  <c r="L29" i="22"/>
  <c r="L31" i="22"/>
  <c r="K32" i="22"/>
  <c r="K30" i="22"/>
  <c r="K29" i="22"/>
  <c r="K31" i="22"/>
  <c r="Q32" i="22"/>
  <c r="Q30" i="22"/>
  <c r="Q29" i="22"/>
  <c r="Q31" i="22"/>
  <c r="P32" i="22"/>
  <c r="P30" i="22"/>
  <c r="P29" i="22"/>
  <c r="O32" i="22"/>
  <c r="O30" i="22"/>
  <c r="O29" i="22"/>
  <c r="I32" i="22"/>
  <c r="I30" i="22"/>
  <c r="I29" i="22"/>
  <c r="I31" i="22" s="1"/>
  <c r="H32" i="22"/>
  <c r="H30" i="22"/>
  <c r="H29" i="22"/>
  <c r="H31" i="22" s="1"/>
  <c r="G32" i="22"/>
  <c r="G30" i="22"/>
  <c r="G29" i="22"/>
  <c r="G31" i="22" s="1"/>
  <c r="B28" i="19"/>
  <c r="B27" i="19"/>
  <c r="B26" i="19"/>
  <c r="B25" i="19"/>
  <c r="B24" i="19"/>
  <c r="B23" i="19"/>
  <c r="B22" i="19"/>
  <c r="B21" i="19"/>
  <c r="B20" i="19"/>
  <c r="B19" i="19"/>
  <c r="B18" i="19"/>
  <c r="B17" i="19"/>
  <c r="B16" i="19"/>
  <c r="B15" i="19"/>
  <c r="B14" i="19"/>
  <c r="B13" i="19"/>
  <c r="B12" i="19"/>
  <c r="B11" i="19"/>
  <c r="B10" i="19"/>
  <c r="B9" i="19"/>
  <c r="B8" i="19"/>
  <c r="B7" i="19"/>
  <c r="B6" i="19"/>
  <c r="B5" i="19"/>
  <c r="B4" i="19"/>
  <c r="B3" i="19"/>
  <c r="B2" i="19"/>
  <c r="B28" i="20"/>
  <c r="B27" i="20"/>
  <c r="B26" i="20"/>
  <c r="B25" i="20"/>
  <c r="B24" i="20"/>
  <c r="B23" i="20"/>
  <c r="B22" i="20"/>
  <c r="B21" i="20"/>
  <c r="B20" i="20"/>
  <c r="B19" i="20"/>
  <c r="B18" i="20"/>
  <c r="B17" i="20"/>
  <c r="B16" i="20"/>
  <c r="B15" i="20"/>
  <c r="B14" i="20"/>
  <c r="B13" i="20"/>
  <c r="B12" i="20"/>
  <c r="B11" i="20"/>
  <c r="B10" i="20"/>
  <c r="B9" i="20"/>
  <c r="B8" i="20"/>
  <c r="B7" i="20"/>
  <c r="B6" i="20"/>
  <c r="B5" i="20"/>
  <c r="B4" i="20"/>
  <c r="B3" i="20"/>
  <c r="B2" i="20"/>
  <c r="B30" i="20" s="1" a="1"/>
  <c r="B28" i="21"/>
  <c r="B27" i="21"/>
  <c r="B26" i="21"/>
  <c r="B25" i="21"/>
  <c r="B24" i="21"/>
  <c r="B23" i="21"/>
  <c r="B22" i="21"/>
  <c r="B21" i="21"/>
  <c r="B20" i="21"/>
  <c r="B19" i="21"/>
  <c r="B18" i="21"/>
  <c r="B17" i="21"/>
  <c r="B16" i="21"/>
  <c r="B15" i="21"/>
  <c r="B14" i="21"/>
  <c r="B13" i="21"/>
  <c r="B12" i="21"/>
  <c r="B11" i="21"/>
  <c r="B10" i="21"/>
  <c r="B9" i="21"/>
  <c r="B8" i="21"/>
  <c r="B7" i="21"/>
  <c r="B6" i="21"/>
  <c r="B5" i="21"/>
  <c r="B4" i="21"/>
  <c r="B3" i="21"/>
  <c r="B2" i="21"/>
  <c r="B30" i="21" s="1" a="1"/>
  <c r="B34" i="20" a="1"/>
  <c r="B34" i="20" s="1"/>
  <c r="M31" i="22"/>
  <c r="B34" i="21" a="1"/>
  <c r="B34" i="21"/>
  <c r="D28" i="16"/>
  <c r="D27" i="16"/>
  <c r="D26" i="16"/>
  <c r="D25" i="16"/>
  <c r="D24" i="16"/>
  <c r="D23" i="16"/>
  <c r="D22" i="16"/>
  <c r="D21" i="16"/>
  <c r="D20" i="16"/>
  <c r="D19" i="16"/>
  <c r="D18" i="16"/>
  <c r="D17" i="16"/>
  <c r="D16" i="16"/>
  <c r="D15" i="16"/>
  <c r="D14" i="16"/>
  <c r="D13" i="16"/>
  <c r="D12" i="16"/>
  <c r="D11" i="16"/>
  <c r="D10" i="16"/>
  <c r="D9" i="16"/>
  <c r="D8" i="16"/>
  <c r="D7" i="16"/>
  <c r="D6" i="16"/>
  <c r="D5" i="16"/>
  <c r="D2" i="16"/>
  <c r="B29" i="16" s="1"/>
  <c r="D3" i="16"/>
  <c r="D4" i="16"/>
  <c r="D28" i="17"/>
  <c r="D27" i="17"/>
  <c r="D26" i="17"/>
  <c r="D25" i="17"/>
  <c r="D24" i="17"/>
  <c r="D23" i="17"/>
  <c r="D22" i="17"/>
  <c r="D21" i="17"/>
  <c r="D20" i="17"/>
  <c r="D19" i="17"/>
  <c r="D18" i="17"/>
  <c r="D17" i="17"/>
  <c r="D16" i="17"/>
  <c r="D15" i="17"/>
  <c r="D14" i="17"/>
  <c r="D13" i="17"/>
  <c r="D12" i="17"/>
  <c r="D11" i="17"/>
  <c r="D10" i="17"/>
  <c r="D9" i="17"/>
  <c r="D8" i="17"/>
  <c r="D7" i="17"/>
  <c r="D6" i="17"/>
  <c r="D5" i="17"/>
  <c r="D4" i="17"/>
  <c r="D3" i="17"/>
  <c r="D2" i="17"/>
  <c r="B29" i="17" s="1"/>
  <c r="D28" i="18"/>
  <c r="D27" i="18"/>
  <c r="D26" i="18"/>
  <c r="D25" i="18"/>
  <c r="D24" i="18"/>
  <c r="D23" i="18"/>
  <c r="D22" i="18"/>
  <c r="D21" i="18"/>
  <c r="D20" i="18"/>
  <c r="D19" i="18"/>
  <c r="D18" i="18"/>
  <c r="D17" i="18"/>
  <c r="D16" i="18"/>
  <c r="D15" i="18"/>
  <c r="D14" i="18"/>
  <c r="D13" i="18"/>
  <c r="D12" i="18"/>
  <c r="D11" i="18"/>
  <c r="D10" i="18"/>
  <c r="D9" i="18"/>
  <c r="D8" i="18"/>
  <c r="D7" i="18"/>
  <c r="D6" i="18"/>
  <c r="D5" i="18"/>
  <c r="D3" i="18"/>
  <c r="D4" i="18"/>
  <c r="E28" i="15"/>
  <c r="E27" i="15"/>
  <c r="E26" i="15"/>
  <c r="E25" i="15"/>
  <c r="E24" i="15"/>
  <c r="E23" i="15"/>
  <c r="E22" i="15"/>
  <c r="E21" i="15"/>
  <c r="E20" i="15"/>
  <c r="E19" i="15"/>
  <c r="E18" i="15"/>
  <c r="E17" i="15"/>
  <c r="E16" i="15"/>
  <c r="E15" i="15"/>
  <c r="E14" i="15"/>
  <c r="E13" i="15"/>
  <c r="E12" i="15"/>
  <c r="E11" i="15"/>
  <c r="E10" i="15"/>
  <c r="E9" i="15"/>
  <c r="E8" i="15"/>
  <c r="E7" i="15"/>
  <c r="E6" i="15"/>
  <c r="E5" i="15"/>
  <c r="E2" i="15"/>
  <c r="E3" i="15"/>
  <c r="C29" i="15" s="1"/>
  <c r="E4" i="15"/>
  <c r="E28" i="14"/>
  <c r="E27" i="14"/>
  <c r="E26" i="14"/>
  <c r="E25" i="14"/>
  <c r="E24" i="14"/>
  <c r="E23" i="14"/>
  <c r="E22" i="14"/>
  <c r="E21" i="14"/>
  <c r="E20" i="14"/>
  <c r="E19" i="14"/>
  <c r="E18" i="14"/>
  <c r="E17" i="14"/>
  <c r="E16" i="14"/>
  <c r="E15" i="14"/>
  <c r="E14" i="14"/>
  <c r="E13" i="14"/>
  <c r="E12" i="14"/>
  <c r="E11" i="14"/>
  <c r="E10" i="14"/>
  <c r="E9" i="14"/>
  <c r="E8" i="14"/>
  <c r="E7" i="14"/>
  <c r="E6" i="14"/>
  <c r="E5" i="14"/>
  <c r="E4" i="14"/>
  <c r="E3" i="14"/>
  <c r="E2" i="14"/>
  <c r="B29" i="14" s="1"/>
  <c r="E28" i="2"/>
  <c r="E27" i="2"/>
  <c r="E26" i="2"/>
  <c r="E25" i="2"/>
  <c r="E24" i="2"/>
  <c r="E23" i="2"/>
  <c r="E22" i="2"/>
  <c r="E21" i="2"/>
  <c r="E20" i="2"/>
  <c r="E19" i="2"/>
  <c r="E18" i="2"/>
  <c r="E17" i="2"/>
  <c r="E16" i="2"/>
  <c r="E15" i="2"/>
  <c r="E14" i="2"/>
  <c r="E13" i="2"/>
  <c r="E12" i="2"/>
  <c r="E11" i="2"/>
  <c r="E10" i="2"/>
  <c r="E9" i="2"/>
  <c r="E8" i="2"/>
  <c r="E7" i="2"/>
  <c r="E6" i="2"/>
  <c r="E5" i="2"/>
  <c r="E4" i="2"/>
  <c r="E3" i="2"/>
  <c r="E2" i="2"/>
  <c r="C29" i="2" s="1"/>
  <c r="E24" i="12"/>
  <c r="E23" i="12"/>
  <c r="E22" i="12"/>
  <c r="E21" i="12"/>
  <c r="E20" i="12"/>
  <c r="E19" i="12"/>
  <c r="E18" i="12"/>
  <c r="E17" i="12"/>
  <c r="E16" i="12"/>
  <c r="E15" i="12"/>
  <c r="E14" i="12"/>
  <c r="E13" i="12"/>
  <c r="E12" i="12"/>
  <c r="E11" i="12"/>
  <c r="E10" i="12"/>
  <c r="E9" i="12"/>
  <c r="E8" i="12"/>
  <c r="E7" i="12"/>
  <c r="E6" i="12"/>
  <c r="E5" i="12"/>
  <c r="E4" i="12"/>
  <c r="E3" i="12"/>
  <c r="E2" i="12"/>
  <c r="C25" i="12" s="1"/>
  <c r="E24" i="13"/>
  <c r="E23" i="13"/>
  <c r="E22" i="13"/>
  <c r="E21" i="13"/>
  <c r="E20" i="13"/>
  <c r="E19" i="13"/>
  <c r="E18" i="13"/>
  <c r="E17" i="13"/>
  <c r="E16" i="13"/>
  <c r="E15" i="13"/>
  <c r="E14" i="13"/>
  <c r="E13" i="13"/>
  <c r="E12" i="13"/>
  <c r="E11" i="13"/>
  <c r="E10" i="13"/>
  <c r="E9" i="13"/>
  <c r="E8" i="13"/>
  <c r="E7" i="13"/>
  <c r="E6" i="13"/>
  <c r="E5" i="13"/>
  <c r="E4" i="13"/>
  <c r="E3" i="13"/>
  <c r="E2" i="13"/>
  <c r="E24" i="1"/>
  <c r="E23" i="1"/>
  <c r="E22" i="1"/>
  <c r="E21" i="1"/>
  <c r="E20" i="1"/>
  <c r="E19" i="1"/>
  <c r="E18" i="1"/>
  <c r="E17" i="1"/>
  <c r="E16" i="1"/>
  <c r="E15" i="1"/>
  <c r="E14" i="1"/>
  <c r="E13" i="1"/>
  <c r="E12" i="1"/>
  <c r="E11" i="1"/>
  <c r="E10" i="1"/>
  <c r="E9" i="1"/>
  <c r="E8" i="1"/>
  <c r="E7" i="1"/>
  <c r="E6" i="1"/>
  <c r="E5" i="1"/>
  <c r="E4" i="1"/>
  <c r="B25" i="1" s="1"/>
  <c r="E3" i="1"/>
  <c r="E2" i="1"/>
  <c r="B30" i="16"/>
  <c r="B30" i="5"/>
  <c r="B29" i="5"/>
  <c r="B29" i="4"/>
  <c r="BN28" i="6"/>
  <c r="BN27" i="6"/>
  <c r="BN26" i="6"/>
  <c r="BN25" i="6"/>
  <c r="BN24" i="6"/>
  <c r="BN23" i="6"/>
  <c r="BN22" i="6"/>
  <c r="BN21" i="6"/>
  <c r="BN20" i="6"/>
  <c r="BN19" i="6"/>
  <c r="BN18" i="6"/>
  <c r="BN17" i="6"/>
  <c r="BN16" i="6"/>
  <c r="BN15" i="6"/>
  <c r="BN14" i="6"/>
  <c r="BN13" i="6"/>
  <c r="BN12" i="6"/>
  <c r="BN11" i="6"/>
  <c r="BN10" i="6"/>
  <c r="BN9" i="6"/>
  <c r="AG2" i="6"/>
  <c r="Y28" i="6"/>
  <c r="Y27" i="6"/>
  <c r="Y26" i="6"/>
  <c r="Y25" i="6"/>
  <c r="Y24" i="6"/>
  <c r="Y23" i="6"/>
  <c r="Y22" i="6"/>
  <c r="Y21" i="6"/>
  <c r="Y20" i="6"/>
  <c r="Y19" i="6"/>
  <c r="Y18" i="6"/>
  <c r="Y17" i="6"/>
  <c r="Y16" i="6"/>
  <c r="Y15" i="6"/>
  <c r="Y14" i="6"/>
  <c r="Y13" i="6"/>
  <c r="Y12" i="6"/>
  <c r="Y11" i="6"/>
  <c r="Y10" i="6"/>
  <c r="Y9" i="6"/>
  <c r="Y8" i="6"/>
  <c r="Y7" i="6"/>
  <c r="Y6" i="6"/>
  <c r="Y5" i="6"/>
  <c r="Y4" i="6"/>
  <c r="Y3" i="6"/>
  <c r="Y2" i="6"/>
  <c r="AG28" i="6"/>
  <c r="AG27" i="6"/>
  <c r="AG26" i="6"/>
  <c r="AG25" i="6"/>
  <c r="AG24" i="6"/>
  <c r="AG23" i="6"/>
  <c r="AG22" i="6"/>
  <c r="AG21" i="6"/>
  <c r="AG20" i="6"/>
  <c r="AG19" i="6"/>
  <c r="AG18" i="6"/>
  <c r="AG17" i="6"/>
  <c r="AG16" i="6"/>
  <c r="AG15" i="6"/>
  <c r="AG14" i="6"/>
  <c r="AG13" i="6"/>
  <c r="AG12" i="6"/>
  <c r="AG11" i="6"/>
  <c r="AG10" i="6"/>
  <c r="AG9" i="6"/>
  <c r="AG8" i="6"/>
  <c r="AG7" i="6"/>
  <c r="AG6" i="6"/>
  <c r="AG5" i="6"/>
  <c r="AG4" i="6"/>
  <c r="AG3" i="6"/>
  <c r="AA28" i="7"/>
  <c r="AA27" i="7"/>
  <c r="AA26" i="7"/>
  <c r="AA25" i="7"/>
  <c r="AA24" i="7"/>
  <c r="AA23" i="7"/>
  <c r="AA22" i="7"/>
  <c r="AA21" i="7"/>
  <c r="AA20" i="7"/>
  <c r="AA19" i="7"/>
  <c r="AA18" i="7"/>
  <c r="AA17" i="7"/>
  <c r="AA16" i="7"/>
  <c r="Q28" i="7"/>
  <c r="Q27" i="7"/>
  <c r="Q26" i="7"/>
  <c r="Q25" i="7"/>
  <c r="Q24" i="7"/>
  <c r="Q23" i="7"/>
  <c r="Q22" i="7"/>
  <c r="Q21" i="7"/>
  <c r="Q20" i="7"/>
  <c r="Q19" i="7"/>
  <c r="Q18" i="7"/>
  <c r="Q17" i="7"/>
  <c r="Q16" i="7"/>
  <c r="Q15" i="7"/>
  <c r="Q14" i="7"/>
  <c r="Q13" i="7"/>
  <c r="Q12" i="7"/>
  <c r="Q11" i="7"/>
  <c r="Q10" i="7"/>
  <c r="Q9" i="7"/>
  <c r="Q8" i="7"/>
  <c r="Q7" i="7"/>
  <c r="Q6" i="7"/>
  <c r="Q5" i="7"/>
  <c r="Q4" i="7"/>
  <c r="Q3" i="7"/>
  <c r="N28" i="8"/>
  <c r="N27" i="8"/>
  <c r="N26" i="8"/>
  <c r="N25" i="8"/>
  <c r="N24" i="8"/>
  <c r="N23" i="8"/>
  <c r="N22" i="8"/>
  <c r="N21" i="8"/>
  <c r="N20" i="8"/>
  <c r="N19" i="8"/>
  <c r="N18" i="8"/>
  <c r="N17" i="8"/>
  <c r="N16" i="8"/>
  <c r="B28" i="8"/>
  <c r="B27" i="8"/>
  <c r="B26" i="8"/>
  <c r="B25" i="8"/>
  <c r="B24" i="8"/>
  <c r="B23" i="8"/>
  <c r="B22" i="8"/>
  <c r="B21" i="8"/>
  <c r="B20" i="8"/>
  <c r="B19" i="8"/>
  <c r="B18" i="8"/>
  <c r="B17" i="8"/>
  <c r="B16" i="8"/>
  <c r="B15" i="8"/>
  <c r="B14" i="8"/>
  <c r="B13" i="8"/>
  <c r="B12" i="8"/>
  <c r="B11" i="8"/>
  <c r="B10" i="8"/>
  <c r="B9" i="8"/>
  <c r="B8" i="8"/>
  <c r="B7" i="8"/>
  <c r="B6" i="8"/>
  <c r="B5" i="8"/>
  <c r="B4" i="8"/>
  <c r="B3" i="8"/>
  <c r="B2" i="8"/>
  <c r="B28" i="7"/>
  <c r="B27" i="7"/>
  <c r="B26" i="7"/>
  <c r="B25" i="7"/>
  <c r="B24" i="7"/>
  <c r="B23" i="7"/>
  <c r="B22" i="7"/>
  <c r="B21" i="7"/>
  <c r="B20" i="7"/>
  <c r="B19" i="7"/>
  <c r="B18" i="7"/>
  <c r="B17" i="7"/>
  <c r="B16" i="7"/>
  <c r="B15" i="7"/>
  <c r="B14" i="7"/>
  <c r="B13" i="7"/>
  <c r="B12" i="7"/>
  <c r="B11" i="7"/>
  <c r="B10" i="7"/>
  <c r="B9" i="7"/>
  <c r="B8" i="7"/>
  <c r="B7" i="7"/>
  <c r="B5" i="7"/>
  <c r="B4" i="7"/>
  <c r="B3" i="7"/>
  <c r="B2" i="7"/>
  <c r="B28" i="6"/>
  <c r="B27" i="6"/>
  <c r="B26" i="6"/>
  <c r="B25" i="6"/>
  <c r="B24" i="6"/>
  <c r="B23" i="6"/>
  <c r="B22" i="6"/>
  <c r="B21" i="6"/>
  <c r="B20" i="6"/>
  <c r="B19" i="6"/>
  <c r="B18" i="6"/>
  <c r="B17" i="6"/>
  <c r="B16" i="6"/>
  <c r="B15" i="6"/>
  <c r="B14" i="6"/>
  <c r="B13" i="6"/>
  <c r="B12" i="6"/>
  <c r="B11" i="6"/>
  <c r="B10" i="6"/>
  <c r="B9" i="6"/>
  <c r="B8" i="6"/>
  <c r="B7" i="6"/>
  <c r="B6" i="6"/>
  <c r="B5" i="6"/>
  <c r="B4" i="6"/>
  <c r="B3" i="6"/>
  <c r="B2" i="6"/>
  <c r="B29" i="3"/>
  <c r="AU35" i="21" l="1"/>
  <c r="AU36" i="21"/>
  <c r="BF35" i="46"/>
  <c r="BF36" i="46"/>
  <c r="J35" i="20"/>
  <c r="J36" i="20"/>
  <c r="BZ36" i="21"/>
  <c r="BZ35" i="21"/>
  <c r="BU36" i="21"/>
  <c r="BU35" i="21"/>
  <c r="CK35" i="21"/>
  <c r="CK36" i="21"/>
  <c r="E36" i="19"/>
  <c r="E35" i="19"/>
  <c r="B30" i="21"/>
  <c r="B32" i="21" s="1"/>
  <c r="B31" i="21"/>
  <c r="F36" i="21"/>
  <c r="F35" i="21"/>
  <c r="R35" i="20"/>
  <c r="R36" i="20"/>
  <c r="X35" i="21"/>
  <c r="X36" i="21"/>
  <c r="CE36" i="21"/>
  <c r="CE35" i="21"/>
  <c r="J36" i="19"/>
  <c r="J35" i="19"/>
  <c r="AT35" i="46"/>
  <c r="AT36" i="46"/>
  <c r="AG32" i="21"/>
  <c r="BM32" i="21"/>
  <c r="CG32" i="21"/>
  <c r="X31" i="20"/>
  <c r="X30" i="20"/>
  <c r="B29" i="2"/>
  <c r="B29" i="15"/>
  <c r="B29" i="18"/>
  <c r="B47" i="43" a="1"/>
  <c r="CJ35" i="21"/>
  <c r="BO32" i="21"/>
  <c r="CC32" i="21"/>
  <c r="BR41" i="46"/>
  <c r="BV30" i="46"/>
  <c r="BV31" i="46"/>
  <c r="F32" i="20"/>
  <c r="V31" i="20"/>
  <c r="V30" i="20"/>
  <c r="AY42" i="46"/>
  <c r="C29" i="14"/>
  <c r="BB35" i="21"/>
  <c r="CB30" i="21"/>
  <c r="CB32" i="21" s="1"/>
  <c r="V31" i="21"/>
  <c r="V32" i="21" s="1"/>
  <c r="AR30" i="21"/>
  <c r="AR32" i="21" s="1"/>
  <c r="AY31" i="21"/>
  <c r="AY32" i="21" s="1"/>
  <c r="BK30" i="21"/>
  <c r="BK32" i="21" s="1"/>
  <c r="BE32" i="21"/>
  <c r="BN32" i="21"/>
  <c r="BR30" i="21"/>
  <c r="BR32" i="21" s="1"/>
  <c r="G35" i="19"/>
  <c r="T35" i="19"/>
  <c r="K35" i="20"/>
  <c r="G35" i="20"/>
  <c r="E31" i="20"/>
  <c r="U32" i="20"/>
  <c r="BN31" i="46"/>
  <c r="B25" i="13"/>
  <c r="B25" i="12"/>
  <c r="B30" i="18"/>
  <c r="B30" i="17"/>
  <c r="B30" i="19" a="1"/>
  <c r="O31" i="22"/>
  <c r="P31" i="22"/>
  <c r="B29" i="24"/>
  <c r="B30" i="43" a="1"/>
  <c r="BC35" i="21"/>
  <c r="AK36" i="21"/>
  <c r="BW36" i="21"/>
  <c r="BV30" i="21"/>
  <c r="CI30" i="21"/>
  <c r="BG30" i="21"/>
  <c r="BG32" i="21" s="1"/>
  <c r="BQ30" i="21"/>
  <c r="BQ32" i="21" s="1"/>
  <c r="CM32" i="21"/>
  <c r="J31" i="21"/>
  <c r="J32" i="21" s="1"/>
  <c r="AV31" i="21"/>
  <c r="AV32" i="21" s="1"/>
  <c r="AV36" i="21" s="1"/>
  <c r="BS32" i="21"/>
  <c r="T35" i="20"/>
  <c r="S32" i="19"/>
  <c r="AD31" i="46"/>
  <c r="AD30" i="46"/>
  <c r="L32" i="19"/>
  <c r="L36" i="19" s="1"/>
  <c r="BC53" i="46"/>
  <c r="AO53" i="46"/>
  <c r="H32" i="20"/>
  <c r="AI42" i="46"/>
  <c r="E43" i="43"/>
  <c r="CB31" i="56"/>
  <c r="BZ32" i="56"/>
  <c r="BU31" i="56"/>
  <c r="BU32" i="56" s="1"/>
  <c r="BF30" i="56"/>
  <c r="BF31" i="56"/>
  <c r="Y30" i="56"/>
  <c r="Y31" i="56"/>
  <c r="AR53" i="46"/>
  <c r="E45" i="43"/>
  <c r="CD30" i="56"/>
  <c r="CD32" i="56" s="1"/>
  <c r="CD31" i="56"/>
  <c r="CB32" i="56"/>
  <c r="BY30" i="56"/>
  <c r="BY31" i="56"/>
  <c r="BM30" i="56"/>
  <c r="BM31" i="56"/>
  <c r="AW30" i="56"/>
  <c r="AW31" i="56"/>
  <c r="P30" i="56"/>
  <c r="P31" i="56"/>
  <c r="Y32" i="57"/>
  <c r="BB30" i="46" a="1"/>
  <c r="BS51" i="46"/>
  <c r="CK31" i="56"/>
  <c r="BO31" i="56"/>
  <c r="AO30" i="56"/>
  <c r="AO31" i="56"/>
  <c r="N32" i="20"/>
  <c r="AD40" i="46" a="1"/>
  <c r="AD51" i="46" a="1"/>
  <c r="AP51" i="46" a="1"/>
  <c r="AX40" i="46" a="1"/>
  <c r="BF40" i="46" a="1"/>
  <c r="BJ51" i="46" a="1"/>
  <c r="BN40" i="46" a="1"/>
  <c r="BN51" i="46" a="1"/>
  <c r="BR51" i="46" a="1"/>
  <c r="BV40" i="46" a="1"/>
  <c r="BP53" i="46"/>
  <c r="CK32" i="56"/>
  <c r="CF30" i="56"/>
  <c r="CF31" i="56"/>
  <c r="AG30" i="56"/>
  <c r="AG31" i="56"/>
  <c r="H30" i="56"/>
  <c r="H31" i="56"/>
  <c r="Q32" i="58"/>
  <c r="QG85" i="59"/>
  <c r="QD86" i="59"/>
  <c r="QD91" i="59"/>
  <c r="QI91" i="59"/>
  <c r="QI89" i="59"/>
  <c r="QI87" i="59"/>
  <c r="QI85" i="59"/>
  <c r="QN89" i="59"/>
  <c r="QN87" i="59"/>
  <c r="QN85" i="59"/>
  <c r="QN83" i="59"/>
  <c r="QQ91" i="59"/>
  <c r="QQ90" i="59"/>
  <c r="QQ88" i="59"/>
  <c r="QQ86" i="59"/>
  <c r="QQ84" i="59"/>
  <c r="QT91" i="59"/>
  <c r="QY91" i="59"/>
  <c r="QY83" i="59"/>
  <c r="QB20" i="59"/>
  <c r="QB41" i="59"/>
  <c r="QB64" i="59"/>
  <c r="IW35" i="59"/>
  <c r="CJ31" i="56"/>
  <c r="CH31" i="56"/>
  <c r="CH32" i="56" s="1"/>
  <c r="CH36" i="56" s="1"/>
  <c r="CC31" i="56"/>
  <c r="CC32" i="56" s="1"/>
  <c r="BT31" i="56"/>
  <c r="BT32" i="56" s="1"/>
  <c r="BR31" i="56"/>
  <c r="BR32" i="56" s="1"/>
  <c r="BR36" i="56" s="1"/>
  <c r="BK31" i="56"/>
  <c r="BB31" i="56"/>
  <c r="AS31" i="56"/>
  <c r="AK31" i="56"/>
  <c r="AC31" i="56"/>
  <c r="T31" i="56"/>
  <c r="C31" i="56"/>
  <c r="Y31" i="57"/>
  <c r="L32" i="58"/>
  <c r="L36" i="58" s="1"/>
  <c r="G31" i="58"/>
  <c r="G32" i="58" s="1"/>
  <c r="QG91" i="59"/>
  <c r="QG90" i="59"/>
  <c r="QL86" i="59"/>
  <c r="QL90" i="59"/>
  <c r="QL88" i="59"/>
  <c r="QO91" i="59"/>
  <c r="QO89" i="59"/>
  <c r="QW91" i="59"/>
  <c r="QW88" i="59"/>
  <c r="QW86" i="59"/>
  <c r="QW84" i="59"/>
  <c r="RB86" i="59"/>
  <c r="RB84" i="59"/>
  <c r="QB88" i="59"/>
  <c r="QB82" i="59"/>
  <c r="QB72" i="59"/>
  <c r="QB60" i="59"/>
  <c r="QB49" i="59"/>
  <c r="QB40" i="59"/>
  <c r="QB28" i="59"/>
  <c r="QB17" i="59"/>
  <c r="QB8" i="59"/>
  <c r="QB81" i="59"/>
  <c r="QB68" i="59"/>
  <c r="QB57" i="59"/>
  <c r="QB48" i="59"/>
  <c r="QB36" i="59"/>
  <c r="QB25" i="59"/>
  <c r="QB16" i="59"/>
  <c r="QB4" i="59"/>
  <c r="IJ32" i="59"/>
  <c r="CJ32" i="56"/>
  <c r="BD31" i="56"/>
  <c r="AU31" i="56"/>
  <c r="AM31" i="56"/>
  <c r="AE31" i="56"/>
  <c r="W31" i="56"/>
  <c r="N31" i="56"/>
  <c r="E31" i="56"/>
  <c r="B30" i="57" a="1"/>
  <c r="W30" i="57"/>
  <c r="U31" i="57"/>
  <c r="U32" i="57" s="1"/>
  <c r="N31" i="57"/>
  <c r="I32" i="57"/>
  <c r="E31" i="57"/>
  <c r="E32" i="57" s="1"/>
  <c r="M31" i="58"/>
  <c r="E30" i="58"/>
  <c r="E32" i="58" s="1"/>
  <c r="C31" i="58"/>
  <c r="C32" i="58" s="1"/>
  <c r="QG71" i="59"/>
  <c r="QL71" i="59"/>
  <c r="QG72" i="59"/>
  <c r="QG74" i="59"/>
  <c r="QW75" i="59"/>
  <c r="QI76" i="59"/>
  <c r="QK77" i="59"/>
  <c r="QW77" i="59"/>
  <c r="QC78" i="59"/>
  <c r="QI78" i="59"/>
  <c r="QN78" i="59"/>
  <c r="QL80" i="59"/>
  <c r="QQ80" i="59"/>
  <c r="QW80" i="59"/>
  <c r="QC81" i="59"/>
  <c r="QI81" i="59"/>
  <c r="QO81" i="59"/>
  <c r="QG82" i="59"/>
  <c r="QL82" i="59"/>
  <c r="QQ82" i="59"/>
  <c r="QC83" i="59"/>
  <c r="QI83" i="59"/>
  <c r="QQ83" i="59"/>
  <c r="QW83" i="59"/>
  <c r="QG84" i="59"/>
  <c r="QC85" i="59"/>
  <c r="QK85" i="59"/>
  <c r="QH86" i="59"/>
  <c r="QP86" i="59"/>
  <c r="QX86" i="59"/>
  <c r="QF87" i="59"/>
  <c r="QV87" i="59"/>
  <c r="QG89" i="59"/>
  <c r="QQ89" i="59"/>
  <c r="QW89" i="59"/>
  <c r="RB90" i="59"/>
  <c r="QE91" i="59"/>
  <c r="QE88" i="59"/>
  <c r="QE86" i="59"/>
  <c r="QE84" i="59"/>
  <c r="QH91" i="59"/>
  <c r="QP91" i="59"/>
  <c r="QU91" i="59"/>
  <c r="QU89" i="59"/>
  <c r="QU87" i="59"/>
  <c r="QZ83" i="59"/>
  <c r="QZ89" i="59"/>
  <c r="QZ87" i="59"/>
  <c r="QZ85" i="59"/>
  <c r="QB9" i="59"/>
  <c r="QB32" i="59"/>
  <c r="QB52" i="59"/>
  <c r="QB73" i="59"/>
  <c r="IF36" i="59"/>
  <c r="IF35" i="59"/>
  <c r="Z31" i="57"/>
  <c r="S30" i="57"/>
  <c r="S32" i="57" s="1"/>
  <c r="J31" i="57"/>
  <c r="C30" i="57"/>
  <c r="C32" i="57" s="1"/>
  <c r="S31" i="58"/>
  <c r="T30" i="58"/>
  <c r="T32" i="58" s="1"/>
  <c r="K31" i="58"/>
  <c r="QG87" i="59"/>
  <c r="QD88" i="59"/>
  <c r="QO90" i="59"/>
  <c r="QC91" i="59"/>
  <c r="QC89" i="59"/>
  <c r="QC87" i="59"/>
  <c r="QF91" i="59"/>
  <c r="QK91" i="59"/>
  <c r="QK86" i="59"/>
  <c r="QK84" i="59"/>
  <c r="QN91" i="59"/>
  <c r="QS91" i="59"/>
  <c r="QS85" i="59"/>
  <c r="QS83" i="59"/>
  <c r="QV91" i="59"/>
  <c r="QX88" i="59"/>
  <c r="QX90" i="59"/>
  <c r="QB12" i="59"/>
  <c r="QB33" i="59"/>
  <c r="QB56" i="59"/>
  <c r="QB76" i="59"/>
  <c r="FP31" i="59"/>
  <c r="FP30" i="59"/>
  <c r="FP32" i="59" s="1"/>
  <c r="HR31" i="59"/>
  <c r="HR30" i="59"/>
  <c r="HJ31" i="59"/>
  <c r="HJ30" i="59"/>
  <c r="HJ32" i="59" s="1"/>
  <c r="HB31" i="59"/>
  <c r="HB30" i="59"/>
  <c r="GS31" i="59"/>
  <c r="GS30" i="59"/>
  <c r="GS32" i="59" s="1"/>
  <c r="GJ31" i="59"/>
  <c r="GJ30" i="59"/>
  <c r="EV31" i="59"/>
  <c r="EV30" i="59"/>
  <c r="EV32" i="59" s="1"/>
  <c r="DH30" i="59" a="1"/>
  <c r="AF36" i="59"/>
  <c r="AF35" i="59"/>
  <c r="AV36" i="59"/>
  <c r="AV35" i="59"/>
  <c r="BN36" i="59"/>
  <c r="BN35" i="59"/>
  <c r="BR36" i="59"/>
  <c r="BR35" i="59"/>
  <c r="JA31" i="59"/>
  <c r="JA32" i="59" s="1"/>
  <c r="IT31" i="59"/>
  <c r="IJ31" i="59"/>
  <c r="B3" i="59"/>
  <c r="B23" i="59"/>
  <c r="FW30" i="59" a="1"/>
  <c r="AR36" i="59"/>
  <c r="AR35" i="59"/>
  <c r="BJ36" i="59"/>
  <c r="BJ35" i="59"/>
  <c r="IX31" i="59"/>
  <c r="IN31" i="59"/>
  <c r="IN32" i="59" s="1"/>
  <c r="IG31" i="59"/>
  <c r="IB31" i="59"/>
  <c r="IB32" i="59" s="1"/>
  <c r="HX31" i="59"/>
  <c r="HV31" i="59"/>
  <c r="HV30" i="59"/>
  <c r="HS31" i="59"/>
  <c r="HN31" i="59"/>
  <c r="HN30" i="59"/>
  <c r="HN32" i="59" s="1"/>
  <c r="HK31" i="59"/>
  <c r="HF31" i="59"/>
  <c r="HF30" i="59"/>
  <c r="HF32" i="59" s="1"/>
  <c r="GW31" i="59"/>
  <c r="GW30" i="59"/>
  <c r="GO31" i="59"/>
  <c r="GO30" i="59"/>
  <c r="GO32" i="59" s="1"/>
  <c r="FY31" i="59"/>
  <c r="FY32" i="59" s="1"/>
  <c r="FJ36" i="59"/>
  <c r="FJ35" i="59"/>
  <c r="EQ30" i="59"/>
  <c r="EQ32" i="59" s="1"/>
  <c r="B5" i="59"/>
  <c r="B28" i="59"/>
  <c r="EO30" i="59" a="1"/>
  <c r="EG30" i="59" a="1"/>
  <c r="EC30" i="59" a="1"/>
  <c r="JB31" i="59"/>
  <c r="IK31" i="59"/>
  <c r="IE30" i="59"/>
  <c r="IE32" i="59" s="1"/>
  <c r="HZ30" i="59"/>
  <c r="HZ32" i="59" s="1"/>
  <c r="HX32" i="59"/>
  <c r="EH31" i="59"/>
  <c r="EH30" i="59"/>
  <c r="FL31" i="59"/>
  <c r="FL30" i="59"/>
  <c r="FL32" i="59" s="1"/>
  <c r="EZ30" i="59" a="1"/>
  <c r="EZ31" i="59" s="1"/>
  <c r="EZ34" i="59" a="1"/>
  <c r="EZ34" i="59" s="1"/>
  <c r="ED31" i="59"/>
  <c r="ED30" i="59"/>
  <c r="ED32" i="59" s="1"/>
  <c r="Q36" i="59"/>
  <c r="Q35" i="59"/>
  <c r="AN36" i="59"/>
  <c r="AN35" i="59"/>
  <c r="BE36" i="59"/>
  <c r="BE35" i="59"/>
  <c r="FO30" i="59" a="1"/>
  <c r="FK30" i="59" a="1"/>
  <c r="EN30" i="59" a="1"/>
  <c r="FD30" i="59" a="1"/>
  <c r="EY30" i="59" a="1"/>
  <c r="DD30" i="59" a="1"/>
  <c r="ER30" i="59" a="1"/>
  <c r="DS30" i="59" a="1"/>
  <c r="DO30" i="59" a="1"/>
  <c r="DK30" i="59" a="1"/>
  <c r="B9" i="59"/>
  <c r="FB30" i="59" a="1"/>
  <c r="DW30" i="59" a="1"/>
  <c r="BY32" i="59"/>
  <c r="BY36" i="59" s="1"/>
  <c r="CJ32" i="59"/>
  <c r="FU30" i="59" a="1"/>
  <c r="EF30" i="59" a="1"/>
  <c r="EF31" i="59" s="1"/>
  <c r="DT30" i="59" a="1"/>
  <c r="DP30" i="59" a="1"/>
  <c r="DL30" i="59" a="1"/>
  <c r="F31" i="59"/>
  <c r="F32" i="59" s="1"/>
  <c r="L30" i="59"/>
  <c r="L32" i="59" s="1"/>
  <c r="Y31" i="59"/>
  <c r="AA31" i="59"/>
  <c r="AH30" i="59"/>
  <c r="AM32" i="59"/>
  <c r="AM36" i="59" s="1"/>
  <c r="AQ31" i="59"/>
  <c r="AY30" i="59"/>
  <c r="BD32" i="59"/>
  <c r="BD36" i="59" s="1"/>
  <c r="BH31" i="59"/>
  <c r="BP30" i="59"/>
  <c r="BT30" i="59"/>
  <c r="BT32" i="59" s="1"/>
  <c r="BX30" i="59"/>
  <c r="CC31" i="59"/>
  <c r="ET34" i="59" a="1"/>
  <c r="ET34" i="59" s="1"/>
  <c r="DG30" i="59" a="1"/>
  <c r="DC30" i="59" a="1"/>
  <c r="E31" i="59"/>
  <c r="E32" i="59" s="1"/>
  <c r="I32" i="59"/>
  <c r="I36" i="59" s="1"/>
  <c r="S31" i="59"/>
  <c r="S32" i="59" s="1"/>
  <c r="X31" i="59"/>
  <c r="X32" i="59" s="1"/>
  <c r="AJ31" i="59"/>
  <c r="AJ32" i="59" s="1"/>
  <c r="AQ32" i="59"/>
  <c r="BA31" i="59"/>
  <c r="BA32" i="59" s="1"/>
  <c r="BH32" i="59"/>
  <c r="CC32" i="59"/>
  <c r="CC36" i="59" s="1"/>
  <c r="CK31" i="59"/>
  <c r="HT32" i="59"/>
  <c r="HP32" i="59"/>
  <c r="HL32" i="59"/>
  <c r="HH32" i="59"/>
  <c r="HD32" i="59"/>
  <c r="GY32" i="59"/>
  <c r="GU32" i="59"/>
  <c r="GQ32" i="59"/>
  <c r="GL32" i="59"/>
  <c r="B22" i="59"/>
  <c r="B13" i="59"/>
  <c r="B8" i="59"/>
  <c r="H30" i="59"/>
  <c r="H32" i="59" s="1"/>
  <c r="K31" i="59"/>
  <c r="K32" i="59" s="1"/>
  <c r="P31" i="59"/>
  <c r="Z30" i="59"/>
  <c r="Z32" i="59" s="1"/>
  <c r="AE32" i="59"/>
  <c r="AE36" i="59" s="1"/>
  <c r="AI31" i="59"/>
  <c r="AI32" i="59" s="1"/>
  <c r="AP30" i="59"/>
  <c r="AU32" i="59"/>
  <c r="AU36" i="59" s="1"/>
  <c r="AZ31" i="59"/>
  <c r="AZ32" i="59" s="1"/>
  <c r="BG30" i="59"/>
  <c r="BM32" i="59"/>
  <c r="BM36" i="59" s="1"/>
  <c r="BQ31" i="59"/>
  <c r="BQ32" i="59" s="1"/>
  <c r="BU31" i="59"/>
  <c r="BY31" i="59"/>
  <c r="CB30" i="59"/>
  <c r="CG31" i="59"/>
  <c r="CG32" i="59" s="1"/>
  <c r="B35" i="21"/>
  <c r="B36" i="21"/>
  <c r="B30" i="43"/>
  <c r="B31" i="43"/>
  <c r="CM36" i="21"/>
  <c r="CM35" i="21"/>
  <c r="BS35" i="21"/>
  <c r="BS36" i="21"/>
  <c r="B31" i="20"/>
  <c r="B30" i="20"/>
  <c r="B32" i="20" s="1"/>
  <c r="AJ36" i="21"/>
  <c r="AJ35" i="21"/>
  <c r="U35" i="20"/>
  <c r="U36" i="20"/>
  <c r="BB53" i="46"/>
  <c r="B30" i="19"/>
  <c r="B31" i="19"/>
  <c r="P36" i="21"/>
  <c r="P35" i="21"/>
  <c r="AN35" i="21"/>
  <c r="AN36" i="21"/>
  <c r="BL36" i="21"/>
  <c r="BL35" i="21"/>
  <c r="I36" i="21"/>
  <c r="I35" i="21"/>
  <c r="H36" i="20"/>
  <c r="H35" i="20"/>
  <c r="AG35" i="21"/>
  <c r="AG36" i="21"/>
  <c r="BY35" i="21"/>
  <c r="BY36" i="21"/>
  <c r="CG36" i="21"/>
  <c r="CG35" i="21"/>
  <c r="F36" i="20"/>
  <c r="F35" i="20"/>
  <c r="B47" i="43"/>
  <c r="B48" i="43"/>
  <c r="AB36" i="21"/>
  <c r="AB35" i="21"/>
  <c r="BJ36" i="21"/>
  <c r="BJ35" i="21"/>
  <c r="D36" i="21"/>
  <c r="D35" i="21"/>
  <c r="AR36" i="21"/>
  <c r="AR35" i="21"/>
  <c r="BA32" i="21"/>
  <c r="BN35" i="21"/>
  <c r="BN36" i="21"/>
  <c r="AT56" i="46"/>
  <c r="AT57" i="46"/>
  <c r="I35" i="20"/>
  <c r="I36" i="20"/>
  <c r="S35" i="20"/>
  <c r="S36" i="20"/>
  <c r="N35" i="20"/>
  <c r="N36" i="20"/>
  <c r="AD51" i="46"/>
  <c r="AD52" i="46"/>
  <c r="BV32" i="21"/>
  <c r="S30" i="21"/>
  <c r="S32" i="21" s="1"/>
  <c r="S31" i="21"/>
  <c r="W36" i="20"/>
  <c r="W35" i="20"/>
  <c r="C35" i="19"/>
  <c r="C36" i="19"/>
  <c r="AD32" i="46"/>
  <c r="B34" i="19" a="1"/>
  <c r="B34" i="19" s="1"/>
  <c r="AE35" i="21"/>
  <c r="M35" i="21"/>
  <c r="AV35" i="21"/>
  <c r="AH32" i="21"/>
  <c r="CI32" i="21"/>
  <c r="C31" i="21"/>
  <c r="C30" i="21"/>
  <c r="Q31" i="21"/>
  <c r="Q30" i="21"/>
  <c r="AD31" i="21"/>
  <c r="AD30" i="21"/>
  <c r="AO31" i="21"/>
  <c r="AO30" i="21"/>
  <c r="BP32" i="21"/>
  <c r="CD32" i="21"/>
  <c r="CF32" i="21"/>
  <c r="CH32" i="21"/>
  <c r="CL32" i="21"/>
  <c r="BR36" i="46"/>
  <c r="O36" i="20"/>
  <c r="O35" i="20"/>
  <c r="C36" i="43"/>
  <c r="C35" i="43"/>
  <c r="AX30" i="46" a="1"/>
  <c r="BJ41" i="46"/>
  <c r="BJ40" i="46"/>
  <c r="AP41" i="46"/>
  <c r="AP40" i="46"/>
  <c r="BV51" i="46"/>
  <c r="BV53" i="46" s="1"/>
  <c r="P31" i="20"/>
  <c r="AD41" i="46"/>
  <c r="AD40" i="46"/>
  <c r="AH30" i="46" a="1"/>
  <c r="AH40" i="46" a="1"/>
  <c r="AP51" i="46"/>
  <c r="AP52" i="46"/>
  <c r="AT34" i="46" a="1"/>
  <c r="AT34" i="46" s="1"/>
  <c r="AT40" i="46" a="1"/>
  <c r="BJ51" i="46"/>
  <c r="BJ52" i="46"/>
  <c r="BR52" i="46"/>
  <c r="BR51" i="46"/>
  <c r="BR53" i="46" s="1"/>
  <c r="BV41" i="46"/>
  <c r="BV40" i="46"/>
  <c r="BY40" i="46"/>
  <c r="BY41" i="46"/>
  <c r="AO41" i="46"/>
  <c r="AO40" i="46"/>
  <c r="AJ53" i="46"/>
  <c r="BI52" i="46"/>
  <c r="BI51" i="46"/>
  <c r="BS53" i="46"/>
  <c r="CA30" i="56"/>
  <c r="CA31" i="56"/>
  <c r="BX32" i="56"/>
  <c r="BN30" i="56"/>
  <c r="BN31" i="56"/>
  <c r="BE30" i="56"/>
  <c r="BE31" i="56"/>
  <c r="AV30" i="56"/>
  <c r="AV31" i="56"/>
  <c r="AN30" i="56"/>
  <c r="AN31" i="56"/>
  <c r="AF30" i="56"/>
  <c r="AF31" i="56"/>
  <c r="X30" i="56"/>
  <c r="X31" i="56"/>
  <c r="O30" i="56"/>
  <c r="O31" i="56"/>
  <c r="F30" i="56"/>
  <c r="F31" i="56"/>
  <c r="S35" i="57"/>
  <c r="S36" i="57"/>
  <c r="O35" i="57"/>
  <c r="O36" i="57"/>
  <c r="L30" i="57"/>
  <c r="L31" i="57"/>
  <c r="I36" i="57"/>
  <c r="I35" i="57"/>
  <c r="G32" i="57"/>
  <c r="L35" i="58"/>
  <c r="H30" i="21"/>
  <c r="H31" i="21"/>
  <c r="AF30" i="21"/>
  <c r="AF31" i="21"/>
  <c r="AQ31" i="21"/>
  <c r="AQ30" i="21"/>
  <c r="BR35" i="21"/>
  <c r="BR36" i="21"/>
  <c r="BB41" i="46"/>
  <c r="BB40" i="46"/>
  <c r="D32" i="19"/>
  <c r="BB30" i="46"/>
  <c r="BB31" i="46"/>
  <c r="AG40" i="46"/>
  <c r="AG41" i="46"/>
  <c r="BY52" i="46"/>
  <c r="BY51" i="46"/>
  <c r="CE30" i="56"/>
  <c r="CE31" i="56"/>
  <c r="CC36" i="56"/>
  <c r="CC35" i="56"/>
  <c r="CB36" i="56"/>
  <c r="CB35" i="56"/>
  <c r="BL30" i="56"/>
  <c r="BL31" i="56"/>
  <c r="BC30" i="56"/>
  <c r="BC31" i="56"/>
  <c r="AT30" i="56"/>
  <c r="AT31" i="56"/>
  <c r="AL30" i="56"/>
  <c r="AL31" i="56"/>
  <c r="AD30" i="56"/>
  <c r="AD31" i="56"/>
  <c r="V30" i="56"/>
  <c r="V31" i="56"/>
  <c r="M30" i="56"/>
  <c r="M31" i="56"/>
  <c r="D30" i="56"/>
  <c r="D31" i="56"/>
  <c r="B30" i="58"/>
  <c r="B31" i="58"/>
  <c r="T36" i="58"/>
  <c r="T35" i="58"/>
  <c r="P30" i="58"/>
  <c r="P31" i="58"/>
  <c r="J36" i="58"/>
  <c r="J35" i="58"/>
  <c r="D30" i="58"/>
  <c r="D31" i="58"/>
  <c r="C25" i="13"/>
  <c r="C25" i="1"/>
  <c r="AP36" i="21"/>
  <c r="L35" i="21"/>
  <c r="R36" i="21"/>
  <c r="B43" i="43" a="1"/>
  <c r="CA30" i="21"/>
  <c r="CA32" i="21" s="1"/>
  <c r="AW32" i="21"/>
  <c r="BD30" i="21"/>
  <c r="BD32" i="21" s="1"/>
  <c r="BH32" i="21"/>
  <c r="AC31" i="21"/>
  <c r="AC32" i="21" s="1"/>
  <c r="O30" i="21"/>
  <c r="O31" i="21"/>
  <c r="AA31" i="21"/>
  <c r="AA30" i="21"/>
  <c r="AM31" i="21"/>
  <c r="AM30" i="21"/>
  <c r="L35" i="19"/>
  <c r="Q35" i="19"/>
  <c r="E35" i="43"/>
  <c r="AX52" i="46"/>
  <c r="AX53" i="46" s="1"/>
  <c r="BF52" i="46"/>
  <c r="BF53" i="46" s="1"/>
  <c r="Q35" i="20"/>
  <c r="M35" i="20"/>
  <c r="U36" i="19"/>
  <c r="U35" i="19"/>
  <c r="BU51" i="46"/>
  <c r="BU53" i="46" s="1"/>
  <c r="AR40" i="46"/>
  <c r="AR42" i="46" s="1"/>
  <c r="BL41" i="46"/>
  <c r="BL42" i="46" s="1"/>
  <c r="BD40" i="46"/>
  <c r="BD42" i="46" s="1"/>
  <c r="Z30" i="20"/>
  <c r="Z32" i="20" s="1"/>
  <c r="D31" i="20"/>
  <c r="D30" i="20"/>
  <c r="P32" i="20"/>
  <c r="AH51" i="46" a="1"/>
  <c r="BJ30" i="46" a="1"/>
  <c r="BS41" i="46"/>
  <c r="BS40" i="46"/>
  <c r="BA52" i="46"/>
  <c r="BA51" i="46"/>
  <c r="BA53" i="46" s="1"/>
  <c r="CM30" i="56"/>
  <c r="CM31" i="56"/>
  <c r="CJ36" i="56"/>
  <c r="CJ35" i="56"/>
  <c r="BW30" i="56"/>
  <c r="BW31" i="56"/>
  <c r="BP30" i="56"/>
  <c r="BP31" i="56"/>
  <c r="BG30" i="56"/>
  <c r="BG31" i="56"/>
  <c r="AY30" i="56"/>
  <c r="AY31" i="56"/>
  <c r="AP30" i="56"/>
  <c r="AP31" i="56"/>
  <c r="AH30" i="56"/>
  <c r="AH31" i="56"/>
  <c r="Z30" i="56"/>
  <c r="Z31" i="56"/>
  <c r="Q30" i="56"/>
  <c r="Q31" i="56"/>
  <c r="I30" i="56"/>
  <c r="I31" i="56"/>
  <c r="B30" i="57"/>
  <c r="B31" i="57"/>
  <c r="N30" i="58"/>
  <c r="N31" i="58"/>
  <c r="Q36" i="58"/>
  <c r="Q35" i="58"/>
  <c r="E36" i="58"/>
  <c r="E35" i="58"/>
  <c r="E31" i="21"/>
  <c r="E32" i="21" s="1"/>
  <c r="Z32" i="21"/>
  <c r="BX32" i="21"/>
  <c r="AT36" i="21"/>
  <c r="Y31" i="21"/>
  <c r="Y32" i="21" s="1"/>
  <c r="BF31" i="21"/>
  <c r="BF32" i="21" s="1"/>
  <c r="K31" i="21"/>
  <c r="K30" i="21"/>
  <c r="W30" i="21"/>
  <c r="W31" i="21"/>
  <c r="AI31" i="21"/>
  <c r="AI30" i="21"/>
  <c r="AS31" i="21"/>
  <c r="AS30" i="21"/>
  <c r="AS32" i="21" s="1"/>
  <c r="BR42" i="46"/>
  <c r="F30" i="19"/>
  <c r="F32" i="19" s="1"/>
  <c r="H30" i="19"/>
  <c r="H32" i="19" s="1"/>
  <c r="D30" i="43"/>
  <c r="D32" i="43" s="1"/>
  <c r="BN32" i="46"/>
  <c r="BB52" i="46"/>
  <c r="L35" i="20"/>
  <c r="E32" i="20"/>
  <c r="Y32" i="20"/>
  <c r="D31" i="19"/>
  <c r="K30" i="19"/>
  <c r="K32" i="19" s="1"/>
  <c r="M31" i="19"/>
  <c r="M32" i="19" s="1"/>
  <c r="P31" i="19"/>
  <c r="P32" i="19" s="1"/>
  <c r="R31" i="19"/>
  <c r="R32" i="19" s="1"/>
  <c r="AL34" i="46" a="1"/>
  <c r="AL34" i="46" s="1"/>
  <c r="AL40" i="46" a="1"/>
  <c r="AL30" i="46" a="1"/>
  <c r="AL51" i="46" a="1"/>
  <c r="AP30" i="46" a="1"/>
  <c r="AP34" i="46" a="1"/>
  <c r="AP34" i="46" s="1"/>
  <c r="AQ41" i="46"/>
  <c r="AQ40" i="46"/>
  <c r="AV41" i="46"/>
  <c r="AV40" i="46"/>
  <c r="AV42" i="46" s="1"/>
  <c r="AQ52" i="46"/>
  <c r="AQ51" i="46"/>
  <c r="B30" i="56" a="1"/>
  <c r="CI30" i="56"/>
  <c r="CI31" i="56"/>
  <c r="CG36" i="56"/>
  <c r="CG35" i="56"/>
  <c r="CF32" i="56"/>
  <c r="BS30" i="56"/>
  <c r="BS31" i="56"/>
  <c r="BQ36" i="56"/>
  <c r="BQ35" i="56"/>
  <c r="BJ30" i="56"/>
  <c r="BJ31" i="56"/>
  <c r="BA30" i="56"/>
  <c r="BA31" i="56"/>
  <c r="AR30" i="56"/>
  <c r="AR31" i="56"/>
  <c r="AJ30" i="56"/>
  <c r="AJ31" i="56"/>
  <c r="AB30" i="56"/>
  <c r="AB31" i="56"/>
  <c r="S30" i="56"/>
  <c r="S31" i="56"/>
  <c r="K30" i="56"/>
  <c r="K31" i="56"/>
  <c r="Y36" i="57"/>
  <c r="Y35" i="57"/>
  <c r="W32" i="57"/>
  <c r="R30" i="57"/>
  <c r="R31" i="57"/>
  <c r="M36" i="57"/>
  <c r="M35" i="57"/>
  <c r="C35" i="57"/>
  <c r="C36" i="57"/>
  <c r="AA35" i="57"/>
  <c r="AA36" i="57"/>
  <c r="X32" i="57"/>
  <c r="Q36" i="57"/>
  <c r="Q35" i="57"/>
  <c r="N32" i="57"/>
  <c r="K35" i="57"/>
  <c r="K36" i="57"/>
  <c r="H32" i="57"/>
  <c r="R32" i="58"/>
  <c r="K32" i="58"/>
  <c r="BI41" i="46"/>
  <c r="BI42" i="46" s="1"/>
  <c r="AY51" i="46"/>
  <c r="AY53" i="46" s="1"/>
  <c r="CH35" i="56"/>
  <c r="BR35" i="56"/>
  <c r="BO32" i="56"/>
  <c r="BM32" i="56"/>
  <c r="BK32" i="56"/>
  <c r="BH32" i="56"/>
  <c r="BF32" i="56"/>
  <c r="BD32" i="56"/>
  <c r="BB32" i="56"/>
  <c r="AZ32" i="56"/>
  <c r="AW32" i="56"/>
  <c r="AU32" i="56"/>
  <c r="AS32" i="56"/>
  <c r="AQ32" i="56"/>
  <c r="AO32" i="56"/>
  <c r="AM32" i="56"/>
  <c r="AK32" i="56"/>
  <c r="AI32" i="56"/>
  <c r="AG32" i="56"/>
  <c r="AE32" i="56"/>
  <c r="AC32" i="56"/>
  <c r="AA32" i="56"/>
  <c r="Y32" i="56"/>
  <c r="W32" i="56"/>
  <c r="T32" i="56"/>
  <c r="R32" i="56"/>
  <c r="P32" i="56"/>
  <c r="N32" i="56"/>
  <c r="L32" i="56"/>
  <c r="J32" i="56"/>
  <c r="H32" i="56"/>
  <c r="E32" i="56"/>
  <c r="C32" i="56"/>
  <c r="Z32" i="57"/>
  <c r="V31" i="57"/>
  <c r="V32" i="57" s="1"/>
  <c r="T32" i="57"/>
  <c r="P31" i="57"/>
  <c r="P32" i="57" s="1"/>
  <c r="J32" i="57"/>
  <c r="F31" i="57"/>
  <c r="F32" i="57" s="1"/>
  <c r="D32" i="57"/>
  <c r="S32" i="58"/>
  <c r="U31" i="58"/>
  <c r="U32" i="58" s="1"/>
  <c r="M32" i="58"/>
  <c r="H31" i="58"/>
  <c r="H32" i="58" s="1"/>
  <c r="F32" i="58"/>
  <c r="BK51" i="46"/>
  <c r="BK53" i="46" s="1"/>
  <c r="CL35" i="56"/>
  <c r="BV35" i="56"/>
  <c r="O35" i="58"/>
  <c r="GH30" i="59" a="1"/>
  <c r="GH34" i="59" a="1"/>
  <c r="GH34" i="59" s="1"/>
  <c r="JM30" i="59"/>
  <c r="JM32" i="59" s="1"/>
  <c r="JM31" i="59"/>
  <c r="JE30" i="59"/>
  <c r="JE31" i="59"/>
  <c r="IQ30" i="59"/>
  <c r="IQ32" i="59" s="1"/>
  <c r="IQ31" i="59"/>
  <c r="EO31" i="59"/>
  <c r="EO30" i="59"/>
  <c r="EG31" i="59"/>
  <c r="EG30" i="59"/>
  <c r="EC31" i="59"/>
  <c r="EC30" i="59"/>
  <c r="B27" i="59"/>
  <c r="FV30" i="59" a="1"/>
  <c r="FT31" i="59"/>
  <c r="FT30" i="59"/>
  <c r="FO31" i="59"/>
  <c r="FO30" i="59"/>
  <c r="FK31" i="59"/>
  <c r="FK30" i="59"/>
  <c r="FE30" i="59" a="1"/>
  <c r="EN31" i="59"/>
  <c r="EN30" i="59"/>
  <c r="EN32" i="59" s="1"/>
  <c r="EJ30" i="59" a="1"/>
  <c r="EJ34" i="59" a="1"/>
  <c r="EJ34" i="59" s="1"/>
  <c r="DV31" i="59"/>
  <c r="DV30" i="59"/>
  <c r="DV32" i="59" s="1"/>
  <c r="DF31" i="59"/>
  <c r="DF30" i="59"/>
  <c r="DF32" i="59" s="1"/>
  <c r="B21" i="59"/>
  <c r="GB30" i="59" a="1"/>
  <c r="FX30" i="59" a="1"/>
  <c r="FD31" i="59"/>
  <c r="FD30" i="59"/>
  <c r="EY31" i="59"/>
  <c r="EY30" i="59"/>
  <c r="EE30" i="59" a="1"/>
  <c r="DZ30" i="59" a="1"/>
  <c r="DU30" i="59" a="1"/>
  <c r="DM30" i="59" a="1"/>
  <c r="DD31" i="59"/>
  <c r="DD30" i="59"/>
  <c r="B16" i="59"/>
  <c r="FS30" i="59" a="1"/>
  <c r="FS34" i="59" a="1"/>
  <c r="FS34" i="59" s="1"/>
  <c r="FN30" i="59" a="1"/>
  <c r="FI30" i="59" a="1"/>
  <c r="FA30" i="59" a="1"/>
  <c r="ER31" i="59"/>
  <c r="ER30" i="59"/>
  <c r="EL30" i="59" a="1"/>
  <c r="EL34" i="59" a="1"/>
  <c r="EL34" i="59" s="1"/>
  <c r="DS31" i="59"/>
  <c r="DS30" i="59"/>
  <c r="DO31" i="59"/>
  <c r="DO30" i="59"/>
  <c r="DK31" i="59"/>
  <c r="DK30" i="59"/>
  <c r="DE30" i="59" a="1"/>
  <c r="DE34" i="59" a="1"/>
  <c r="DE34" i="59" s="1"/>
  <c r="FZ30" i="59" a="1"/>
  <c r="FM30" i="59" a="1"/>
  <c r="FB31" i="59"/>
  <c r="FB30" i="59"/>
  <c r="EW30" i="59" a="1"/>
  <c r="EP30" i="59" a="1"/>
  <c r="DW31" i="59"/>
  <c r="DW30" i="59"/>
  <c r="DQ30" i="59" a="1"/>
  <c r="B7" i="59"/>
  <c r="N31" i="59"/>
  <c r="N30" i="59"/>
  <c r="AD36" i="59"/>
  <c r="AD35" i="59"/>
  <c r="QN72" i="59"/>
  <c r="QD73" i="59"/>
  <c r="QT73" i="59"/>
  <c r="QJ74" i="59"/>
  <c r="QZ74" i="59"/>
  <c r="QP75" i="59"/>
  <c r="QF76" i="59"/>
  <c r="QV76" i="59"/>
  <c r="QL77" i="59"/>
  <c r="RB77" i="59"/>
  <c r="QR78" i="59"/>
  <c r="QH80" i="59"/>
  <c r="QX80" i="59"/>
  <c r="QN81" i="59"/>
  <c r="QD82" i="59"/>
  <c r="QT82" i="59"/>
  <c r="QB5" i="59"/>
  <c r="QB13" i="59"/>
  <c r="QB21" i="59"/>
  <c r="QB29" i="59"/>
  <c r="QB37" i="59"/>
  <c r="QB45" i="59"/>
  <c r="QB53" i="59"/>
  <c r="QB61" i="59"/>
  <c r="QB69" i="59"/>
  <c r="QB77" i="59"/>
  <c r="JO30" i="59"/>
  <c r="JO31" i="59"/>
  <c r="JG30" i="59"/>
  <c r="JG32" i="59" s="1"/>
  <c r="JG31" i="59"/>
  <c r="IU30" i="59"/>
  <c r="IU31" i="59"/>
  <c r="IS36" i="59"/>
  <c r="IS35" i="59"/>
  <c r="QB91" i="59"/>
  <c r="QB87" i="59"/>
  <c r="QB83" i="59"/>
  <c r="QB79" i="59"/>
  <c r="QB90" i="59"/>
  <c r="QB85" i="59"/>
  <c r="QB80" i="59"/>
  <c r="QB75" i="59"/>
  <c r="QB71" i="59"/>
  <c r="QB67" i="59"/>
  <c r="QB63" i="59"/>
  <c r="QB59" i="59"/>
  <c r="QB55" i="59"/>
  <c r="QB51" i="59"/>
  <c r="QB47" i="59"/>
  <c r="QB43" i="59"/>
  <c r="QB39" i="59"/>
  <c r="QB35" i="59"/>
  <c r="QB31" i="59"/>
  <c r="QB27" i="59"/>
  <c r="QB23" i="59"/>
  <c r="QB19" i="59"/>
  <c r="QB15" i="59"/>
  <c r="QB11" i="59"/>
  <c r="QB7" i="59"/>
  <c r="QB3" i="59"/>
  <c r="QB89" i="59"/>
  <c r="QB84" i="59"/>
  <c r="QB78" i="59"/>
  <c r="QB74" i="59"/>
  <c r="QB70" i="59"/>
  <c r="QB66" i="59"/>
  <c r="QB62" i="59"/>
  <c r="QB58" i="59"/>
  <c r="QB54" i="59"/>
  <c r="QB50" i="59"/>
  <c r="QB46" i="59"/>
  <c r="QB42" i="59"/>
  <c r="QB38" i="59"/>
  <c r="QB34" i="59"/>
  <c r="QB30" i="59"/>
  <c r="QB26" i="59"/>
  <c r="QB22" i="59"/>
  <c r="QB18" i="59"/>
  <c r="QB14" i="59"/>
  <c r="QB10" i="59"/>
  <c r="QB6" i="59"/>
  <c r="QB2" i="59"/>
  <c r="JQ30" i="59"/>
  <c r="JQ31" i="59"/>
  <c r="JI30" i="59"/>
  <c r="JI32" i="59" s="1"/>
  <c r="JI31" i="59"/>
  <c r="IY30" i="59"/>
  <c r="IY31" i="59"/>
  <c r="QD89" i="59"/>
  <c r="QD87" i="59"/>
  <c r="QD85" i="59"/>
  <c r="QD83" i="59"/>
  <c r="QD81" i="59"/>
  <c r="QD78" i="59"/>
  <c r="QD76" i="59"/>
  <c r="QD74" i="59"/>
  <c r="QD72" i="59"/>
  <c r="QD70" i="59"/>
  <c r="QD68" i="59"/>
  <c r="QD66" i="59"/>
  <c r="QD64" i="59"/>
  <c r="QD62" i="59"/>
  <c r="QD60" i="59"/>
  <c r="QD58" i="59"/>
  <c r="QD56" i="59"/>
  <c r="QD54" i="59"/>
  <c r="QD52" i="59"/>
  <c r="QD50" i="59"/>
  <c r="QD48" i="59"/>
  <c r="QF90" i="59"/>
  <c r="QF88" i="59"/>
  <c r="QF86" i="59"/>
  <c r="QF84" i="59"/>
  <c r="QF82" i="59"/>
  <c r="QF80" i="59"/>
  <c r="QF77" i="59"/>
  <c r="QF75" i="59"/>
  <c r="QF73" i="59"/>
  <c r="QF71" i="59"/>
  <c r="QF69" i="59"/>
  <c r="QF67" i="59"/>
  <c r="QF65" i="59"/>
  <c r="QF63" i="59"/>
  <c r="QF61" i="59"/>
  <c r="QF59" i="59"/>
  <c r="QF57" i="59"/>
  <c r="QF55" i="59"/>
  <c r="QF53" i="59"/>
  <c r="QF51" i="59"/>
  <c r="QF49" i="59"/>
  <c r="QF47" i="59"/>
  <c r="QH89" i="59"/>
  <c r="QH87" i="59"/>
  <c r="QH85" i="59"/>
  <c r="QH83" i="59"/>
  <c r="QH81" i="59"/>
  <c r="QH78" i="59"/>
  <c r="QH76" i="59"/>
  <c r="QH74" i="59"/>
  <c r="QH72" i="59"/>
  <c r="QH70" i="59"/>
  <c r="QH68" i="59"/>
  <c r="QH66" i="59"/>
  <c r="QH64" i="59"/>
  <c r="QH62" i="59"/>
  <c r="QH60" i="59"/>
  <c r="QH58" i="59"/>
  <c r="QH56" i="59"/>
  <c r="QH54" i="59"/>
  <c r="QH52" i="59"/>
  <c r="QH50" i="59"/>
  <c r="QH48" i="59"/>
  <c r="QJ90" i="59"/>
  <c r="QJ88" i="59"/>
  <c r="QJ86" i="59"/>
  <c r="QJ84" i="59"/>
  <c r="QJ82" i="59"/>
  <c r="QJ80" i="59"/>
  <c r="QJ77" i="59"/>
  <c r="QJ75" i="59"/>
  <c r="QJ73" i="59"/>
  <c r="QJ71" i="59"/>
  <c r="QJ69" i="59"/>
  <c r="QJ67" i="59"/>
  <c r="QJ65" i="59"/>
  <c r="QJ63" i="59"/>
  <c r="QJ61" i="59"/>
  <c r="QJ59" i="59"/>
  <c r="QJ57" i="59"/>
  <c r="QJ55" i="59"/>
  <c r="QJ53" i="59"/>
  <c r="QJ51" i="59"/>
  <c r="QJ49" i="59"/>
  <c r="QJ47" i="59"/>
  <c r="QL89" i="59"/>
  <c r="QL87" i="59"/>
  <c r="QL85" i="59"/>
  <c r="QL83" i="59"/>
  <c r="QL81" i="59"/>
  <c r="QL78" i="59"/>
  <c r="QL76" i="59"/>
  <c r="QL74" i="59"/>
  <c r="QL72" i="59"/>
  <c r="QL70" i="59"/>
  <c r="QL68" i="59"/>
  <c r="QL66" i="59"/>
  <c r="QL64" i="59"/>
  <c r="QL62" i="59"/>
  <c r="QL60" i="59"/>
  <c r="QL58" i="59"/>
  <c r="QL56" i="59"/>
  <c r="QL54" i="59"/>
  <c r="QL52" i="59"/>
  <c r="QL50" i="59"/>
  <c r="QL48" i="59"/>
  <c r="QN90" i="59"/>
  <c r="QN88" i="59"/>
  <c r="QN86" i="59"/>
  <c r="QN84" i="59"/>
  <c r="QN82" i="59"/>
  <c r="QN80" i="59"/>
  <c r="QN77" i="59"/>
  <c r="QN75" i="59"/>
  <c r="QN73" i="59"/>
  <c r="QN71" i="59"/>
  <c r="QN69" i="59"/>
  <c r="QN67" i="59"/>
  <c r="QN65" i="59"/>
  <c r="QN63" i="59"/>
  <c r="QN61" i="59"/>
  <c r="QN59" i="59"/>
  <c r="QN57" i="59"/>
  <c r="QN55" i="59"/>
  <c r="QN53" i="59"/>
  <c r="QN51" i="59"/>
  <c r="QN49" i="59"/>
  <c r="QN47" i="59"/>
  <c r="QP89" i="59"/>
  <c r="QP87" i="59"/>
  <c r="QP85" i="59"/>
  <c r="QP83" i="59"/>
  <c r="QP81" i="59"/>
  <c r="QP78" i="59"/>
  <c r="QP76" i="59"/>
  <c r="QP74" i="59"/>
  <c r="QP72" i="59"/>
  <c r="QP70" i="59"/>
  <c r="QP68" i="59"/>
  <c r="QP66" i="59"/>
  <c r="QP64" i="59"/>
  <c r="QP62" i="59"/>
  <c r="QP60" i="59"/>
  <c r="QP58" i="59"/>
  <c r="QP56" i="59"/>
  <c r="QP54" i="59"/>
  <c r="QP52" i="59"/>
  <c r="QP50" i="59"/>
  <c r="QP48" i="59"/>
  <c r="QP46" i="59"/>
  <c r="QR90" i="59"/>
  <c r="QR88" i="59"/>
  <c r="QR86" i="59"/>
  <c r="QR84" i="59"/>
  <c r="QR82" i="59"/>
  <c r="QR80" i="59"/>
  <c r="QR77" i="59"/>
  <c r="QR75" i="59"/>
  <c r="QR73" i="59"/>
  <c r="QR71" i="59"/>
  <c r="QR69" i="59"/>
  <c r="QR67" i="59"/>
  <c r="QR65" i="59"/>
  <c r="QR63" i="59"/>
  <c r="QR61" i="59"/>
  <c r="QR59" i="59"/>
  <c r="QR57" i="59"/>
  <c r="QR55" i="59"/>
  <c r="QR53" i="59"/>
  <c r="QR51" i="59"/>
  <c r="QR49" i="59"/>
  <c r="QR47" i="59"/>
  <c r="QT89" i="59"/>
  <c r="QT87" i="59"/>
  <c r="QT85" i="59"/>
  <c r="QT83" i="59"/>
  <c r="QT81" i="59"/>
  <c r="QT78" i="59"/>
  <c r="QT76" i="59"/>
  <c r="QT74" i="59"/>
  <c r="QT72" i="59"/>
  <c r="QT70" i="59"/>
  <c r="QT68" i="59"/>
  <c r="QT66" i="59"/>
  <c r="QT64" i="59"/>
  <c r="QT62" i="59"/>
  <c r="QT60" i="59"/>
  <c r="QT58" i="59"/>
  <c r="QT56" i="59"/>
  <c r="QT54" i="59"/>
  <c r="QT52" i="59"/>
  <c r="QT50" i="59"/>
  <c r="QT48" i="59"/>
  <c r="QT46" i="59"/>
  <c r="QV90" i="59"/>
  <c r="QV88" i="59"/>
  <c r="QV86" i="59"/>
  <c r="QV84" i="59"/>
  <c r="QV82" i="59"/>
  <c r="QV80" i="59"/>
  <c r="QV77" i="59"/>
  <c r="QV75" i="59"/>
  <c r="QV73" i="59"/>
  <c r="QV71" i="59"/>
  <c r="QV69" i="59"/>
  <c r="QV67" i="59"/>
  <c r="QV65" i="59"/>
  <c r="QV63" i="59"/>
  <c r="QV61" i="59"/>
  <c r="QV59" i="59"/>
  <c r="QV57" i="59"/>
  <c r="QV55" i="59"/>
  <c r="QV53" i="59"/>
  <c r="QV51" i="59"/>
  <c r="QV49" i="59"/>
  <c r="QV47" i="59"/>
  <c r="QX89" i="59"/>
  <c r="QX87" i="59"/>
  <c r="QX85" i="59"/>
  <c r="QX83" i="59"/>
  <c r="QX81" i="59"/>
  <c r="QX78" i="59"/>
  <c r="QX76" i="59"/>
  <c r="QX74" i="59"/>
  <c r="QX72" i="59"/>
  <c r="QX70" i="59"/>
  <c r="QX68" i="59"/>
  <c r="QX66" i="59"/>
  <c r="QX64" i="59"/>
  <c r="QX62" i="59"/>
  <c r="QX60" i="59"/>
  <c r="QX58" i="59"/>
  <c r="QX56" i="59"/>
  <c r="QX54" i="59"/>
  <c r="QX52" i="59"/>
  <c r="QX50" i="59"/>
  <c r="QX48" i="59"/>
  <c r="QX46" i="59"/>
  <c r="QZ90" i="59"/>
  <c r="QZ88" i="59"/>
  <c r="QZ86" i="59"/>
  <c r="QZ84" i="59"/>
  <c r="QZ82" i="59"/>
  <c r="QZ80" i="59"/>
  <c r="QZ77" i="59"/>
  <c r="QZ75" i="59"/>
  <c r="QZ73" i="59"/>
  <c r="QZ71" i="59"/>
  <c r="QZ69" i="59"/>
  <c r="QZ67" i="59"/>
  <c r="QZ65" i="59"/>
  <c r="QZ63" i="59"/>
  <c r="QZ61" i="59"/>
  <c r="QZ59" i="59"/>
  <c r="QZ57" i="59"/>
  <c r="QZ55" i="59"/>
  <c r="QZ53" i="59"/>
  <c r="QZ51" i="59"/>
  <c r="QZ49" i="59"/>
  <c r="QZ47" i="59"/>
  <c r="RB89" i="59"/>
  <c r="RB87" i="59"/>
  <c r="RB85" i="59"/>
  <c r="RB83" i="59"/>
  <c r="RB81" i="59"/>
  <c r="RB78" i="59"/>
  <c r="RB76" i="59"/>
  <c r="RB74" i="59"/>
  <c r="RB72" i="59"/>
  <c r="RB70" i="59"/>
  <c r="RB68" i="59"/>
  <c r="RB66" i="59"/>
  <c r="RB64" i="59"/>
  <c r="RB62" i="59"/>
  <c r="RB60" i="59"/>
  <c r="RB58" i="59"/>
  <c r="RB56" i="59"/>
  <c r="RB54" i="59"/>
  <c r="RB52" i="59"/>
  <c r="RB50" i="59"/>
  <c r="RB48" i="59"/>
  <c r="RB46" i="59"/>
  <c r="JS30" i="59"/>
  <c r="JS31" i="59"/>
  <c r="JK30" i="59"/>
  <c r="JK31" i="59"/>
  <c r="JC30" i="59"/>
  <c r="JC31" i="59"/>
  <c r="IL30" i="59"/>
  <c r="IL31" i="59"/>
  <c r="IJ36" i="59"/>
  <c r="IJ35" i="59"/>
  <c r="JR30" i="59"/>
  <c r="JR31" i="59"/>
  <c r="JP30" i="59"/>
  <c r="JP31" i="59"/>
  <c r="JN30" i="59"/>
  <c r="JN31" i="59"/>
  <c r="JL30" i="59"/>
  <c r="JL31" i="59"/>
  <c r="JJ30" i="59"/>
  <c r="JJ31" i="59"/>
  <c r="JH30" i="59"/>
  <c r="JH31" i="59"/>
  <c r="JF30" i="59"/>
  <c r="JF31" i="59"/>
  <c r="JD30" i="59"/>
  <c r="JD31" i="59"/>
  <c r="JB32" i="59"/>
  <c r="IZ30" i="59"/>
  <c r="IZ32" i="59" s="1"/>
  <c r="IX32" i="59"/>
  <c r="IV30" i="59"/>
  <c r="IV32" i="59" s="1"/>
  <c r="IT32" i="59"/>
  <c r="IR30" i="59"/>
  <c r="IR32" i="59" s="1"/>
  <c r="IP32" i="59"/>
  <c r="IM30" i="59"/>
  <c r="IM32" i="59" s="1"/>
  <c r="IK32" i="59"/>
  <c r="II30" i="59"/>
  <c r="II32" i="59" s="1"/>
  <c r="IG32" i="59"/>
  <c r="IE36" i="59"/>
  <c r="IE35" i="59"/>
  <c r="HZ36" i="59"/>
  <c r="HZ35" i="59"/>
  <c r="HN36" i="59"/>
  <c r="HN35" i="59"/>
  <c r="HJ36" i="59"/>
  <c r="HJ35" i="59"/>
  <c r="HF36" i="59"/>
  <c r="HF35" i="59"/>
  <c r="FC31" i="59"/>
  <c r="FC30" i="59"/>
  <c r="IH30" i="59"/>
  <c r="IH31" i="59"/>
  <c r="IC30" i="59"/>
  <c r="IC32" i="59" s="1"/>
  <c r="IC31" i="59"/>
  <c r="HY30" i="59"/>
  <c r="HY31" i="59"/>
  <c r="HU30" i="59"/>
  <c r="HU32" i="59" s="1"/>
  <c r="HU31" i="59"/>
  <c r="HQ30" i="59"/>
  <c r="HQ31" i="59"/>
  <c r="HM30" i="59"/>
  <c r="HM32" i="59" s="1"/>
  <c r="HM31" i="59"/>
  <c r="HI30" i="59"/>
  <c r="HI31" i="59"/>
  <c r="HE30" i="59"/>
  <c r="HE32" i="59" s="1"/>
  <c r="HE31" i="59"/>
  <c r="GZ30" i="59"/>
  <c r="GZ31" i="59"/>
  <c r="GV30" i="59"/>
  <c r="GV32" i="59" s="1"/>
  <c r="GV31" i="59"/>
  <c r="GR30" i="59"/>
  <c r="GR31" i="59"/>
  <c r="GN30" i="59"/>
  <c r="GN32" i="59" s="1"/>
  <c r="GN31" i="59"/>
  <c r="GI30" i="59"/>
  <c r="GI31" i="59"/>
  <c r="EV35" i="59"/>
  <c r="EV36" i="59"/>
  <c r="IA32" i="59"/>
  <c r="HW32" i="59"/>
  <c r="HS32" i="59"/>
  <c r="HO32" i="59"/>
  <c r="HK32" i="59"/>
  <c r="HG32" i="59"/>
  <c r="HC32" i="59"/>
  <c r="GX32" i="59"/>
  <c r="GT32" i="59"/>
  <c r="GP32" i="59"/>
  <c r="GK32" i="59"/>
  <c r="GA30" i="59"/>
  <c r="GA31" i="59"/>
  <c r="FW30" i="59"/>
  <c r="FW31" i="59"/>
  <c r="FF36" i="59"/>
  <c r="FF35" i="59"/>
  <c r="EK30" i="59" a="1"/>
  <c r="DY30" i="59" a="1"/>
  <c r="DB30" i="59" a="1"/>
  <c r="FH31" i="59"/>
  <c r="FH30" i="59"/>
  <c r="FH32" i="59" s="1"/>
  <c r="ET31" i="59"/>
  <c r="ET30" i="59"/>
  <c r="EI31" i="59"/>
  <c r="EI30" i="59"/>
  <c r="DA30" i="59" a="1"/>
  <c r="DR30" i="59" a="1"/>
  <c r="EU30" i="59" a="1"/>
  <c r="ES30" i="59" a="1"/>
  <c r="EB30" i="59" a="1"/>
  <c r="FR30" i="59" a="1"/>
  <c r="FQ30" i="59"/>
  <c r="FQ32" i="59" s="1"/>
  <c r="FG31" i="59"/>
  <c r="FG30" i="59"/>
  <c r="FG32" i="59" s="1"/>
  <c r="EZ30" i="59"/>
  <c r="EZ32" i="59" s="1"/>
  <c r="EF30" i="59"/>
  <c r="EF32" i="59" s="1"/>
  <c r="DH31" i="59"/>
  <c r="DH30" i="59"/>
  <c r="DH32" i="59" s="1"/>
  <c r="CZ31" i="59"/>
  <c r="CZ30" i="59"/>
  <c r="EA31" i="59"/>
  <c r="EA30" i="59"/>
  <c r="EA32" i="59" s="1"/>
  <c r="CU31" i="59"/>
  <c r="CU30" i="59"/>
  <c r="CW30" i="59" a="1"/>
  <c r="DN30" i="59" a="1"/>
  <c r="CY30" i="59" a="1"/>
  <c r="DX30" i="59" a="1"/>
  <c r="DI30" i="59" a="1"/>
  <c r="CT30" i="59" a="1"/>
  <c r="CX30" i="59"/>
  <c r="CX32" i="59" s="1"/>
  <c r="B2" i="59"/>
  <c r="B34" i="59" s="1" a="1"/>
  <c r="B34" i="59" s="1"/>
  <c r="CS30" i="59" a="1"/>
  <c r="B24" i="59"/>
  <c r="B14" i="59"/>
  <c r="B12" i="59"/>
  <c r="B25" i="59"/>
  <c r="B19" i="59"/>
  <c r="B17" i="59"/>
  <c r="B11" i="59"/>
  <c r="J36" i="59"/>
  <c r="J35" i="59"/>
  <c r="L36" i="59"/>
  <c r="L35" i="59"/>
  <c r="O36" i="59"/>
  <c r="O35" i="59"/>
  <c r="C36" i="59"/>
  <c r="C35" i="59"/>
  <c r="V36" i="59"/>
  <c r="V35" i="59"/>
  <c r="B26" i="59"/>
  <c r="B20" i="59"/>
  <c r="B15" i="59"/>
  <c r="B6" i="59"/>
  <c r="CR30" i="59" a="1"/>
  <c r="H36" i="59"/>
  <c r="H35" i="59"/>
  <c r="K35" i="59"/>
  <c r="K36" i="59"/>
  <c r="D32" i="59"/>
  <c r="AK31" i="59"/>
  <c r="AK30" i="59"/>
  <c r="AS31" i="59"/>
  <c r="AS30" i="59"/>
  <c r="BB31" i="59"/>
  <c r="BB30" i="59"/>
  <c r="BK31" i="59"/>
  <c r="BK30" i="59"/>
  <c r="BW31" i="59"/>
  <c r="BW30" i="59"/>
  <c r="CA31" i="59"/>
  <c r="CA30" i="59"/>
  <c r="CE31" i="59"/>
  <c r="CE30" i="59"/>
  <c r="CI31" i="59"/>
  <c r="CI30" i="59"/>
  <c r="I35" i="59"/>
  <c r="AE35" i="59"/>
  <c r="AM35" i="59"/>
  <c r="AU35" i="59"/>
  <c r="BD35" i="59"/>
  <c r="BM35" i="59"/>
  <c r="BY35" i="59"/>
  <c r="CC35" i="59"/>
  <c r="R32" i="59"/>
  <c r="W31" i="59"/>
  <c r="W32" i="59" s="1"/>
  <c r="Y32" i="59"/>
  <c r="AC31" i="59"/>
  <c r="AL32" i="59"/>
  <c r="AT32" i="59"/>
  <c r="BC32" i="59"/>
  <c r="BL32" i="59"/>
  <c r="BX32" i="59"/>
  <c r="CB32" i="59"/>
  <c r="CF32" i="59"/>
  <c r="CK32" i="59"/>
  <c r="AB35" i="59"/>
  <c r="BV35" i="59"/>
  <c r="AC32" i="59"/>
  <c r="AG31" i="59"/>
  <c r="AG30" i="59"/>
  <c r="AG32" i="59" s="1"/>
  <c r="AO31" i="59"/>
  <c r="AO30" i="59"/>
  <c r="AO32" i="59" s="1"/>
  <c r="AW31" i="59"/>
  <c r="AW30" i="59"/>
  <c r="AW32" i="59" s="1"/>
  <c r="BF31" i="59"/>
  <c r="BF30" i="59"/>
  <c r="BF32" i="59" s="1"/>
  <c r="BO31" i="59"/>
  <c r="BO30" i="59"/>
  <c r="BO32" i="59" s="1"/>
  <c r="M31" i="59"/>
  <c r="M32" i="59" s="1"/>
  <c r="P32" i="59"/>
  <c r="T31" i="59"/>
  <c r="T32" i="59" s="1"/>
  <c r="AA32" i="59"/>
  <c r="AH32" i="59"/>
  <c r="AP32" i="59"/>
  <c r="AY32" i="59"/>
  <c r="BG32" i="59"/>
  <c r="BP32" i="59"/>
  <c r="BS31" i="59"/>
  <c r="BS30" i="59"/>
  <c r="BU32" i="59"/>
  <c r="CM30" i="59"/>
  <c r="CM32" i="59" s="1"/>
  <c r="BZ31" i="59"/>
  <c r="BZ32" i="59" s="1"/>
  <c r="CD31" i="59"/>
  <c r="CD32" i="59" s="1"/>
  <c r="CH31" i="59"/>
  <c r="CH32" i="59" s="1"/>
  <c r="CL31" i="59"/>
  <c r="CL32" i="59" s="1"/>
  <c r="AZ36" i="59" l="1"/>
  <c r="AZ35" i="59"/>
  <c r="BA36" i="59"/>
  <c r="BA35" i="59"/>
  <c r="S36" i="59"/>
  <c r="S35" i="59"/>
  <c r="E35" i="57"/>
  <c r="E36" i="57"/>
  <c r="BT36" i="56"/>
  <c r="BT35" i="56"/>
  <c r="CG36" i="59"/>
  <c r="CG35" i="59"/>
  <c r="BQ36" i="59"/>
  <c r="BQ35" i="59"/>
  <c r="Z35" i="59"/>
  <c r="Z36" i="59"/>
  <c r="IB36" i="59"/>
  <c r="IB35" i="59"/>
  <c r="C36" i="58"/>
  <c r="C35" i="58"/>
  <c r="G36" i="58"/>
  <c r="G35" i="58"/>
  <c r="V35" i="21"/>
  <c r="V36" i="21"/>
  <c r="AJ36" i="59"/>
  <c r="AJ35" i="59"/>
  <c r="E36" i="59"/>
  <c r="E35" i="59"/>
  <c r="JA36" i="59"/>
  <c r="JA35" i="59"/>
  <c r="J36" i="21"/>
  <c r="J35" i="21"/>
  <c r="AI36" i="59"/>
  <c r="AI35" i="59"/>
  <c r="X36" i="59"/>
  <c r="X35" i="59"/>
  <c r="F35" i="59"/>
  <c r="F36" i="59"/>
  <c r="FY35" i="59"/>
  <c r="FY36" i="59"/>
  <c r="IN36" i="59"/>
  <c r="IN35" i="59"/>
  <c r="U36" i="57"/>
  <c r="U35" i="57"/>
  <c r="BU36" i="56"/>
  <c r="BU35" i="56"/>
  <c r="AY36" i="21"/>
  <c r="AY35" i="21"/>
  <c r="CU32" i="59"/>
  <c r="CZ32" i="59"/>
  <c r="GL35" i="59"/>
  <c r="GL36" i="59"/>
  <c r="HD36" i="59"/>
  <c r="HD35" i="59"/>
  <c r="HT36" i="59"/>
  <c r="HT35" i="59"/>
  <c r="DC31" i="59"/>
  <c r="DC30" i="59"/>
  <c r="DC32" i="59" s="1"/>
  <c r="CD35" i="56"/>
  <c r="CD36" i="56"/>
  <c r="BM35" i="21"/>
  <c r="BM36" i="21"/>
  <c r="CI32" i="56"/>
  <c r="O32" i="21"/>
  <c r="AF32" i="21"/>
  <c r="L32" i="57"/>
  <c r="O32" i="56"/>
  <c r="AF32" i="56"/>
  <c r="AV32" i="56"/>
  <c r="BN32" i="56"/>
  <c r="BJ53" i="46"/>
  <c r="AP53" i="46"/>
  <c r="B49" i="43"/>
  <c r="GQ35" i="59"/>
  <c r="GQ36" i="59"/>
  <c r="HH35" i="59"/>
  <c r="HH36" i="59"/>
  <c r="AQ36" i="59"/>
  <c r="AQ35" i="59"/>
  <c r="DG31" i="59"/>
  <c r="DG30" i="59"/>
  <c r="BT36" i="59"/>
  <c r="BT35" i="59"/>
  <c r="DL31" i="59"/>
  <c r="DL30" i="59"/>
  <c r="FU31" i="59"/>
  <c r="FU30" i="59"/>
  <c r="FU32" i="59" s="1"/>
  <c r="ED36" i="59"/>
  <c r="ED35" i="59"/>
  <c r="FL36" i="59"/>
  <c r="FL35" i="59"/>
  <c r="HX35" i="59"/>
  <c r="HX36" i="59"/>
  <c r="EQ35" i="59"/>
  <c r="EQ36" i="59"/>
  <c r="GO36" i="59"/>
  <c r="GO35" i="59"/>
  <c r="GS36" i="59"/>
  <c r="GS35" i="59"/>
  <c r="FP35" i="59"/>
  <c r="FP36" i="59"/>
  <c r="BF41" i="46"/>
  <c r="BF40" i="46"/>
  <c r="BF42" i="46" s="1"/>
  <c r="BY32" i="56"/>
  <c r="BZ35" i="56"/>
  <c r="BZ36" i="56"/>
  <c r="BQ35" i="21"/>
  <c r="BQ36" i="21"/>
  <c r="CC35" i="21"/>
  <c r="CC36" i="21"/>
  <c r="X32" i="20"/>
  <c r="GI32" i="59"/>
  <c r="GR32" i="59"/>
  <c r="GZ32" i="59"/>
  <c r="HI32" i="59"/>
  <c r="HQ32" i="59"/>
  <c r="HY32" i="59"/>
  <c r="IH32" i="59"/>
  <c r="IY32" i="59"/>
  <c r="JQ32" i="59"/>
  <c r="IU32" i="59"/>
  <c r="JO32" i="59"/>
  <c r="JE32" i="59"/>
  <c r="GU36" i="59"/>
  <c r="GU35" i="59"/>
  <c r="HL36" i="59"/>
  <c r="HL35" i="59"/>
  <c r="DP31" i="59"/>
  <c r="DP30" i="59"/>
  <c r="CJ36" i="59"/>
  <c r="CJ35" i="59"/>
  <c r="CK36" i="56"/>
  <c r="CK35" i="56"/>
  <c r="BN51" i="46"/>
  <c r="BN53" i="46" s="1"/>
  <c r="BN52" i="46"/>
  <c r="AX40" i="46"/>
  <c r="AX42" i="46" s="1"/>
  <c r="AX41" i="46"/>
  <c r="BG35" i="21"/>
  <c r="BG36" i="21"/>
  <c r="BE35" i="21"/>
  <c r="BE36" i="21"/>
  <c r="BV32" i="46"/>
  <c r="BO36" i="21"/>
  <c r="BO35" i="21"/>
  <c r="CI32" i="59"/>
  <c r="CA32" i="59"/>
  <c r="BK32" i="59"/>
  <c r="AS32" i="59"/>
  <c r="R32" i="57"/>
  <c r="AQ53" i="46"/>
  <c r="AQ42" i="46"/>
  <c r="AI32" i="21"/>
  <c r="K32" i="21"/>
  <c r="BS42" i="46"/>
  <c r="BY53" i="46"/>
  <c r="H32" i="21"/>
  <c r="F32" i="56"/>
  <c r="X32" i="56"/>
  <c r="AN32" i="56"/>
  <c r="BE32" i="56"/>
  <c r="AO42" i="46"/>
  <c r="BV42" i="46"/>
  <c r="GY36" i="59"/>
  <c r="GY35" i="59"/>
  <c r="HP36" i="59"/>
  <c r="HP35" i="59"/>
  <c r="BH36" i="59"/>
  <c r="BH35" i="59"/>
  <c r="DT31" i="59"/>
  <c r="DT30" i="59"/>
  <c r="DT32" i="59" s="1"/>
  <c r="EH32" i="59"/>
  <c r="GW32" i="59"/>
  <c r="HV32" i="59"/>
  <c r="GJ32" i="59"/>
  <c r="HB32" i="59"/>
  <c r="HR32" i="59"/>
  <c r="BN40" i="46"/>
  <c r="BN41" i="46"/>
  <c r="BK35" i="21"/>
  <c r="BK36" i="21"/>
  <c r="CB36" i="21"/>
  <c r="CB35" i="21"/>
  <c r="V32" i="20"/>
  <c r="P36" i="57"/>
  <c r="P35" i="57"/>
  <c r="Y36" i="21"/>
  <c r="Y35" i="21"/>
  <c r="E35" i="21"/>
  <c r="E36" i="21"/>
  <c r="M36" i="59"/>
  <c r="M35" i="59"/>
  <c r="H35" i="58"/>
  <c r="H36" i="58"/>
  <c r="R36" i="19"/>
  <c r="R35" i="19"/>
  <c r="BF56" i="46"/>
  <c r="BF57" i="46"/>
  <c r="M36" i="19"/>
  <c r="M35" i="19"/>
  <c r="BZ36" i="59"/>
  <c r="BZ35" i="59"/>
  <c r="AX56" i="46"/>
  <c r="AX57" i="46"/>
  <c r="AP36" i="59"/>
  <c r="AP35" i="59"/>
  <c r="AO35" i="59"/>
  <c r="AO36" i="59"/>
  <c r="DX31" i="59"/>
  <c r="DX30" i="59"/>
  <c r="CU36" i="59"/>
  <c r="CU35" i="59"/>
  <c r="CZ35" i="59"/>
  <c r="CZ36" i="59"/>
  <c r="EF35" i="59"/>
  <c r="EF36" i="59"/>
  <c r="FQ36" i="59"/>
  <c r="FQ35" i="59"/>
  <c r="JG35" i="59"/>
  <c r="JG36" i="59"/>
  <c r="EW31" i="59"/>
  <c r="EW30" i="59"/>
  <c r="CX35" i="59"/>
  <c r="CX36" i="59"/>
  <c r="CY31" i="59"/>
  <c r="CY30" i="59"/>
  <c r="EZ35" i="59"/>
  <c r="EZ36" i="59"/>
  <c r="FR31" i="59"/>
  <c r="FR30" i="59"/>
  <c r="DR31" i="59"/>
  <c r="DR30" i="59"/>
  <c r="DR32" i="59" s="1"/>
  <c r="ET32" i="59"/>
  <c r="EK31" i="59"/>
  <c r="EK30" i="59"/>
  <c r="FW32" i="59"/>
  <c r="GP36" i="59"/>
  <c r="GP35" i="59"/>
  <c r="HG36" i="59"/>
  <c r="HG35" i="59"/>
  <c r="HW36" i="59"/>
  <c r="HW35" i="59"/>
  <c r="IK35" i="59"/>
  <c r="IK36" i="59"/>
  <c r="IT35" i="59"/>
  <c r="IT36" i="59"/>
  <c r="JB35" i="59"/>
  <c r="JB36" i="59"/>
  <c r="JF32" i="59"/>
  <c r="JJ32" i="59"/>
  <c r="JN32" i="59"/>
  <c r="JR32" i="59"/>
  <c r="IL32" i="59"/>
  <c r="JC32" i="59"/>
  <c r="JS32" i="59"/>
  <c r="N32" i="59"/>
  <c r="DW32" i="59"/>
  <c r="FB32" i="59"/>
  <c r="DO32" i="59"/>
  <c r="FA31" i="59"/>
  <c r="FA30" i="59"/>
  <c r="FS31" i="59"/>
  <c r="FS30" i="59"/>
  <c r="DM31" i="59"/>
  <c r="DM30" i="59"/>
  <c r="EY32" i="59"/>
  <c r="FX31" i="59"/>
  <c r="FX30" i="59"/>
  <c r="FX32" i="59" s="1"/>
  <c r="EJ31" i="59"/>
  <c r="EJ30" i="59"/>
  <c r="FK32" i="59"/>
  <c r="FT32" i="59"/>
  <c r="EC32" i="59"/>
  <c r="EO32" i="59"/>
  <c r="D35" i="57"/>
  <c r="D36" i="57"/>
  <c r="T35" i="57"/>
  <c r="T36" i="57"/>
  <c r="E36" i="56"/>
  <c r="E35" i="56"/>
  <c r="W36" i="56"/>
  <c r="W35" i="56"/>
  <c r="AE36" i="56"/>
  <c r="AE35" i="56"/>
  <c r="AM36" i="56"/>
  <c r="AM35" i="56"/>
  <c r="AU36" i="56"/>
  <c r="AU35" i="56"/>
  <c r="BD35" i="56"/>
  <c r="BD36" i="56"/>
  <c r="BM36" i="56"/>
  <c r="BM35" i="56"/>
  <c r="R35" i="58"/>
  <c r="R36" i="58"/>
  <c r="N36" i="57"/>
  <c r="N35" i="57"/>
  <c r="S32" i="56"/>
  <c r="AJ32" i="56"/>
  <c r="BA32" i="56"/>
  <c r="B30" i="56"/>
  <c r="B31" i="56"/>
  <c r="AP31" i="46"/>
  <c r="AP30" i="46"/>
  <c r="AP32" i="46" s="1"/>
  <c r="K35" i="19"/>
  <c r="K36" i="19"/>
  <c r="H35" i="19"/>
  <c r="H36" i="19"/>
  <c r="W32" i="21"/>
  <c r="I32" i="56"/>
  <c r="Z32" i="56"/>
  <c r="AP32" i="56"/>
  <c r="BG32" i="56"/>
  <c r="AH51" i="46"/>
  <c r="AH53" i="46" s="1"/>
  <c r="AH52" i="46"/>
  <c r="Z35" i="20"/>
  <c r="Z36" i="20"/>
  <c r="AA32" i="21"/>
  <c r="AC35" i="21"/>
  <c r="AC36" i="21"/>
  <c r="CA36" i="21"/>
  <c r="CA35" i="21"/>
  <c r="D32" i="58"/>
  <c r="P32" i="58"/>
  <c r="B32" i="58"/>
  <c r="D32" i="56"/>
  <c r="V32" i="56"/>
  <c r="AL32" i="56"/>
  <c r="BC32" i="56"/>
  <c r="CE32" i="56"/>
  <c r="AG42" i="46"/>
  <c r="BB42" i="46"/>
  <c r="AQ32" i="21"/>
  <c r="BX36" i="56"/>
  <c r="BX35" i="56"/>
  <c r="CA32" i="56"/>
  <c r="BY42" i="46"/>
  <c r="AT41" i="46"/>
  <c r="AT40" i="46"/>
  <c r="AH40" i="46"/>
  <c r="AH42" i="46" s="1"/>
  <c r="AH41" i="46"/>
  <c r="BJ42" i="46"/>
  <c r="CD36" i="21"/>
  <c r="CD35" i="21"/>
  <c r="AD32" i="21"/>
  <c r="C32" i="21"/>
  <c r="AH36" i="21"/>
  <c r="AH35" i="21"/>
  <c r="BV36" i="21"/>
  <c r="BV35" i="21"/>
  <c r="B32" i="19"/>
  <c r="B32" i="43"/>
  <c r="P35" i="59"/>
  <c r="P36" i="59"/>
  <c r="EU31" i="59"/>
  <c r="EU30" i="59"/>
  <c r="FH36" i="59"/>
  <c r="FH35" i="59"/>
  <c r="FI31" i="59"/>
  <c r="FI30" i="59"/>
  <c r="DU31" i="59"/>
  <c r="DU30" i="59"/>
  <c r="DU32" i="59" s="1"/>
  <c r="GB31" i="59"/>
  <c r="GB30" i="59"/>
  <c r="DV36" i="59"/>
  <c r="DV35" i="59"/>
  <c r="EN35" i="59"/>
  <c r="EN36" i="59"/>
  <c r="JE36" i="59"/>
  <c r="JE35" i="59"/>
  <c r="GH30" i="59"/>
  <c r="GH31" i="59"/>
  <c r="F35" i="57"/>
  <c r="B37" i="57" s="1"/>
  <c r="F36" i="57"/>
  <c r="M35" i="58"/>
  <c r="M36" i="58"/>
  <c r="H36" i="56"/>
  <c r="H35" i="56"/>
  <c r="P35" i="56"/>
  <c r="P36" i="56"/>
  <c r="Y35" i="56"/>
  <c r="Y36" i="56"/>
  <c r="AG35" i="56"/>
  <c r="AG36" i="56"/>
  <c r="AO35" i="56"/>
  <c r="AO36" i="56"/>
  <c r="AW35" i="56"/>
  <c r="AW36" i="56"/>
  <c r="BF35" i="56"/>
  <c r="BF36" i="56"/>
  <c r="BO35" i="56"/>
  <c r="BO36" i="56"/>
  <c r="H36" i="57"/>
  <c r="H35" i="57"/>
  <c r="R36" i="57"/>
  <c r="R35" i="57"/>
  <c r="AL52" i="46"/>
  <c r="AL51" i="46"/>
  <c r="F36" i="19"/>
  <c r="F35" i="19"/>
  <c r="AI35" i="21"/>
  <c r="AI36" i="21"/>
  <c r="K36" i="21"/>
  <c r="K35" i="21"/>
  <c r="P36" i="20"/>
  <c r="P35" i="20"/>
  <c r="BH36" i="21"/>
  <c r="BH35" i="21"/>
  <c r="B44" i="43"/>
  <c r="B43" i="43"/>
  <c r="H35" i="21"/>
  <c r="H36" i="21"/>
  <c r="F35" i="56"/>
  <c r="F36" i="56"/>
  <c r="X36" i="56"/>
  <c r="X35" i="56"/>
  <c r="AN36" i="56"/>
  <c r="AN35" i="56"/>
  <c r="BE36" i="56"/>
  <c r="BE35" i="56"/>
  <c r="BV45" i="46"/>
  <c r="BV46" i="46"/>
  <c r="BN57" i="46"/>
  <c r="BN56" i="46"/>
  <c r="AH31" i="46"/>
  <c r="AH30" i="46"/>
  <c r="BV56" i="46"/>
  <c r="BV57" i="46"/>
  <c r="CL36" i="21"/>
  <c r="CL35" i="21"/>
  <c r="BP36" i="21"/>
  <c r="BP35" i="21"/>
  <c r="AD36" i="46"/>
  <c r="AD35" i="46"/>
  <c r="B36" i="20"/>
  <c r="B35" i="20"/>
  <c r="BF35" i="59"/>
  <c r="BF36" i="59"/>
  <c r="AC35" i="59"/>
  <c r="AC36" i="59"/>
  <c r="CK36" i="59"/>
  <c r="CK35" i="59"/>
  <c r="BL36" i="59"/>
  <c r="BL35" i="59"/>
  <c r="CD36" i="59"/>
  <c r="CD35" i="59"/>
  <c r="CH36" i="59"/>
  <c r="CH35" i="59"/>
  <c r="DY31" i="59"/>
  <c r="DY30" i="59"/>
  <c r="GK35" i="59"/>
  <c r="GK36" i="59"/>
  <c r="HC36" i="59"/>
  <c r="HC35" i="59"/>
  <c r="HS36" i="59"/>
  <c r="HS35" i="59"/>
  <c r="GN36" i="59"/>
  <c r="GN35" i="59"/>
  <c r="GV35" i="59"/>
  <c r="GV36" i="59"/>
  <c r="HE35" i="59"/>
  <c r="HE36" i="59"/>
  <c r="HM35" i="59"/>
  <c r="HM36" i="59"/>
  <c r="HU35" i="59"/>
  <c r="HU36" i="59"/>
  <c r="IC35" i="59"/>
  <c r="IC36" i="59"/>
  <c r="II36" i="59"/>
  <c r="II35" i="59"/>
  <c r="IR36" i="59"/>
  <c r="IR35" i="59"/>
  <c r="IZ36" i="59"/>
  <c r="IZ35" i="59"/>
  <c r="JI36" i="59"/>
  <c r="JI35" i="59"/>
  <c r="DQ31" i="59"/>
  <c r="DQ30" i="59"/>
  <c r="FZ30" i="59"/>
  <c r="FZ32" i="59" s="1"/>
  <c r="FZ31" i="59"/>
  <c r="EE31" i="59"/>
  <c r="EE30" i="59"/>
  <c r="DF35" i="59"/>
  <c r="DF36" i="59"/>
  <c r="FE31" i="59"/>
  <c r="FE30" i="59"/>
  <c r="IQ35" i="59"/>
  <c r="IQ36" i="59"/>
  <c r="JM36" i="59"/>
  <c r="JM35" i="59"/>
  <c r="U35" i="58"/>
  <c r="U36" i="58"/>
  <c r="V35" i="57"/>
  <c r="V36" i="57"/>
  <c r="F35" i="58"/>
  <c r="F36" i="58"/>
  <c r="C36" i="56"/>
  <c r="C35" i="56"/>
  <c r="L36" i="56"/>
  <c r="L35" i="56"/>
  <c r="T35" i="56"/>
  <c r="T36" i="56"/>
  <c r="AC35" i="56"/>
  <c r="AC36" i="56"/>
  <c r="AK35" i="56"/>
  <c r="AK36" i="56"/>
  <c r="AS35" i="56"/>
  <c r="AS36" i="56"/>
  <c r="BB35" i="56"/>
  <c r="BB36" i="56"/>
  <c r="BK35" i="56"/>
  <c r="BK36" i="56"/>
  <c r="K35" i="58"/>
  <c r="K36" i="58"/>
  <c r="X36" i="57"/>
  <c r="X35" i="57"/>
  <c r="CF36" i="56"/>
  <c r="CF35" i="56"/>
  <c r="CI35" i="56"/>
  <c r="CI36" i="56"/>
  <c r="AL41" i="46"/>
  <c r="AL40" i="46"/>
  <c r="E35" i="20"/>
  <c r="E36" i="20"/>
  <c r="D35" i="43"/>
  <c r="B37" i="43" s="1"/>
  <c r="D36" i="43"/>
  <c r="B38" i="43" s="1"/>
  <c r="B41" i="43"/>
  <c r="AS35" i="21"/>
  <c r="AS36" i="21"/>
  <c r="BF36" i="21"/>
  <c r="BF35" i="21"/>
  <c r="Z36" i="21"/>
  <c r="Z35" i="21"/>
  <c r="BJ31" i="46"/>
  <c r="BJ30" i="46"/>
  <c r="O35" i="21"/>
  <c r="O36" i="21"/>
  <c r="AW36" i="21"/>
  <c r="AW35" i="21"/>
  <c r="D36" i="19"/>
  <c r="D35" i="19"/>
  <c r="AF36" i="21"/>
  <c r="AF35" i="21"/>
  <c r="G35" i="57"/>
  <c r="G36" i="57"/>
  <c r="L35" i="57"/>
  <c r="L36" i="57"/>
  <c r="O36" i="56"/>
  <c r="O35" i="56"/>
  <c r="AF36" i="56"/>
  <c r="AF35" i="56"/>
  <c r="AV36" i="56"/>
  <c r="AV35" i="56"/>
  <c r="BN36" i="56"/>
  <c r="BN35" i="56"/>
  <c r="BR56" i="46"/>
  <c r="BR57" i="46"/>
  <c r="BJ57" i="46"/>
  <c r="BJ56" i="46"/>
  <c r="AP56" i="46"/>
  <c r="AP57" i="46"/>
  <c r="CF36" i="21"/>
  <c r="CF35" i="21"/>
  <c r="CI36" i="21"/>
  <c r="CI35" i="21"/>
  <c r="S36" i="21"/>
  <c r="S35" i="21"/>
  <c r="P36" i="19"/>
  <c r="P35" i="19"/>
  <c r="BA36" i="21"/>
  <c r="BA35" i="21"/>
  <c r="BB56" i="46"/>
  <c r="BB57" i="46"/>
  <c r="CL36" i="59"/>
  <c r="CL35" i="59"/>
  <c r="CM35" i="59"/>
  <c r="CM36" i="59"/>
  <c r="BP36" i="59"/>
  <c r="BP35" i="59"/>
  <c r="AH36" i="59"/>
  <c r="AH35" i="59"/>
  <c r="W35" i="59"/>
  <c r="W36" i="59"/>
  <c r="CF36" i="59"/>
  <c r="CF35" i="59"/>
  <c r="BC36" i="59"/>
  <c r="BC35" i="59"/>
  <c r="Y36" i="59"/>
  <c r="Y35" i="59"/>
  <c r="CI36" i="59"/>
  <c r="CI35" i="59"/>
  <c r="CA36" i="59"/>
  <c r="CA35" i="59"/>
  <c r="BK36" i="59"/>
  <c r="BK35" i="59"/>
  <c r="AS36" i="59"/>
  <c r="AS35" i="59"/>
  <c r="T35" i="59"/>
  <c r="T36" i="59"/>
  <c r="CR30" i="59"/>
  <c r="CR31" i="59"/>
  <c r="BU36" i="59"/>
  <c r="BU35" i="59"/>
  <c r="BG36" i="59"/>
  <c r="BG35" i="59"/>
  <c r="AA36" i="59"/>
  <c r="AA35" i="59"/>
  <c r="BO35" i="59"/>
  <c r="BO36" i="59"/>
  <c r="AW35" i="59"/>
  <c r="AW36" i="59"/>
  <c r="AG35" i="59"/>
  <c r="AG36" i="59"/>
  <c r="CB36" i="59"/>
  <c r="CB35" i="59"/>
  <c r="AT36" i="59"/>
  <c r="AT35" i="59"/>
  <c r="B30" i="59" a="1"/>
  <c r="CT31" i="59"/>
  <c r="CT30" i="59"/>
  <c r="DN31" i="59"/>
  <c r="DN30" i="59"/>
  <c r="DN32" i="59" s="1"/>
  <c r="EA35" i="59"/>
  <c r="EA36" i="59"/>
  <c r="DH36" i="59"/>
  <c r="DH35" i="59"/>
  <c r="FG36" i="59"/>
  <c r="FG35" i="59"/>
  <c r="EB31" i="59"/>
  <c r="EB30" i="59"/>
  <c r="EB32" i="59" s="1"/>
  <c r="DA31" i="59"/>
  <c r="DA30" i="59"/>
  <c r="HK36" i="59"/>
  <c r="HK35" i="59"/>
  <c r="IA36" i="59"/>
  <c r="IA35" i="59"/>
  <c r="GI36" i="59"/>
  <c r="GI35" i="59"/>
  <c r="GR36" i="59"/>
  <c r="GR35" i="59"/>
  <c r="GZ35" i="59"/>
  <c r="GZ36" i="59"/>
  <c r="HI35" i="59"/>
  <c r="HI36" i="59"/>
  <c r="HQ35" i="59"/>
  <c r="HQ36" i="59"/>
  <c r="HY35" i="59"/>
  <c r="HY36" i="59"/>
  <c r="IH35" i="59"/>
  <c r="IH36" i="59"/>
  <c r="IM36" i="59"/>
  <c r="IM35" i="59"/>
  <c r="IV36" i="59"/>
  <c r="IV35" i="59"/>
  <c r="IY35" i="59"/>
  <c r="IY36" i="59"/>
  <c r="JQ36" i="59"/>
  <c r="JQ35" i="59"/>
  <c r="IU35" i="59"/>
  <c r="IU36" i="59"/>
  <c r="JO35" i="59"/>
  <c r="JO36" i="59"/>
  <c r="DE31" i="59"/>
  <c r="DE30" i="59"/>
  <c r="EL31" i="59"/>
  <c r="EL30" i="59"/>
  <c r="EL32" i="59" s="1"/>
  <c r="BS32" i="59"/>
  <c r="AY36" i="59"/>
  <c r="AY35" i="59"/>
  <c r="BX36" i="59"/>
  <c r="BX35" i="59"/>
  <c r="AL36" i="59"/>
  <c r="AL35" i="59"/>
  <c r="R36" i="59"/>
  <c r="R35" i="59"/>
  <c r="CE32" i="59"/>
  <c r="BW32" i="59"/>
  <c r="BB32" i="59"/>
  <c r="AK32" i="59"/>
  <c r="D36" i="59"/>
  <c r="D35" i="59"/>
  <c r="CS31" i="59"/>
  <c r="CS30" i="59"/>
  <c r="DI31" i="59"/>
  <c r="DI30" i="59"/>
  <c r="DI32" i="59" s="1"/>
  <c r="CW31" i="59"/>
  <c r="CW30" i="59"/>
  <c r="ES31" i="59"/>
  <c r="ES30" i="59"/>
  <c r="ES32" i="59" s="1"/>
  <c r="EI32" i="59"/>
  <c r="FU35" i="59"/>
  <c r="FU36" i="59"/>
  <c r="DB31" i="59"/>
  <c r="DB30" i="59"/>
  <c r="DB32" i="59" s="1"/>
  <c r="GA32" i="59"/>
  <c r="GX36" i="59"/>
  <c r="GX35" i="59"/>
  <c r="HO36" i="59"/>
  <c r="HO35" i="59"/>
  <c r="FC32" i="59"/>
  <c r="IG36" i="59"/>
  <c r="IG35" i="59"/>
  <c r="IP36" i="59"/>
  <c r="IP35" i="59"/>
  <c r="IX36" i="59"/>
  <c r="IX35" i="59"/>
  <c r="JD32" i="59"/>
  <c r="JH32" i="59"/>
  <c r="JL32" i="59"/>
  <c r="JP32" i="59"/>
  <c r="JK32" i="59"/>
  <c r="EP31" i="59"/>
  <c r="EP30" i="59"/>
  <c r="EP32" i="59" s="1"/>
  <c r="FM31" i="59"/>
  <c r="FM30" i="59"/>
  <c r="DK32" i="59"/>
  <c r="DS32" i="59"/>
  <c r="ER32" i="59"/>
  <c r="FN31" i="59"/>
  <c r="FN30" i="59"/>
  <c r="DD32" i="59"/>
  <c r="DZ31" i="59"/>
  <c r="DZ30" i="59"/>
  <c r="FD32" i="59"/>
  <c r="FO32" i="59"/>
  <c r="FV30" i="59"/>
  <c r="FV32" i="59" s="1"/>
  <c r="FV31" i="59"/>
  <c r="EG32" i="59"/>
  <c r="J35" i="57"/>
  <c r="J36" i="57"/>
  <c r="Z36" i="57"/>
  <c r="Z35" i="57"/>
  <c r="J35" i="56"/>
  <c r="J36" i="56"/>
  <c r="R36" i="56"/>
  <c r="R35" i="56"/>
  <c r="AA36" i="56"/>
  <c r="AA35" i="56"/>
  <c r="AI36" i="56"/>
  <c r="AI35" i="56"/>
  <c r="AQ36" i="56"/>
  <c r="AQ35" i="56"/>
  <c r="AZ36" i="56"/>
  <c r="AZ35" i="56"/>
  <c r="BH36" i="56"/>
  <c r="BH35" i="56"/>
  <c r="W35" i="57"/>
  <c r="W36" i="57"/>
  <c r="K32" i="56"/>
  <c r="AB32" i="56"/>
  <c r="AR32" i="56"/>
  <c r="BJ32" i="56"/>
  <c r="BS32" i="56"/>
  <c r="AL31" i="46"/>
  <c r="AL30" i="46"/>
  <c r="Y36" i="20"/>
  <c r="Y35" i="20"/>
  <c r="BN36" i="46"/>
  <c r="BN35" i="46"/>
  <c r="BR46" i="46"/>
  <c r="BR45" i="46"/>
  <c r="BX35" i="21"/>
  <c r="BX36" i="21"/>
  <c r="N32" i="58"/>
  <c r="B32" i="57"/>
  <c r="Q32" i="56"/>
  <c r="B41" i="56" s="1"/>
  <c r="AH32" i="56"/>
  <c r="AY32" i="56"/>
  <c r="BP32" i="56"/>
  <c r="BW32" i="56"/>
  <c r="CM32" i="56"/>
  <c r="D32" i="20"/>
  <c r="AM32" i="21"/>
  <c r="BD35" i="21"/>
  <c r="BD36" i="21"/>
  <c r="M32" i="56"/>
  <c r="AD32" i="56"/>
  <c r="AT32" i="56"/>
  <c r="BL32" i="56"/>
  <c r="BB32" i="46"/>
  <c r="BI53" i="46"/>
  <c r="AD42" i="46"/>
  <c r="AP42" i="46"/>
  <c r="AX30" i="46"/>
  <c r="AX31" i="46"/>
  <c r="CH35" i="21"/>
  <c r="CH36" i="21"/>
  <c r="AO32" i="21"/>
  <c r="Q32" i="21"/>
  <c r="B38" i="19"/>
  <c r="AD53" i="46"/>
  <c r="B37" i="19" l="1"/>
  <c r="HR35" i="59"/>
  <c r="HR36" i="59"/>
  <c r="GW36" i="59"/>
  <c r="GW35" i="59"/>
  <c r="AX45" i="46"/>
  <c r="AX46" i="46"/>
  <c r="BY35" i="56"/>
  <c r="BY36" i="56"/>
  <c r="CR32" i="59"/>
  <c r="B32" i="56"/>
  <c r="B38" i="57"/>
  <c r="V35" i="20"/>
  <c r="V36" i="20"/>
  <c r="HB35" i="59"/>
  <c r="HB36" i="59"/>
  <c r="EH35" i="59"/>
  <c r="EH36" i="59"/>
  <c r="X35" i="20"/>
  <c r="X36" i="20"/>
  <c r="BF45" i="46"/>
  <c r="BF46" i="46"/>
  <c r="GJ36" i="59"/>
  <c r="GJ35" i="59"/>
  <c r="DT36" i="59"/>
  <c r="DT35" i="59"/>
  <c r="BV35" i="46"/>
  <c r="BV36" i="46"/>
  <c r="FE32" i="59"/>
  <c r="EE32" i="59"/>
  <c r="DQ32" i="59"/>
  <c r="DY32" i="59"/>
  <c r="AH32" i="46"/>
  <c r="B45" i="43"/>
  <c r="AL53" i="46"/>
  <c r="GH32" i="59"/>
  <c r="AT42" i="46"/>
  <c r="BN42" i="46"/>
  <c r="HV36" i="59"/>
  <c r="HV35" i="59"/>
  <c r="DP32" i="59"/>
  <c r="DL32" i="59"/>
  <c r="DG32" i="59"/>
  <c r="AT36" i="56"/>
  <c r="AT35" i="56"/>
  <c r="AB35" i="56"/>
  <c r="AB36" i="56"/>
  <c r="ER35" i="59"/>
  <c r="ER36" i="59"/>
  <c r="JP36" i="59"/>
  <c r="JP35" i="59"/>
  <c r="EI36" i="59"/>
  <c r="EI35" i="59"/>
  <c r="EL36" i="59"/>
  <c r="EL35" i="59"/>
  <c r="EE35" i="59"/>
  <c r="EE36" i="59"/>
  <c r="AL57" i="46"/>
  <c r="AL56" i="46"/>
  <c r="CA35" i="56"/>
  <c r="CA36" i="56"/>
  <c r="AL36" i="56"/>
  <c r="AL35" i="56"/>
  <c r="AP36" i="56"/>
  <c r="AP35" i="56"/>
  <c r="AP35" i="46"/>
  <c r="AP36" i="46"/>
  <c r="FX36" i="59"/>
  <c r="FX35" i="59"/>
  <c r="DR36" i="59"/>
  <c r="DR35" i="59"/>
  <c r="Q36" i="21"/>
  <c r="Q35" i="21"/>
  <c r="AM36" i="21"/>
  <c r="AM35" i="21"/>
  <c r="B35" i="57"/>
  <c r="B36" i="57"/>
  <c r="K35" i="56"/>
  <c r="K36" i="56"/>
  <c r="DS36" i="59"/>
  <c r="DS35" i="59"/>
  <c r="JL36" i="59"/>
  <c r="JL35" i="59"/>
  <c r="DI36" i="59"/>
  <c r="DI35" i="59"/>
  <c r="B30" i="59"/>
  <c r="B31" i="59"/>
  <c r="DU36" i="59"/>
  <c r="DU35" i="59"/>
  <c r="C36" i="21"/>
  <c r="B41" i="21"/>
  <c r="C35" i="21"/>
  <c r="AT45" i="46"/>
  <c r="AT46" i="46"/>
  <c r="V36" i="56"/>
  <c r="V35" i="56"/>
  <c r="D35" i="58"/>
  <c r="D36" i="58"/>
  <c r="Z36" i="56"/>
  <c r="Z35" i="56"/>
  <c r="AJ36" i="56"/>
  <c r="AJ35" i="56"/>
  <c r="FK36" i="59"/>
  <c r="FK35" i="59"/>
  <c r="FS32" i="59"/>
  <c r="DO35" i="59"/>
  <c r="DO36" i="59"/>
  <c r="JS35" i="59"/>
  <c r="JS36" i="59"/>
  <c r="JN36" i="59"/>
  <c r="JN35" i="59"/>
  <c r="EK32" i="59"/>
  <c r="AD45" i="46"/>
  <c r="AD46" i="46"/>
  <c r="BW35" i="56"/>
  <c r="BW36" i="56"/>
  <c r="FV36" i="59"/>
  <c r="FV35" i="59"/>
  <c r="DB36" i="59"/>
  <c r="DB35" i="59"/>
  <c r="BB36" i="59"/>
  <c r="BB35" i="59"/>
  <c r="GH41" i="59"/>
  <c r="FE35" i="59"/>
  <c r="FE36" i="59"/>
  <c r="DQ36" i="59"/>
  <c r="DQ35" i="59"/>
  <c r="DY36" i="59"/>
  <c r="DY35" i="59"/>
  <c r="GH36" i="59"/>
  <c r="GH35" i="59"/>
  <c r="B36" i="19"/>
  <c r="B35" i="19"/>
  <c r="BB45" i="46"/>
  <c r="BB46" i="46"/>
  <c r="P35" i="58"/>
  <c r="P36" i="58"/>
  <c r="BA36" i="56"/>
  <c r="BA35" i="56"/>
  <c r="FT36" i="59"/>
  <c r="FT35" i="59"/>
  <c r="JR35" i="59"/>
  <c r="JR36" i="59"/>
  <c r="FW36" i="59"/>
  <c r="FW35" i="59"/>
  <c r="AD36" i="56"/>
  <c r="AD35" i="56"/>
  <c r="BP36" i="56"/>
  <c r="BP35" i="56"/>
  <c r="BS35" i="56"/>
  <c r="BS36" i="56"/>
  <c r="FO36" i="59"/>
  <c r="FO35" i="59"/>
  <c r="DD36" i="59"/>
  <c r="DD35" i="59"/>
  <c r="EP36" i="59"/>
  <c r="EP35" i="59"/>
  <c r="ES35" i="59"/>
  <c r="ES36" i="59"/>
  <c r="BW36" i="59"/>
  <c r="BW35" i="59"/>
  <c r="EB35" i="59"/>
  <c r="EB36" i="59"/>
  <c r="DN36" i="59"/>
  <c r="DN35" i="59"/>
  <c r="AO36" i="21"/>
  <c r="AO35" i="21"/>
  <c r="AX32" i="46"/>
  <c r="BB36" i="46"/>
  <c r="BB35" i="46"/>
  <c r="M36" i="56"/>
  <c r="M35" i="56"/>
  <c r="D36" i="20"/>
  <c r="B38" i="20" s="1"/>
  <c r="D35" i="20"/>
  <c r="B37" i="20" s="1"/>
  <c r="AY36" i="56"/>
  <c r="AY35" i="56"/>
  <c r="BJ36" i="56"/>
  <c r="BJ35" i="56"/>
  <c r="EG36" i="59"/>
  <c r="EG35" i="59"/>
  <c r="FD36" i="59"/>
  <c r="FD35" i="59"/>
  <c r="FN32" i="59"/>
  <c r="DK35" i="59"/>
  <c r="DK36" i="59"/>
  <c r="JH36" i="59"/>
  <c r="JH35" i="59"/>
  <c r="FC36" i="59"/>
  <c r="FC35" i="59"/>
  <c r="CE36" i="59"/>
  <c r="CE35" i="59"/>
  <c r="DE32" i="59"/>
  <c r="BJ32" i="46"/>
  <c r="AD35" i="21"/>
  <c r="AD36" i="21"/>
  <c r="BJ45" i="46"/>
  <c r="BJ46" i="46"/>
  <c r="CE35" i="56"/>
  <c r="CE36" i="56"/>
  <c r="D35" i="56"/>
  <c r="D36" i="56"/>
  <c r="AA35" i="21"/>
  <c r="AA36" i="21"/>
  <c r="I36" i="56"/>
  <c r="I35" i="56"/>
  <c r="S36" i="56"/>
  <c r="S35" i="56"/>
  <c r="EO36" i="59"/>
  <c r="EO35" i="59"/>
  <c r="EJ32" i="59"/>
  <c r="EY36" i="59"/>
  <c r="EY35" i="59"/>
  <c r="FB36" i="59"/>
  <c r="FB35" i="59"/>
  <c r="JC35" i="59"/>
  <c r="JC36" i="59"/>
  <c r="JJ35" i="59"/>
  <c r="JJ36" i="59"/>
  <c r="FR32" i="59"/>
  <c r="CY32" i="59"/>
  <c r="EW32" i="59"/>
  <c r="DX32" i="59"/>
  <c r="Q36" i="56"/>
  <c r="Q35" i="56"/>
  <c r="AD56" i="46"/>
  <c r="AD57" i="46"/>
  <c r="AP46" i="46"/>
  <c r="AP45" i="46"/>
  <c r="BL36" i="56"/>
  <c r="BL35" i="56"/>
  <c r="CM35" i="56"/>
  <c r="CM36" i="56"/>
  <c r="AH36" i="56"/>
  <c r="AH35" i="56"/>
  <c r="AL32" i="46"/>
  <c r="AR36" i="56"/>
  <c r="AR35" i="56"/>
  <c r="DZ32" i="59"/>
  <c r="FM32" i="59"/>
  <c r="JK35" i="59"/>
  <c r="JK36" i="59"/>
  <c r="JD36" i="59"/>
  <c r="JD35" i="59"/>
  <c r="GA36" i="59"/>
  <c r="GA35" i="59"/>
  <c r="CW32" i="59"/>
  <c r="CS32" i="59"/>
  <c r="AK36" i="59"/>
  <c r="AK35" i="59"/>
  <c r="BS35" i="59"/>
  <c r="BS36" i="59"/>
  <c r="DA32" i="59"/>
  <c r="CT32" i="59"/>
  <c r="CR35" i="59"/>
  <c r="CR36" i="59"/>
  <c r="AL42" i="46"/>
  <c r="FZ36" i="59"/>
  <c r="FZ35" i="59"/>
  <c r="GB32" i="59"/>
  <c r="FI32" i="59"/>
  <c r="EU32" i="59"/>
  <c r="B36" i="43"/>
  <c r="B35" i="43"/>
  <c r="AQ35" i="21"/>
  <c r="AQ36" i="21"/>
  <c r="BC36" i="56"/>
  <c r="BC35" i="56"/>
  <c r="B35" i="58"/>
  <c r="B36" i="58"/>
  <c r="BG36" i="56"/>
  <c r="BG35" i="56"/>
  <c r="W35" i="21"/>
  <c r="W36" i="21"/>
  <c r="B36" i="56"/>
  <c r="B35" i="56"/>
  <c r="EC36" i="59"/>
  <c r="EC35" i="59"/>
  <c r="DM32" i="59"/>
  <c r="FA32" i="59"/>
  <c r="DW35" i="59"/>
  <c r="DW36" i="59"/>
  <c r="IL35" i="59"/>
  <c r="GH37" i="59" s="1"/>
  <c r="IL36" i="59"/>
  <c r="JF36" i="59"/>
  <c r="JF35" i="59"/>
  <c r="ET36" i="59"/>
  <c r="ET35" i="59"/>
  <c r="GH38" i="59" l="1"/>
  <c r="B37" i="56"/>
  <c r="DG36" i="59"/>
  <c r="DG35" i="59"/>
  <c r="B38" i="58"/>
  <c r="B38" i="21"/>
  <c r="DL35" i="59"/>
  <c r="DL36" i="59"/>
  <c r="BN46" i="46"/>
  <c r="BN45" i="46"/>
  <c r="B38" i="56"/>
  <c r="B37" i="58"/>
  <c r="DP35" i="59"/>
  <c r="DP36" i="59"/>
  <c r="FS36" i="59"/>
  <c r="FS35" i="59"/>
  <c r="B32" i="59"/>
  <c r="DM36" i="59"/>
  <c r="DM35" i="59"/>
  <c r="CY36" i="59"/>
  <c r="CY35" i="59"/>
  <c r="AL36" i="46"/>
  <c r="AL35" i="46"/>
  <c r="DE36" i="59"/>
  <c r="DE35" i="59"/>
  <c r="FI35" i="59"/>
  <c r="FI36" i="59"/>
  <c r="CW35" i="59"/>
  <c r="CW36" i="59"/>
  <c r="DZ36" i="59"/>
  <c r="DZ35" i="59"/>
  <c r="DX36" i="59"/>
  <c r="DX35" i="59"/>
  <c r="EJ36" i="59"/>
  <c r="EJ35" i="59"/>
  <c r="FN35" i="59"/>
  <c r="FN36" i="59"/>
  <c r="EK36" i="59"/>
  <c r="EK35" i="59"/>
  <c r="B37" i="21"/>
  <c r="DA36" i="59"/>
  <c r="DA35" i="59"/>
  <c r="EU36" i="59"/>
  <c r="EU35" i="59"/>
  <c r="B41" i="59"/>
  <c r="CS35" i="59"/>
  <c r="CS36" i="59"/>
  <c r="FM35" i="59"/>
  <c r="FM36" i="59"/>
  <c r="FR36" i="59"/>
  <c r="FR35" i="59"/>
  <c r="AX36" i="46"/>
  <c r="AX35" i="46"/>
  <c r="FA36" i="59"/>
  <c r="FA35" i="59"/>
  <c r="GB36" i="59"/>
  <c r="GB35" i="59"/>
  <c r="AL46" i="46"/>
  <c r="AL45" i="46"/>
  <c r="CT36" i="59"/>
  <c r="B38" i="59" s="1"/>
  <c r="CT35" i="59"/>
  <c r="EW35" i="59"/>
  <c r="EW36" i="59"/>
  <c r="BJ36" i="46"/>
  <c r="BJ35" i="46"/>
  <c r="B37" i="59" l="1"/>
  <c r="B35" i="59"/>
  <c r="B3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A1" authorId="0" shapeId="0" xr:uid="{00000000-0006-0000-2100-000001000000}">
      <text>
        <r>
          <rPr>
            <b/>
            <sz val="8"/>
            <color indexed="81"/>
            <rFont val="Tahoma"/>
            <family val="2"/>
          </rPr>
          <t>John Cotter:</t>
        </r>
        <r>
          <rPr>
            <sz val="8"/>
            <color indexed="81"/>
            <rFont val="Tahoma"/>
            <family val="2"/>
          </rPr>
          <t xml:space="preserve">
models pre 2018</t>
        </r>
      </text>
    </comment>
    <comment ref="A18" authorId="0" shapeId="0" xr:uid="{00000000-0006-0000-2100-000002000000}">
      <text>
        <r>
          <rPr>
            <b/>
            <sz val="8"/>
            <color indexed="81"/>
            <rFont val="Tahoma"/>
            <family val="2"/>
          </rPr>
          <t>John Cotter:</t>
        </r>
        <r>
          <rPr>
            <sz val="8"/>
            <color indexed="81"/>
            <rFont val="Tahoma"/>
            <family val="2"/>
          </rPr>
          <t xml:space="preserve">
models post 2018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A1" authorId="0" shapeId="0" xr:uid="{00000000-0006-0000-2200-000001000000}">
      <text>
        <r>
          <rPr>
            <b/>
            <sz val="8"/>
            <color indexed="81"/>
            <rFont val="Tahoma"/>
            <family val="2"/>
          </rPr>
          <t>John Cotter:</t>
        </r>
        <r>
          <rPr>
            <sz val="8"/>
            <color indexed="81"/>
            <rFont val="Tahoma"/>
            <family val="2"/>
          </rPr>
          <t xml:space="preserve">
POST 2018
</t>
        </r>
      </text>
    </comment>
    <comment ref="A18" authorId="0" shapeId="0" xr:uid="{00000000-0006-0000-2200-000002000000}">
      <text>
        <r>
          <rPr>
            <b/>
            <sz val="8"/>
            <color indexed="81"/>
            <rFont val="Tahoma"/>
            <family val="2"/>
          </rPr>
          <t>John Cotter:</t>
        </r>
        <r>
          <rPr>
            <sz val="8"/>
            <color indexed="81"/>
            <rFont val="Tahoma"/>
            <family val="2"/>
          </rPr>
          <t xml:space="preserve">
pre 2018
</t>
        </r>
      </text>
    </comment>
    <comment ref="A35" authorId="0" shapeId="0" xr:uid="{00000000-0006-0000-2200-000003000000}">
      <text>
        <r>
          <rPr>
            <b/>
            <sz val="8"/>
            <color indexed="81"/>
            <rFont val="Tahoma"/>
            <family val="2"/>
          </rPr>
          <t>John Cotter:</t>
        </r>
        <r>
          <rPr>
            <sz val="8"/>
            <color indexed="81"/>
            <rFont val="Tahoma"/>
            <family val="2"/>
          </rPr>
          <t xml:space="preserve">
pre 2018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I2" authorId="0" shapeId="0" xr:uid="{00000000-0006-0000-2400-000001000000}">
      <text>
        <r>
          <rPr>
            <b/>
            <sz val="9"/>
            <color indexed="81"/>
            <rFont val="Tahoma"/>
            <family val="2"/>
          </rPr>
          <t>John Cotter:</t>
        </r>
        <r>
          <rPr>
            <sz val="9"/>
            <color indexed="81"/>
            <rFont val="Tahoma"/>
            <family val="2"/>
          </rPr>
          <t xml:space="preserve">
remove after completing table on the left</t>
        </r>
      </text>
    </comment>
    <comment ref="C3" authorId="0" shapeId="0" xr:uid="{00000000-0006-0000-2400-000002000000}">
      <text>
        <r>
          <rPr>
            <b/>
            <sz val="9"/>
            <color indexed="81"/>
            <rFont val="Tahoma"/>
            <family val="2"/>
          </rPr>
          <t>John Cotter:</t>
        </r>
        <r>
          <rPr>
            <sz val="9"/>
            <color indexed="81"/>
            <rFont val="Tahoma"/>
            <family val="2"/>
          </rPr>
          <t xml:space="preserve">
need to check…should have less developed markets than full sample markets as there are 3 emerging markts.</t>
        </r>
      </text>
    </comment>
    <comment ref="C24" authorId="0" shapeId="0" xr:uid="{00000000-0006-0000-2400-000003000000}">
      <text>
        <r>
          <rPr>
            <b/>
            <sz val="9"/>
            <color indexed="81"/>
            <rFont val="Tahoma"/>
            <family val="2"/>
          </rPr>
          <t>John Cotter:</t>
        </r>
        <r>
          <rPr>
            <sz val="9"/>
            <color indexed="81"/>
            <rFont val="Tahoma"/>
            <family val="2"/>
          </rPr>
          <t xml:space="preserve">
insufficient countries for bond and reits for balanced and unbalanced panels.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I2" authorId="0" shapeId="0" xr:uid="{00000000-0006-0000-2500-000001000000}">
      <text>
        <r>
          <rPr>
            <b/>
            <sz val="9"/>
            <color indexed="81"/>
            <rFont val="Tahoma"/>
            <family val="2"/>
          </rPr>
          <t>John Cotter:</t>
        </r>
        <r>
          <rPr>
            <sz val="9"/>
            <color indexed="81"/>
            <rFont val="Tahoma"/>
            <family val="2"/>
          </rPr>
          <t xml:space="preserve">
remove after completing table on the left</t>
        </r>
      </text>
    </comment>
    <comment ref="C20" authorId="0" shapeId="0" xr:uid="{00000000-0006-0000-2500-000002000000}">
      <text>
        <r>
          <rPr>
            <b/>
            <sz val="9"/>
            <color indexed="81"/>
            <rFont val="Tahoma"/>
            <family val="2"/>
          </rPr>
          <t>John Cotter:</t>
        </r>
        <r>
          <rPr>
            <sz val="9"/>
            <color indexed="81"/>
            <rFont val="Tahoma"/>
            <family val="2"/>
          </rPr>
          <t xml:space="preserve">
note negative
</t>
        </r>
      </text>
    </comment>
    <comment ref="D20" authorId="0" shapeId="0" xr:uid="{00000000-0006-0000-2500-000003000000}">
      <text>
        <r>
          <rPr>
            <b/>
            <sz val="9"/>
            <color indexed="81"/>
            <rFont val="Tahoma"/>
            <family val="2"/>
          </rPr>
          <t>John Cotter:</t>
        </r>
        <r>
          <rPr>
            <sz val="9"/>
            <color indexed="81"/>
            <rFont val="Tahoma"/>
            <family val="2"/>
          </rPr>
          <t xml:space="preserve">
…negative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A1" authorId="0" shapeId="0" xr:uid="{00000000-0006-0000-2B00-000001000000}">
      <text>
        <r>
          <rPr>
            <b/>
            <sz val="9"/>
            <color indexed="81"/>
            <rFont val="Tahoma"/>
            <family val="2"/>
          </rPr>
          <t>John Cotter:</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B1" authorId="0" shapeId="0" xr:uid="{00000000-0006-0000-2D00-000001000000}">
      <text>
        <r>
          <rPr>
            <b/>
            <sz val="9"/>
            <color indexed="81"/>
            <rFont val="Tahoma"/>
            <family val="2"/>
          </rPr>
          <t>John Cotter:</t>
        </r>
        <r>
          <rPr>
            <sz val="9"/>
            <color indexed="81"/>
            <rFont val="Tahoma"/>
            <family val="2"/>
          </rPr>
          <t xml:space="preserve">
no results for emerging vs developed markets with this spec</t>
        </r>
      </text>
    </comment>
    <comment ref="B4" authorId="0" shapeId="0" xr:uid="{00000000-0006-0000-2D00-000002000000}">
      <text>
        <r>
          <rPr>
            <b/>
            <sz val="9"/>
            <color indexed="81"/>
            <rFont val="Tahoma"/>
            <family val="2"/>
          </rPr>
          <t>John Cotter:</t>
        </r>
        <r>
          <rPr>
            <sz val="9"/>
            <color indexed="81"/>
            <rFont val="Tahoma"/>
            <family val="2"/>
          </rPr>
          <t xml:space="preserve">
missing at the moment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F5" authorId="0" shapeId="0" xr:uid="{00000000-0006-0000-2E00-000001000000}">
      <text>
        <r>
          <rPr>
            <b/>
            <sz val="9"/>
            <color indexed="81"/>
            <rFont val="Tahoma"/>
            <charset val="1"/>
          </rPr>
          <t>John Cotter:</t>
        </r>
        <r>
          <rPr>
            <sz val="9"/>
            <color indexed="81"/>
            <rFont val="Tahoma"/>
            <charset val="1"/>
          </rPr>
          <t xml:space="preserve">
no results for emerging vs developed markets with this spec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B23" authorId="0" shapeId="0" xr:uid="{00000000-0006-0000-2F00-000001000000}">
      <text>
        <r>
          <rPr>
            <b/>
            <sz val="9"/>
            <color indexed="81"/>
            <rFont val="Tahoma"/>
            <charset val="1"/>
          </rPr>
          <t>John Cotter:</t>
        </r>
        <r>
          <rPr>
            <sz val="9"/>
            <color indexed="81"/>
            <rFont val="Tahoma"/>
            <charset val="1"/>
          </rPr>
          <t xml:space="preserve">
do not have no. obs
</t>
        </r>
      </text>
    </comment>
    <comment ref="D23" authorId="0" shapeId="0" xr:uid="{00000000-0006-0000-2F00-000002000000}">
      <text>
        <r>
          <rPr>
            <b/>
            <sz val="9"/>
            <color indexed="81"/>
            <rFont val="Tahoma"/>
            <charset val="1"/>
          </rPr>
          <t>John Cotter:</t>
        </r>
        <r>
          <rPr>
            <sz val="9"/>
            <color indexed="81"/>
            <rFont val="Tahoma"/>
            <charset val="1"/>
          </rPr>
          <t xml:space="preserve">
do not have no. obs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G31" authorId="0" shapeId="0" xr:uid="{00000000-0006-0000-3100-000001000000}">
      <text>
        <r>
          <rPr>
            <b/>
            <sz val="9"/>
            <color indexed="81"/>
            <rFont val="Tahoma"/>
            <family val="2"/>
          </rPr>
          <t>John Cotter:</t>
        </r>
        <r>
          <rPr>
            <sz val="9"/>
            <color indexed="81"/>
            <rFont val="Tahoma"/>
            <family val="2"/>
          </rPr>
          <t xml:space="preserve">
not sufficient for emerging market reits</t>
        </r>
      </text>
    </comment>
    <comment ref="G32" authorId="0" shapeId="0" xr:uid="{00000000-0006-0000-3100-000002000000}">
      <text>
        <r>
          <rPr>
            <b/>
            <sz val="9"/>
            <color indexed="81"/>
            <rFont val="Tahoma"/>
            <family val="2"/>
          </rPr>
          <t>John Cotter:</t>
        </r>
        <r>
          <rPr>
            <sz val="9"/>
            <color indexed="81"/>
            <rFont val="Tahoma"/>
            <family val="2"/>
          </rPr>
          <t xml:space="preserve">
not sufficient for emerging market reits</t>
        </r>
      </text>
    </comment>
    <comment ref="G33" authorId="0" shapeId="0" xr:uid="{00000000-0006-0000-3100-000003000000}">
      <text>
        <r>
          <rPr>
            <b/>
            <sz val="9"/>
            <color indexed="81"/>
            <rFont val="Tahoma"/>
            <family val="2"/>
          </rPr>
          <t>John Cotter:</t>
        </r>
        <r>
          <rPr>
            <sz val="9"/>
            <color indexed="81"/>
            <rFont val="Tahoma"/>
            <family val="2"/>
          </rPr>
          <t xml:space="preserve">
not sufficient for emerging market reits</t>
        </r>
      </text>
    </comment>
    <comment ref="G34" authorId="0" shapeId="0" xr:uid="{00000000-0006-0000-3100-000004000000}">
      <text>
        <r>
          <rPr>
            <b/>
            <sz val="9"/>
            <color indexed="81"/>
            <rFont val="Tahoma"/>
            <family val="2"/>
          </rPr>
          <t>John Cotter:</t>
        </r>
        <r>
          <rPr>
            <sz val="9"/>
            <color indexed="81"/>
            <rFont val="Tahoma"/>
            <family val="2"/>
          </rPr>
          <t xml:space="preserve">
not sufficient for emerging market reits</t>
        </r>
      </text>
    </comment>
    <comment ref="G35" authorId="0" shapeId="0" xr:uid="{00000000-0006-0000-3100-000005000000}">
      <text>
        <r>
          <rPr>
            <b/>
            <sz val="9"/>
            <color indexed="81"/>
            <rFont val="Tahoma"/>
            <family val="2"/>
          </rPr>
          <t>John Cotter:</t>
        </r>
        <r>
          <rPr>
            <sz val="9"/>
            <color indexed="81"/>
            <rFont val="Tahoma"/>
            <family val="2"/>
          </rPr>
          <t xml:space="preserve">
not sufficient for emerging market reits</t>
        </r>
      </text>
    </comment>
    <comment ref="G36" authorId="0" shapeId="0" xr:uid="{00000000-0006-0000-3100-000006000000}">
      <text>
        <r>
          <rPr>
            <b/>
            <sz val="9"/>
            <color indexed="81"/>
            <rFont val="Tahoma"/>
            <family val="2"/>
          </rPr>
          <t>John Cotter:</t>
        </r>
        <r>
          <rPr>
            <sz val="9"/>
            <color indexed="81"/>
            <rFont val="Tahoma"/>
            <family val="2"/>
          </rPr>
          <t xml:space="preserve">
not sufficient for emerging market reits</t>
        </r>
      </text>
    </comment>
    <comment ref="G37" authorId="0" shapeId="0" xr:uid="{00000000-0006-0000-3100-000007000000}">
      <text>
        <r>
          <rPr>
            <b/>
            <sz val="9"/>
            <color indexed="81"/>
            <rFont val="Tahoma"/>
            <family val="2"/>
          </rPr>
          <t>John Cotter:</t>
        </r>
        <r>
          <rPr>
            <sz val="9"/>
            <color indexed="81"/>
            <rFont val="Tahoma"/>
            <family val="2"/>
          </rPr>
          <t xml:space="preserve">
not sufficient for emerging market reits</t>
        </r>
      </text>
    </comment>
    <comment ref="G38" authorId="0" shapeId="0" xr:uid="{00000000-0006-0000-3100-000008000000}">
      <text>
        <r>
          <rPr>
            <b/>
            <sz val="9"/>
            <color indexed="81"/>
            <rFont val="Tahoma"/>
            <family val="2"/>
          </rPr>
          <t>John Cotter:</t>
        </r>
        <r>
          <rPr>
            <sz val="9"/>
            <color indexed="81"/>
            <rFont val="Tahoma"/>
            <family val="2"/>
          </rPr>
          <t xml:space="preserve">
not sufficient for emerging market reits</t>
        </r>
      </text>
    </comment>
    <comment ref="F39" authorId="0" shapeId="0" xr:uid="{00000000-0006-0000-3100-000009000000}">
      <text>
        <r>
          <rPr>
            <b/>
            <sz val="9"/>
            <color indexed="81"/>
            <rFont val="Tahoma"/>
            <family val="2"/>
          </rPr>
          <t>John Cotter:</t>
        </r>
        <r>
          <rPr>
            <sz val="9"/>
            <color indexed="81"/>
            <rFont val="Tahoma"/>
            <family val="2"/>
          </rPr>
          <t xml:space="preserve">
not sufficient for emerging market reits</t>
        </r>
      </text>
    </comment>
    <comment ref="G39" authorId="0" shapeId="0" xr:uid="{00000000-0006-0000-3100-00000A000000}">
      <text>
        <r>
          <rPr>
            <b/>
            <sz val="9"/>
            <color indexed="81"/>
            <rFont val="Tahoma"/>
            <family val="2"/>
          </rPr>
          <t>John Cotter:</t>
        </r>
        <r>
          <rPr>
            <sz val="9"/>
            <color indexed="81"/>
            <rFont val="Tahoma"/>
            <family val="2"/>
          </rPr>
          <t xml:space="preserve">
not sufficient for emerging market reits</t>
        </r>
      </text>
    </comment>
    <comment ref="F40" authorId="0" shapeId="0" xr:uid="{00000000-0006-0000-3100-00000B000000}">
      <text>
        <r>
          <rPr>
            <b/>
            <sz val="9"/>
            <color indexed="81"/>
            <rFont val="Tahoma"/>
            <family val="2"/>
          </rPr>
          <t>John Cotter:</t>
        </r>
        <r>
          <rPr>
            <sz val="9"/>
            <color indexed="81"/>
            <rFont val="Tahoma"/>
            <family val="2"/>
          </rPr>
          <t xml:space="preserve">
not sufficient for emerging market reits</t>
        </r>
      </text>
    </comment>
    <comment ref="G40" authorId="0" shapeId="0" xr:uid="{00000000-0006-0000-3100-00000C000000}">
      <text>
        <r>
          <rPr>
            <b/>
            <sz val="9"/>
            <color indexed="81"/>
            <rFont val="Tahoma"/>
            <family val="2"/>
          </rPr>
          <t>John Cotter:</t>
        </r>
        <r>
          <rPr>
            <sz val="9"/>
            <color indexed="81"/>
            <rFont val="Tahoma"/>
            <family val="2"/>
          </rPr>
          <t xml:space="preserve">
not sufficient for emerging market reits</t>
        </r>
      </text>
    </comment>
    <comment ref="G41" authorId="0" shapeId="0" xr:uid="{00000000-0006-0000-3100-00000D000000}">
      <text>
        <r>
          <rPr>
            <b/>
            <sz val="9"/>
            <color indexed="81"/>
            <rFont val="Tahoma"/>
            <family val="2"/>
          </rPr>
          <t>John Cotter:</t>
        </r>
        <r>
          <rPr>
            <sz val="9"/>
            <color indexed="81"/>
            <rFont val="Tahoma"/>
            <family val="2"/>
          </rPr>
          <t xml:space="preserve">
not sufficient for emerging market reits</t>
        </r>
      </text>
    </comment>
    <comment ref="G42" authorId="0" shapeId="0" xr:uid="{00000000-0006-0000-3100-00000E000000}">
      <text>
        <r>
          <rPr>
            <b/>
            <sz val="9"/>
            <color indexed="81"/>
            <rFont val="Tahoma"/>
            <family val="2"/>
          </rPr>
          <t>John Cotter:</t>
        </r>
        <r>
          <rPr>
            <sz val="9"/>
            <color indexed="81"/>
            <rFont val="Tahoma"/>
            <family val="2"/>
          </rPr>
          <t xml:space="preserve">
not sufficient for emerging market reits</t>
        </r>
      </text>
    </comment>
    <comment ref="G43" authorId="0" shapeId="0" xr:uid="{00000000-0006-0000-3100-00000F000000}">
      <text>
        <r>
          <rPr>
            <b/>
            <sz val="9"/>
            <color indexed="81"/>
            <rFont val="Tahoma"/>
            <family val="2"/>
          </rPr>
          <t>John Cotter:</t>
        </r>
        <r>
          <rPr>
            <sz val="9"/>
            <color indexed="81"/>
            <rFont val="Tahoma"/>
            <family val="2"/>
          </rPr>
          <t xml:space="preserve">
not sufficient for emerging market reits</t>
        </r>
      </text>
    </comment>
    <comment ref="G44" authorId="0" shapeId="0" xr:uid="{00000000-0006-0000-3100-000010000000}">
      <text>
        <r>
          <rPr>
            <b/>
            <sz val="9"/>
            <color indexed="81"/>
            <rFont val="Tahoma"/>
            <family val="2"/>
          </rPr>
          <t>John Cotter:</t>
        </r>
        <r>
          <rPr>
            <sz val="9"/>
            <color indexed="81"/>
            <rFont val="Tahoma"/>
            <family val="2"/>
          </rPr>
          <t xml:space="preserve">
not sufficient for emerging market reits</t>
        </r>
      </text>
    </comment>
    <comment ref="G45" authorId="0" shapeId="0" xr:uid="{00000000-0006-0000-3100-000011000000}">
      <text>
        <r>
          <rPr>
            <b/>
            <sz val="9"/>
            <color indexed="81"/>
            <rFont val="Tahoma"/>
            <family val="2"/>
          </rPr>
          <t>John Cotter:</t>
        </r>
        <r>
          <rPr>
            <sz val="9"/>
            <color indexed="81"/>
            <rFont val="Tahoma"/>
            <family val="2"/>
          </rPr>
          <t xml:space="preserve">
not sufficient for emerging market reits</t>
        </r>
      </text>
    </comment>
    <comment ref="G46" authorId="0" shapeId="0" xr:uid="{00000000-0006-0000-3100-000012000000}">
      <text>
        <r>
          <rPr>
            <b/>
            <sz val="9"/>
            <color indexed="81"/>
            <rFont val="Tahoma"/>
            <family val="2"/>
          </rPr>
          <t>John Cotter:</t>
        </r>
        <r>
          <rPr>
            <sz val="9"/>
            <color indexed="81"/>
            <rFont val="Tahoma"/>
            <family val="2"/>
          </rPr>
          <t xml:space="preserve">
not sufficient for emerging market reits</t>
        </r>
      </text>
    </comment>
    <comment ref="F47" authorId="0" shapeId="0" xr:uid="{00000000-0006-0000-3100-000013000000}">
      <text>
        <r>
          <rPr>
            <b/>
            <sz val="9"/>
            <color indexed="81"/>
            <rFont val="Tahoma"/>
            <family val="2"/>
          </rPr>
          <t>John Cotter:</t>
        </r>
        <r>
          <rPr>
            <sz val="9"/>
            <color indexed="81"/>
            <rFont val="Tahoma"/>
            <family val="2"/>
          </rPr>
          <t xml:space="preserve">
not sufficient for emerging market reits</t>
        </r>
      </text>
    </comment>
    <comment ref="G47" authorId="0" shapeId="0" xr:uid="{00000000-0006-0000-3100-000014000000}">
      <text>
        <r>
          <rPr>
            <b/>
            <sz val="9"/>
            <color indexed="81"/>
            <rFont val="Tahoma"/>
            <family val="2"/>
          </rPr>
          <t>John Cotter:</t>
        </r>
        <r>
          <rPr>
            <sz val="9"/>
            <color indexed="81"/>
            <rFont val="Tahoma"/>
            <family val="2"/>
          </rPr>
          <t xml:space="preserve">
not sufficient for emerging market reits</t>
        </r>
      </text>
    </comment>
    <comment ref="F48" authorId="0" shapeId="0" xr:uid="{00000000-0006-0000-3100-000015000000}">
      <text>
        <r>
          <rPr>
            <b/>
            <sz val="9"/>
            <color indexed="81"/>
            <rFont val="Tahoma"/>
            <family val="2"/>
          </rPr>
          <t>John Cotter:</t>
        </r>
        <r>
          <rPr>
            <sz val="9"/>
            <color indexed="81"/>
            <rFont val="Tahoma"/>
            <family val="2"/>
          </rPr>
          <t xml:space="preserve">
not sufficient for emerging market reits</t>
        </r>
      </text>
    </comment>
    <comment ref="G48" authorId="0" shapeId="0" xr:uid="{00000000-0006-0000-3100-000016000000}">
      <text>
        <r>
          <rPr>
            <b/>
            <sz val="9"/>
            <color indexed="81"/>
            <rFont val="Tahoma"/>
            <family val="2"/>
          </rPr>
          <t>John Cotter:</t>
        </r>
        <r>
          <rPr>
            <sz val="9"/>
            <color indexed="81"/>
            <rFont val="Tahoma"/>
            <family val="2"/>
          </rPr>
          <t xml:space="preserve">
not sufficient for emerging market reits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B21" authorId="0" shapeId="0" xr:uid="{00000000-0006-0000-3200-000001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 ref="B44" authorId="0" shapeId="0" xr:uid="{00000000-0006-0000-3200-000002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 ref="B68" authorId="0" shapeId="0" xr:uid="{00000000-0006-0000-3200-000003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C22" authorId="0" shapeId="0" xr:uid="{00000000-0006-0000-3300-000001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 ref="C45" authorId="0" shapeId="0" xr:uid="{00000000-0006-0000-3300-000002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 ref="C70" authorId="0" shapeId="0" xr:uid="{00000000-0006-0000-3300-000003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 ref="C93" authorId="0" shapeId="0" xr:uid="{00000000-0006-0000-3300-000004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 ref="C119" authorId="0" shapeId="0" xr:uid="{00000000-0006-0000-3300-000005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 ref="C142" authorId="0" shapeId="0" xr:uid="{00000000-0006-0000-3300-000006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B22" authorId="0" shapeId="0" xr:uid="{00000000-0006-0000-3400-000001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 ref="B46" authorId="0" shapeId="0" xr:uid="{00000000-0006-0000-3400-000002000000}">
      <text>
        <r>
          <rPr>
            <b/>
            <sz val="9"/>
            <color indexed="81"/>
            <rFont val="Tahoma"/>
            <family val="2"/>
          </rPr>
          <t>John Cotter:</t>
        </r>
        <r>
          <rPr>
            <sz val="9"/>
            <color indexed="81"/>
            <rFont val="Tahoma"/>
            <family val="2"/>
          </rPr>
          <t xml:space="preserve">
details of no. observats and Adj R2 are available for all balanced models.  See the sheet $Panel Regress (extra 7) from Column M 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A5" authorId="0" shapeId="0" xr:uid="{00000000-0006-0000-3500-000001000000}">
      <text>
        <r>
          <rPr>
            <b/>
            <sz val="9"/>
            <color indexed="81"/>
            <rFont val="Tahoma"/>
            <family val="2"/>
          </rPr>
          <t>John Cotter:</t>
        </r>
        <r>
          <rPr>
            <sz val="9"/>
            <color indexed="81"/>
            <rFont val="Tahoma"/>
            <family val="2"/>
          </rPr>
          <t xml:space="preserve">
maybe put intercept at bottom of model rather than top</t>
        </r>
      </text>
    </comment>
    <comment ref="B21" authorId="0" shapeId="0" xr:uid="{00000000-0006-0000-3500-000002000000}">
      <text>
        <r>
          <rPr>
            <b/>
            <sz val="9"/>
            <color indexed="81"/>
            <rFont val="Tahoma"/>
            <family val="2"/>
          </rPr>
          <t>John Cotter:</t>
        </r>
        <r>
          <rPr>
            <sz val="9"/>
            <color indexed="81"/>
            <rFont val="Tahoma"/>
            <family val="2"/>
          </rPr>
          <t xml:space="preserve">
very high adj r 2 for all models.
No fixed effects, no no. observations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J31" authorId="0" shapeId="0" xr:uid="{00000000-0006-0000-3600-000001000000}">
      <text>
        <r>
          <rPr>
            <b/>
            <sz val="9"/>
            <color indexed="81"/>
            <rFont val="Tahoma"/>
            <charset val="1"/>
          </rPr>
          <t>John Cotter:</t>
        </r>
        <r>
          <rPr>
            <sz val="9"/>
            <color indexed="81"/>
            <rFont val="Tahoma"/>
            <charset val="1"/>
          </rPr>
          <t xml:space="preserve">
no frontier results as model did not run
</t>
        </r>
      </text>
    </comment>
    <comment ref="N31" authorId="0" shapeId="0" xr:uid="{00000000-0006-0000-3600-000002000000}">
      <text>
        <r>
          <rPr>
            <b/>
            <sz val="9"/>
            <color indexed="81"/>
            <rFont val="Tahoma"/>
            <charset val="1"/>
          </rPr>
          <t>John Cotter:</t>
        </r>
        <r>
          <rPr>
            <sz val="9"/>
            <color indexed="81"/>
            <rFont val="Tahoma"/>
            <charset val="1"/>
          </rPr>
          <t xml:space="preserve">
no developed emerging or frontier results for bonds and reits….is this due to model not running??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F2" authorId="0" shapeId="0" xr:uid="{00000000-0006-0000-3800-000001000000}">
      <text>
        <r>
          <rPr>
            <b/>
            <sz val="9"/>
            <color indexed="81"/>
            <rFont val="Tahoma"/>
            <family val="2"/>
          </rPr>
          <t>John Cotter:</t>
        </r>
        <r>
          <rPr>
            <sz val="9"/>
            <color indexed="81"/>
            <rFont val="Tahoma"/>
            <family val="2"/>
          </rPr>
          <t xml:space="preserve">
no results available for pre post 2000 for equities or any breakout for bond/reit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L4" authorId="0" shapeId="0" xr:uid="{00000000-0006-0000-3A00-000001000000}">
      <text>
        <r>
          <rPr>
            <b/>
            <sz val="9"/>
            <color indexed="81"/>
            <rFont val="Tahoma"/>
            <family val="2"/>
          </rPr>
          <t>John Cotter:</t>
        </r>
        <r>
          <rPr>
            <sz val="9"/>
            <color indexed="81"/>
            <rFont val="Tahoma"/>
            <family val="2"/>
          </rPr>
          <t xml:space="preserve">
need to check…should have less developed markets than full sample markets as there are 3 emerging markts.</t>
        </r>
      </text>
    </comment>
    <comment ref="T4" authorId="0" shapeId="0" xr:uid="{00000000-0006-0000-3A00-000002000000}">
      <text>
        <r>
          <rPr>
            <b/>
            <sz val="9"/>
            <color indexed="81"/>
            <rFont val="Tahoma"/>
            <family val="2"/>
          </rPr>
          <t>John Cotter:</t>
        </r>
        <r>
          <rPr>
            <sz val="9"/>
            <color indexed="81"/>
            <rFont val="Tahoma"/>
            <family val="2"/>
          </rPr>
          <t xml:space="preserve">
need to check…should have less developed markets than full sample markets as there are 3 emerging markts.</t>
        </r>
      </text>
    </comment>
    <comment ref="L26" authorId="0" shapeId="0" xr:uid="{00000000-0006-0000-3A00-000003000000}">
      <text>
        <r>
          <rPr>
            <b/>
            <sz val="9"/>
            <color indexed="81"/>
            <rFont val="Tahoma"/>
            <family val="2"/>
          </rPr>
          <t>John Cotter:</t>
        </r>
        <r>
          <rPr>
            <sz val="9"/>
            <color indexed="81"/>
            <rFont val="Tahoma"/>
            <family val="2"/>
          </rPr>
          <t xml:space="preserve">
insufficient countries for bond and reits for balanced and unbalanced panels.</t>
        </r>
      </text>
    </comment>
    <comment ref="T26" authorId="0" shapeId="0" xr:uid="{00000000-0006-0000-3A00-000004000000}">
      <text>
        <r>
          <rPr>
            <b/>
            <sz val="9"/>
            <color indexed="81"/>
            <rFont val="Tahoma"/>
            <family val="2"/>
          </rPr>
          <t>John Cotter:</t>
        </r>
        <r>
          <rPr>
            <sz val="9"/>
            <color indexed="81"/>
            <rFont val="Tahoma"/>
            <family val="2"/>
          </rPr>
          <t xml:space="preserve">
insufficient countries for bond and reits for balanced and unbalanced panels.</t>
        </r>
      </text>
    </comment>
    <comment ref="L49" authorId="0" shapeId="0" xr:uid="{00000000-0006-0000-3A00-000005000000}">
      <text>
        <r>
          <rPr>
            <b/>
            <sz val="9"/>
            <color indexed="81"/>
            <rFont val="Tahoma"/>
            <family val="2"/>
          </rPr>
          <t>John Cotter:</t>
        </r>
        <r>
          <rPr>
            <sz val="9"/>
            <color indexed="81"/>
            <rFont val="Tahoma"/>
            <family val="2"/>
          </rPr>
          <t xml:space="preserve">
insufficient countries for bond and reits for balanced and unbalanced panels.</t>
        </r>
      </text>
    </comment>
    <comment ref="T49" authorId="0" shapeId="0" xr:uid="{00000000-0006-0000-3A00-000006000000}">
      <text>
        <r>
          <rPr>
            <b/>
            <sz val="9"/>
            <color indexed="81"/>
            <rFont val="Tahoma"/>
            <family val="2"/>
          </rPr>
          <t>John Cotter:</t>
        </r>
        <r>
          <rPr>
            <sz val="9"/>
            <color indexed="81"/>
            <rFont val="Tahoma"/>
            <family val="2"/>
          </rPr>
          <t xml:space="preserve">
insufficient countries for bond and reits for balanced and unbalanced panels.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X1" authorId="0" shapeId="0" xr:uid="{00000000-0006-0000-3C00-000001000000}">
      <text>
        <r>
          <rPr>
            <b/>
            <sz val="8"/>
            <color indexed="81"/>
            <rFont val="Tahoma"/>
            <charset val="1"/>
          </rPr>
          <t>John Cotter:</t>
        </r>
        <r>
          <rPr>
            <sz val="8"/>
            <color indexed="81"/>
            <rFont val="Tahoma"/>
            <charset val="1"/>
          </rPr>
          <t xml:space="preserve">
no liquidity in panel A…updated this on Feb 13 2018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U4" authorId="0" shapeId="0" xr:uid="{00000000-0006-0000-3D00-000001000000}">
      <text>
        <r>
          <rPr>
            <b/>
            <sz val="8"/>
            <color indexed="81"/>
            <rFont val="Tahoma"/>
            <family val="2"/>
          </rPr>
          <t>John Cotter:</t>
        </r>
        <r>
          <rPr>
            <sz val="8"/>
            <color indexed="81"/>
            <rFont val="Tahoma"/>
            <family val="2"/>
          </rPr>
          <t xml:space="preserve">
NO RESULTS FOR BALANCED FRONTIER</t>
        </r>
      </text>
    </comment>
    <comment ref="AA4" authorId="0" shapeId="0" xr:uid="{00000000-0006-0000-3D00-000002000000}">
      <text>
        <r>
          <rPr>
            <b/>
            <sz val="9"/>
            <color indexed="81"/>
            <rFont val="Tahoma"/>
            <family val="2"/>
          </rPr>
          <t>John Cotter:</t>
        </r>
        <r>
          <rPr>
            <sz val="9"/>
            <color indexed="81"/>
            <rFont val="Tahoma"/>
            <family val="2"/>
          </rPr>
          <t xml:space="preserve">
need to check…should have less developed markets than full sample markets as there are 3 emerging markts.</t>
        </r>
      </text>
    </comment>
    <comment ref="AJ4" authorId="0" shapeId="0" xr:uid="{00000000-0006-0000-3D00-000003000000}">
      <text>
        <r>
          <rPr>
            <b/>
            <sz val="9"/>
            <color indexed="81"/>
            <rFont val="Tahoma"/>
            <family val="2"/>
          </rPr>
          <t>John Cotter:</t>
        </r>
        <r>
          <rPr>
            <sz val="9"/>
            <color indexed="81"/>
            <rFont val="Tahoma"/>
            <family val="2"/>
          </rPr>
          <t xml:space="preserve">
need to check…should have less developed markets than full sample markets as there are 3 emerging markts.</t>
        </r>
      </text>
    </comment>
    <comment ref="AR4" authorId="0" shapeId="0" xr:uid="{00000000-0006-0000-3D00-000004000000}">
      <text>
        <r>
          <rPr>
            <b/>
            <sz val="9"/>
            <color indexed="81"/>
            <rFont val="Tahoma"/>
            <family val="2"/>
          </rPr>
          <t>John Cotter:</t>
        </r>
        <r>
          <rPr>
            <sz val="9"/>
            <color indexed="81"/>
            <rFont val="Tahoma"/>
            <family val="2"/>
          </rPr>
          <t xml:space="preserve">
need to check…should have less developed markets than full sample markets as there are 3 emerging markts.</t>
        </r>
      </text>
    </comment>
    <comment ref="AA34" authorId="0" shapeId="0" xr:uid="{00000000-0006-0000-3D00-000005000000}">
      <text>
        <r>
          <rPr>
            <b/>
            <sz val="9"/>
            <color indexed="81"/>
            <rFont val="Tahoma"/>
            <family val="2"/>
          </rPr>
          <t>John Cotter:</t>
        </r>
        <r>
          <rPr>
            <sz val="9"/>
            <color indexed="81"/>
            <rFont val="Tahoma"/>
            <family val="2"/>
          </rPr>
          <t xml:space="preserve">
insufficient countries for bond and reits for balanced and unbalanced panels.</t>
        </r>
      </text>
    </comment>
    <comment ref="AJ34" authorId="0" shapeId="0" xr:uid="{00000000-0006-0000-3D00-000006000000}">
      <text>
        <r>
          <rPr>
            <b/>
            <sz val="9"/>
            <color indexed="81"/>
            <rFont val="Tahoma"/>
            <family val="2"/>
          </rPr>
          <t>John Cotter:</t>
        </r>
        <r>
          <rPr>
            <sz val="9"/>
            <color indexed="81"/>
            <rFont val="Tahoma"/>
            <family val="2"/>
          </rPr>
          <t xml:space="preserve">
insufficient countries for bond and reits for balanced and unbalanced panels.</t>
        </r>
      </text>
    </comment>
    <comment ref="AR34" authorId="0" shapeId="0" xr:uid="{00000000-0006-0000-3D00-000007000000}">
      <text>
        <r>
          <rPr>
            <b/>
            <sz val="9"/>
            <color indexed="81"/>
            <rFont val="Tahoma"/>
            <family val="2"/>
          </rPr>
          <t>John Cotter:</t>
        </r>
        <r>
          <rPr>
            <sz val="9"/>
            <color indexed="81"/>
            <rFont val="Tahoma"/>
            <family val="2"/>
          </rPr>
          <t xml:space="preserve">
insufficient countries for bond and reits for balanced and unbalanced panels.</t>
        </r>
      </text>
    </comment>
    <comment ref="AJ65" authorId="0" shapeId="0" xr:uid="{00000000-0006-0000-3D00-000008000000}">
      <text>
        <r>
          <rPr>
            <b/>
            <sz val="9"/>
            <color indexed="81"/>
            <rFont val="Tahoma"/>
            <family val="2"/>
          </rPr>
          <t>John Cotter:</t>
        </r>
        <r>
          <rPr>
            <sz val="9"/>
            <color indexed="81"/>
            <rFont val="Tahoma"/>
            <family val="2"/>
          </rPr>
          <t xml:space="preserve">
insufficient countries for bond and reits for balanced and unbalanced panels.</t>
        </r>
      </text>
    </comment>
    <comment ref="AR65" authorId="0" shapeId="0" xr:uid="{00000000-0006-0000-3D00-000009000000}">
      <text>
        <r>
          <rPr>
            <b/>
            <sz val="9"/>
            <color indexed="81"/>
            <rFont val="Tahoma"/>
            <family val="2"/>
          </rPr>
          <t>John Cotter:</t>
        </r>
        <r>
          <rPr>
            <sz val="9"/>
            <color indexed="81"/>
            <rFont val="Tahoma"/>
            <family val="2"/>
          </rPr>
          <t xml:space="preserve">
insufficient countries for bond and reits for balanced and unbalanced panels.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P16" authorId="0" shapeId="0" xr:uid="{00000000-0006-0000-4000-000001000000}">
      <text>
        <r>
          <rPr>
            <b/>
            <sz val="9"/>
            <color indexed="81"/>
            <rFont val="Tahoma"/>
            <charset val="1"/>
          </rPr>
          <t>John Cotter:</t>
        </r>
        <r>
          <rPr>
            <sz val="9"/>
            <color indexed="81"/>
            <rFont val="Tahoma"/>
            <charset val="1"/>
          </rPr>
          <t xml:space="preserve">
relabel 2 internets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John Cotter</author>
  </authors>
  <commentList>
    <comment ref="B12" authorId="0" shapeId="0" xr:uid="{00000000-0006-0000-4300-000001000000}">
      <text>
        <r>
          <rPr>
            <b/>
            <sz val="8"/>
            <color indexed="81"/>
            <rFont val="Tahoma"/>
            <family val="2"/>
          </rPr>
          <t>John Cotter:</t>
        </r>
        <r>
          <rPr>
            <sz val="8"/>
            <color indexed="81"/>
            <rFont val="Tahoma"/>
            <family val="2"/>
          </rPr>
          <t xml:space="preserve">
remove erm in exhibits due to panel covering 1996-2010</t>
        </r>
      </text>
    </comment>
    <comment ref="B22" authorId="0" shapeId="0" xr:uid="{00000000-0006-0000-4300-000002000000}">
      <text>
        <r>
          <rPr>
            <b/>
            <sz val="8"/>
            <color indexed="81"/>
            <rFont val="Tahoma"/>
            <family val="2"/>
          </rPr>
          <t>John Cotter:</t>
        </r>
        <r>
          <rPr>
            <sz val="8"/>
            <color indexed="81"/>
            <rFont val="Tahoma"/>
            <family val="2"/>
          </rPr>
          <t xml:space="preserve">
check results for balanced regression with no development (feb 16)</t>
        </r>
      </text>
    </comment>
  </commentList>
</comments>
</file>

<file path=xl/sharedStrings.xml><?xml version="1.0" encoding="utf-8"?>
<sst xmlns="http://schemas.openxmlformats.org/spreadsheetml/2006/main" count="39690" uniqueCount="1311">
  <si>
    <t>NaN</t>
  </si>
  <si>
    <t>Year</t>
  </si>
  <si>
    <t>World Equity Diversification Index</t>
  </si>
  <si>
    <t>Australia</t>
  </si>
  <si>
    <t>Austria</t>
  </si>
  <si>
    <t>Bahrain</t>
  </si>
  <si>
    <t>Belgium</t>
  </si>
  <si>
    <t>Botswana</t>
  </si>
  <si>
    <t>Brazil</t>
  </si>
  <si>
    <t>Bulgaria</t>
  </si>
  <si>
    <t>Canada</t>
  </si>
  <si>
    <t>Chile</t>
  </si>
  <si>
    <t>China</t>
  </si>
  <si>
    <t>Colombia</t>
  </si>
  <si>
    <t>Cote d'Ivoire</t>
  </si>
  <si>
    <t>Croatia</t>
  </si>
  <si>
    <t>Cyprus</t>
  </si>
  <si>
    <t>Czech Rep.</t>
  </si>
  <si>
    <t>Denmark</t>
  </si>
  <si>
    <t>Ecuador</t>
  </si>
  <si>
    <t>Egypt</t>
  </si>
  <si>
    <t>Estonia</t>
  </si>
  <si>
    <t>Finland</t>
  </si>
  <si>
    <t>France</t>
  </si>
  <si>
    <t>Germany</t>
  </si>
  <si>
    <t>Ghana</t>
  </si>
  <si>
    <t>Greece</t>
  </si>
  <si>
    <t>Hong Kong</t>
  </si>
  <si>
    <t>Hungary</t>
  </si>
  <si>
    <t>Iceland</t>
  </si>
  <si>
    <t>India</t>
  </si>
  <si>
    <t>Indonesia</t>
  </si>
  <si>
    <t>Ireland</t>
  </si>
  <si>
    <t>Israel</t>
  </si>
  <si>
    <t>Italy</t>
  </si>
  <si>
    <t>Jamaica</t>
  </si>
  <si>
    <t>Japan</t>
  </si>
  <si>
    <t>Jordan</t>
  </si>
  <si>
    <t>Kazakhstan</t>
  </si>
  <si>
    <t>Kenya</t>
  </si>
  <si>
    <t>Kuwait</t>
  </si>
  <si>
    <t>Latvia</t>
  </si>
  <si>
    <t>Lebanon</t>
  </si>
  <si>
    <t>Lithuania</t>
  </si>
  <si>
    <t>Luxembourg</t>
  </si>
  <si>
    <t>Macedonia</t>
  </si>
  <si>
    <t>Malaysia</t>
  </si>
  <si>
    <t>Malta</t>
  </si>
  <si>
    <t>Mauritius</t>
  </si>
  <si>
    <t>Mexico</t>
  </si>
  <si>
    <t>Montenegro</t>
  </si>
  <si>
    <t>Morocco</t>
  </si>
  <si>
    <t>Namibia</t>
  </si>
  <si>
    <t>Netherlands</t>
  </si>
  <si>
    <t>New Zealand</t>
  </si>
  <si>
    <t>Nigeria</t>
  </si>
  <si>
    <t>Norway</t>
  </si>
  <si>
    <t>Oman</t>
  </si>
  <si>
    <t>Pakistan</t>
  </si>
  <si>
    <t>Panama</t>
  </si>
  <si>
    <t>Peru</t>
  </si>
  <si>
    <t>Philippines</t>
  </si>
  <si>
    <t>Poland</t>
  </si>
  <si>
    <t>Portugal</t>
  </si>
  <si>
    <t>Qatar</t>
  </si>
  <si>
    <t>Romania</t>
  </si>
  <si>
    <t>Serbia</t>
  </si>
  <si>
    <t>Singapore</t>
  </si>
  <si>
    <t>Slovakia</t>
  </si>
  <si>
    <t>Slovenia</t>
  </si>
  <si>
    <t>South Africa</t>
  </si>
  <si>
    <t>South Korea</t>
  </si>
  <si>
    <t>Spain</t>
  </si>
  <si>
    <t>Sri Lanka</t>
  </si>
  <si>
    <t>Sweden</t>
  </si>
  <si>
    <t>Switzerland</t>
  </si>
  <si>
    <t>Taiwan</t>
  </si>
  <si>
    <t>Thailand</t>
  </si>
  <si>
    <t>Trinidad</t>
  </si>
  <si>
    <t>Tunisia</t>
  </si>
  <si>
    <t>Turkey</t>
  </si>
  <si>
    <t>Ukraine</t>
  </si>
  <si>
    <t>UAE</t>
  </si>
  <si>
    <t>UK</t>
  </si>
  <si>
    <t>US</t>
  </si>
  <si>
    <t>Venezuela</t>
  </si>
  <si>
    <t>Vietnam</t>
  </si>
  <si>
    <t>Zambia</t>
  </si>
  <si>
    <t>Pre 2000</t>
  </si>
  <si>
    <t>Post 2000</t>
  </si>
  <si>
    <t>Pre 1986</t>
  </si>
  <si>
    <t>1986-1999</t>
  </si>
  <si>
    <t>Post 1999</t>
  </si>
  <si>
    <t>Pre 1974</t>
  </si>
  <si>
    <t>1974-1983</t>
  </si>
  <si>
    <t>Post 1993</t>
  </si>
  <si>
    <t>World Equity Returns</t>
  </si>
  <si>
    <t>Argentina</t>
  </si>
  <si>
    <t>Bangladesh</t>
  </si>
  <si>
    <t>Russia</t>
  </si>
  <si>
    <t>Saudi Arabia</t>
  </si>
  <si>
    <t>Corr(R2,Returns)</t>
  </si>
  <si>
    <t>Corr(R2,Returns) upto 2000</t>
  </si>
  <si>
    <t>World Bond Diversification Index</t>
  </si>
  <si>
    <t>World Real Estate Diversification Index</t>
  </si>
  <si>
    <t>World REIT Returns</t>
  </si>
  <si>
    <t>NBER</t>
  </si>
  <si>
    <t>World Bond Returns</t>
  </si>
  <si>
    <t>World Equity Diversification Index - High VIX minus Low VIX</t>
  </si>
  <si>
    <t>Mean VIX</t>
  </si>
  <si>
    <t>Median VIX</t>
  </si>
  <si>
    <t>Corr(R2,VIX)</t>
  </si>
  <si>
    <t>World Real Estate Diversification Index - High VIX minus Low VIX</t>
  </si>
  <si>
    <t>World Bond Diversification Index - High VIX minus Low VIX</t>
  </si>
  <si>
    <t>World Equity Diversification Index - High TED minus Low TED</t>
  </si>
  <si>
    <t>World Bond Diversification Index - High TED minus Low TED</t>
  </si>
  <si>
    <t>World Real Estate Diversification Index - High TED minus Low TED</t>
  </si>
  <si>
    <t>Mean TED</t>
  </si>
  <si>
    <t>Median TED</t>
  </si>
  <si>
    <t>Corr(R2,TED)</t>
  </si>
  <si>
    <t>World Equity Diversification Index - Bear minus Bull</t>
  </si>
  <si>
    <t>Corr(R2,Bear-BullReturns)</t>
  </si>
  <si>
    <t>World Bond Diversification Index - Bear minus Bull</t>
  </si>
  <si>
    <t>World Real Estate Diversification Index - Bear minus Bull</t>
  </si>
  <si>
    <t>Bear minus Bull Returns</t>
  </si>
  <si>
    <t>High minus Low VIX</t>
  </si>
  <si>
    <t>High minus Low Ted</t>
  </si>
  <si>
    <t>Equity</t>
  </si>
  <si>
    <t>Bonds</t>
  </si>
  <si>
    <t>Reits</t>
  </si>
  <si>
    <t>Average (annual)</t>
  </si>
  <si>
    <t>sigma</t>
  </si>
  <si>
    <t>T-stat</t>
  </si>
  <si>
    <t>autocorr</t>
  </si>
  <si>
    <t>Notes: The mean difference is presented followed by t-statistics</t>
  </si>
  <si>
    <t>World Equity Risk (Standard Deviation)</t>
  </si>
  <si>
    <t>World Bond Risk (Standard Deviation)</t>
  </si>
  <si>
    <t>World REIT Risk (Standard Deviation)</t>
  </si>
  <si>
    <t>Lead Equity</t>
  </si>
  <si>
    <t>Contemporaneous</t>
  </si>
  <si>
    <t>Lead Bonds</t>
  </si>
  <si>
    <t>Lead REITs</t>
  </si>
  <si>
    <t>Lead Bond</t>
  </si>
  <si>
    <t xml:space="preserve"> </t>
  </si>
  <si>
    <t>World Diversification Index (3 Assets)</t>
  </si>
  <si>
    <t>1984-1993</t>
  </si>
  <si>
    <t>Bond</t>
  </si>
  <si>
    <t>REITs</t>
  </si>
  <si>
    <t>Correlations between World Diversification Indexes for raw returns</t>
  </si>
  <si>
    <t xml:space="preserve">World Equity </t>
  </si>
  <si>
    <t>World Bond</t>
  </si>
  <si>
    <t>World Real</t>
  </si>
  <si>
    <t>Cohort Members for Asset Classes</t>
  </si>
  <si>
    <t>t-trend coeff</t>
  </si>
  <si>
    <t>SE</t>
  </si>
  <si>
    <t>t-stat</t>
  </si>
  <si>
    <t>Sign +ve</t>
  </si>
  <si>
    <t>1st Row</t>
  </si>
  <si>
    <t>Total -ve</t>
  </si>
  <si>
    <t>total +ve</t>
  </si>
  <si>
    <t>Sign -ve (5%)</t>
  </si>
  <si>
    <t>t-stat (Avg)</t>
  </si>
  <si>
    <t>NA</t>
  </si>
  <si>
    <t>Time Trends for Diversification Indexes for Equities, Bonds and REITs</t>
  </si>
  <si>
    <t>World Index</t>
  </si>
  <si>
    <t>Notes: This table shows the coefficient from fitting a linear trend to the diversification indexes followed by the associated t-test. There are a number of cases where no trend statistics are reported.  Equities values reported as NA refer to markets where there was at least one year where there were insufficient returns to calculate a diversification index in a year (minimum 50 required) after the countries joined the database (Bangladesh, Ecuador, Mauritius and Panama). REIT values reported as NA refer to markets where are insufficient diversification index values to fit a time-trend (Mexico and Turkey).</t>
  </si>
  <si>
    <t>3 Assets</t>
  </si>
  <si>
    <t>Time Trends for Diversification Indexes across three asset classes</t>
  </si>
  <si>
    <t>full sample</t>
  </si>
  <si>
    <t>pre 2000</t>
  </si>
  <si>
    <t>post 2000</t>
  </si>
  <si>
    <t>Full Sample</t>
  </si>
  <si>
    <t>Notes: This table shows the coefficient from fitting a linear trend to the diversification indexes followed by the associated t-test. The diversification indexes are created for those countries where there are the three asset classes, equities, bonds and REITs are available. The indexes represent portfolios containing the three asset classes together.  The first panel is for the full period, followed by pre2000 in the second panel and post2000 in the final panel.</t>
  </si>
  <si>
    <t>Correlations between Diversification Indexes for high and low VIX (High VIX minus Low VIX)</t>
  </si>
  <si>
    <t>World Real Estate</t>
  </si>
  <si>
    <t>Correlations between Diversification Indexes for high and low TED (High TED minus Low TED)</t>
  </si>
  <si>
    <t>World Equity</t>
  </si>
  <si>
    <t xml:space="preserve">World Bond </t>
  </si>
  <si>
    <t>Correlations between Diversification Indexes for Bear and Bull Returns (Bear minus Bull Returns)</t>
  </si>
  <si>
    <t>Pre2000 t-trend coeff</t>
  </si>
  <si>
    <t>Post2000 t-trend coeff</t>
  </si>
  <si>
    <t>TED</t>
  </si>
  <si>
    <t>VIX</t>
  </si>
  <si>
    <t>SENT</t>
  </si>
  <si>
    <t>MBASE</t>
  </si>
  <si>
    <t>FEDFUND</t>
  </si>
  <si>
    <t>OIL</t>
  </si>
  <si>
    <t>SUP-CHAIN</t>
  </si>
  <si>
    <t>INTERNET</t>
  </si>
  <si>
    <t>GDP/CAPITA</t>
  </si>
  <si>
    <t>AIR</t>
  </si>
  <si>
    <t>GENDER</t>
  </si>
  <si>
    <t>URBAN-POP</t>
  </si>
  <si>
    <t>REIT</t>
  </si>
  <si>
    <t>ERM</t>
  </si>
  <si>
    <t>Eurozone</t>
  </si>
  <si>
    <t>Country FE</t>
  </si>
  <si>
    <t>Nobs</t>
  </si>
  <si>
    <t>Adj. R2</t>
  </si>
  <si>
    <t>Balanced (1996-2010)</t>
  </si>
  <si>
    <t>Unbalanced (1986-2012)</t>
  </si>
  <si>
    <t xml:space="preserve">Bond </t>
  </si>
  <si>
    <t>Definition of Independent Variables Used:</t>
  </si>
  <si>
    <t xml:space="preserve">TED Spread, Percent, Annual, Not Seasonally Adjusted. 1986-2012. From FRED.  </t>
  </si>
  <si>
    <t xml:space="preserve">VIX, Annual. 1990-2012. From FRED.  </t>
  </si>
  <si>
    <t>SENT, Investor sentiment data, Annual, 1986-2010, Described in Baker and Wurgler, “Investor Sentiment and the Cross-Section of Stock Returns,” Journal of Finance vol. 61, August 2006, p.1645-1680.  From Jeffrey Wurgler.</t>
  </si>
  <si>
    <t>US MONETARY BASE, US MONETARY BASE CHANGE IN MILLIONS, Annual, 1986-2012, From DataStream.</t>
  </si>
  <si>
    <t>FEDFUNDS, US FEDERAL FUNDS RATE (MONTHLY AVERAGE), Annual, 1986-2012, From DataStream.</t>
  </si>
  <si>
    <t>OIL, Crude oil, avg, spot, $/bbl, nominal$, (Crude oil, average spot price of Brent, Dubai and West Texas  Intermediate, equally weighed), Annual, 1986-2012, From World Bank WDI.</t>
  </si>
  <si>
    <t>GLOBAL SUPPLY CHAIN, Global Supply Chain, (Sum of Imports and Exports), Annual, 1986-2012, From World Bank WDI.</t>
  </si>
  <si>
    <t>INTERNET, Percentage of Individual Using the Internet, Computed as population weighted average of percentage of individuals using the internet by the country -From ITU-(for only countries with available data at given year), Annual, 1986-2012 (note 1986-1989 values are 0).</t>
  </si>
  <si>
    <t>GDP PER CAPITA, GDP per capita (constant 2005 US$), 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 Annual, 1986-2012, From World Bank WDI.</t>
  </si>
  <si>
    <t>AIR TRANSPORT, Air transport, passengers carried, (Air passengers carried include both domestic and international aircraft passengers of air carriers registered in the country), Annual, 1986-2012, From World Bank WDI.</t>
  </si>
  <si>
    <t>GENDER EQUALITY, Out-of-school children of primary school age, female (number) (Children out of school are the number of primary-school-age children not enrolled in primary or secondary school.), Annual, 1986-2012, From World Bank WDI.</t>
  </si>
  <si>
    <t>POPULATION, Urban population (% of total) (Urban population refers to people living in urban areas as defined by national statistical offices. It is calculated using World Bank population estimates and urban ratios from the United Nations World Urbanization Prospects.), Annual, 1986-2012, From World Bank WDI.</t>
  </si>
  <si>
    <t>1992- ERM crises dummy, 1 for year and 0 for other years</t>
  </si>
  <si>
    <t>2009-10 - Eurozone bond crises dummy, 1 for years and 0 for other years</t>
  </si>
  <si>
    <t>Yes</t>
  </si>
  <si>
    <t>Developed Markets</t>
  </si>
  <si>
    <t>Emerging Markets</t>
  </si>
  <si>
    <t>Balanced (1996-2003)</t>
  </si>
  <si>
    <t>Unbalanced (1986-1999)</t>
  </si>
  <si>
    <t>Balanced (2004-2010)</t>
  </si>
  <si>
    <t>Unbalanced (2000-2012)</t>
  </si>
  <si>
    <t>Sub-Periods 1</t>
  </si>
  <si>
    <t>Sub-Periods 2</t>
  </si>
  <si>
    <t>World Equity Correlation</t>
  </si>
  <si>
    <t>World Bond Correlation</t>
  </si>
  <si>
    <t>World REIT Correlation</t>
  </si>
  <si>
    <t>World Equity Integration</t>
  </si>
  <si>
    <t>World Bond Integration</t>
  </si>
  <si>
    <t>World Real Estate Integration</t>
  </si>
  <si>
    <t>Equity Corr</t>
  </si>
  <si>
    <t>Bond Corr</t>
  </si>
  <si>
    <t>REIT corr</t>
  </si>
  <si>
    <t>Series Name</t>
  </si>
  <si>
    <t>Series Code</t>
  </si>
  <si>
    <t>Country Name</t>
  </si>
  <si>
    <t>Country Code</t>
  </si>
  <si>
    <t>1986 [YR1986]</t>
  </si>
  <si>
    <t>1987 [YR1987]</t>
  </si>
  <si>
    <t>1988 [YR1988]</t>
  </si>
  <si>
    <t>1989 [YR1989]</t>
  </si>
  <si>
    <t>1990 [YR1990]</t>
  </si>
  <si>
    <t>1991 [YR1991]</t>
  </si>
  <si>
    <t>1992 [YR1992]</t>
  </si>
  <si>
    <t>1993 [YR1993]</t>
  </si>
  <si>
    <t>1994 [YR1994]</t>
  </si>
  <si>
    <t>1995 [YR1995]</t>
  </si>
  <si>
    <t>1996 [YR1996]</t>
  </si>
  <si>
    <t>1997 [YR1997]</t>
  </si>
  <si>
    <t>1998 [YR1998]</t>
  </si>
  <si>
    <t>1999 [YR1999]</t>
  </si>
  <si>
    <t>2000 [YR2000]</t>
  </si>
  <si>
    <t>2001 [YR2001]</t>
  </si>
  <si>
    <t>2002 [YR2002]</t>
  </si>
  <si>
    <t>2003 [YR2003]</t>
  </si>
  <si>
    <t>2004 [YR2004]</t>
  </si>
  <si>
    <t>2005 [YR2005]</t>
  </si>
  <si>
    <t>2006 [YR2006]</t>
  </si>
  <si>
    <t>2007 [YR2007]</t>
  </si>
  <si>
    <t>2008 [YR2008]</t>
  </si>
  <si>
    <t>2009 [YR2009]</t>
  </si>
  <si>
    <t>2010 [YR2010]</t>
  </si>
  <si>
    <t>2011 [YR2011]</t>
  </si>
  <si>
    <t>2012 [YR2012]</t>
  </si>
  <si>
    <t>GDP per capita (current US$)</t>
  </si>
  <si>
    <t>NY.GDP.PCAP.CD</t>
  </si>
  <si>
    <t>..</t>
  </si>
  <si>
    <t>ARG</t>
  </si>
  <si>
    <t>AUS</t>
  </si>
  <si>
    <t>AUT</t>
  </si>
  <si>
    <t>BHR</t>
  </si>
  <si>
    <t>BGD</t>
  </si>
  <si>
    <t>BEL</t>
  </si>
  <si>
    <t>BWA</t>
  </si>
  <si>
    <t>BRA</t>
  </si>
  <si>
    <t>BGR</t>
  </si>
  <si>
    <t>CAN</t>
  </si>
  <si>
    <t>CHL</t>
  </si>
  <si>
    <t>CHN</t>
  </si>
  <si>
    <t>COL</t>
  </si>
  <si>
    <t>CIV</t>
  </si>
  <si>
    <t>HRV</t>
  </si>
  <si>
    <t>CYP</t>
  </si>
  <si>
    <t>Czech Republic</t>
  </si>
  <si>
    <t>CZE</t>
  </si>
  <si>
    <t>DNK</t>
  </si>
  <si>
    <t>ECU</t>
  </si>
  <si>
    <t>Egypt, Arab Rep.</t>
  </si>
  <si>
    <t>EGY</t>
  </si>
  <si>
    <t>EST</t>
  </si>
  <si>
    <t>FIN</t>
  </si>
  <si>
    <t>FRA</t>
  </si>
  <si>
    <t>DEU</t>
  </si>
  <si>
    <t>GHA</t>
  </si>
  <si>
    <t>GRC</t>
  </si>
  <si>
    <t>Hong Kong SAR, China</t>
  </si>
  <si>
    <t>HKG</t>
  </si>
  <si>
    <t>HUN</t>
  </si>
  <si>
    <t>ISL</t>
  </si>
  <si>
    <t>IND</t>
  </si>
  <si>
    <t>IDN</t>
  </si>
  <si>
    <t>IRL</t>
  </si>
  <si>
    <t>ISR</t>
  </si>
  <si>
    <t>ITA</t>
  </si>
  <si>
    <t>JAM</t>
  </si>
  <si>
    <t>JPN</t>
  </si>
  <si>
    <t>JOR</t>
  </si>
  <si>
    <t>KAZ</t>
  </si>
  <si>
    <t>KEN</t>
  </si>
  <si>
    <t>Korea, Rep.</t>
  </si>
  <si>
    <t>KOR</t>
  </si>
  <si>
    <t>KWT</t>
  </si>
  <si>
    <t>LVA</t>
  </si>
  <si>
    <t>LBN</t>
  </si>
  <si>
    <t>LTU</t>
  </si>
  <si>
    <t>LUX</t>
  </si>
  <si>
    <t>Macedonia, FYR</t>
  </si>
  <si>
    <t>MKD</t>
  </si>
  <si>
    <t>MYS</t>
  </si>
  <si>
    <t>MLT</t>
  </si>
  <si>
    <t>MUS</t>
  </si>
  <si>
    <t>MEX</t>
  </si>
  <si>
    <t>MNE</t>
  </si>
  <si>
    <t>MAR</t>
  </si>
  <si>
    <t>NAM</t>
  </si>
  <si>
    <t>NLD</t>
  </si>
  <si>
    <t>NZL</t>
  </si>
  <si>
    <t>NGA</t>
  </si>
  <si>
    <t>NOR</t>
  </si>
  <si>
    <t>OMN</t>
  </si>
  <si>
    <t>PAK</t>
  </si>
  <si>
    <t>PAN</t>
  </si>
  <si>
    <t>PER</t>
  </si>
  <si>
    <t>PHL</t>
  </si>
  <si>
    <t>POL</t>
  </si>
  <si>
    <t>PRT</t>
  </si>
  <si>
    <t>QAT</t>
  </si>
  <si>
    <t>ROU</t>
  </si>
  <si>
    <t>Russian Federation</t>
  </si>
  <si>
    <t>RUS</t>
  </si>
  <si>
    <t>SAU</t>
  </si>
  <si>
    <t>SRB</t>
  </si>
  <si>
    <t>SGP</t>
  </si>
  <si>
    <t>Slovak Republic</t>
  </si>
  <si>
    <t>SVK</t>
  </si>
  <si>
    <t>SVN</t>
  </si>
  <si>
    <t>ZAF</t>
  </si>
  <si>
    <t>ESP</t>
  </si>
  <si>
    <t>LKA</t>
  </si>
  <si>
    <t>SWE</t>
  </si>
  <si>
    <t>CHE</t>
  </si>
  <si>
    <t>THA</t>
  </si>
  <si>
    <t>Trinidad and Tobago</t>
  </si>
  <si>
    <t>TTO</t>
  </si>
  <si>
    <t>TUN</t>
  </si>
  <si>
    <t>TUR</t>
  </si>
  <si>
    <t>UKR</t>
  </si>
  <si>
    <t>United Arab Emirates</t>
  </si>
  <si>
    <t>ARE</t>
  </si>
  <si>
    <t>United Kingdom</t>
  </si>
  <si>
    <t>GBR</t>
  </si>
  <si>
    <t>United States</t>
  </si>
  <si>
    <t>USA</t>
  </si>
  <si>
    <t>Venezuela, RB</t>
  </si>
  <si>
    <t>VEN</t>
  </si>
  <si>
    <t>VNM</t>
  </si>
  <si>
    <t>ZMB</t>
  </si>
  <si>
    <t>WORLD</t>
  </si>
  <si>
    <t>Estimate</t>
  </si>
  <si>
    <t>Std.</t>
  </si>
  <si>
    <t>Error</t>
  </si>
  <si>
    <t>t</t>
  </si>
  <si>
    <t>value</t>
  </si>
  <si>
    <t>***</t>
  </si>
  <si>
    <t>*</t>
  </si>
  <si>
    <t>FEDFUNDS</t>
  </si>
  <si>
    <t>Euro</t>
  </si>
  <si>
    <t>US_bond_spread</t>
  </si>
  <si>
    <t>Credit_to_GDP</t>
  </si>
  <si>
    <t>Agg_Fin_Risk</t>
  </si>
  <si>
    <t>Agg_Econ_Risk</t>
  </si>
  <si>
    <t>Agg_Pol_Risk</t>
  </si>
  <si>
    <t>Equity_Liq</t>
  </si>
  <si>
    <t>Life_Exp</t>
  </si>
  <si>
    <t>########################################################################################</t>
  </si>
  <si>
    <t>###############</t>
  </si>
  <si>
    <t>CGR</t>
  </si>
  <si>
    <t>Panel</t>
  </si>
  <si>
    <t>Regressions</t>
  </si>
  <si>
    <t>without</t>
  </si>
  <si>
    <t>the</t>
  </si>
  <si>
    <t>RHS</t>
  </si>
  <si>
    <t>vars</t>
  </si>
  <si>
    <t>###########################</t>
  </si>
  <si>
    <t>Formulas</t>
  </si>
  <si>
    <t>Used:</t>
  </si>
  <si>
    <t>Equity_new</t>
  </si>
  <si>
    <t>&lt;-</t>
  </si>
  <si>
    <t>LHS_div_eq</t>
  </si>
  <si>
    <t>~</t>
  </si>
  <si>
    <t>+</t>
  </si>
  <si>
    <t>Bond_new</t>
  </si>
  <si>
    <t>LHS_div_b</t>
  </si>
  <si>
    <t>Bond_Liq</t>
  </si>
  <si>
    <t>REIT_new</t>
  </si>
  <si>
    <t>LHS_div_r</t>
  </si>
  <si>
    <t>REIT_Liq</t>
  </si>
  <si>
    <t>UNBALANCED</t>
  </si>
  <si>
    <t>REGRESSION</t>
  </si>
  <si>
    <t>RESULTS</t>
  </si>
  <si>
    <t>FOLLOW</t>
  </si>
  <si>
    <t>Equity,</t>
  </si>
  <si>
    <t>Full</t>
  </si>
  <si>
    <t>----------------------------------------------------------------------------------------</t>
  </si>
  <si>
    <t>Oneway</t>
  </si>
  <si>
    <t>(individual)</t>
  </si>
  <si>
    <t>effect</t>
  </si>
  <si>
    <t>Within</t>
  </si>
  <si>
    <t>Model</t>
  </si>
  <si>
    <t>Call:</t>
  </si>
  <si>
    <t>plm::plm(formula</t>
  </si>
  <si>
    <t>=</t>
  </si>
  <si>
    <t>Equity_new,</t>
  </si>
  <si>
    <t>data</t>
  </si>
  <si>
    <t>data_new_equity,</t>
  </si>
  <si>
    <t>subset</t>
  </si>
  <si>
    <t>Country</t>
  </si>
  <si>
    <t>%in%</t>
  </si>
  <si>
    <t>name_country_equity,</t>
  </si>
  <si>
    <t>model</t>
  </si>
  <si>
    <t>within,</t>
  </si>
  <si>
    <t>index</t>
  </si>
  <si>
    <t>c("Country",</t>
  </si>
  <si>
    <t>Year))</t>
  </si>
  <si>
    <t>Unbalanced</t>
  </si>
  <si>
    <t>Panel:</t>
  </si>
  <si>
    <t>n=75,</t>
  </si>
  <si>
    <t>T=1-21,</t>
  </si>
  <si>
    <t>N=1066</t>
  </si>
  <si>
    <t>Residuals</t>
  </si>
  <si>
    <t>:</t>
  </si>
  <si>
    <t>Min.</t>
  </si>
  <si>
    <t>1st</t>
  </si>
  <si>
    <t>Qu.</t>
  </si>
  <si>
    <t>Median</t>
  </si>
  <si>
    <t>3rd</t>
  </si>
  <si>
    <t>Max.</t>
  </si>
  <si>
    <t>test</t>
  </si>
  <si>
    <t>of</t>
  </si>
  <si>
    <t>coefficients:</t>
  </si>
  <si>
    <t>Pr(&gt;|t|)</t>
  </si>
  <si>
    <t>---</t>
  </si>
  <si>
    <t>Signif.</t>
  </si>
  <si>
    <t>codes:</t>
  </si>
  <si>
    <t>‘***’</t>
  </si>
  <si>
    <t>‘**’</t>
  </si>
  <si>
    <t>‘*’</t>
  </si>
  <si>
    <t>‘.’</t>
  </si>
  <si>
    <t>‘</t>
  </si>
  <si>
    <t>’</t>
  </si>
  <si>
    <t>Total</t>
  </si>
  <si>
    <t>Sum</t>
  </si>
  <si>
    <t>Squares:</t>
  </si>
  <si>
    <t>Residual</t>
  </si>
  <si>
    <t>R-Squared:</t>
  </si>
  <si>
    <t>Adj.</t>
  </si>
  <si>
    <t>F-statistic:</t>
  </si>
  <si>
    <t>on</t>
  </si>
  <si>
    <t>and</t>
  </si>
  <si>
    <t>DF,</t>
  </si>
  <si>
    <t>p-value:</t>
  </si>
  <si>
    <t>&lt;</t>
  </si>
  <si>
    <t>Bond,</t>
  </si>
  <si>
    <t>Bond_new,</t>
  </si>
  <si>
    <t>data_new_bond,</t>
  </si>
  <si>
    <t>name_country_bond,</t>
  </si>
  <si>
    <t>n=22,</t>
  </si>
  <si>
    <t>T=10-21,</t>
  </si>
  <si>
    <t>N=409</t>
  </si>
  <si>
    <t>.</t>
  </si>
  <si>
    <t>REIT_new,</t>
  </si>
  <si>
    <t>data_new_REIT,</t>
  </si>
  <si>
    <t>name_country_REIT,</t>
  </si>
  <si>
    <t>n=16,</t>
  </si>
  <si>
    <t>N=199</t>
  </si>
  <si>
    <t>**</t>
  </si>
  <si>
    <t>Pre</t>
  </si>
  <si>
    <t>year_pre_00,</t>
  </si>
  <si>
    <t>n=46,</t>
  </si>
  <si>
    <t>T=2-10,</t>
  </si>
  <si>
    <t>N=393</t>
  </si>
  <si>
    <t>---------------------------------------------------------------------------------------</t>
  </si>
  <si>
    <t>n=20,</t>
  </si>
  <si>
    <t>T=6-10,</t>
  </si>
  <si>
    <t>N=180</t>
  </si>
  <si>
    <t>REIT,</t>
  </si>
  <si>
    <t>n=9,</t>
  </si>
  <si>
    <t>T=3-10,</t>
  </si>
  <si>
    <t>N=67</t>
  </si>
  <si>
    <t>Post</t>
  </si>
  <si>
    <t>year_post_00,</t>
  </si>
  <si>
    <t>T=1-11,</t>
  </si>
  <si>
    <t>N=673</t>
  </si>
  <si>
    <t>--------------------------------------------------------------------------------------</t>
  </si>
  <si>
    <t>T=9-11,</t>
  </si>
  <si>
    <t>N=229</t>
  </si>
  <si>
    <t>N=132</t>
  </si>
  <si>
    <t>full sample results - unbalanced without 4 rhs variables</t>
  </si>
  <si>
    <t>Liquidity</t>
  </si>
  <si>
    <t>full sample results - unbalanced for full set of countries, developed, emerging, and frontier</t>
  </si>
  <si>
    <t>###################################################################################################################</t>
  </si>
  <si>
    <t>NEW</t>
  </si>
  <si>
    <t>REGRESSIONS</t>
  </si>
  <si>
    <t>WITH</t>
  </si>
  <si>
    <t>FRONTIER,</t>
  </si>
  <si>
    <t>EMERGING</t>
  </si>
  <si>
    <t>EQUITY</t>
  </si>
  <si>
    <t>-------------------------------------------------------------------------------------------------------------------</t>
  </si>
  <si>
    <t>form,</t>
  </si>
  <si>
    <t>data_matrix,</t>
  </si>
  <si>
    <t>n=31,</t>
  </si>
  <si>
    <t>T=3-21,</t>
  </si>
  <si>
    <t>N=495</t>
  </si>
  <si>
    <t>Coefficients</t>
  </si>
  <si>
    <t>Dev_PC1</t>
  </si>
  <si>
    <t>------------------------------------------------------------------------------------------------------------------------</t>
  </si>
  <si>
    <t>----------------------------------------------------------------------------------------------------------------------------</t>
  </si>
  <si>
    <t>-------------------------------------------------------------------------------------------------------------------------------</t>
  </si>
  <si>
    <t>Developed</t>
  </si>
  <si>
    <t>--------------------------------------------------------------------------------------------------------------------------------</t>
  </si>
  <si>
    <t>n=19,</t>
  </si>
  <si>
    <t>T=8-21,</t>
  </si>
  <si>
    <t>N=356</t>
  </si>
  <si>
    <t>---------------------------------------------------------------------------------------------------------------------------------</t>
  </si>
  <si>
    <t>Emerging</t>
  </si>
  <si>
    <t>n=4,</t>
  </si>
  <si>
    <t>T=14-21,</t>
  </si>
  <si>
    <t>N=75</t>
  </si>
  <si>
    <t>------------------------------------------------------------------------------------------------------------------------------------</t>
  </si>
  <si>
    <t>Frontier</t>
  </si>
  <si>
    <t>n=8,</t>
  </si>
  <si>
    <t>T=3-20,</t>
  </si>
  <si>
    <t>N=64</t>
  </si>
  <si>
    <t>-----------------------------------------------------------------------------------------------------------------------------------</t>
  </si>
  <si>
    <t>BOND</t>
  </si>
  <si>
    <t>T=11-21,</t>
  </si>
  <si>
    <t>N=307</t>
  </si>
  <si>
    <t>----------------------------------------------------------------------------------------------------------------------------------</t>
  </si>
  <si>
    <t>n=13,</t>
  </si>
  <si>
    <t>N=171</t>
  </si>
  <si>
    <t>All Markets</t>
  </si>
  <si>
    <t>Frontier Markets</t>
  </si>
  <si>
    <t>NEW!</t>
  </si>
  <si>
    <t>for</t>
  </si>
  <si>
    <t>CGR:</t>
  </si>
  <si>
    <t>--------------------------------------------------------------------</t>
  </si>
  <si>
    <t>plm(formula</t>
  </si>
  <si>
    <t>LHS_eq</t>
  </si>
  <si>
    <t>`1992</t>
  </si>
  <si>
    <t>-</t>
  </si>
  <si>
    <t>ERM`</t>
  </si>
  <si>
    <t>`2009-10</t>
  </si>
  <si>
    <t>EUROZONE`</t>
  </si>
  <si>
    <t>indi_pol</t>
  </si>
  <si>
    <t>indi_dev</t>
  </si>
  <si>
    <t>indi_liq_eq,</t>
  </si>
  <si>
    <t>panel_equity,</t>
  </si>
  <si>
    <t>c("country_eq",</t>
  </si>
  <si>
    <t>year_eq))</t>
  </si>
  <si>
    <t>n=88,</t>
  </si>
  <si>
    <t>T=2-21,</t>
  </si>
  <si>
    <t>N=1288</t>
  </si>
  <si>
    <t>Robust</t>
  </si>
  <si>
    <t>Errors</t>
  </si>
  <si>
    <t>indi_liq_eq</t>
  </si>
  <si>
    <t>â€˜***â€™</t>
  </si>
  <si>
    <t>â€˜**â€™</t>
  </si>
  <si>
    <t>â€˜*â€™</t>
  </si>
  <si>
    <t>â€˜.â€™</t>
  </si>
  <si>
    <t>â€˜</t>
  </si>
  <si>
    <t>â€™</t>
  </si>
  <si>
    <t>---------------------------------------------------------------------</t>
  </si>
  <si>
    <t>LHS_b</t>
  </si>
  <si>
    <t>indi_liq_b,</t>
  </si>
  <si>
    <t>panel_bond,</t>
  </si>
  <si>
    <t>c("country_b",</t>
  </si>
  <si>
    <t>year_b))</t>
  </si>
  <si>
    <t>n=25,</t>
  </si>
  <si>
    <t>N=452</t>
  </si>
  <si>
    <t>indi_liq_b</t>
  </si>
  <si>
    <t>LHS_r</t>
  </si>
  <si>
    <t>indi_liq_r,</t>
  </si>
  <si>
    <t>panel_reit,</t>
  </si>
  <si>
    <t>c("country_r",</t>
  </si>
  <si>
    <t>year_r))</t>
  </si>
  <si>
    <t>n=17,</t>
  </si>
  <si>
    <t>N=213</t>
  </si>
  <si>
    <t>indi_liq_r</t>
  </si>
  <si>
    <t>--------------------------------------------------------------------------</t>
  </si>
  <si>
    <t>Balanced</t>
  </si>
  <si>
    <t>Regressions:</t>
  </si>
  <si>
    <t>1996-2010</t>
  </si>
  <si>
    <t>year_equity</t>
  </si>
  <si>
    <t>year_bal,</t>
  </si>
  <si>
    <t>errors</t>
  </si>
  <si>
    <t>----------------------------------------------------------------------------</t>
  </si>
  <si>
    <t>year_b</t>
  </si>
  <si>
    <t>T=1-15,</t>
  </si>
  <si>
    <t>N=337</t>
  </si>
  <si>
    <t>year_r</t>
  </si>
  <si>
    <t>time sub-sample results -a slight variation on T7-9 in paper with country specific data</t>
  </si>
  <si>
    <t>full sample results - a slight variation on T7-9 in paper with country specific data</t>
  </si>
  <si>
    <t>versus</t>
  </si>
  <si>
    <t>------------------------------------------------------------------------------</t>
  </si>
  <si>
    <t>Pre-2000</t>
  </si>
  <si>
    <t>year_eq</t>
  </si>
  <si>
    <t>n=55,</t>
  </si>
  <si>
    <t>N=463</t>
  </si>
  <si>
    <t>Post-2000</t>
  </si>
  <si>
    <t>T=2-11,</t>
  </si>
  <si>
    <t>N=825</t>
  </si>
  <si>
    <t>-----------------------------------------------------------------------------------</t>
  </si>
  <si>
    <t>T=7-10,</t>
  </si>
  <si>
    <t>N=195</t>
  </si>
  <si>
    <t>N=257</t>
  </si>
  <si>
    <t>T=5-10,</t>
  </si>
  <si>
    <t>N=71</t>
  </si>
  <si>
    <t>N=142</t>
  </si>
  <si>
    <t>geographical eg. Developed sub-sample results -a slight variation on T7-9 in paper with country specific data</t>
  </si>
  <si>
    <t>economies</t>
  </si>
  <si>
    <t>-------------------------------------------------------------------------------</t>
  </si>
  <si>
    <t>DEVELOPED</t>
  </si>
  <si>
    <t>COUNTRIES</t>
  </si>
  <si>
    <t>country_eq</t>
  </si>
  <si>
    <t>name_country_eq_dev,</t>
  </si>
  <si>
    <t>n=44,</t>
  </si>
  <si>
    <t>N=712</t>
  </si>
  <si>
    <t>name_country_eq_emerging,</t>
  </si>
  <si>
    <t>N=576</t>
  </si>
  <si>
    <t>----------------------------------------------------------------------</t>
  </si>
  <si>
    <t>country_b</t>
  </si>
  <si>
    <t>name_country_bond_dev,</t>
  </si>
  <si>
    <t>N=436</t>
  </si>
  <si>
    <t>name_country_bond_emerging,</t>
  </si>
  <si>
    <t>n=3,</t>
  </si>
  <si>
    <t>N=16</t>
  </si>
  <si>
    <t>THE</t>
  </si>
  <si>
    <t>LIQUIDITY</t>
  </si>
  <si>
    <t>FACTOR</t>
  </si>
  <si>
    <t>DOESN'T</t>
  </si>
  <si>
    <t>HAVE</t>
  </si>
  <si>
    <t>ENOUGH</t>
  </si>
  <si>
    <t>DATA</t>
  </si>
  <si>
    <t>FOR</t>
  </si>
  <si>
    <t>ECONOMIES</t>
  </si>
  <si>
    <t>country_r</t>
  </si>
  <si>
    <t>name_country_reit_dev,</t>
  </si>
  <si>
    <t>n=15,</t>
  </si>
  <si>
    <t>T=5-21,</t>
  </si>
  <si>
    <t>N=203</t>
  </si>
  <si>
    <t>UNAVAILABLE:</t>
  </si>
  <si>
    <t>TOO</t>
  </si>
  <si>
    <t>MANY</t>
  </si>
  <si>
    <t>MISSING</t>
  </si>
  <si>
    <t>VALUES!</t>
  </si>
  <si>
    <t>TED+J197:PJ197:P206</t>
  </si>
  <si>
    <t>###################################################################################################</t>
  </si>
  <si>
    <t>###</t>
  </si>
  <si>
    <t>model_base_equity</t>
  </si>
  <si>
    <t>model_base_INTERNET_equity</t>
  </si>
  <si>
    <t>model_base_liq_equity</t>
  </si>
  <si>
    <t>model_base_VIX_TED_equity</t>
  </si>
  <si>
    <t>#</t>
  </si>
  <si>
    <t>RHS_econ_risk</t>
  </si>
  <si>
    <t>RHS_fin_risk</t>
  </si>
  <si>
    <t>---------------------------------------------------------------------------------------------------</t>
  </si>
  <si>
    <t>model_base_equity,</t>
  </si>
  <si>
    <t>T=15,</t>
  </si>
  <si>
    <t>year_bal_1,</t>
  </si>
  <si>
    <t>year_bal_2,</t>
  </si>
  <si>
    <t>name_eq_emerging,</t>
  </si>
  <si>
    <t>N=285</t>
  </si>
  <si>
    <t>model_base_liq_equity,</t>
  </si>
  <si>
    <t>time sample  results - a slight variation on T7-9 in paper with country specific data</t>
  </si>
  <si>
    <t>emerging vs developed sample  results - a slight variation on T7-9 in paper with country specific data</t>
  </si>
  <si>
    <t>Sub-Period 2</t>
  </si>
  <si>
    <t>Balanced (2004-2010</t>
  </si>
  <si>
    <t>model_base_DevPC_equity</t>
  </si>
  <si>
    <t>RHS_pol_risk</t>
  </si>
  <si>
    <t>----------------------------------------------------------------------------------------------------</t>
  </si>
  <si>
    <t>-----------------------------------------------------------------------------------------------------</t>
  </si>
  <si>
    <t>-------------------------------------------------------------------------------------------------</t>
  </si>
  <si>
    <t>N=555</t>
  </si>
  <si>
    <t>###########################################################################</t>
  </si>
  <si>
    <t>Michael</t>
  </si>
  <si>
    <t>Brennan</t>
  </si>
  <si>
    <t>World</t>
  </si>
  <si>
    <t>diversification</t>
  </si>
  <si>
    <t>world</t>
  </si>
  <si>
    <t>common</t>
  </si>
  <si>
    <t>factors</t>
  </si>
  <si>
    <t>##########################################################################</t>
  </si>
  <si>
    <t>Avg</t>
  </si>
  <si>
    <t>Factors</t>
  </si>
  <si>
    <t>lm(formula</t>
  </si>
  <si>
    <t>data_ols,</t>
  </si>
  <si>
    <t>na.action</t>
  </si>
  <si>
    <t>na.omit)</t>
  </si>
  <si>
    <t>Residuals:</t>
  </si>
  <si>
    <t>Min</t>
  </si>
  <si>
    <t>1Q</t>
  </si>
  <si>
    <t>3Q</t>
  </si>
  <si>
    <t>Max</t>
  </si>
  <si>
    <t>Coefficients:</t>
  </si>
  <si>
    <t>(Intercept)</t>
  </si>
  <si>
    <t>standard</t>
  </si>
  <si>
    <t>error:</t>
  </si>
  <si>
    <t>degrees</t>
  </si>
  <si>
    <t>freedom</t>
  </si>
  <si>
    <t>(6</t>
  </si>
  <si>
    <t>observations</t>
  </si>
  <si>
    <t>deleted</t>
  </si>
  <si>
    <t>due</t>
  </si>
  <si>
    <t>to</t>
  </si>
  <si>
    <t>missingness)</t>
  </si>
  <si>
    <t>Multiple</t>
  </si>
  <si>
    <t>R-squared:</t>
  </si>
  <si>
    <t>0.9245,</t>
  </si>
  <si>
    <t>Adjusted</t>
  </si>
  <si>
    <t>avg</t>
  </si>
  <si>
    <t>0.9269,</t>
  </si>
  <si>
    <t>0.9338,</t>
  </si>
  <si>
    <t>--------------------------------------------------------------------------------</t>
  </si>
  <si>
    <t>0.9443,</t>
  </si>
  <si>
    <t>0.835,</t>
  </si>
  <si>
    <t>0.9489,</t>
  </si>
  <si>
    <t>Adj-R2</t>
  </si>
  <si>
    <t>------------------------------------------------------------------------</t>
  </si>
  <si>
    <t>N=98</t>
  </si>
  <si>
    <t>N=150</t>
  </si>
  <si>
    <t>N=45</t>
  </si>
  <si>
    <t>-----------------------------------------------------------------------------</t>
  </si>
  <si>
    <t>Frontier:</t>
  </si>
  <si>
    <t>N=120</t>
  </si>
  <si>
    <t>N=56</t>
  </si>
  <si>
    <t>---------------------------------------------------------------------------------</t>
  </si>
  <si>
    <t>N=24</t>
  </si>
  <si>
    <t>-------------------------------------------------------------------------------------</t>
  </si>
  <si>
    <t>N=21</t>
  </si>
  <si>
    <t>equity pre</t>
  </si>
  <si>
    <t>equity</t>
  </si>
  <si>
    <t>pre 20000</t>
  </si>
  <si>
    <t>developed</t>
  </si>
  <si>
    <t>emerging</t>
  </si>
  <si>
    <t>frontier</t>
  </si>
  <si>
    <t>bond</t>
  </si>
  <si>
    <t>reit</t>
  </si>
  <si>
    <t>full</t>
  </si>
  <si>
    <t>Balanced panel regressions</t>
  </si>
  <si>
    <t>mdl,</t>
  </si>
  <si>
    <t>N=1420</t>
  </si>
  <si>
    <t>------------------------------------------------------------------------------------------</t>
  </si>
  <si>
    <t>--------------------------------------------------------------------------------------------</t>
  </si>
  <si>
    <t>----------------------------------------------------------------------------------------------</t>
  </si>
  <si>
    <t>N=639</t>
  </si>
  <si>
    <t>N=354</t>
  </si>
  <si>
    <t>N=427</t>
  </si>
  <si>
    <t>N=451</t>
  </si>
  <si>
    <t>----------------------------------------------------------------------------------------------------------</t>
  </si>
  <si>
    <t>--------------------------------------------------------------------------------------------------------------</t>
  </si>
  <si>
    <t>-----------------------------------------------------------------------------------------------------------------</t>
  </si>
  <si>
    <t>--------------------------------------------------------------------------------------------------------------------</t>
  </si>
  <si>
    <t>pre2000</t>
  </si>
  <si>
    <t>bonds</t>
  </si>
  <si>
    <t>reits</t>
  </si>
  <si>
    <t>New</t>
  </si>
  <si>
    <t>model_base_bond</t>
  </si>
  <si>
    <t>model_base_INTERNET_bond</t>
  </si>
  <si>
    <t>model_base_DevPC1_bond</t>
  </si>
  <si>
    <t>model_base_liq_bond</t>
  </si>
  <si>
    <t>model_base_VIX_TED_bond</t>
  </si>
  <si>
    <t>model_base_bond,</t>
  </si>
  <si>
    <t>data_model_base_bond,</t>
  </si>
  <si>
    <t>T=3-27,</t>
  </si>
  <si>
    <t>N=248</t>
  </si>
  <si>
    <t>####################################################################################################</t>
  </si>
  <si>
    <t>data_model_base_INTERNET_bond,</t>
  </si>
  <si>
    <t>data_model_base_DevPC1_bond,</t>
  </si>
  <si>
    <t>N=417</t>
  </si>
  <si>
    <t>N=196</t>
  </si>
  <si>
    <t>N=221</t>
  </si>
  <si>
    <t>data_model_base_liq_bond,</t>
  </si>
  <si>
    <t>N=533</t>
  </si>
  <si>
    <t>data_model_base_VIX_TED_bond,</t>
  </si>
  <si>
    <t>N=501</t>
  </si>
  <si>
    <t>N=194</t>
  </si>
  <si>
    <t>Agg_Econ_Risk+A120:K127</t>
  </si>
  <si>
    <t>post2000</t>
  </si>
  <si>
    <t>emerging markets</t>
  </si>
  <si>
    <t>NO RESULTS</t>
  </si>
  <si>
    <t>####</t>
  </si>
  <si>
    <t>Specifications</t>
  </si>
  <si>
    <t>######################################</t>
  </si>
  <si>
    <t>################################################################################################</t>
  </si>
  <si>
    <t>#################</t>
  </si>
  <si>
    <t>-----------------------------------------------------------------------------------------------</t>
  </si>
  <si>
    <t>bal_b_model_base,</t>
  </si>
  <si>
    <t>N=300</t>
  </si>
  <si>
    <t>N=160</t>
  </si>
  <si>
    <t>N=140</t>
  </si>
  <si>
    <t>bal_b_model_base_INTERNET,</t>
  </si>
  <si>
    <t>bal_b_model_base_DevPC1,</t>
  </si>
  <si>
    <t>N=225</t>
  </si>
  <si>
    <t>N=105</t>
  </si>
  <si>
    <t>bal_b_model_base_liq,</t>
  </si>
  <si>
    <t>bal_b_model_base_VIX_TED,</t>
  </si>
  <si>
    <t>NO RESULTS?</t>
  </si>
  <si>
    <t>##########################################</t>
  </si>
  <si>
    <t>model_base_REIT</t>
  </si>
  <si>
    <t>model_base_INTERNET_REIT</t>
  </si>
  <si>
    <t>model_base_DevPC1_REIT</t>
  </si>
  <si>
    <t>model_base_liq_REIT</t>
  </si>
  <si>
    <t>model_base_VIX_TED_REIT</t>
  </si>
  <si>
    <t>bal_r_model_base,</t>
  </si>
  <si>
    <t>N=135</t>
  </si>
  <si>
    <t>N=72</t>
  </si>
  <si>
    <t>N=63</t>
  </si>
  <si>
    <t>bal_r_model_base_INTERNET,</t>
  </si>
  <si>
    <t>bal_r_model_base_DevPC1,</t>
  </si>
  <si>
    <t>bal_r_model_base_liq,</t>
  </si>
  <si>
    <t>bal_r_model_base_VIX_TED,</t>
  </si>
  <si>
    <t>no results</t>
  </si>
  <si>
    <t>indiv_liq</t>
  </si>
  <si>
    <t>Financial Risk</t>
  </si>
  <si>
    <t>Economic Risk</t>
  </si>
  <si>
    <t xml:space="preserve">Political </t>
  </si>
  <si>
    <t>Credit to GDP</t>
  </si>
  <si>
    <t>US Bond Spread</t>
  </si>
  <si>
    <t>Political Risk</t>
  </si>
  <si>
    <t>Intercept</t>
  </si>
  <si>
    <t>'***'</t>
  </si>
  <si>
    <t>'**'</t>
  </si>
  <si>
    <t>'*'</t>
  </si>
  <si>
    <t>0.943,</t>
  </si>
  <si>
    <t>Special</t>
  </si>
  <si>
    <t>all</t>
  </si>
  <si>
    <t>assets</t>
  </si>
  <si>
    <t>together</t>
  </si>
  <si>
    <t>All Assets</t>
  </si>
  <si>
    <t>Final</t>
  </si>
  <si>
    <t>Models</t>
  </si>
  <si>
    <t>#############################################################################################</t>
  </si>
  <si>
    <t>Estimation</t>
  </si>
  <si>
    <t>Including</t>
  </si>
  <si>
    <t>Level</t>
  </si>
  <si>
    <t>Internet</t>
  </si>
  <si>
    <t>Usage</t>
  </si>
  <si>
    <t>(per</t>
  </si>
  <si>
    <t>persons)</t>
  </si>
  <si>
    <t>##</t>
  </si>
  <si>
    <t>Panel_Equity_Int_Use</t>
  </si>
  <si>
    <t>ind)</t>
  </si>
  <si>
    <t>n</t>
  </si>
  <si>
    <t>86,</t>
  </si>
  <si>
    <t>T</t>
  </si>
  <si>
    <t>3-21,</t>
  </si>
  <si>
    <t>N</t>
  </si>
  <si>
    <t>Internet_Usage</t>
  </si>
  <si>
    <t>'.'</t>
  </si>
  <si>
    <t>'</t>
  </si>
  <si>
    <t>Panel_Equity_Int_Use_Pre</t>
  </si>
  <si>
    <t>69,</t>
  </si>
  <si>
    <t>1-10,</t>
  </si>
  <si>
    <t>Panel_Equity_Int_Use_Post</t>
  </si>
  <si>
    <t>3-11,</t>
  </si>
  <si>
    <t>Countries</t>
  </si>
  <si>
    <t>Panel_Equity_Int_Use_Dev</t>
  </si>
  <si>
    <t>32,</t>
  </si>
  <si>
    <t>12-21,</t>
  </si>
  <si>
    <t>Panel_Equity_Int_Use_Emerg</t>
  </si>
  <si>
    <t>20,</t>
  </si>
  <si>
    <t>4-21,</t>
  </si>
  <si>
    <t>Panel_Equity_Int_Use_Front</t>
  </si>
  <si>
    <t>34,</t>
  </si>
  <si>
    <t>3-20,</t>
  </si>
  <si>
    <t>Panel_Bond_Int_Use</t>
  </si>
  <si>
    <t>25,</t>
  </si>
  <si>
    <t>1-21,</t>
  </si>
  <si>
    <t>Panel_Bond_Int_Use_Pre</t>
  </si>
  <si>
    <t>7-10,</t>
  </si>
  <si>
    <t>Panel_Bond_Int_Use_Post</t>
  </si>
  <si>
    <t>1-11,</t>
  </si>
  <si>
    <t>Panel_REIT_Int_Use</t>
  </si>
  <si>
    <t>17,</t>
  </si>
  <si>
    <t>Panel_REIT_Int_Use_Pre</t>
  </si>
  <si>
    <t>9,</t>
  </si>
  <si>
    <t>5-10,</t>
  </si>
  <si>
    <t>Panel_REIT_Int_Use_Post</t>
  </si>
  <si>
    <t>##############################################################################################</t>
  </si>
  <si>
    <t>estimation</t>
  </si>
  <si>
    <t>with</t>
  </si>
  <si>
    <t>country</t>
  </si>
  <si>
    <t>level</t>
  </si>
  <si>
    <t>Developmental</t>
  </si>
  <si>
    <t>PC1</t>
  </si>
  <si>
    <t>as</t>
  </si>
  <si>
    <t>explanatory</t>
  </si>
  <si>
    <t>variable</t>
  </si>
  <si>
    <t>Panel_Equity_devpc</t>
  </si>
  <si>
    <t>35,</t>
  </si>
  <si>
    <t>Panel_Equity_devpc_Pre</t>
  </si>
  <si>
    <t>30,</t>
  </si>
  <si>
    <t>2-10,</t>
  </si>
  <si>
    <t>Panel_Equity_devpc_Post</t>
  </si>
  <si>
    <t>Panel_Equity_devpc_Dev</t>
  </si>
  <si>
    <t>13-21,</t>
  </si>
  <si>
    <t>Panel_Equity_devpc_Emerg</t>
  </si>
  <si>
    <t>5,</t>
  </si>
  <si>
    <t>6-21,</t>
  </si>
  <si>
    <t>Panel_Equity_devpc_Front</t>
  </si>
  <si>
    <t>10,</t>
  </si>
  <si>
    <t>Panel_Bond_devpc</t>
  </si>
  <si>
    <t>11-21,</t>
  </si>
  <si>
    <t>Panel_Bond_devpc_Pre</t>
  </si>
  <si>
    <t>15,</t>
  </si>
  <si>
    <t>9-10,</t>
  </si>
  <si>
    <t>Panel_Bond_devpc_Post</t>
  </si>
  <si>
    <t>11,</t>
  </si>
  <si>
    <t>Panel_REIT_devpc</t>
  </si>
  <si>
    <t>13,</t>
  </si>
  <si>
    <t>Panel_REIT_devpc_Pre</t>
  </si>
  <si>
    <t>8,</t>
  </si>
  <si>
    <t>Panel_REIT_devpc_Post</t>
  </si>
  <si>
    <t>among</t>
  </si>
  <si>
    <t>variables</t>
  </si>
  <si>
    <t>Equities</t>
  </si>
  <si>
    <t>Bal_Equity_devpc</t>
  </si>
  <si>
    <t>26,</t>
  </si>
  <si>
    <t>Bal_Equity_devpc_Pre</t>
  </si>
  <si>
    <t>Bal_Equity_devpc_Post</t>
  </si>
  <si>
    <t>7,</t>
  </si>
  <si>
    <t>Bal_Equity_devpc_Dev</t>
  </si>
  <si>
    <t>19,</t>
  </si>
  <si>
    <t>Bal_Equity_devpc_Emerg</t>
  </si>
  <si>
    <t>4,</t>
  </si>
  <si>
    <t>Not</t>
  </si>
  <si>
    <t>Available</t>
  </si>
  <si>
    <t>Bal_Bond_devpc</t>
  </si>
  <si>
    <t>Bal_Bond_devpc_Pre</t>
  </si>
  <si>
    <t>Bal_Bond_devpc_Post</t>
  </si>
  <si>
    <t>REITS</t>
  </si>
  <si>
    <t>Bal_REIT_devpc</t>
  </si>
  <si>
    <t>Bal_REIT_devpc_Pre</t>
  </si>
  <si>
    <t>Bal_REIT_devpc_Post</t>
  </si>
  <si>
    <t>internet</t>
  </si>
  <si>
    <t>usage</t>
  </si>
  <si>
    <t>Bal_Equity_int_use</t>
  </si>
  <si>
    <t>55,</t>
  </si>
  <si>
    <t>Bal_Equity_int_use_Pre</t>
  </si>
  <si>
    <t>Bal_Equity_int_use_Post</t>
  </si>
  <si>
    <t>Bal_Equity_int_use_Dev</t>
  </si>
  <si>
    <t>29,</t>
  </si>
  <si>
    <t>Bal_Equity_int_use_Emerg</t>
  </si>
  <si>
    <t>16,</t>
  </si>
  <si>
    <t>Bal_Bond_int_use</t>
  </si>
  <si>
    <t>Bal_Bond_int_use_Pre</t>
  </si>
  <si>
    <t>Bal_Bond_int_use_Post</t>
  </si>
  <si>
    <t>Bal_REIT_int_use</t>
  </si>
  <si>
    <t>Bal_REIT_int_use_Pre</t>
  </si>
  <si>
    <t>Bal_REIT_int_use_Post</t>
  </si>
  <si>
    <t>DEVPC1</t>
  </si>
  <si>
    <t>Panel A: INTERNET as Developmental Factor</t>
  </si>
  <si>
    <t>Panel B: First Principal Component as Developmental Factor</t>
  </si>
  <si>
    <t>Panel B: INTERNET as Developmental Factor</t>
  </si>
  <si>
    <t>Panel C: INTERNET as Developmental Factor</t>
  </si>
  <si>
    <t>Panel D: First Principal Component as Developmental Factor</t>
  </si>
  <si>
    <t>Panel E: First Principal Component as Developmental Factor</t>
  </si>
  <si>
    <t>Panel F: First Principal Component as Developmental Factor</t>
  </si>
  <si>
    <t>Panel C: First Principal Component as Developmental Factor</t>
  </si>
  <si>
    <t>OLS</t>
  </si>
  <si>
    <t>All</t>
  </si>
  <si>
    <t>Asset</t>
  </si>
  <si>
    <t>Class</t>
  </si>
  <si>
    <t>Average</t>
  </si>
  <si>
    <t>lm_est(Form_world_all,</t>
  </si>
  <si>
    <t>data_world_ols_all)</t>
  </si>
  <si>
    <t>res_sp_12</t>
  </si>
  <si>
    <t>$Australia</t>
  </si>
  <si>
    <t>0.7989,</t>
  </si>
  <si>
    <t>$Belgium</t>
  </si>
  <si>
    <t>0.9607,</t>
  </si>
  <si>
    <t>$Canada</t>
  </si>
  <si>
    <t>0.9744,</t>
  </si>
  <si>
    <t>$France</t>
  </si>
  <si>
    <t>0.978,</t>
  </si>
  <si>
    <t>$Germany</t>
  </si>
  <si>
    <t>0.925,</t>
  </si>
  <si>
    <t>$Italy</t>
  </si>
  <si>
    <t>0.9533,</t>
  </si>
  <si>
    <t>$Japan</t>
  </si>
  <si>
    <t>0.7519,</t>
  </si>
  <si>
    <t>$Netherlands</t>
  </si>
  <si>
    <t>0.9575,</t>
  </si>
  <si>
    <t>$`New</t>
  </si>
  <si>
    <t>Zealand`</t>
  </si>
  <si>
    <t>0.8874,</t>
  </si>
  <si>
    <t>$`South</t>
  </si>
  <si>
    <t>Africa`</t>
  </si>
  <si>
    <t>0.9051,</t>
  </si>
  <si>
    <t>$`United</t>
  </si>
  <si>
    <t>Kingdom`</t>
  </si>
  <si>
    <t>0.9672,</t>
  </si>
  <si>
    <t>States`</t>
  </si>
  <si>
    <t>0.7567,</t>
  </si>
  <si>
    <t>Number</t>
  </si>
  <si>
    <t>Augmented</t>
  </si>
  <si>
    <t>#5</t>
  </si>
  <si>
    <t>###################################</t>
  </si>
  <si>
    <t>Panel_Equity_model_5</t>
  </si>
  <si>
    <t>84,</t>
  </si>
  <si>
    <t>Panel_Equity_model_5_Pre</t>
  </si>
  <si>
    <t>70,</t>
  </si>
  <si>
    <t>Panel_Equity_model_5_Post</t>
  </si>
  <si>
    <t>Panel_Equity_model_5_Dev</t>
  </si>
  <si>
    <t>Panel_Equity_model_5_Emerg</t>
  </si>
  <si>
    <t>Panel_Equity_model_5_Front</t>
  </si>
  <si>
    <t>33,</t>
  </si>
  <si>
    <t>Int_Use</t>
  </si>
  <si>
    <t>Panel_Equity_model_5_aug_int</t>
  </si>
  <si>
    <t>75,</t>
  </si>
  <si>
    <t>Panel_Equity_model_5_aug_int_Pre</t>
  </si>
  <si>
    <t>47,</t>
  </si>
  <si>
    <t>Panel_Equity_model_5_aug_int_Post</t>
  </si>
  <si>
    <t>Panel_Equity_model_5_aug_int_Dev</t>
  </si>
  <si>
    <t>31,</t>
  </si>
  <si>
    <t>Panel_Equity_model_5_aug_int_Emerg</t>
  </si>
  <si>
    <t>Panel_Equity_model_5_aug_int_Front</t>
  </si>
  <si>
    <t>27,</t>
  </si>
  <si>
    <t>1-20,</t>
  </si>
  <si>
    <t>Panel_Equity_model_5_aug_devpc</t>
  </si>
  <si>
    <t>Panel_Equity_model_5_aug_devpc_Pre</t>
  </si>
  <si>
    <t>22,</t>
  </si>
  <si>
    <t>3-10,</t>
  </si>
  <si>
    <t>Panel_Equity_model_5_aug_devpc_Post</t>
  </si>
  <si>
    <t>Panel_Equity_model_5_aug_devpc_Dev</t>
  </si>
  <si>
    <t>8-21,</t>
  </si>
  <si>
    <t>Panel_Equity_model_5_aug_devpc_Emerg</t>
  </si>
  <si>
    <t>14-21,</t>
  </si>
  <si>
    <t>Panel_Equity_model_5_aug_devpc_Front</t>
  </si>
  <si>
    <t>#########################################################################################</t>
  </si>
  <si>
    <t>#################################</t>
  </si>
  <si>
    <t>Bal_Equity_model_5</t>
  </si>
  <si>
    <t>58,</t>
  </si>
  <si>
    <t>Bal_Equity_model_5_Pre</t>
  </si>
  <si>
    <t>Bal_Equity_model_5_Post</t>
  </si>
  <si>
    <t>Bal_Equity_model_5_Dev</t>
  </si>
  <si>
    <t>Bal_Equity_model_5_Emerg</t>
  </si>
  <si>
    <t>Bal_Equity_model_5_aug_int</t>
  </si>
  <si>
    <t>41,</t>
  </si>
  <si>
    <t>Bal_Equity_model_5_aug_int_Pre</t>
  </si>
  <si>
    <t>Bal_Equity_model_5_aug_int_Post</t>
  </si>
  <si>
    <t>Bal_Equity_model_5_aug_int_Dev</t>
  </si>
  <si>
    <t>Bal_Equity_model_5_aug_int_Emerg</t>
  </si>
  <si>
    <t>Bal_Equity_model_5_aug_devpc</t>
  </si>
  <si>
    <t>21,</t>
  </si>
  <si>
    <t>Bal_Equity_model_5_aug_devpc_Pre</t>
  </si>
  <si>
    <t>Bal_Equity_model_5_aug_devpc_Post</t>
  </si>
  <si>
    <t>Bal_Equity_model_5_aug_devpc_Dev</t>
  </si>
  <si>
    <t>Bal_Equity_model_5_aug_devpc_Emerg</t>
  </si>
  <si>
    <t>3,</t>
  </si>
  <si>
    <t xml:space="preserve">Panel A: </t>
  </si>
  <si>
    <t>ECONOMIC</t>
  </si>
  <si>
    <t>FINANCIAL</t>
  </si>
  <si>
    <t>POLITICAL</t>
  </si>
  <si>
    <t xml:space="preserve">Panel B: </t>
  </si>
  <si>
    <t xml:space="preserve">Panel C: </t>
  </si>
  <si>
    <t>Panel B:</t>
  </si>
  <si>
    <t>No Results</t>
  </si>
  <si>
    <t>Panel_Bond_model_5</t>
  </si>
  <si>
    <t>Panel_Bond_model_5_Pre</t>
  </si>
  <si>
    <t>Panel_Bond_model_5_Post</t>
  </si>
  <si>
    <t>Panel_Bond_model_5_aug_int</t>
  </si>
  <si>
    <t>10-21,</t>
  </si>
  <si>
    <t>Panel_Bond_model_5_aug_int_Pre</t>
  </si>
  <si>
    <t>Panel_Bond_model_5_aug_int_Post</t>
  </si>
  <si>
    <t>8-11,</t>
  </si>
  <si>
    <t>Panel_Bond_model_5_aug_devpc</t>
  </si>
  <si>
    <t>Panel_Bond_model_5_aug_devpc_Pre</t>
  </si>
  <si>
    <t>Panel_Bond_model_5_aug_devpc_Post</t>
  </si>
  <si>
    <t>Bal_Bond_model_5</t>
  </si>
  <si>
    <t>Bal_Bond_model_5_Pre</t>
  </si>
  <si>
    <t>Bal_Bond_model_5_Post</t>
  </si>
  <si>
    <t>Bal_Bond_model_5_aug_int</t>
  </si>
  <si>
    <t>Bal_Bond_model_5_aug_int_Pre</t>
  </si>
  <si>
    <t>Bal_Bond_model_5_aug_int_Post</t>
  </si>
  <si>
    <t>Bal_Bond_model_5_aug_devpc</t>
  </si>
  <si>
    <t>Bal_Bond_model_5_aug_devpc_Pre</t>
  </si>
  <si>
    <t>Bal_Bond_model_5_aug_devpc_Post</t>
  </si>
  <si>
    <t>#####################################</t>
  </si>
  <si>
    <t>Panel_REIT_model_5</t>
  </si>
  <si>
    <t>Panel_REIT_model_5_Pre</t>
  </si>
  <si>
    <t>Panel_REIT_model_5_Post</t>
  </si>
  <si>
    <t>Panel_REIT_model_5_aug_int</t>
  </si>
  <si>
    <t>Panel_REIT_model_5_aug_int_Pre</t>
  </si>
  <si>
    <t>Panel_REIT_model_5_aug_int_Post</t>
  </si>
  <si>
    <t>Panel_REIT_model_5_aug_devpc</t>
  </si>
  <si>
    <t>Panel_REIT_model_5_aug_devpc_Pre</t>
  </si>
  <si>
    <t>Panel_REIT_model_5_aug_devpc_Post</t>
  </si>
  <si>
    <t>Bal_REIT_model_5</t>
  </si>
  <si>
    <t>Bal_REIT_model_5_Pre</t>
  </si>
  <si>
    <t>Bal_REIT_model_5_Post</t>
  </si>
  <si>
    <t>Bal_REIT_model_5_aug_int</t>
  </si>
  <si>
    <t>Bal_REIT_model_5_aug_int_Pre</t>
  </si>
  <si>
    <t>Bal_REIT_model_5_aug_int_Post</t>
  </si>
  <si>
    <t>Bal_REIT_model_5_aug_devpc</t>
  </si>
  <si>
    <t>Bal_REIT_model_5_aug_devpc_Pre</t>
  </si>
  <si>
    <t>Bal_REIT_model_5_aug_devpc_Post</t>
  </si>
  <si>
    <r>
      <t>-4.694</t>
    </r>
    <r>
      <rPr>
        <sz val="8"/>
        <color theme="1"/>
        <rFont val="Calibri"/>
        <family val="2"/>
        <scheme val="minor"/>
      </rPr>
      <t> </t>
    </r>
  </si>
  <si>
    <t>Panel A: NO Developmental Factor</t>
  </si>
  <si>
    <t>Sub-Period 1</t>
  </si>
  <si>
    <t>Panel D: NO Developmental Factor</t>
  </si>
  <si>
    <t>Panel E: INTERNET as Developmental Factor</t>
  </si>
  <si>
    <t>Country INTERNET</t>
  </si>
  <si>
    <t>Table 6</t>
  </si>
  <si>
    <t>Correlations of Variables Associated with Diversification Indexes</t>
  </si>
  <si>
    <t>FED</t>
  </si>
  <si>
    <t>NET</t>
  </si>
  <si>
    <t>GDP</t>
  </si>
  <si>
    <t>GEND</t>
  </si>
  <si>
    <t>POP</t>
  </si>
  <si>
    <t>Market_cap_to_GDP</t>
  </si>
  <si>
    <t>Num_public_firms</t>
  </si>
  <si>
    <t>Trade_to_GDP</t>
  </si>
  <si>
    <t>Turnover_Domest_Total</t>
  </si>
  <si>
    <t>SUP-</t>
  </si>
  <si>
    <t>CHAIN</t>
  </si>
  <si>
    <t>77,</t>
  </si>
  <si>
    <t>49,</t>
  </si>
  <si>
    <t>18,</t>
  </si>
  <si>
    <t>28,</t>
  </si>
  <si>
    <t>10-11,</t>
  </si>
  <si>
    <t>NO Developmental Factor</t>
  </si>
  <si>
    <t>INTERNET as Developmental Factor</t>
  </si>
  <si>
    <t>1st PC as Developmental Factor</t>
  </si>
  <si>
    <t>Global INTERNET</t>
  </si>
  <si>
    <t>Global Internet</t>
  </si>
  <si>
    <t>Country Internet</t>
  </si>
  <si>
    <t>ECONOMIC, Economic Risk is the aggregate of all the respective sub-indexes obtained from the International Country Risk Guide (ICRG), Annual, 1986-2012, From the PRS Group.</t>
  </si>
  <si>
    <t>FINANCIAL, Financial Risk is the aggregate of all the respective sub-indexes obtained from the International Country Risk Guide (ICRG), Annual, 1986-2012, From the PRS Group.</t>
  </si>
  <si>
    <t>POLITICAL, Political Risk is the aggregate of all the respective sub-indexes obtained from the International Country Risk Guide (ICRG), Annual, 1986-2012, From the PRS Group.</t>
  </si>
  <si>
    <t xml:space="preserve">LIQUIDITY Liquidity is obtained for each year and each asset by counting the capitalisation weighted proportional incidence of observed zero daily returns suggested by Lesmond, Ogden, and Trzcinka (1999).,  Annual, 1986-2012, From DataStream. </t>
  </si>
  <si>
    <t>GLOBAL INTERNET,  Percentage of Individual Using the Internet, Aggregate of all countires, Annual, 1986-2012, From World Bank WDI.</t>
  </si>
  <si>
    <t>EDUCATION, Government expenditure on education, total (% of GDP), Annual, 1986-2012, From World Bank WDI.</t>
  </si>
  <si>
    <t>LITERACY, Literacy rate, adult total (% of people ages 15 and above), Annual, 1986-2012, From World Bank WDI.</t>
  </si>
  <si>
    <t>ATM, Automated teller machines (ATMs) (per 100,000 adults), Annual, 1986-2012, From World Bank WDI.</t>
  </si>
  <si>
    <t>EXPECTANCY, Life expectancy at birth, total (years), Annual, 1986-2012, From World Bank WDI.</t>
  </si>
  <si>
    <t>BROADBAND, Fixed broadband subscriptions (per 100 people), Annual, 1986-2012, From World Bank WDI.</t>
  </si>
  <si>
    <t>CELL, Mobile cellular subscriptions (per 100 people), Annual, 1986-2012, From World Bank WDI.</t>
  </si>
  <si>
    <t>SERVERS, Secure Internet servers (per 1 million people), Annual, 1986-2012, From World Bank WDI.</t>
  </si>
  <si>
    <t>ENROLLMENT, School enrollment, secondary (gross), gender parity index (GPI), Annual, 1986-2012, From World Bank WDI.</t>
  </si>
  <si>
    <t>HOSPITAL, hospital beds/1000 people, Annual, 1986-2012, From World Bank WDI.</t>
  </si>
  <si>
    <t>PHYSICIANS, physicians/1000 people, Annual, 1986-2012, From World Bank WDI.</t>
  </si>
  <si>
    <t>MORTALITY, Maternal mortality ratio (modeled estimate, per 100,000 live births), Annual, 1986-2012, From World Bank WDI.</t>
  </si>
  <si>
    <t>RESEARCH, Research and development expenditure (% of GDP), Annual, 1986-2012, From World Bank WDI.</t>
  </si>
  <si>
    <t>INTERNET, Percentage of Individual Using the Internet, Country level , Annual, 1986-2012, From World Bank WDI.</t>
  </si>
  <si>
    <t>DEVPC1, The first Principal Component of a set of 13 individual developmental factors  from World Bank WDI , Annual, 1986-2012, From authors calculations</t>
  </si>
  <si>
    <t xml:space="preserve">EDUCATION, </t>
  </si>
  <si>
    <t xml:space="preserve">LITERACY, </t>
  </si>
  <si>
    <t xml:space="preserve">ATM, </t>
  </si>
  <si>
    <t xml:space="preserve">EXPECTANCY, </t>
  </si>
  <si>
    <t xml:space="preserve">BROADBAND, </t>
  </si>
  <si>
    <t xml:space="preserve">CELL, </t>
  </si>
  <si>
    <t>SERVERS,</t>
  </si>
  <si>
    <t>ENROLLMENT,</t>
  </si>
  <si>
    <t>HOSPITAL,</t>
  </si>
  <si>
    <t xml:space="preserve">PHYSICIANS, </t>
  </si>
  <si>
    <t xml:space="preserve">MORTALITY, </t>
  </si>
  <si>
    <t xml:space="preserve">RESEARCH, </t>
  </si>
  <si>
    <t>INTERNET,</t>
  </si>
  <si>
    <t xml:space="preserve">Government Stability, </t>
  </si>
  <si>
    <t xml:space="preserve">Socioeconomic Conditions, </t>
  </si>
  <si>
    <t xml:space="preserve">Investment Profile, </t>
  </si>
  <si>
    <t xml:space="preserve">Internal Conflict, </t>
  </si>
  <si>
    <t xml:space="preserve">External Conflict, </t>
  </si>
  <si>
    <t xml:space="preserve">Corruption, </t>
  </si>
  <si>
    <t xml:space="preserve">Military in Politics, </t>
  </si>
  <si>
    <t xml:space="preserve">Religious Tensions, </t>
  </si>
  <si>
    <t xml:space="preserve">Law and Order, </t>
  </si>
  <si>
    <t xml:space="preserve">Ethnic Tensions, </t>
  </si>
  <si>
    <t xml:space="preserve">Democratic Accountability, </t>
  </si>
  <si>
    <t xml:space="preserve">Bureaucracy Quality, </t>
  </si>
  <si>
    <t xml:space="preserve">GDP per Head, </t>
  </si>
  <si>
    <t xml:space="preserve">Real GDP Growth, </t>
  </si>
  <si>
    <t xml:space="preserve">Annual Inflation Rate, </t>
  </si>
  <si>
    <t xml:space="preserve">Budget Balance as a Percentage of GDP, </t>
  </si>
  <si>
    <t>Current Account as a Percentage of GDP</t>
  </si>
  <si>
    <t xml:space="preserve">Foreign Debt as a Percentage of GDP, </t>
  </si>
  <si>
    <t xml:space="preserve">Foreign Debt Service as a Percentage of Exports of Goods and Services, </t>
  </si>
  <si>
    <t xml:space="preserve">Current Account as a Percentage of Exports of Goods and Services, </t>
  </si>
  <si>
    <t xml:space="preserve">Net International Liquidity as Months of Import Cover, </t>
  </si>
  <si>
    <t xml:space="preserve">Exchange Rate Stability, </t>
  </si>
  <si>
    <t xml:space="preserve">TED </t>
  </si>
  <si>
    <t>LIQUIDITY REIT</t>
  </si>
  <si>
    <t>LIQUIDITY BOND</t>
  </si>
  <si>
    <t>LIQUIDITY EQUITY</t>
  </si>
  <si>
    <t>Chaieb, I, V. R. Errunza, and R. Gibson Brandon, 2014, Integration of Sovereign Bonds Markets: Time Variation and Maturity Effects, Swiss Finance Institute Research Paper 14-47.</t>
  </si>
  <si>
    <t>Christoffersen, P. F.; Errunza, V. Jacobs, K., and J. Xisong, 2014, Correlation Dynamics and International Diversification Benefits, International Journal of Forecasting, 30, 807-824.</t>
  </si>
  <si>
    <t>Eun, C. S., Huang, W., and S. Lai, 2008, International Diversification with Large- and Small-Cap Stocks, The Journal of Financial and Quantitative Analysis, 43, 489-523</t>
  </si>
  <si>
    <t>Bekaert, G., and Harvey, C., 1995, Time-Varying World Market Integration, Journal of Finance 50, 403-444.</t>
  </si>
  <si>
    <t>Bekaert, G., Harvey, C., and Ng, A., Ng, 2005, Market Integration and Contagion, Journal of Business 78, 39-69.</t>
  </si>
  <si>
    <t>Bekaert, G., Hodrick, R., and Zhang, X., 2009, International Stock Return Comovements, Vol. LXIV, No. 6. Journal of Finance, 2591 - 2626</t>
  </si>
  <si>
    <t>Berger, D., Pukthuanthong, K., and Yang, J.J., 2011, International Diversification with Frontier Markets, Journal of Financial Economics, 101, 227-242.</t>
  </si>
  <si>
    <t>Cappiello, L., Engle, R.F., Sheppard, K., 2006, Asymmetric dynamics in the correlations of global equity and bond returns, Journal of Financial Econometrics, 4, 537-572.</t>
  </si>
  <si>
    <t>Carrieri, F., Errunza, V., and Hogan, K., 2007, Characterizing World Market Integration Through Time, Journal of Financial and Quantitative Analysis, 42, 915-940.</t>
  </si>
  <si>
    <t>Christofersen, P., Errunza, V., Jacobs, K., and Langlois, H., 2012, Is the Potential for International Diversification Disappearing? A Dynamic Copula Approach. Review of Financial Studies, 25, 3711-3751.</t>
  </si>
  <si>
    <t>Eiling, E and B. Gerard, 2014, Emerging Equity Market Comovements: Trends and Macroeconomic  Fundamentals, Review of Finance, 19, 1543-1585.</t>
  </si>
  <si>
    <t>Errunza, V., K. Hogan, and M.-W. Hung, 2007, Characterizing World Market Integration through Time, Journal of Financial and Quantitative Analysis, 42, 915-940.</t>
  </si>
  <si>
    <t>Goetzmann, W.N., Li, L., and Rouwenhorst, K.G., 2005, Long-term Global Market Correlations. Journal of Business, 78, 1-38.</t>
  </si>
  <si>
    <t>You, L., and Daigler, R. T., 2010, Is international Diversification really Beneficial? Journal of Banking and Finance, 34, 163-173.</t>
  </si>
  <si>
    <t>Bekaert, Geert, Campbell R. Harvey, Christian Lundblad, and Stephan Siegel,“What Segments Equity Markets?,”  Review of Financial Studies, 2011, 24, 3841-3890</t>
  </si>
  <si>
    <t>Bekaert et al, 2011, RFS</t>
  </si>
  <si>
    <t>look at disaggregation of index into components</t>
  </si>
  <si>
    <t>use same measure as ours.</t>
  </si>
  <si>
    <t>Bekaert, Geert, Campbell R. Harvey, Christian Lundblad,b Liquidity and Expected Returns: Lessons from Emerging Markets, Review of Financial Studies, 2007, 20, 1783-1831.</t>
  </si>
  <si>
    <t xml:space="preserve">Bekaert et al, 2007, RFS </t>
  </si>
  <si>
    <t>use similar measure as ours.</t>
  </si>
  <si>
    <t>do not report  relation between internet and market segmentation .just mention that variable was considered.</t>
  </si>
  <si>
    <t>do not report relation but refer to earlier paper.</t>
  </si>
  <si>
    <t>PAPERS CITED IN THE CURRENT VERSION OF PAPER THAT MAY HAVE RELEVANCE FOR EXPLAING WHY</t>
  </si>
  <si>
    <t>ADDITIONAL PAPERS TO BE CITED IN NEW VERSION OF PAPER</t>
  </si>
  <si>
    <t>Chaieb, I, V. R. Errunza, and R. Gibson Brandon, 2014, WP</t>
  </si>
  <si>
    <t>look at similar measure of integration to us in BOND markets only. Uses aggregate political risk like us</t>
  </si>
  <si>
    <t>finds negative relation between bond integration and ERM crises dummy</t>
  </si>
  <si>
    <t>finds negative relation between bond integration and Euro crises dummy</t>
  </si>
  <si>
    <t>finds positive relation between bond integration and Political Risk</t>
  </si>
  <si>
    <t>the relation between bond market integration is negative for some models, negative and significant for another model, positive and insignificant for full model.</t>
  </si>
  <si>
    <t>the relation between bond market integration is positive but insignificant for all models</t>
  </si>
  <si>
    <t>They look at real GDP growth and One of the ICRG sub-indexes is real gdp growth</t>
  </si>
  <si>
    <t>the relation between bond market integration is positive in all models and significant in some models</t>
  </si>
  <si>
    <t xml:space="preserve">look at similar measure of integration to us in BOND markets only. </t>
  </si>
  <si>
    <t>do not report SENT relation in any tables/text</t>
  </si>
  <si>
    <t>they use real interest rate calculated as the difference between the US fed fund rate and the inflation rate and we use FEDFUNDs</t>
  </si>
  <si>
    <t>They use trade/GDP and Current Account as a Percentage of GDP is sub-index of ICRG economic risk</t>
  </si>
  <si>
    <t>the relation between bond market integration is negative for six models, negative and significant for one of these and positive and insignificant for two models.</t>
  </si>
  <si>
    <t>Christofersen, P., Errunza, V., Jacobs, K., and Langlois, H., 2017, Review of Finance, Dynamic Dependence and Diversication
in Corporate Credit</t>
  </si>
  <si>
    <t>DOES NOT TRY AND EXPLAIN RESULTS</t>
  </si>
  <si>
    <t>COMMENT</t>
  </si>
  <si>
    <t>PAPER RELEVANT</t>
  </si>
  <si>
    <t>Eiling, E and B. Gerard, 2014, ROF</t>
  </si>
  <si>
    <t>they report mixed result for the relation between integration and trade: coefficient is positive but only significant for Asian emerging markets but not for other geographical breakouts</t>
  </si>
  <si>
    <t>Baele, L, Geert Bekaert and Koen Inghelbrecht., 2009The Determinants of Stock and Bond Return Comovements, with Geert Bekaert and Koen Inghelbrecht. Review of Financial Studies, Vol. 23, No. 6, 2374-2428</t>
  </si>
  <si>
    <t>MENTIONS INFLATION BUT DOES NOT LOOK AT INDIVIDUAL VARIABLES.</t>
  </si>
  <si>
    <t>DOES NOT LOOK AT INDIVIDUAL FACTORS EXPLAINING INTEGRATION</t>
  </si>
  <si>
    <t>DOES NOT LOOK AT EXPLAINING CORRELATION DYNAMICS</t>
  </si>
  <si>
    <t>DOES LOOK AT STYLE VARIATIONS EG. GROWTH VS VALUE STOCKS, BUT DOES NOT USE ANY OF OUR VARIABLES, NOT DOES IT USE REGRESSION ANALYIS</t>
  </si>
  <si>
    <t>DOES NOT EXPLAIN INTEGRATION, CITE FOR MODELLING OF FRONTIER MARKETS</t>
  </si>
  <si>
    <t>NOT RELEVANT FOR OUR DISCUSSION OF EXPLAINING INTEGRATION/DIVERSIFICATION</t>
  </si>
  <si>
    <t>Carrieri, F., Errunza, V., and Hogan, K., 2007, JFQA</t>
  </si>
  <si>
    <t>uses the same measure as us</t>
  </si>
  <si>
    <t>they US default premium measured by the yield difference between Moody’s Baa- and Aaa- rated</t>
  </si>
  <si>
    <t xml:space="preserve">paper finds positive but insignificant  relation between integration and political risk </t>
  </si>
  <si>
    <t>paper finds positive but generally insignificant relation in a large number of models between integration and trade</t>
  </si>
  <si>
    <t>They look at Public Debt as Proportion of GDP and One of the ICRG sub-indexes is Foreign Debt as proportion of GDP</t>
  </si>
  <si>
    <t>they use private debt to gdp and One of the ICRG sub-indexes is Foreign Debt as proportion of GDP</t>
  </si>
  <si>
    <t>paper finds positive but generally insignificant relation in a large number of models between integration and private debt. One model has negative relation</t>
  </si>
  <si>
    <t>they use default spread in 2 models only and is positive in both and significant in one.</t>
  </si>
  <si>
    <t>they use yield spread which is a spread between yield in domestic 10 year bonds with equivalent US bonds</t>
  </si>
  <si>
    <t>only included in 1 model and is negative  but insignificant in explaining bond market integration.</t>
  </si>
  <si>
    <t>only included in 2 models. Is negative and significant in one and positive but insignificant in other</t>
  </si>
  <si>
    <t>Christofersen, P., Errunza, V., Jacobs, K., and Langlois, H., 2012,rfs</t>
  </si>
  <si>
    <t>looks at tail dependence, does use regression but it is kept very consise.Variable used is US credit spread.</t>
  </si>
  <si>
    <t>looks at tail dependence, does use regression but it is kept very consise.Variable used is 3 month US treasury bill rate</t>
  </si>
  <si>
    <t>looks at tail dependence, does use regression but it is kept very consise.Variable used is difference between VIX and Realized Volatility</t>
  </si>
  <si>
    <t>looks at tail dependence, does use regression but it is kept very consise.Variable used is ratio of the sum of exports and imports of goods and services to GDP whereas we use current account to GDP</t>
  </si>
  <si>
    <t>looks at tail dependence, does use regression but it is kept very consise.Variable used is world real GDP Growth</t>
  </si>
  <si>
    <t>they find insignificant relation - postive in two models and negative in 1 - between tail dependence</t>
  </si>
  <si>
    <t>they find negative and significant relation for 4 models reported</t>
  </si>
  <si>
    <t>they find positive and significant in 3 models and positive in other</t>
  </si>
  <si>
    <t>trade is positive in 2 models, negative in two models but never significant.</t>
  </si>
  <si>
    <t xml:space="preserve">Errunza, V., K. Hogan, and M.-W. Hung, JFQA, 2007, </t>
  </si>
  <si>
    <t>they find it is negative but insignificant.</t>
  </si>
  <si>
    <t>they use size of the trade sector to GDP whereas current account to GDP is part of ICRG data</t>
  </si>
  <si>
    <t>NOT RELEVANT FOR EXPLAINING MOVEMENTS IN DIVERSIFICATION</t>
  </si>
  <si>
    <t>some studies have looked at financial liberalisation dates rather than crises dates….</t>
  </si>
  <si>
    <t>Our Variables</t>
  </si>
  <si>
    <t>Paper that examines similar variable/context</t>
  </si>
  <si>
    <t>Comment</t>
  </si>
  <si>
    <t>Paper Finding</t>
  </si>
  <si>
    <t xml:space="preserve">find positive relation between VIX and equity Mkt Segmentation.  </t>
  </si>
  <si>
    <t>paper uses VIX as we do. Paper set up is similar to ours by looking at global and local county level factors. looks at cross listing and is limited to very few stocks per market.</t>
  </si>
  <si>
    <t>finds mixed and weak relation between bond integration and VIX (going from positive to negative for different models)</t>
  </si>
  <si>
    <t>find positive and significant relation between tail dependence…..is this relevant to us??</t>
  </si>
  <si>
    <t>finds mixed and weak relation between bond integration and US Real Int rate - both plosive and negative but not significant for different models</t>
  </si>
  <si>
    <t>look at correlation and integration (similar to ours); they examine trade to gdp, and current ac to gdp is one of the icrg indexes</t>
  </si>
  <si>
    <t>the relation between equity market integration is mixed for different geographies - negative and significant for emerging market Asia and positive and significant for Asia pacific markets, and insignificant for egg North America</t>
  </si>
  <si>
    <t>They look at exchange rate appreciation and One of the ICRG sub-indexes is exchange rate stability</t>
  </si>
  <si>
    <t xml:space="preserve">finds negative relation between these components (eg. law and order) and equity Mkt Segmentation. </t>
  </si>
  <si>
    <t>paper uses Political Risk as given by ICRG as we do. Paper set up is similar to ours by looking at global and local county level factors. looks at cross listing and is limited to very few stocks per market.</t>
  </si>
  <si>
    <t>paper finds negative and significant  relation between integration and liquidity risk in two models that LR is included</t>
  </si>
  <si>
    <t>do not report relation between liquidity and integration/segmentation</t>
  </si>
  <si>
    <t>does not use PC but suggests the inclusion of a number of the developmental proxies (eg. secondary school enrolment, life expectancy etc)</t>
  </si>
  <si>
    <t>do not report  relation between the developmental variables and market segmentation .just mention that variables were considered.</t>
  </si>
  <si>
    <t xml:space="preserve">PAPERS THAT HAVE LOOKED AT RELATION BETWEEN EG. INTEGRATION AND RHS VARIABLES </t>
  </si>
  <si>
    <t>Geographical Cohorts Equity</t>
  </si>
  <si>
    <t>Time Cohorts</t>
  </si>
  <si>
    <t xml:space="preserve">Developed </t>
  </si>
  <si>
    <t>Carrieri, Fl, I Chaieb, V Errunza, 2013, Do implicit barriers matter for globalization?, The Review of Financial Studies 26 (7), 1694-1739</t>
  </si>
  <si>
    <t>RELEVANT</t>
  </si>
  <si>
    <t>Carrieri, Fl, I Chaieb, V Errunza, RFS, 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</si>
</sst>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0"/>
  </numFmts>
  <fonts count="26" x14ac:knownFonts="1">
    <font>
      <sz val="11"/>
      <color theme="1"/>
      <name val="Calibri"/>
      <family val="2"/>
      <scheme val="minor"/>
    </font>
    <font>
      <i/>
      <sz val="11"/>
      <color theme="1"/>
      <name val="Calibri"/>
      <family val="2"/>
      <scheme val="minor"/>
    </font>
    <font>
      <sz val="10"/>
      <color theme="1" tint="0.499984740745262"/>
      <name val="Arial"/>
      <family val="2"/>
    </font>
    <font>
      <b/>
      <sz val="11"/>
      <color theme="1"/>
      <name val="Calibri"/>
      <family val="2"/>
      <scheme val="minor"/>
    </font>
    <font>
      <sz val="11"/>
      <color theme="1"/>
      <name val="Calibri"/>
      <family val="2"/>
    </font>
    <font>
      <b/>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sz val="11"/>
      <color theme="1"/>
      <name val="Calibri"/>
      <family val="2"/>
      <scheme val="minor"/>
    </font>
    <font>
      <sz val="11"/>
      <color rgb="FF000000"/>
      <name val="Calibri"/>
      <family val="2"/>
      <scheme val="minor"/>
    </font>
    <font>
      <sz val="8"/>
      <color theme="1"/>
      <name val="Calibri"/>
      <family val="2"/>
      <scheme val="minor"/>
    </font>
    <font>
      <b/>
      <i/>
      <sz val="11"/>
      <color rgb="FF000000"/>
      <name val="Calibri"/>
      <family val="2"/>
      <scheme val="minor"/>
    </font>
    <font>
      <b/>
      <i/>
      <sz val="11"/>
      <color theme="1"/>
      <name val="Calibri"/>
      <family val="2"/>
      <scheme val="minor"/>
    </font>
    <font>
      <b/>
      <sz val="8"/>
      <color indexed="81"/>
      <name val="Tahoma"/>
      <family val="2"/>
    </font>
    <font>
      <sz val="8"/>
      <color indexed="81"/>
      <name val="Tahoma"/>
      <family val="2"/>
    </font>
    <font>
      <b/>
      <u/>
      <sz val="11"/>
      <color theme="1"/>
      <name val="Calibri"/>
      <family val="2"/>
      <scheme val="minor"/>
    </font>
    <font>
      <b/>
      <sz val="12"/>
      <color rgb="FF000000"/>
      <name val="Calibri"/>
      <family val="2"/>
      <scheme val="minor"/>
    </font>
    <font>
      <b/>
      <sz val="8"/>
      <color rgb="FF000000"/>
      <name val="Calibri"/>
      <family val="2"/>
      <scheme val="minor"/>
    </font>
    <font>
      <sz val="8"/>
      <color rgb="FF000000"/>
      <name val="Calibri"/>
      <family val="2"/>
      <scheme val="minor"/>
    </font>
    <font>
      <sz val="8"/>
      <color indexed="81"/>
      <name val="Tahoma"/>
      <charset val="1"/>
    </font>
    <font>
      <b/>
      <sz val="8"/>
      <color indexed="81"/>
      <name val="Tahoma"/>
      <charset val="1"/>
    </font>
    <font>
      <sz val="10"/>
      <color rgb="FF000000"/>
      <name val="Calibri"/>
      <family val="2"/>
      <scheme val="minor"/>
    </font>
    <font>
      <b/>
      <i/>
      <sz val="10"/>
      <color rgb="FF000000"/>
      <name val="Calibri"/>
      <family val="2"/>
      <scheme val="minor"/>
    </font>
  </fonts>
  <fills count="2">
    <fill>
      <patternFill patternType="none"/>
    </fill>
    <fill>
      <patternFill patternType="gray125"/>
    </fill>
  </fills>
  <borders count="17">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16">
    <xf numFmtId="0" fontId="0" fillId="0" borderId="0" xfId="0"/>
    <xf numFmtId="11" fontId="0" fillId="0" borderId="0" xfId="0" applyNumberFormat="1"/>
    <xf numFmtId="1" fontId="0" fillId="0" borderId="0" xfId="0" applyNumberFormat="1" applyFont="1" applyFill="1" applyBorder="1" applyAlignment="1" applyProtection="1"/>
    <xf numFmtId="164" fontId="0" fillId="0" borderId="0" xfId="0" applyNumberFormat="1"/>
    <xf numFmtId="0" fontId="0" fillId="0" borderId="0" xfId="0" applyFill="1" applyBorder="1" applyAlignment="1"/>
    <xf numFmtId="0" fontId="0" fillId="0" borderId="0" xfId="0" applyBorder="1"/>
    <xf numFmtId="0" fontId="1" fillId="0" borderId="0" xfId="0" applyFont="1" applyFill="1" applyBorder="1" applyAlignment="1">
      <alignment horizontal="center"/>
    </xf>
    <xf numFmtId="165" fontId="0" fillId="0" borderId="0" xfId="0" applyNumberFormat="1"/>
    <xf numFmtId="0" fontId="2" fillId="0" borderId="0" xfId="0" applyFont="1"/>
    <xf numFmtId="2" fontId="0" fillId="0" borderId="0" xfId="0" applyNumberFormat="1"/>
    <xf numFmtId="0" fontId="3" fillId="0" borderId="0" xfId="0" applyFont="1"/>
    <xf numFmtId="2" fontId="3" fillId="0" borderId="0" xfId="0" applyNumberFormat="1" applyFont="1"/>
    <xf numFmtId="2" fontId="4" fillId="0" borderId="0" xfId="0" applyNumberFormat="1" applyFont="1" applyBorder="1" applyAlignment="1">
      <alignment horizontal="center"/>
    </xf>
    <xf numFmtId="0" fontId="0" fillId="0" borderId="0" xfId="0" applyAlignment="1"/>
    <xf numFmtId="0" fontId="0" fillId="0" borderId="0" xfId="0" applyAlignment="1">
      <alignment vertical="center"/>
    </xf>
    <xf numFmtId="164" fontId="0" fillId="0" borderId="0" xfId="0" applyNumberFormat="1" applyAlignment="1">
      <alignment vertical="center"/>
    </xf>
    <xf numFmtId="0" fontId="5" fillId="0" borderId="0" xfId="0" applyFont="1"/>
    <xf numFmtId="0" fontId="0" fillId="0" borderId="0" xfId="0" applyAlignment="1">
      <alignment horizontal="center"/>
    </xf>
    <xf numFmtId="0" fontId="0" fillId="0" borderId="0" xfId="0" applyAlignment="1"/>
    <xf numFmtId="1" fontId="0" fillId="0" borderId="0" xfId="0" applyNumberFormat="1"/>
    <xf numFmtId="0" fontId="0" fillId="0" borderId="0" xfId="0" applyAlignment="1">
      <alignment horizontal="center"/>
    </xf>
    <xf numFmtId="0" fontId="0" fillId="0" borderId="0" xfId="0" applyAlignment="1"/>
    <xf numFmtId="0" fontId="10" fillId="0" borderId="0" xfId="0" applyFont="1"/>
    <xf numFmtId="164" fontId="10" fillId="0" borderId="0" xfId="0" applyNumberFormat="1" applyFont="1"/>
    <xf numFmtId="0" fontId="11" fillId="0" borderId="0" xfId="0" applyFont="1"/>
    <xf numFmtId="11" fontId="11" fillId="0" borderId="0" xfId="0" applyNumberFormat="1" applyFont="1"/>
    <xf numFmtId="0" fontId="0" fillId="0" borderId="0" xfId="0" applyAlignment="1">
      <alignment horizontal="center"/>
    </xf>
    <xf numFmtId="0" fontId="0" fillId="0" borderId="0" xfId="0" applyAlignment="1"/>
    <xf numFmtId="164" fontId="11" fillId="0" borderId="0" xfId="0" applyNumberFormat="1" applyFont="1"/>
    <xf numFmtId="0" fontId="12" fillId="0" borderId="0" xfId="0" applyFont="1"/>
    <xf numFmtId="0" fontId="0" fillId="0" borderId="0" xfId="0" applyAlignment="1">
      <alignment horizontal="center"/>
    </xf>
    <xf numFmtId="0" fontId="0" fillId="0" borderId="0" xfId="0" applyAlignment="1"/>
    <xf numFmtId="164" fontId="0" fillId="0" borderId="0" xfId="0" applyNumberFormat="1" applyAlignment="1">
      <alignment horizontal="center"/>
    </xf>
    <xf numFmtId="0" fontId="0" fillId="0" borderId="0" xfId="0" applyAlignment="1">
      <alignment horizontal="center"/>
    </xf>
    <xf numFmtId="0" fontId="0" fillId="0" borderId="0" xfId="0" applyAlignment="1"/>
    <xf numFmtId="0" fontId="0" fillId="0" borderId="0" xfId="0" applyNumberFormat="1"/>
    <xf numFmtId="164" fontId="12" fillId="0" borderId="0" xfId="0" applyNumberFormat="1" applyFont="1"/>
    <xf numFmtId="164" fontId="0" fillId="0" borderId="0" xfId="0" applyNumberFormat="1" applyAlignment="1"/>
    <xf numFmtId="0" fontId="0" fillId="0" borderId="0" xfId="0" applyNumberFormat="1" applyAlignment="1"/>
    <xf numFmtId="0" fontId="12" fillId="0" borderId="0" xfId="0" applyNumberFormat="1" applyFont="1" applyAlignment="1">
      <alignment vertical="center" wrapText="1"/>
    </xf>
    <xf numFmtId="0" fontId="12" fillId="0" borderId="0" xfId="0" applyNumberFormat="1" applyFont="1" applyAlignment="1">
      <alignment vertical="center"/>
    </xf>
    <xf numFmtId="0" fontId="12" fillId="0" borderId="0" xfId="0" applyNumberFormat="1" applyFont="1" applyAlignment="1">
      <alignment horizontal="right" vertical="center"/>
    </xf>
    <xf numFmtId="0" fontId="14" fillId="0" borderId="0" xfId="0" applyNumberFormat="1" applyFont="1" applyAlignment="1">
      <alignment vertical="center"/>
    </xf>
    <xf numFmtId="164" fontId="15" fillId="0" borderId="0" xfId="0" applyNumberFormat="1" applyFont="1" applyAlignment="1"/>
    <xf numFmtId="164" fontId="14" fillId="0" borderId="0" xfId="0" applyNumberFormat="1" applyFont="1" applyAlignment="1">
      <alignment horizontal="right" vertical="center"/>
    </xf>
    <xf numFmtId="164" fontId="14" fillId="0" borderId="0" xfId="0" applyNumberFormat="1" applyFont="1" applyAlignment="1">
      <alignment vertical="center"/>
    </xf>
    <xf numFmtId="164" fontId="12" fillId="0" borderId="0" xfId="0" applyNumberFormat="1" applyFont="1" applyAlignment="1">
      <alignment vertical="center" wrapText="1"/>
    </xf>
    <xf numFmtId="164" fontId="12" fillId="0" borderId="0" xfId="0" applyNumberFormat="1" applyFont="1" applyAlignment="1">
      <alignment horizontal="right" vertical="center"/>
    </xf>
    <xf numFmtId="0" fontId="15" fillId="0" borderId="0" xfId="0" applyFont="1"/>
    <xf numFmtId="164" fontId="15" fillId="0" borderId="0" xfId="0" applyNumberFormat="1" applyFont="1"/>
    <xf numFmtId="0" fontId="15" fillId="0" borderId="0" xfId="0" applyFont="1" applyAlignment="1">
      <alignment horizontal="center"/>
    </xf>
    <xf numFmtId="0" fontId="15" fillId="0" borderId="0" xfId="0" applyFont="1" applyAlignment="1"/>
    <xf numFmtId="11" fontId="15" fillId="0" borderId="0" xfId="0" applyNumberFormat="1" applyFont="1"/>
    <xf numFmtId="0" fontId="0" fillId="0" borderId="0" xfId="0" applyAlignment="1"/>
    <xf numFmtId="0" fontId="18" fillId="0" borderId="0" xfId="0" applyFont="1"/>
    <xf numFmtId="164" fontId="18" fillId="0" borderId="0" xfId="0" applyNumberFormat="1" applyFont="1"/>
    <xf numFmtId="0" fontId="0" fillId="0" borderId="0" xfId="0" applyAlignment="1">
      <alignment horizontal="center"/>
    </xf>
    <xf numFmtId="0" fontId="0" fillId="0" borderId="0" xfId="0" applyAlignment="1">
      <alignment horizontal="center" vertical="center"/>
    </xf>
    <xf numFmtId="0" fontId="0" fillId="0" borderId="0" xfId="0" applyAlignment="1"/>
    <xf numFmtId="0" fontId="12" fillId="0" borderId="0" xfId="0" applyNumberFormat="1" applyFont="1" applyAlignment="1">
      <alignment horizontal="center" vertical="center"/>
    </xf>
    <xf numFmtId="0" fontId="19" fillId="0" borderId="0" xfId="0" applyFont="1" applyAlignment="1">
      <alignment horizontal="left" vertical="top"/>
    </xf>
    <xf numFmtId="0" fontId="0" fillId="0" borderId="1" xfId="0" applyBorder="1" applyAlignment="1">
      <alignment vertical="top" wrapText="1"/>
    </xf>
    <xf numFmtId="0" fontId="20" fillId="0" borderId="2" xfId="0" applyFont="1" applyBorder="1" applyAlignment="1">
      <alignment horizontal="justify" vertical="center" wrapText="1"/>
    </xf>
    <xf numFmtId="0" fontId="20" fillId="0" borderId="3" xfId="0" applyFont="1" applyBorder="1" applyAlignment="1">
      <alignment horizontal="justify" vertical="center" wrapText="1"/>
    </xf>
    <xf numFmtId="0" fontId="20" fillId="0" borderId="4" xfId="0" applyFont="1" applyBorder="1" applyAlignment="1">
      <alignment horizontal="justify" vertical="center" wrapText="1"/>
    </xf>
    <xf numFmtId="0" fontId="13" fillId="0" borderId="6" xfId="0" applyFont="1" applyBorder="1" applyAlignment="1">
      <alignment horizontal="justify" vertical="center" wrapText="1"/>
    </xf>
    <xf numFmtId="0" fontId="21" fillId="0" borderId="7" xfId="0" applyFont="1" applyBorder="1" applyAlignment="1">
      <alignment horizontal="justify" vertical="center" wrapText="1"/>
    </xf>
    <xf numFmtId="0" fontId="21" fillId="0" borderId="8" xfId="0" applyFont="1" applyBorder="1" applyAlignment="1">
      <alignment horizontal="justify" vertical="center" wrapText="1"/>
    </xf>
    <xf numFmtId="0" fontId="21" fillId="0" borderId="0" xfId="0" applyFont="1" applyAlignment="1">
      <alignment horizontal="justify" vertical="center" wrapText="1"/>
    </xf>
    <xf numFmtId="0" fontId="13" fillId="0" borderId="0" xfId="0" applyFont="1" applyAlignment="1">
      <alignment horizontal="justify" vertical="center" wrapText="1"/>
    </xf>
    <xf numFmtId="0" fontId="13" fillId="0" borderId="5" xfId="0" applyFont="1" applyBorder="1" applyAlignment="1">
      <alignment horizontal="justify" vertical="center" wrapText="1"/>
    </xf>
    <xf numFmtId="0" fontId="0" fillId="0" borderId="0" xfId="0" applyAlignment="1"/>
    <xf numFmtId="0" fontId="12" fillId="0" borderId="0" xfId="0" applyNumberFormat="1" applyFont="1" applyAlignment="1">
      <alignment horizontal="center" vertical="center"/>
    </xf>
    <xf numFmtId="164" fontId="0" fillId="0" borderId="0" xfId="0" applyNumberFormat="1" applyFont="1"/>
    <xf numFmtId="164" fontId="3" fillId="0" borderId="0" xfId="0" applyNumberFormat="1" applyFont="1"/>
    <xf numFmtId="0" fontId="0" fillId="0" borderId="0" xfId="0" applyFont="1"/>
    <xf numFmtId="0" fontId="1" fillId="0" borderId="0" xfId="0" applyFont="1"/>
    <xf numFmtId="0" fontId="0" fillId="0" borderId="0" xfId="0" applyAlignment="1">
      <alignment horizontal="left"/>
    </xf>
    <xf numFmtId="0" fontId="0" fillId="0" borderId="0" xfId="0" applyAlignment="1"/>
    <xf numFmtId="0" fontId="0" fillId="0" borderId="0" xfId="0" applyAlignment="1">
      <alignment vertical="top" wrapText="1"/>
    </xf>
    <xf numFmtId="164" fontId="0" fillId="0" borderId="0" xfId="0" applyNumberFormat="1" applyAlignment="1">
      <alignment vertical="top" wrapText="1"/>
    </xf>
    <xf numFmtId="164" fontId="3" fillId="0" borderId="0" xfId="0" applyNumberFormat="1" applyFont="1" applyAlignment="1">
      <alignment vertical="top" wrapText="1"/>
    </xf>
    <xf numFmtId="164" fontId="15" fillId="0" borderId="0" xfId="0" applyNumberFormat="1" applyFont="1" applyAlignment="1">
      <alignment vertical="top" wrapText="1"/>
    </xf>
    <xf numFmtId="164" fontId="12" fillId="0" borderId="0" xfId="0" applyNumberFormat="1" applyFont="1" applyAlignment="1">
      <alignment vertical="top" wrapText="1"/>
    </xf>
    <xf numFmtId="0" fontId="24" fillId="0" borderId="0" xfId="0" applyFont="1" applyAlignment="1">
      <alignment horizontal="center" vertical="center"/>
    </xf>
    <xf numFmtId="164" fontId="25" fillId="0" borderId="0" xfId="0" applyNumberFormat="1" applyFont="1" applyAlignment="1">
      <alignment horizontal="center" vertical="center"/>
    </xf>
    <xf numFmtId="164" fontId="24" fillId="0" borderId="0" xfId="0" applyNumberFormat="1" applyFont="1" applyAlignment="1">
      <alignment horizontal="center" vertical="center"/>
    </xf>
    <xf numFmtId="0" fontId="0" fillId="0" borderId="0" xfId="0" applyAlignment="1">
      <alignment horizontal="center"/>
    </xf>
    <xf numFmtId="0" fontId="0" fillId="0" borderId="0" xfId="0" applyAlignment="1">
      <alignment horizontal="center" vertical="center"/>
    </xf>
    <xf numFmtId="164" fontId="0" fillId="0" borderId="0" xfId="0" applyNumberFormat="1" applyAlignment="1">
      <alignment horizontal="center"/>
    </xf>
    <xf numFmtId="0" fontId="13" fillId="0" borderId="5" xfId="0" applyFont="1" applyBorder="1" applyAlignment="1">
      <alignment horizontal="justify" vertical="center" wrapText="1"/>
    </xf>
    <xf numFmtId="0" fontId="21" fillId="0" borderId="0" xfId="0" applyFont="1" applyAlignment="1">
      <alignment horizontal="justify" vertical="center" wrapText="1"/>
    </xf>
    <xf numFmtId="0" fontId="13" fillId="0" borderId="0" xfId="0" applyFont="1" applyAlignment="1">
      <alignment horizontal="justify" vertical="center" wrapText="1"/>
    </xf>
    <xf numFmtId="0" fontId="0" fillId="0" borderId="0" xfId="0" applyAlignment="1"/>
    <xf numFmtId="0" fontId="12" fillId="0" borderId="0" xfId="0" applyNumberFormat="1" applyFont="1" applyAlignment="1">
      <alignment horizontal="center" vertical="center"/>
    </xf>
    <xf numFmtId="0" fontId="12" fillId="0" borderId="0" xfId="0" applyNumberFormat="1" applyFont="1" applyAlignment="1">
      <alignment vertical="center"/>
    </xf>
    <xf numFmtId="0" fontId="0" fillId="0" borderId="0" xfId="0" applyAlignment="1">
      <alignment vertical="center"/>
    </xf>
    <xf numFmtId="0" fontId="0" fillId="0" borderId="0" xfId="0" applyFont="1" applyAlignment="1"/>
    <xf numFmtId="0" fontId="12" fillId="0" borderId="9" xfId="0" applyFont="1" applyBorder="1" applyAlignment="1">
      <alignment vertical="center"/>
    </xf>
    <xf numFmtId="0" fontId="12" fillId="0" borderId="10" xfId="0" applyFont="1" applyBorder="1" applyAlignment="1">
      <alignment vertical="center"/>
    </xf>
    <xf numFmtId="0" fontId="12" fillId="0" borderId="11" xfId="0" applyFont="1" applyBorder="1" applyAlignment="1">
      <alignment vertical="center"/>
    </xf>
    <xf numFmtId="0" fontId="12" fillId="0" borderId="12" xfId="0" applyFont="1" applyBorder="1" applyAlignment="1">
      <alignment vertical="center"/>
    </xf>
    <xf numFmtId="0" fontId="12" fillId="0" borderId="0" xfId="0" applyFont="1" applyAlignment="1">
      <alignment vertical="center"/>
    </xf>
    <xf numFmtId="0" fontId="12" fillId="0" borderId="13" xfId="0" applyFont="1" applyBorder="1" applyAlignment="1">
      <alignment vertical="center"/>
    </xf>
    <xf numFmtId="0" fontId="12" fillId="0" borderId="0" xfId="0" applyFont="1" applyAlignment="1">
      <alignment horizontal="right" vertical="center"/>
    </xf>
    <xf numFmtId="0" fontId="12" fillId="0" borderId="13" xfId="0" applyFont="1" applyBorder="1" applyAlignment="1">
      <alignment horizontal="right" vertical="center"/>
    </xf>
    <xf numFmtId="0" fontId="14" fillId="0" borderId="12" xfId="0" applyFont="1" applyBorder="1" applyAlignment="1">
      <alignment vertical="center"/>
    </xf>
    <xf numFmtId="0" fontId="14" fillId="0" borderId="0" xfId="0" applyFont="1" applyAlignment="1">
      <alignment horizontal="right" vertical="center"/>
    </xf>
    <xf numFmtId="0" fontId="14" fillId="0" borderId="13" xfId="0" applyFont="1" applyBorder="1" applyAlignment="1">
      <alignment horizontal="right" vertical="center"/>
    </xf>
    <xf numFmtId="0" fontId="14" fillId="0" borderId="13" xfId="0" applyFont="1" applyBorder="1" applyAlignment="1">
      <alignment vertical="center"/>
    </xf>
    <xf numFmtId="0" fontId="12" fillId="0" borderId="14" xfId="0" applyFont="1" applyBorder="1" applyAlignment="1">
      <alignment vertical="center"/>
    </xf>
    <xf numFmtId="0" fontId="12" fillId="0" borderId="15" xfId="0" applyFont="1" applyBorder="1" applyAlignment="1">
      <alignment horizontal="right" vertical="center"/>
    </xf>
    <xf numFmtId="0" fontId="12" fillId="0" borderId="16" xfId="0" applyFont="1" applyBorder="1" applyAlignment="1">
      <alignment vertical="center"/>
    </xf>
    <xf numFmtId="0" fontId="12" fillId="0" borderId="10" xfId="0" applyFont="1" applyBorder="1" applyAlignment="1">
      <alignment horizontal="center" vertical="center"/>
    </xf>
    <xf numFmtId="0" fontId="12" fillId="0" borderId="0" xfId="0" applyFont="1" applyBorder="1" applyAlignment="1">
      <alignment vertical="center"/>
    </xf>
    <xf numFmtId="0" fontId="12" fillId="0" borderId="0"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[1]Equity_EquityBondREIT!$B$1</c:f>
              <c:strCache>
                <c:ptCount val="1"/>
                <c:pt idx="0">
                  <c:v>World Equity Diversification Index</c:v>
                </c:pt>
              </c:strCache>
            </c:strRef>
          </c:tx>
          <c:marker>
            <c:symbol val="none"/>
          </c:marker>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cat>
            <c:numRef>
              <c:f>[1]Equity_EquityBondREIT!$A$2:$A$28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[1]Equity_EquityBondREIT!$B$2:$B$28</c:f>
              <c:numCache>
                <c:formatCode>General</c:formatCode>
                <c:ptCount val="27"/>
                <c:pt idx="0">
                  <c:v>84.855086277107446</c:v>
                </c:pt>
                <c:pt idx="1">
                  <c:v>82.462951051744881</c:v>
                </c:pt>
                <c:pt idx="2">
                  <c:v>82.549737433812993</c:v>
                </c:pt>
                <c:pt idx="3">
                  <c:v>83.599958701330152</c:v>
                </c:pt>
                <c:pt idx="4">
                  <c:v>99.159077480761312</c:v>
                </c:pt>
                <c:pt idx="5">
                  <c:v>97.10569159824361</c:v>
                </c:pt>
                <c:pt idx="6">
                  <c:v>82.635466939271083</c:v>
                </c:pt>
                <c:pt idx="7">
                  <c:v>96.522490501650068</c:v>
                </c:pt>
                <c:pt idx="8">
                  <c:v>94.951016414520751</c:v>
                </c:pt>
                <c:pt idx="9">
                  <c:v>93.937703562861358</c:v>
                </c:pt>
                <c:pt idx="10">
                  <c:v>97.468633000528172</c:v>
                </c:pt>
                <c:pt idx="11">
                  <c:v>78.755112456432116</c:v>
                </c:pt>
                <c:pt idx="12">
                  <c:v>81.808757948586106</c:v>
                </c:pt>
                <c:pt idx="13">
                  <c:v>86.210223055686484</c:v>
                </c:pt>
                <c:pt idx="14">
                  <c:v>79.523476226793775</c:v>
                </c:pt>
                <c:pt idx="15">
                  <c:v>78.720662977866255</c:v>
                </c:pt>
                <c:pt idx="16">
                  <c:v>77.103727915595698</c:v>
                </c:pt>
                <c:pt idx="17">
                  <c:v>81.765042018652835</c:v>
                </c:pt>
                <c:pt idx="18">
                  <c:v>72.993010814901936</c:v>
                </c:pt>
                <c:pt idx="19">
                  <c:v>76.80544804690598</c:v>
                </c:pt>
                <c:pt idx="20">
                  <c:v>68.579497422165488</c:v>
                </c:pt>
                <c:pt idx="21">
                  <c:v>62.650165906891992</c:v>
                </c:pt>
                <c:pt idx="22">
                  <c:v>61.510520091751474</c:v>
                </c:pt>
                <c:pt idx="23">
                  <c:v>62.804745240605975</c:v>
                </c:pt>
                <c:pt idx="24">
                  <c:v>58.064171738242273</c:v>
                </c:pt>
                <c:pt idx="25">
                  <c:v>58.020248509200336</c:v>
                </c:pt>
                <c:pt idx="26">
                  <c:v>60.778405106120928</c:v>
                </c:pt>
              </c:numCache>
            </c:numRef>
          </c:val>
          <c:smooth val="0"/>
          <c:extLst>
            <c:ext xmlns:c16="http://schemas.microsoft.com/office/drawing/2014/chart" uri="{C3380CC4-5D6E-409C-BE32-E72D297353CC}">
              <c16:uniqueId val="{00000000-3730-406F-92CE-AFBB00B6113B}"/>
            </c:ext>
          </c:extLst>
        </c:ser>
        <c:dLbls>
          <c:showLegendKey val="0"/>
          <c:showVal val="0"/>
          <c:showCatName val="0"/>
          <c:showSerName val="0"/>
          <c:showPercent val="0"/>
          <c:showBubbleSize val="0"/>
        </c:dLbls>
        <c:smooth val="0"/>
        <c:axId val="173314432"/>
        <c:axId val="173315968"/>
      </c:lineChart>
      <c:catAx>
        <c:axId val="173314432"/>
        <c:scaling>
          <c:orientation val="minMax"/>
        </c:scaling>
        <c:delete val="0"/>
        <c:axPos val="b"/>
        <c:numFmt formatCode="General" sourceLinked="1"/>
        <c:majorTickMark val="out"/>
        <c:minorTickMark val="none"/>
        <c:tickLblPos val="nextTo"/>
        <c:crossAx val="173315968"/>
        <c:crosses val="autoZero"/>
        <c:auto val="1"/>
        <c:lblAlgn val="ctr"/>
        <c:lblOffset val="100"/>
        <c:noMultiLvlLbl val="0"/>
      </c:catAx>
      <c:valAx>
        <c:axId val="173315968"/>
        <c:scaling>
          <c:orientation val="minMax"/>
          <c:max val="100"/>
          <c:min val="40"/>
        </c:scaling>
        <c:delete val="0"/>
        <c:axPos val="l"/>
        <c:majorGridlines/>
        <c:numFmt formatCode="General" sourceLinked="1"/>
        <c:majorTickMark val="out"/>
        <c:minorTickMark val="none"/>
        <c:tickLblPos val="nextTo"/>
        <c:crossAx val="173314432"/>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[1]Bond_EquityBondREIT!$B$1</c:f>
              <c:strCache>
                <c:ptCount val="1"/>
                <c:pt idx="0">
                  <c:v>World Bond Diversification Index</c:v>
                </c:pt>
              </c:strCache>
            </c:strRef>
          </c:tx>
          <c:marker>
            <c:symbol val="none"/>
          </c:marker>
          <c:trendline>
            <c:trendlineType val="linear"/>
            <c:dispRSqr val="0"/>
            <c:dispEq val="0"/>
          </c:trendline>
          <c:trendline>
            <c:trendlineType val="linear"/>
            <c:dispRSqr val="0"/>
            <c:dispEq val="0"/>
          </c:trendline>
          <c:trendline>
            <c:trendlineType val="linear"/>
            <c:dispRSqr val="0"/>
            <c:dispEq val="0"/>
          </c:trendline>
          <c:cat>
            <c:numRef>
              <c:f>[1]Bond_EquityBondREIT!$A$2:$A$28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[1]Bond_EquityBondREIT!$B$2:$B$28</c:f>
              <c:numCache>
                <c:formatCode>General</c:formatCode>
                <c:ptCount val="27"/>
                <c:pt idx="0">
                  <c:v>55.871206542264275</c:v>
                </c:pt>
                <c:pt idx="1">
                  <c:v>93.46268871345147</c:v>
                </c:pt>
                <c:pt idx="2">
                  <c:v>95.208509458620625</c:v>
                </c:pt>
                <c:pt idx="3">
                  <c:v>83.535492492588773</c:v>
                </c:pt>
                <c:pt idx="4">
                  <c:v>99.969798076194635</c:v>
                </c:pt>
                <c:pt idx="5">
                  <c:v>99.414265097441458</c:v>
                </c:pt>
                <c:pt idx="6">
                  <c:v>70.700828611097819</c:v>
                </c:pt>
                <c:pt idx="7">
                  <c:v>91.051162727203945</c:v>
                </c:pt>
                <c:pt idx="8">
                  <c:v>94.818755463362209</c:v>
                </c:pt>
                <c:pt idx="9">
                  <c:v>98.579461559337275</c:v>
                </c:pt>
                <c:pt idx="10">
                  <c:v>96.958204669338258</c:v>
                </c:pt>
                <c:pt idx="11">
                  <c:v>95.985681512778584</c:v>
                </c:pt>
                <c:pt idx="12">
                  <c:v>96.688222069848038</c:v>
                </c:pt>
                <c:pt idx="13">
                  <c:v>96.348008857647613</c:v>
                </c:pt>
                <c:pt idx="14">
                  <c:v>97.100090948374515</c:v>
                </c:pt>
                <c:pt idx="15">
                  <c:v>96.928596973555273</c:v>
                </c:pt>
                <c:pt idx="16">
                  <c:v>98.312560720232</c:v>
                </c:pt>
                <c:pt idx="17">
                  <c:v>98.309244685691269</c:v>
                </c:pt>
                <c:pt idx="18">
                  <c:v>82.009378814788121</c:v>
                </c:pt>
                <c:pt idx="19">
                  <c:v>57.152299033146441</c:v>
                </c:pt>
                <c:pt idx="20">
                  <c:v>76.348197134965616</c:v>
                </c:pt>
                <c:pt idx="21">
                  <c:v>85.970600509498695</c:v>
                </c:pt>
                <c:pt idx="22">
                  <c:v>75.99952774702821</c:v>
                </c:pt>
                <c:pt idx="23">
                  <c:v>61.283501766373909</c:v>
                </c:pt>
                <c:pt idx="24">
                  <c:v>59.315693542428818</c:v>
                </c:pt>
                <c:pt idx="25">
                  <c:v>55.997925212664448</c:v>
                </c:pt>
                <c:pt idx="26">
                  <c:v>51.827720461515611</c:v>
                </c:pt>
              </c:numCache>
            </c:numRef>
          </c:val>
          <c:smooth val="0"/>
          <c:extLst>
            <c:ext xmlns:c16="http://schemas.microsoft.com/office/drawing/2014/chart" uri="{C3380CC4-5D6E-409C-BE32-E72D297353CC}">
              <c16:uniqueId val="{00000000-211B-41B8-B766-12C9B79E77BF}"/>
            </c:ext>
          </c:extLst>
        </c:ser>
        <c:dLbls>
          <c:showLegendKey val="0"/>
          <c:showVal val="0"/>
          <c:showCatName val="0"/>
          <c:showSerName val="0"/>
          <c:showPercent val="0"/>
          <c:showBubbleSize val="0"/>
        </c:dLbls>
        <c:smooth val="0"/>
        <c:axId val="171471616"/>
        <c:axId val="171473152"/>
      </c:lineChart>
      <c:catAx>
        <c:axId val="171471616"/>
        <c:scaling>
          <c:orientation val="minMax"/>
        </c:scaling>
        <c:delete val="0"/>
        <c:axPos val="b"/>
        <c:numFmt formatCode="General" sourceLinked="1"/>
        <c:majorTickMark val="out"/>
        <c:minorTickMark val="none"/>
        <c:tickLblPos val="nextTo"/>
        <c:crossAx val="171473152"/>
        <c:crosses val="autoZero"/>
        <c:auto val="1"/>
        <c:lblAlgn val="ctr"/>
        <c:lblOffset val="100"/>
        <c:noMultiLvlLbl val="0"/>
      </c:catAx>
      <c:valAx>
        <c:axId val="171473152"/>
        <c:scaling>
          <c:orientation val="minMax"/>
          <c:max val="100"/>
          <c:min val="40"/>
        </c:scaling>
        <c:delete val="0"/>
        <c:axPos val="l"/>
        <c:majorGridlines/>
        <c:numFmt formatCode="General" sourceLinked="1"/>
        <c:majorTickMark val="out"/>
        <c:minorTickMark val="none"/>
        <c:tickLblPos val="nextTo"/>
        <c:crossAx val="171471616"/>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[1]REIT_EquityBondREIT!$B$1</c:f>
              <c:strCache>
                <c:ptCount val="1"/>
                <c:pt idx="0">
                  <c:v>World Real Estate Diversification Index</c:v>
                </c:pt>
              </c:strCache>
            </c:strRef>
          </c:tx>
          <c:marker>
            <c:symbol val="none"/>
          </c:marker>
          <c:trendline>
            <c:trendlineType val="linear"/>
            <c:dispRSqr val="0"/>
            <c:dispEq val="0"/>
          </c:trendline>
          <c:cat>
            <c:numRef>
              <c:f>[1]REIT_EquityBondREIT!$A$2:$A$28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[1]REIT_EquityBondREIT!$B$2:$B$28</c:f>
              <c:numCache>
                <c:formatCode>General</c:formatCode>
                <c:ptCount val="27"/>
                <c:pt idx="0">
                  <c:v>71.584440262569501</c:v>
                </c:pt>
                <c:pt idx="1">
                  <c:v>90.703792246359541</c:v>
                </c:pt>
                <c:pt idx="2">
                  <c:v>92.198097907780848</c:v>
                </c:pt>
                <c:pt idx="3">
                  <c:v>90.249629283163301</c:v>
                </c:pt>
                <c:pt idx="4">
                  <c:v>99.74659176193191</c:v>
                </c:pt>
                <c:pt idx="5">
                  <c:v>97.693496897406675</c:v>
                </c:pt>
                <c:pt idx="6">
                  <c:v>81.67912404183123</c:v>
                </c:pt>
                <c:pt idx="7">
                  <c:v>96.528510966148914</c:v>
                </c:pt>
                <c:pt idx="8">
                  <c:v>94.863295032412282</c:v>
                </c:pt>
                <c:pt idx="9">
                  <c:v>97.018433966143064</c:v>
                </c:pt>
                <c:pt idx="10">
                  <c:v>98.803990973522659</c:v>
                </c:pt>
                <c:pt idx="11">
                  <c:v>83.518977655480924</c:v>
                </c:pt>
                <c:pt idx="12">
                  <c:v>93.676341712234461</c:v>
                </c:pt>
                <c:pt idx="13">
                  <c:v>95.385739000629769</c:v>
                </c:pt>
                <c:pt idx="14">
                  <c:v>97.352246050969171</c:v>
                </c:pt>
                <c:pt idx="15">
                  <c:v>89.775251384654709</c:v>
                </c:pt>
                <c:pt idx="16">
                  <c:v>87.009666114919995</c:v>
                </c:pt>
                <c:pt idx="17">
                  <c:v>95.74420964057056</c:v>
                </c:pt>
                <c:pt idx="18">
                  <c:v>82.117991661334727</c:v>
                </c:pt>
                <c:pt idx="19">
                  <c:v>84.021731522766004</c:v>
                </c:pt>
                <c:pt idx="20">
                  <c:v>79.482218991448832</c:v>
                </c:pt>
                <c:pt idx="21">
                  <c:v>70.590328258118333</c:v>
                </c:pt>
                <c:pt idx="22">
                  <c:v>64.758449482386155</c:v>
                </c:pt>
                <c:pt idx="23">
                  <c:v>66.929093142521168</c:v>
                </c:pt>
                <c:pt idx="24">
                  <c:v>56.966723389253808</c:v>
                </c:pt>
                <c:pt idx="25">
                  <c:v>55.978065059774266</c:v>
                </c:pt>
                <c:pt idx="26">
                  <c:v>66.800792576069469</c:v>
                </c:pt>
              </c:numCache>
            </c:numRef>
          </c:val>
          <c:smooth val="0"/>
          <c:extLst>
            <c:ext xmlns:c16="http://schemas.microsoft.com/office/drawing/2014/chart" uri="{C3380CC4-5D6E-409C-BE32-E72D297353CC}">
              <c16:uniqueId val="{00000000-87C3-43AE-A40C-CDECC819D72A}"/>
            </c:ext>
          </c:extLst>
        </c:ser>
        <c:dLbls>
          <c:showLegendKey val="0"/>
          <c:showVal val="0"/>
          <c:showCatName val="0"/>
          <c:showSerName val="0"/>
          <c:showPercent val="0"/>
          <c:showBubbleSize val="0"/>
        </c:dLbls>
        <c:smooth val="0"/>
        <c:axId val="173460864"/>
        <c:axId val="173466752"/>
      </c:lineChart>
      <c:catAx>
        <c:axId val="173460864"/>
        <c:scaling>
          <c:orientation val="minMax"/>
        </c:scaling>
        <c:delete val="0"/>
        <c:axPos val="b"/>
        <c:numFmt formatCode="General" sourceLinked="1"/>
        <c:majorTickMark val="out"/>
        <c:minorTickMark val="none"/>
        <c:tickLblPos val="nextTo"/>
        <c:crossAx val="173466752"/>
        <c:crosses val="autoZero"/>
        <c:auto val="1"/>
        <c:lblAlgn val="ctr"/>
        <c:lblOffset val="100"/>
        <c:noMultiLvlLbl val="0"/>
      </c:catAx>
      <c:valAx>
        <c:axId val="173466752"/>
        <c:scaling>
          <c:orientation val="minMax"/>
          <c:max val="100"/>
          <c:min val="40"/>
        </c:scaling>
        <c:delete val="0"/>
        <c:axPos val="l"/>
        <c:majorGridlines/>
        <c:numFmt formatCode="General" sourceLinked="1"/>
        <c:majorTickMark val="out"/>
        <c:minorTickMark val="none"/>
        <c:tickLblPos val="nextTo"/>
        <c:crossAx val="173460864"/>
        <c:crosses val="autoZero"/>
        <c:crossBetween val="between"/>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1"/>
          <c:order val="0"/>
          <c:tx>
            <c:strRef>
              <c:f>'3Assets_Trend'!$B$1</c:f>
              <c:strCache>
                <c:ptCount val="1"/>
                <c:pt idx="0">
                  <c:v>World Diversification Index (3 Assets)</c:v>
                </c:pt>
              </c:strCache>
            </c:strRef>
          </c:tx>
          <c:marker>
            <c:symbol val="none"/>
          </c:marker>
          <c:trendline>
            <c:trendlineType val="linear"/>
            <c:dispRSqr val="0"/>
            <c:dispEq val="0"/>
          </c:trendline>
          <c:cat>
            <c:numRef>
              <c:f>'3Assets_Trend'!$A$2:$A$28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'3Assets_Trend'!$B$2:$B$28</c:f>
              <c:numCache>
                <c:formatCode>General</c:formatCode>
                <c:ptCount val="27"/>
                <c:pt idx="0">
                  <c:v>75.716517007481215</c:v>
                </c:pt>
                <c:pt idx="1">
                  <c:v>89.078052612452595</c:v>
                </c:pt>
                <c:pt idx="2">
                  <c:v>90.498691283390713</c:v>
                </c:pt>
                <c:pt idx="3">
                  <c:v>86.779958447164063</c:v>
                </c:pt>
                <c:pt idx="4">
                  <c:v>99.841941768994445</c:v>
                </c:pt>
                <c:pt idx="5">
                  <c:v>98.58941088451769</c:v>
                </c:pt>
                <c:pt idx="6">
                  <c:v>79.8138310377945</c:v>
                </c:pt>
                <c:pt idx="7">
                  <c:v>94.86300517492397</c:v>
                </c:pt>
                <c:pt idx="8">
                  <c:v>96.241880284618787</c:v>
                </c:pt>
                <c:pt idx="9">
                  <c:v>98.096189267179227</c:v>
                </c:pt>
                <c:pt idx="10">
                  <c:v>98.232472923927901</c:v>
                </c:pt>
                <c:pt idx="11">
                  <c:v>89.815792423527043</c:v>
                </c:pt>
                <c:pt idx="12">
                  <c:v>92.303123308698673</c:v>
                </c:pt>
                <c:pt idx="13">
                  <c:v>94.196537760495531</c:v>
                </c:pt>
                <c:pt idx="14">
                  <c:v>93.568953095421193</c:v>
                </c:pt>
                <c:pt idx="15">
                  <c:v>90.814617177283978</c:v>
                </c:pt>
                <c:pt idx="16">
                  <c:v>91.593934407313938</c:v>
                </c:pt>
                <c:pt idx="17">
                  <c:v>93.656547825733014</c:v>
                </c:pt>
                <c:pt idx="18">
                  <c:v>81.337315496533279</c:v>
                </c:pt>
                <c:pt idx="19">
                  <c:v>73.963937555731903</c:v>
                </c:pt>
                <c:pt idx="20">
                  <c:v>76.719188819719804</c:v>
                </c:pt>
                <c:pt idx="21">
                  <c:v>75.267413955803477</c:v>
                </c:pt>
                <c:pt idx="22">
                  <c:v>68.431919928619834</c:v>
                </c:pt>
                <c:pt idx="23">
                  <c:v>65.204835489359283</c:v>
                </c:pt>
                <c:pt idx="24">
                  <c:v>61.373739303548795</c:v>
                </c:pt>
                <c:pt idx="25">
                  <c:v>58.394915797620492</c:v>
                </c:pt>
                <c:pt idx="26">
                  <c:v>61.565074357739263</c:v>
                </c:pt>
              </c:numCache>
            </c:numRef>
          </c:val>
          <c:smooth val="0"/>
          <c:extLst>
            <c:ext xmlns:c16="http://schemas.microsoft.com/office/drawing/2014/chart" uri="{C3380CC4-5D6E-409C-BE32-E72D297353CC}">
              <c16:uniqueId val="{00000000-F830-4F2B-854C-7833DB6BFE46}"/>
            </c:ext>
          </c:extLst>
        </c:ser>
        <c:dLbls>
          <c:showLegendKey val="0"/>
          <c:showVal val="0"/>
          <c:showCatName val="0"/>
          <c:showSerName val="0"/>
          <c:showPercent val="0"/>
          <c:showBubbleSize val="0"/>
        </c:dLbls>
        <c:smooth val="0"/>
        <c:axId val="173377792"/>
        <c:axId val="173387776"/>
      </c:lineChart>
      <c:catAx>
        <c:axId val="173377792"/>
        <c:scaling>
          <c:orientation val="minMax"/>
        </c:scaling>
        <c:delete val="0"/>
        <c:axPos val="b"/>
        <c:numFmt formatCode="General" sourceLinked="1"/>
        <c:majorTickMark val="out"/>
        <c:minorTickMark val="none"/>
        <c:tickLblPos val="nextTo"/>
        <c:crossAx val="173387776"/>
        <c:crosses val="autoZero"/>
        <c:auto val="1"/>
        <c:lblAlgn val="ctr"/>
        <c:lblOffset val="100"/>
        <c:noMultiLvlLbl val="0"/>
      </c:catAx>
      <c:valAx>
        <c:axId val="173387776"/>
        <c:scaling>
          <c:orientation val="minMax"/>
          <c:max val="100"/>
          <c:min val="40"/>
        </c:scaling>
        <c:delete val="0"/>
        <c:axPos val="l"/>
        <c:majorGridlines/>
        <c:numFmt formatCode="General" sourceLinked="1"/>
        <c:majorTickMark val="out"/>
        <c:minorTickMark val="none"/>
        <c:tickLblPos val="nextTo"/>
        <c:crossAx val="173377792"/>
        <c:crosses val="autoZero"/>
        <c:crossBetween val="between"/>
      </c:valAx>
    </c:plotArea>
    <c:legend>
      <c:legendPos val="r"/>
      <c:legendEntry>
        <c:idx val="1"/>
        <c:delete val="1"/>
      </c:legendEntry>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Equity Diversification Index for high and low VIX and Mean VIX</a:t>
            </a:r>
            <a:endParaRPr lang="en-IE">
              <a:effectLst/>
            </a:endParaRPr>
          </a:p>
        </c:rich>
      </c:tx>
      <c:overlay val="0"/>
    </c:title>
    <c:autoTitleDeleted val="0"/>
    <c:plotArea>
      <c:layout/>
      <c:lineChart>
        <c:grouping val="standard"/>
        <c:varyColors val="0"/>
        <c:ser>
          <c:idx val="1"/>
          <c:order val="1"/>
          <c:tx>
            <c:strRef>
              <c:f>Equity_VIX!$E$1</c:f>
              <c:strCache>
                <c:ptCount val="1"/>
                <c:pt idx="0">
                  <c:v>World Equity Diversification Index - High VIX minus Low VIX</c:v>
                </c:pt>
              </c:strCache>
            </c:strRef>
          </c:tx>
          <c:marker>
            <c:symbol val="none"/>
          </c:marker>
          <c:cat>
            <c:numRef>
              <c:f>Equity_VIX!$A$2:$A$24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Equity_VIX!$E$2:$E$24</c:f>
              <c:numCache>
                <c:formatCode>General</c:formatCode>
                <c:ptCount val="23"/>
                <c:pt idx="0">
                  <c:v>2.446551527229567</c:v>
                </c:pt>
                <c:pt idx="1">
                  <c:v>-3.3339494013545274</c:v>
                </c:pt>
                <c:pt idx="2">
                  <c:v>0.42158084733663248</c:v>
                </c:pt>
                <c:pt idx="3">
                  <c:v>4.6037893296780883</c:v>
                </c:pt>
                <c:pt idx="4">
                  <c:v>5.6973090915372957</c:v>
                </c:pt>
                <c:pt idx="5">
                  <c:v>-3.5968203986333847</c:v>
                </c:pt>
                <c:pt idx="6">
                  <c:v>0.26988923349595934</c:v>
                </c:pt>
                <c:pt idx="7">
                  <c:v>-3.1895357249464564</c:v>
                </c:pt>
                <c:pt idx="8">
                  <c:v>4.9093112880635976</c:v>
                </c:pt>
                <c:pt idx="9">
                  <c:v>3.0568149412828629</c:v>
                </c:pt>
                <c:pt idx="10">
                  <c:v>-6.8491490661253289</c:v>
                </c:pt>
                <c:pt idx="11">
                  <c:v>-2.2761480147840452</c:v>
                </c:pt>
                <c:pt idx="12">
                  <c:v>-3.5877903510665607</c:v>
                </c:pt>
                <c:pt idx="13">
                  <c:v>-4.7641627262388564</c:v>
                </c:pt>
                <c:pt idx="14">
                  <c:v>-3.2496560073178147</c:v>
                </c:pt>
                <c:pt idx="15">
                  <c:v>-4.1841269805255576</c:v>
                </c:pt>
                <c:pt idx="16">
                  <c:v>-0.62282593936158592</c:v>
                </c:pt>
                <c:pt idx="17">
                  <c:v>0.19162439849269092</c:v>
                </c:pt>
                <c:pt idx="18">
                  <c:v>1.3198272749162026</c:v>
                </c:pt>
                <c:pt idx="19">
                  <c:v>-0.93188494232863794</c:v>
                </c:pt>
                <c:pt idx="20">
                  <c:v>5.620483243144168</c:v>
                </c:pt>
                <c:pt idx="21">
                  <c:v>-6.9957020936463072</c:v>
                </c:pt>
                <c:pt idx="22">
                  <c:v>-3.7046446223506422</c:v>
                </c:pt>
              </c:numCache>
            </c:numRef>
          </c:val>
          <c:smooth val="0"/>
          <c:extLst>
            <c:ext xmlns:c16="http://schemas.microsoft.com/office/drawing/2014/chart" uri="{C3380CC4-5D6E-409C-BE32-E72D297353CC}">
              <c16:uniqueId val="{00000000-BE7B-4407-8BE1-852BA0970F43}"/>
            </c:ext>
          </c:extLst>
        </c:ser>
        <c:dLbls>
          <c:showLegendKey val="0"/>
          <c:showVal val="0"/>
          <c:showCatName val="0"/>
          <c:showSerName val="0"/>
          <c:showPercent val="0"/>
          <c:showBubbleSize val="0"/>
        </c:dLbls>
        <c:marker val="1"/>
        <c:smooth val="0"/>
        <c:axId val="173491328"/>
        <c:axId val="173492864"/>
      </c:lineChart>
      <c:lineChart>
        <c:grouping val="standard"/>
        <c:varyColors val="0"/>
        <c:ser>
          <c:idx val="0"/>
          <c:order val="0"/>
          <c:tx>
            <c:strRef>
              <c:f>Equity_VIX!$B$1</c:f>
              <c:strCache>
                <c:ptCount val="1"/>
                <c:pt idx="0">
                  <c:v>Mean VIX</c:v>
                </c:pt>
              </c:strCache>
            </c:strRef>
          </c:tx>
          <c:marker>
            <c:symbol val="none"/>
          </c:marker>
          <c:cat>
            <c:numRef>
              <c:f>Equity_VIX!$A$2:$A$24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Equity_VIX!$B$2:$B$24</c:f>
              <c:numCache>
                <c:formatCode>General</c:formatCode>
                <c:ptCount val="23"/>
                <c:pt idx="0">
                  <c:v>22.442538461538401</c:v>
                </c:pt>
                <c:pt idx="1">
                  <c:v>17.739808429118799</c:v>
                </c:pt>
                <c:pt idx="2">
                  <c:v>14.9802290076336</c:v>
                </c:pt>
                <c:pt idx="3">
                  <c:v>12.2973946360153</c:v>
                </c:pt>
                <c:pt idx="4">
                  <c:v>13.4970384615385</c:v>
                </c:pt>
                <c:pt idx="5">
                  <c:v>12.0075769230769</c:v>
                </c:pt>
                <c:pt idx="6">
                  <c:v>15.940114503816799</c:v>
                </c:pt>
                <c:pt idx="7">
                  <c:v>21.507126436781601</c:v>
                </c:pt>
                <c:pt idx="8">
                  <c:v>24.720114942528699</c:v>
                </c:pt>
                <c:pt idx="9">
                  <c:v>23.532528735632201</c:v>
                </c:pt>
                <c:pt idx="10">
                  <c:v>22.597615384615398</c:v>
                </c:pt>
                <c:pt idx="11">
                  <c:v>24.467126436781601</c:v>
                </c:pt>
                <c:pt idx="12">
                  <c:v>26.351340996168599</c:v>
                </c:pt>
                <c:pt idx="13">
                  <c:v>21.224827586206899</c:v>
                </c:pt>
                <c:pt idx="14">
                  <c:v>14.8895038167939</c:v>
                </c:pt>
                <c:pt idx="15">
                  <c:v>12.413</c:v>
                </c:pt>
                <c:pt idx="16">
                  <c:v>12.3632307692308</c:v>
                </c:pt>
                <c:pt idx="17">
                  <c:v>16.864061302682</c:v>
                </c:pt>
                <c:pt idx="18">
                  <c:v>31.569580152671801</c:v>
                </c:pt>
                <c:pt idx="19">
                  <c:v>30.393103448275902</c:v>
                </c:pt>
                <c:pt idx="20">
                  <c:v>21.7713409961686</c:v>
                </c:pt>
                <c:pt idx="21">
                  <c:v>23.4578846153846</c:v>
                </c:pt>
                <c:pt idx="22">
                  <c:v>17.048735632183899</c:v>
                </c:pt>
              </c:numCache>
            </c:numRef>
          </c:val>
          <c:smooth val="0"/>
          <c:extLst>
            <c:ext xmlns:c16="http://schemas.microsoft.com/office/drawing/2014/chart" uri="{C3380CC4-5D6E-409C-BE32-E72D297353CC}">
              <c16:uniqueId val="{00000001-BE7B-4407-8BE1-852BA0970F43}"/>
            </c:ext>
          </c:extLst>
        </c:ser>
        <c:dLbls>
          <c:showLegendKey val="0"/>
          <c:showVal val="0"/>
          <c:showCatName val="0"/>
          <c:showSerName val="0"/>
          <c:showPercent val="0"/>
          <c:showBubbleSize val="0"/>
        </c:dLbls>
        <c:marker val="1"/>
        <c:smooth val="0"/>
        <c:axId val="173521536"/>
        <c:axId val="173519616"/>
      </c:lineChart>
      <c:catAx>
        <c:axId val="173491328"/>
        <c:scaling>
          <c:orientation val="minMax"/>
        </c:scaling>
        <c:delete val="0"/>
        <c:axPos val="b"/>
        <c:numFmt formatCode="General" sourceLinked="1"/>
        <c:majorTickMark val="out"/>
        <c:minorTickMark val="none"/>
        <c:tickLblPos val="nextTo"/>
        <c:crossAx val="173492864"/>
        <c:crosses val="autoZero"/>
        <c:auto val="1"/>
        <c:lblAlgn val="ctr"/>
        <c:lblOffset val="100"/>
        <c:noMultiLvlLbl val="0"/>
      </c:catAx>
      <c:valAx>
        <c:axId val="173492864"/>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3491328"/>
        <c:crosses val="autoZero"/>
        <c:crossBetween val="between"/>
      </c:valAx>
      <c:valAx>
        <c:axId val="173519616"/>
        <c:scaling>
          <c:orientation val="minMax"/>
        </c:scaling>
        <c:delete val="0"/>
        <c:axPos val="r"/>
        <c:title>
          <c:tx>
            <c:rich>
              <a:bodyPr rot="-5400000" vert="horz"/>
              <a:lstStyle/>
              <a:p>
                <a:pPr>
                  <a:defRPr/>
                </a:pPr>
                <a:r>
                  <a:rPr lang="en-IE"/>
                  <a:t>VIX</a:t>
                </a:r>
              </a:p>
            </c:rich>
          </c:tx>
          <c:overlay val="0"/>
        </c:title>
        <c:numFmt formatCode="General" sourceLinked="1"/>
        <c:majorTickMark val="out"/>
        <c:minorTickMark val="none"/>
        <c:tickLblPos val="nextTo"/>
        <c:crossAx val="173521536"/>
        <c:crosses val="max"/>
        <c:crossBetween val="between"/>
      </c:valAx>
      <c:catAx>
        <c:axId val="173521536"/>
        <c:scaling>
          <c:orientation val="minMax"/>
        </c:scaling>
        <c:delete val="1"/>
        <c:axPos val="b"/>
        <c:numFmt formatCode="General" sourceLinked="1"/>
        <c:majorTickMark val="out"/>
        <c:minorTickMark val="none"/>
        <c:tickLblPos val="nextTo"/>
        <c:crossAx val="173519616"/>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Bond Diversification Index for high and low VIX and Mean VIX</a:t>
            </a:r>
            <a:endParaRPr lang="en-IE">
              <a:effectLst/>
            </a:endParaRPr>
          </a:p>
        </c:rich>
      </c:tx>
      <c:overlay val="0"/>
    </c:title>
    <c:autoTitleDeleted val="0"/>
    <c:plotArea>
      <c:layout/>
      <c:lineChart>
        <c:grouping val="standard"/>
        <c:varyColors val="0"/>
        <c:ser>
          <c:idx val="1"/>
          <c:order val="1"/>
          <c:tx>
            <c:strRef>
              <c:f>Bond_VIX!$E$1</c:f>
              <c:strCache>
                <c:ptCount val="1"/>
                <c:pt idx="0">
                  <c:v>World Bond Diversification Index - High VIX minus Low VIX</c:v>
                </c:pt>
              </c:strCache>
            </c:strRef>
          </c:tx>
          <c:marker>
            <c:symbol val="none"/>
          </c:marker>
          <c:cat>
            <c:numRef>
              <c:f>Bond_VIX!$A$2:$A$24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Bond_VIX!$E$2:$E$24</c:f>
              <c:numCache>
                <c:formatCode>General</c:formatCode>
                <c:ptCount val="23"/>
                <c:pt idx="0">
                  <c:v>-4.6100660423090787</c:v>
                </c:pt>
                <c:pt idx="1">
                  <c:v>-0.58430832734031757</c:v>
                </c:pt>
                <c:pt idx="2">
                  <c:v>-11.571661566265766</c:v>
                </c:pt>
                <c:pt idx="3">
                  <c:v>-0.58772162354228663</c:v>
                </c:pt>
                <c:pt idx="4">
                  <c:v>12.705197020708606</c:v>
                </c:pt>
                <c:pt idx="5">
                  <c:v>-3.643898839385566</c:v>
                </c:pt>
                <c:pt idx="6">
                  <c:v>6.4755545124248952</c:v>
                </c:pt>
                <c:pt idx="7">
                  <c:v>-0.67492913438006996</c:v>
                </c:pt>
                <c:pt idx="8">
                  <c:v>7.5484871102774775</c:v>
                </c:pt>
                <c:pt idx="9">
                  <c:v>3.1357596676535828</c:v>
                </c:pt>
                <c:pt idx="10">
                  <c:v>5.7667865850794584</c:v>
                </c:pt>
                <c:pt idx="11">
                  <c:v>-1.9936334932388169</c:v>
                </c:pt>
                <c:pt idx="12">
                  <c:v>-4.2724395773681483</c:v>
                </c:pt>
                <c:pt idx="13">
                  <c:v>-2.5374572852528745</c:v>
                </c:pt>
                <c:pt idx="14">
                  <c:v>-1.4796991346458452</c:v>
                </c:pt>
                <c:pt idx="15">
                  <c:v>-1.4626194544989868</c:v>
                </c:pt>
                <c:pt idx="16">
                  <c:v>1.737189426838329</c:v>
                </c:pt>
                <c:pt idx="17">
                  <c:v>-1.3841242108919596</c:v>
                </c:pt>
                <c:pt idx="18">
                  <c:v>-4.1505961125643749</c:v>
                </c:pt>
                <c:pt idx="19">
                  <c:v>1.8426761463768813</c:v>
                </c:pt>
                <c:pt idx="20">
                  <c:v>2.7812442982436227</c:v>
                </c:pt>
                <c:pt idx="21">
                  <c:v>-7.3377330426367893</c:v>
                </c:pt>
                <c:pt idx="22">
                  <c:v>-3.768677605446634</c:v>
                </c:pt>
              </c:numCache>
            </c:numRef>
          </c:val>
          <c:smooth val="0"/>
          <c:extLst>
            <c:ext xmlns:c16="http://schemas.microsoft.com/office/drawing/2014/chart" uri="{C3380CC4-5D6E-409C-BE32-E72D297353CC}">
              <c16:uniqueId val="{00000000-53CB-4C2D-8608-E9E393D4ABC9}"/>
            </c:ext>
          </c:extLst>
        </c:ser>
        <c:dLbls>
          <c:showLegendKey val="0"/>
          <c:showVal val="0"/>
          <c:showCatName val="0"/>
          <c:showSerName val="0"/>
          <c:showPercent val="0"/>
          <c:showBubbleSize val="0"/>
        </c:dLbls>
        <c:marker val="1"/>
        <c:smooth val="0"/>
        <c:axId val="173991808"/>
        <c:axId val="173993344"/>
      </c:lineChart>
      <c:lineChart>
        <c:grouping val="standard"/>
        <c:varyColors val="0"/>
        <c:ser>
          <c:idx val="0"/>
          <c:order val="0"/>
          <c:tx>
            <c:strRef>
              <c:f>Bond_VIX!$B$1</c:f>
              <c:strCache>
                <c:ptCount val="1"/>
                <c:pt idx="0">
                  <c:v>Mean VIX</c:v>
                </c:pt>
              </c:strCache>
            </c:strRef>
          </c:tx>
          <c:marker>
            <c:symbol val="none"/>
          </c:marker>
          <c:cat>
            <c:numRef>
              <c:f>Bond_VIX!$A$2:$A$24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Bond_VIX!$B$2:$B$24</c:f>
              <c:numCache>
                <c:formatCode>General</c:formatCode>
                <c:ptCount val="23"/>
                <c:pt idx="0">
                  <c:v>22.442538461538401</c:v>
                </c:pt>
                <c:pt idx="1">
                  <c:v>17.739808429118799</c:v>
                </c:pt>
                <c:pt idx="2">
                  <c:v>14.9802290076336</c:v>
                </c:pt>
                <c:pt idx="3">
                  <c:v>12.2973946360153</c:v>
                </c:pt>
                <c:pt idx="4">
                  <c:v>13.4970384615385</c:v>
                </c:pt>
                <c:pt idx="5">
                  <c:v>12.0075769230769</c:v>
                </c:pt>
                <c:pt idx="6">
                  <c:v>15.940114503816799</c:v>
                </c:pt>
                <c:pt idx="7">
                  <c:v>21.507126436781601</c:v>
                </c:pt>
                <c:pt idx="8">
                  <c:v>24.720114942528699</c:v>
                </c:pt>
                <c:pt idx="9">
                  <c:v>23.532528735632201</c:v>
                </c:pt>
                <c:pt idx="10">
                  <c:v>22.597615384615398</c:v>
                </c:pt>
                <c:pt idx="11">
                  <c:v>24.467126436781601</c:v>
                </c:pt>
                <c:pt idx="12">
                  <c:v>26.351340996168599</c:v>
                </c:pt>
                <c:pt idx="13">
                  <c:v>21.224827586206899</c:v>
                </c:pt>
                <c:pt idx="14">
                  <c:v>14.8895038167939</c:v>
                </c:pt>
                <c:pt idx="15">
                  <c:v>12.413</c:v>
                </c:pt>
                <c:pt idx="16">
                  <c:v>12.3632307692308</c:v>
                </c:pt>
                <c:pt idx="17">
                  <c:v>16.864061302682</c:v>
                </c:pt>
                <c:pt idx="18">
                  <c:v>31.569580152671801</c:v>
                </c:pt>
                <c:pt idx="19">
                  <c:v>30.393103448275902</c:v>
                </c:pt>
                <c:pt idx="20">
                  <c:v>21.7713409961686</c:v>
                </c:pt>
                <c:pt idx="21">
                  <c:v>23.4578846153846</c:v>
                </c:pt>
                <c:pt idx="22">
                  <c:v>17.048735632183899</c:v>
                </c:pt>
              </c:numCache>
            </c:numRef>
          </c:val>
          <c:smooth val="0"/>
          <c:extLst>
            <c:ext xmlns:c16="http://schemas.microsoft.com/office/drawing/2014/chart" uri="{C3380CC4-5D6E-409C-BE32-E72D297353CC}">
              <c16:uniqueId val="{00000001-53CB-4C2D-8608-E9E393D4ABC9}"/>
            </c:ext>
          </c:extLst>
        </c:ser>
        <c:dLbls>
          <c:showLegendKey val="0"/>
          <c:showVal val="0"/>
          <c:showCatName val="0"/>
          <c:showSerName val="0"/>
          <c:showPercent val="0"/>
          <c:showBubbleSize val="0"/>
        </c:dLbls>
        <c:marker val="1"/>
        <c:smooth val="0"/>
        <c:axId val="173997440"/>
        <c:axId val="173995520"/>
      </c:lineChart>
      <c:catAx>
        <c:axId val="173991808"/>
        <c:scaling>
          <c:orientation val="minMax"/>
        </c:scaling>
        <c:delete val="0"/>
        <c:axPos val="b"/>
        <c:numFmt formatCode="General" sourceLinked="1"/>
        <c:majorTickMark val="out"/>
        <c:minorTickMark val="none"/>
        <c:tickLblPos val="nextTo"/>
        <c:crossAx val="173993344"/>
        <c:crosses val="autoZero"/>
        <c:auto val="1"/>
        <c:lblAlgn val="ctr"/>
        <c:lblOffset val="100"/>
        <c:noMultiLvlLbl val="0"/>
      </c:catAx>
      <c:valAx>
        <c:axId val="173993344"/>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3991808"/>
        <c:crosses val="autoZero"/>
        <c:crossBetween val="between"/>
      </c:valAx>
      <c:valAx>
        <c:axId val="173995520"/>
        <c:scaling>
          <c:orientation val="minMax"/>
        </c:scaling>
        <c:delete val="0"/>
        <c:axPos val="r"/>
        <c:title>
          <c:tx>
            <c:rich>
              <a:bodyPr rot="-5400000" vert="horz"/>
              <a:lstStyle/>
              <a:p>
                <a:pPr>
                  <a:defRPr/>
                </a:pPr>
                <a:r>
                  <a:rPr lang="en-IE"/>
                  <a:t>VIX</a:t>
                </a:r>
              </a:p>
            </c:rich>
          </c:tx>
          <c:overlay val="0"/>
        </c:title>
        <c:numFmt formatCode="General" sourceLinked="1"/>
        <c:majorTickMark val="out"/>
        <c:minorTickMark val="none"/>
        <c:tickLblPos val="nextTo"/>
        <c:crossAx val="173997440"/>
        <c:crosses val="max"/>
        <c:crossBetween val="between"/>
      </c:valAx>
      <c:catAx>
        <c:axId val="173997440"/>
        <c:scaling>
          <c:orientation val="minMax"/>
        </c:scaling>
        <c:delete val="1"/>
        <c:axPos val="b"/>
        <c:numFmt formatCode="General" sourceLinked="1"/>
        <c:majorTickMark val="out"/>
        <c:minorTickMark val="none"/>
        <c:tickLblPos val="nextTo"/>
        <c:crossAx val="17399552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Real Estate Diversification Index for high and low VIX and Mean VIX</a:t>
            </a:r>
            <a:endParaRPr lang="en-IE">
              <a:effectLst/>
            </a:endParaRPr>
          </a:p>
        </c:rich>
      </c:tx>
      <c:overlay val="0"/>
    </c:title>
    <c:autoTitleDeleted val="0"/>
    <c:plotArea>
      <c:layout/>
      <c:lineChart>
        <c:grouping val="standard"/>
        <c:varyColors val="0"/>
        <c:ser>
          <c:idx val="1"/>
          <c:order val="1"/>
          <c:tx>
            <c:strRef>
              <c:f>REITs_VIX!$E$1</c:f>
              <c:strCache>
                <c:ptCount val="1"/>
                <c:pt idx="0">
                  <c:v>World Real Estate Diversification Index - High VIX minus Low VIX</c:v>
                </c:pt>
              </c:strCache>
            </c:strRef>
          </c:tx>
          <c:marker>
            <c:symbol val="none"/>
          </c:marker>
          <c:cat>
            <c:numRef>
              <c:f>REITs_VIX!$A$2:$A$24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REITs_VIX!$E$2:$E$24</c:f>
              <c:numCache>
                <c:formatCode>General</c:formatCode>
                <c:ptCount val="23"/>
                <c:pt idx="0">
                  <c:v>-11.221293665793754</c:v>
                </c:pt>
                <c:pt idx="1">
                  <c:v>0.94271535247555427</c:v>
                </c:pt>
                <c:pt idx="2">
                  <c:v>-0.35614264673518303</c:v>
                </c:pt>
                <c:pt idx="3">
                  <c:v>6.0526126194895324</c:v>
                </c:pt>
                <c:pt idx="4">
                  <c:v>14.480450455064529</c:v>
                </c:pt>
                <c:pt idx="5">
                  <c:v>-5.8911474399988366</c:v>
                </c:pt>
                <c:pt idx="6">
                  <c:v>7.3718196155054949</c:v>
                </c:pt>
                <c:pt idx="7">
                  <c:v>-3.2850725369940648</c:v>
                </c:pt>
                <c:pt idx="8">
                  <c:v>10.821786205361983</c:v>
                </c:pt>
                <c:pt idx="9">
                  <c:v>2.670389283490926</c:v>
                </c:pt>
                <c:pt idx="10">
                  <c:v>-5.7903422783769916</c:v>
                </c:pt>
                <c:pt idx="11">
                  <c:v>7.7155771679661758</c:v>
                </c:pt>
                <c:pt idx="12">
                  <c:v>1.1971975397118306</c:v>
                </c:pt>
                <c:pt idx="13">
                  <c:v>0.93384264567373343</c:v>
                </c:pt>
                <c:pt idx="14">
                  <c:v>-5.0813801347576879</c:v>
                </c:pt>
                <c:pt idx="15">
                  <c:v>1.8585691980038315</c:v>
                </c:pt>
                <c:pt idx="16">
                  <c:v>-1.5154279570506277</c:v>
                </c:pt>
                <c:pt idx="17">
                  <c:v>-7.4774229132694545</c:v>
                </c:pt>
                <c:pt idx="18">
                  <c:v>1.4206132593981775</c:v>
                </c:pt>
                <c:pt idx="19">
                  <c:v>-2.4173785334840838</c:v>
                </c:pt>
                <c:pt idx="20">
                  <c:v>4.0595238470051376</c:v>
                </c:pt>
                <c:pt idx="21">
                  <c:v>-10.004806458916278</c:v>
                </c:pt>
                <c:pt idx="22">
                  <c:v>-4.8691215902823979</c:v>
                </c:pt>
              </c:numCache>
            </c:numRef>
          </c:val>
          <c:smooth val="0"/>
          <c:extLst>
            <c:ext xmlns:c16="http://schemas.microsoft.com/office/drawing/2014/chart" uri="{C3380CC4-5D6E-409C-BE32-E72D297353CC}">
              <c16:uniqueId val="{00000000-1780-4346-99B3-4265C63BD24A}"/>
            </c:ext>
          </c:extLst>
        </c:ser>
        <c:dLbls>
          <c:showLegendKey val="0"/>
          <c:showVal val="0"/>
          <c:showCatName val="0"/>
          <c:showSerName val="0"/>
          <c:showPercent val="0"/>
          <c:showBubbleSize val="0"/>
        </c:dLbls>
        <c:marker val="1"/>
        <c:smooth val="0"/>
        <c:axId val="173927040"/>
        <c:axId val="173953408"/>
      </c:lineChart>
      <c:lineChart>
        <c:grouping val="standard"/>
        <c:varyColors val="0"/>
        <c:ser>
          <c:idx val="0"/>
          <c:order val="0"/>
          <c:tx>
            <c:strRef>
              <c:f>REITs_VIX!$B$1</c:f>
              <c:strCache>
                <c:ptCount val="1"/>
                <c:pt idx="0">
                  <c:v>Mean VIX</c:v>
                </c:pt>
              </c:strCache>
            </c:strRef>
          </c:tx>
          <c:marker>
            <c:symbol val="none"/>
          </c:marker>
          <c:cat>
            <c:numRef>
              <c:f>REITs_VIX!$A$2:$A$24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REITs_VIX!$B$2:$B$24</c:f>
              <c:numCache>
                <c:formatCode>General</c:formatCode>
                <c:ptCount val="23"/>
                <c:pt idx="0">
                  <c:v>22.442538461538401</c:v>
                </c:pt>
                <c:pt idx="1">
                  <c:v>17.739808429118799</c:v>
                </c:pt>
                <c:pt idx="2">
                  <c:v>14.9802290076336</c:v>
                </c:pt>
                <c:pt idx="3">
                  <c:v>12.2973946360153</c:v>
                </c:pt>
                <c:pt idx="4">
                  <c:v>13.4970384615385</c:v>
                </c:pt>
                <c:pt idx="5">
                  <c:v>12.0075769230769</c:v>
                </c:pt>
                <c:pt idx="6">
                  <c:v>15.940114503816799</c:v>
                </c:pt>
                <c:pt idx="7">
                  <c:v>21.507126436781601</c:v>
                </c:pt>
                <c:pt idx="8">
                  <c:v>24.720114942528699</c:v>
                </c:pt>
                <c:pt idx="9">
                  <c:v>23.532528735632201</c:v>
                </c:pt>
                <c:pt idx="10">
                  <c:v>22.597615384615398</c:v>
                </c:pt>
                <c:pt idx="11">
                  <c:v>24.467126436781601</c:v>
                </c:pt>
                <c:pt idx="12">
                  <c:v>26.351340996168599</c:v>
                </c:pt>
                <c:pt idx="13">
                  <c:v>21.224827586206899</c:v>
                </c:pt>
                <c:pt idx="14">
                  <c:v>14.8895038167939</c:v>
                </c:pt>
                <c:pt idx="15">
                  <c:v>12.413</c:v>
                </c:pt>
                <c:pt idx="16">
                  <c:v>12.3632307692308</c:v>
                </c:pt>
                <c:pt idx="17">
                  <c:v>16.864061302682</c:v>
                </c:pt>
                <c:pt idx="18">
                  <c:v>31.569580152671801</c:v>
                </c:pt>
                <c:pt idx="19">
                  <c:v>30.393103448275902</c:v>
                </c:pt>
                <c:pt idx="20">
                  <c:v>21.7713409961686</c:v>
                </c:pt>
                <c:pt idx="21">
                  <c:v>23.4578846153846</c:v>
                </c:pt>
                <c:pt idx="22">
                  <c:v>17.048735632183899</c:v>
                </c:pt>
              </c:numCache>
            </c:numRef>
          </c:val>
          <c:smooth val="0"/>
          <c:extLst>
            <c:ext xmlns:c16="http://schemas.microsoft.com/office/drawing/2014/chart" uri="{C3380CC4-5D6E-409C-BE32-E72D297353CC}">
              <c16:uniqueId val="{00000001-1780-4346-99B3-4265C63BD24A}"/>
            </c:ext>
          </c:extLst>
        </c:ser>
        <c:dLbls>
          <c:showLegendKey val="0"/>
          <c:showVal val="0"/>
          <c:showCatName val="0"/>
          <c:showSerName val="0"/>
          <c:showPercent val="0"/>
          <c:showBubbleSize val="0"/>
        </c:dLbls>
        <c:marker val="1"/>
        <c:smooth val="0"/>
        <c:axId val="174031232"/>
        <c:axId val="173955328"/>
      </c:lineChart>
      <c:catAx>
        <c:axId val="173927040"/>
        <c:scaling>
          <c:orientation val="minMax"/>
        </c:scaling>
        <c:delete val="0"/>
        <c:axPos val="b"/>
        <c:numFmt formatCode="General" sourceLinked="1"/>
        <c:majorTickMark val="out"/>
        <c:minorTickMark val="none"/>
        <c:tickLblPos val="nextTo"/>
        <c:crossAx val="173953408"/>
        <c:crosses val="autoZero"/>
        <c:auto val="1"/>
        <c:lblAlgn val="ctr"/>
        <c:lblOffset val="100"/>
        <c:noMultiLvlLbl val="0"/>
      </c:catAx>
      <c:valAx>
        <c:axId val="173953408"/>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3927040"/>
        <c:crosses val="autoZero"/>
        <c:crossBetween val="between"/>
      </c:valAx>
      <c:valAx>
        <c:axId val="173955328"/>
        <c:scaling>
          <c:orientation val="minMax"/>
        </c:scaling>
        <c:delete val="0"/>
        <c:axPos val="r"/>
        <c:title>
          <c:tx>
            <c:rich>
              <a:bodyPr rot="-5400000" vert="horz"/>
              <a:lstStyle/>
              <a:p>
                <a:pPr>
                  <a:defRPr/>
                </a:pPr>
                <a:r>
                  <a:rPr lang="en-IE"/>
                  <a:t>VIX</a:t>
                </a:r>
              </a:p>
            </c:rich>
          </c:tx>
          <c:overlay val="0"/>
        </c:title>
        <c:numFmt formatCode="General" sourceLinked="1"/>
        <c:majorTickMark val="out"/>
        <c:minorTickMark val="none"/>
        <c:tickLblPos val="nextTo"/>
        <c:crossAx val="174031232"/>
        <c:crosses val="max"/>
        <c:crossBetween val="between"/>
      </c:valAx>
      <c:catAx>
        <c:axId val="174031232"/>
        <c:scaling>
          <c:orientation val="minMax"/>
        </c:scaling>
        <c:delete val="1"/>
        <c:axPos val="b"/>
        <c:numFmt formatCode="General" sourceLinked="1"/>
        <c:majorTickMark val="out"/>
        <c:minorTickMark val="none"/>
        <c:tickLblPos val="nextTo"/>
        <c:crossAx val="173955328"/>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Equity Diversification Index for high and low TED and Mean TED</a:t>
            </a:r>
            <a:endParaRPr lang="en-IE">
              <a:effectLst/>
            </a:endParaRPr>
          </a:p>
        </c:rich>
      </c:tx>
      <c:overlay val="0"/>
    </c:title>
    <c:autoTitleDeleted val="0"/>
    <c:plotArea>
      <c:layout/>
      <c:lineChart>
        <c:grouping val="standard"/>
        <c:varyColors val="0"/>
        <c:ser>
          <c:idx val="1"/>
          <c:order val="1"/>
          <c:tx>
            <c:strRef>
              <c:f>Equity_TED!$E$1</c:f>
              <c:strCache>
                <c:ptCount val="1"/>
                <c:pt idx="0">
                  <c:v>World Equity Diversification Index - High TED minus Low TED</c:v>
                </c:pt>
              </c:strCache>
            </c:strRef>
          </c:tx>
          <c:marker>
            <c:symbol val="none"/>
          </c:marker>
          <c:cat>
            <c:numRef>
              <c:f>Equity_TED!$A$2:$A$28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Equity_TED!$E$2:$E$28</c:f>
              <c:numCache>
                <c:formatCode>General</c:formatCode>
                <c:ptCount val="27"/>
                <c:pt idx="0">
                  <c:v>-1.5191992966673418</c:v>
                </c:pt>
                <c:pt idx="1">
                  <c:v>20.491560837061147</c:v>
                </c:pt>
                <c:pt idx="2">
                  <c:v>-1.039267814895428</c:v>
                </c:pt>
                <c:pt idx="3">
                  <c:v>10.578410820446885</c:v>
                </c:pt>
                <c:pt idx="4">
                  <c:v>0.59408067278063015</c:v>
                </c:pt>
                <c:pt idx="5">
                  <c:v>-18.800737087947809</c:v>
                </c:pt>
                <c:pt idx="6">
                  <c:v>-4.6772609794812867</c:v>
                </c:pt>
                <c:pt idx="7">
                  <c:v>8.5484249832234802</c:v>
                </c:pt>
                <c:pt idx="8">
                  <c:v>5.0207729169625503</c:v>
                </c:pt>
                <c:pt idx="9">
                  <c:v>0.92415429308419972</c:v>
                </c:pt>
                <c:pt idx="10">
                  <c:v>-0.13898784708553555</c:v>
                </c:pt>
                <c:pt idx="11">
                  <c:v>10.155086523887245</c:v>
                </c:pt>
                <c:pt idx="12">
                  <c:v>5.8760090991731264</c:v>
                </c:pt>
                <c:pt idx="13">
                  <c:v>3.5174511564784896</c:v>
                </c:pt>
                <c:pt idx="14">
                  <c:v>0.75645537148272857</c:v>
                </c:pt>
                <c:pt idx="15">
                  <c:v>0.56684246095745394</c:v>
                </c:pt>
                <c:pt idx="16">
                  <c:v>-0.99973059610193105</c:v>
                </c:pt>
                <c:pt idx="17">
                  <c:v>3.8980284656456248</c:v>
                </c:pt>
                <c:pt idx="18">
                  <c:v>6.9428422562660215</c:v>
                </c:pt>
                <c:pt idx="19">
                  <c:v>4.0741025559070109E-4</c:v>
                </c:pt>
                <c:pt idx="20">
                  <c:v>-5.379552819864017</c:v>
                </c:pt>
                <c:pt idx="21">
                  <c:v>1.2602285163976437</c:v>
                </c:pt>
                <c:pt idx="22">
                  <c:v>4.0584550321635238</c:v>
                </c:pt>
                <c:pt idx="23">
                  <c:v>-1.2328118468945233</c:v>
                </c:pt>
                <c:pt idx="24">
                  <c:v>-2.78672775485119</c:v>
                </c:pt>
                <c:pt idx="25">
                  <c:v>-6.6273671026819025</c:v>
                </c:pt>
                <c:pt idx="26">
                  <c:v>-5.4250569460893292</c:v>
                </c:pt>
              </c:numCache>
            </c:numRef>
          </c:val>
          <c:smooth val="0"/>
          <c:extLst>
            <c:ext xmlns:c16="http://schemas.microsoft.com/office/drawing/2014/chart" uri="{C3380CC4-5D6E-409C-BE32-E72D297353CC}">
              <c16:uniqueId val="{00000000-7E7A-48E6-B339-3591306D8931}"/>
            </c:ext>
          </c:extLst>
        </c:ser>
        <c:dLbls>
          <c:showLegendKey val="0"/>
          <c:showVal val="0"/>
          <c:showCatName val="0"/>
          <c:showSerName val="0"/>
          <c:showPercent val="0"/>
          <c:showBubbleSize val="0"/>
        </c:dLbls>
        <c:marker val="1"/>
        <c:smooth val="0"/>
        <c:axId val="174196608"/>
        <c:axId val="174198144"/>
      </c:lineChart>
      <c:lineChart>
        <c:grouping val="standard"/>
        <c:varyColors val="0"/>
        <c:ser>
          <c:idx val="0"/>
          <c:order val="0"/>
          <c:tx>
            <c:strRef>
              <c:f>Equity_TED!$B$1</c:f>
              <c:strCache>
                <c:ptCount val="1"/>
                <c:pt idx="0">
                  <c:v>Mean TED</c:v>
                </c:pt>
              </c:strCache>
            </c:strRef>
          </c:tx>
          <c:marker>
            <c:symbol val="none"/>
          </c:marker>
          <c:cat>
            <c:numRef>
              <c:f>Equity_TED!$A$2:$A$28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Equity_TED!$B$2:$B$28</c:f>
              <c:numCache>
                <c:formatCode>General</c:formatCode>
                <c:ptCount val="27"/>
                <c:pt idx="0">
                  <c:v>0.81419230769230799</c:v>
                </c:pt>
                <c:pt idx="1">
                  <c:v>1.3298467432950201</c:v>
                </c:pt>
                <c:pt idx="2">
                  <c:v>1.2304214559386999</c:v>
                </c:pt>
                <c:pt idx="3">
                  <c:v>1.11203846153846</c:v>
                </c:pt>
                <c:pt idx="4">
                  <c:v>0.73996168582375499</c:v>
                </c:pt>
                <c:pt idx="5">
                  <c:v>0.572835249042145</c:v>
                </c:pt>
                <c:pt idx="6">
                  <c:v>0.377251908396947</c:v>
                </c:pt>
                <c:pt idx="7">
                  <c:v>0.288314176245211</c:v>
                </c:pt>
                <c:pt idx="8">
                  <c:v>0.46565384615384597</c:v>
                </c:pt>
                <c:pt idx="9">
                  <c:v>0.51915384615384597</c:v>
                </c:pt>
                <c:pt idx="10">
                  <c:v>0.48026717557251902</c:v>
                </c:pt>
                <c:pt idx="11">
                  <c:v>0.64402298850574702</c:v>
                </c:pt>
                <c:pt idx="12">
                  <c:v>0.74203065134099599</c:v>
                </c:pt>
                <c:pt idx="13">
                  <c:v>0.72386973180076597</c:v>
                </c:pt>
                <c:pt idx="14">
                  <c:v>0.67492307692307596</c:v>
                </c:pt>
                <c:pt idx="15">
                  <c:v>0.35977011494252897</c:v>
                </c:pt>
                <c:pt idx="16">
                  <c:v>0.17854406130268199</c:v>
                </c:pt>
                <c:pt idx="17">
                  <c:v>0.194789272030651</c:v>
                </c:pt>
                <c:pt idx="18">
                  <c:v>0.23068702290076301</c:v>
                </c:pt>
                <c:pt idx="19">
                  <c:v>0.38861538461538497</c:v>
                </c:pt>
                <c:pt idx="20">
                  <c:v>0.44346153846153802</c:v>
                </c:pt>
                <c:pt idx="21">
                  <c:v>0.88436781609195403</c:v>
                </c:pt>
                <c:pt idx="22">
                  <c:v>1.4597709923664099</c:v>
                </c:pt>
                <c:pt idx="23">
                  <c:v>0.50724137931034396</c:v>
                </c:pt>
                <c:pt idx="24">
                  <c:v>0.19402298850574701</c:v>
                </c:pt>
                <c:pt idx="25">
                  <c:v>0.26615384615384602</c:v>
                </c:pt>
                <c:pt idx="26">
                  <c:v>0.319885057471264</c:v>
                </c:pt>
              </c:numCache>
            </c:numRef>
          </c:val>
          <c:smooth val="0"/>
          <c:extLst>
            <c:ext xmlns:c16="http://schemas.microsoft.com/office/drawing/2014/chart" uri="{C3380CC4-5D6E-409C-BE32-E72D297353CC}">
              <c16:uniqueId val="{00000001-7E7A-48E6-B339-3591306D8931}"/>
            </c:ext>
          </c:extLst>
        </c:ser>
        <c:dLbls>
          <c:showLegendKey val="0"/>
          <c:showVal val="0"/>
          <c:showCatName val="0"/>
          <c:showSerName val="0"/>
          <c:showPercent val="0"/>
          <c:showBubbleSize val="0"/>
        </c:dLbls>
        <c:marker val="1"/>
        <c:smooth val="0"/>
        <c:axId val="174214528"/>
        <c:axId val="174212608"/>
      </c:lineChart>
      <c:catAx>
        <c:axId val="174196608"/>
        <c:scaling>
          <c:orientation val="minMax"/>
        </c:scaling>
        <c:delete val="0"/>
        <c:axPos val="b"/>
        <c:numFmt formatCode="General" sourceLinked="1"/>
        <c:majorTickMark val="out"/>
        <c:minorTickMark val="none"/>
        <c:tickLblPos val="nextTo"/>
        <c:crossAx val="174198144"/>
        <c:crosses val="autoZero"/>
        <c:auto val="1"/>
        <c:lblAlgn val="ctr"/>
        <c:lblOffset val="100"/>
        <c:noMultiLvlLbl val="0"/>
      </c:catAx>
      <c:valAx>
        <c:axId val="174198144"/>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196608"/>
        <c:crosses val="autoZero"/>
        <c:crossBetween val="between"/>
      </c:valAx>
      <c:valAx>
        <c:axId val="174212608"/>
        <c:scaling>
          <c:orientation val="minMax"/>
        </c:scaling>
        <c:delete val="0"/>
        <c:axPos val="r"/>
        <c:title>
          <c:tx>
            <c:rich>
              <a:bodyPr rot="-5400000" vert="horz"/>
              <a:lstStyle/>
              <a:p>
                <a:pPr>
                  <a:defRPr/>
                </a:pPr>
                <a:r>
                  <a:rPr lang="en-IE"/>
                  <a:t>TED</a:t>
                </a:r>
              </a:p>
            </c:rich>
          </c:tx>
          <c:overlay val="0"/>
        </c:title>
        <c:numFmt formatCode="General" sourceLinked="1"/>
        <c:majorTickMark val="out"/>
        <c:minorTickMark val="none"/>
        <c:tickLblPos val="nextTo"/>
        <c:crossAx val="174214528"/>
        <c:crosses val="max"/>
        <c:crossBetween val="between"/>
      </c:valAx>
      <c:catAx>
        <c:axId val="174214528"/>
        <c:scaling>
          <c:orientation val="minMax"/>
        </c:scaling>
        <c:delete val="1"/>
        <c:axPos val="b"/>
        <c:numFmt formatCode="General" sourceLinked="1"/>
        <c:majorTickMark val="out"/>
        <c:minorTickMark val="none"/>
        <c:tickLblPos val="nextTo"/>
        <c:crossAx val="174212608"/>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Bond Diversification Index for high and low TED and Mean TED</a:t>
            </a:r>
            <a:endParaRPr lang="en-IE">
              <a:effectLst/>
            </a:endParaRPr>
          </a:p>
        </c:rich>
      </c:tx>
      <c:overlay val="0"/>
    </c:title>
    <c:autoTitleDeleted val="0"/>
    <c:plotArea>
      <c:layout/>
      <c:lineChart>
        <c:grouping val="standard"/>
        <c:varyColors val="0"/>
        <c:ser>
          <c:idx val="1"/>
          <c:order val="1"/>
          <c:tx>
            <c:strRef>
              <c:f>Bond_TED!$E$1</c:f>
              <c:strCache>
                <c:ptCount val="1"/>
                <c:pt idx="0">
                  <c:v>World Bond Diversification Index - High TED minus Low TED</c:v>
                </c:pt>
              </c:strCache>
            </c:strRef>
          </c:tx>
          <c:marker>
            <c:symbol val="none"/>
          </c:marker>
          <c:cat>
            <c:numRef>
              <c:f>Bond_TED!$A$2:$A$28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Bond_TED!$E$2:$E$28</c:f>
              <c:numCache>
                <c:formatCode>General</c:formatCode>
                <c:ptCount val="27"/>
                <c:pt idx="0">
                  <c:v>2.1801529614009953</c:v>
                </c:pt>
                <c:pt idx="1">
                  <c:v>-12.345935684660319</c:v>
                </c:pt>
                <c:pt idx="2">
                  <c:v>-4.3519225172385863</c:v>
                </c:pt>
                <c:pt idx="3">
                  <c:v>-1.7986837542341374</c:v>
                </c:pt>
                <c:pt idx="4">
                  <c:v>-9.0095730180648772</c:v>
                </c:pt>
                <c:pt idx="5">
                  <c:v>-5.6984457154382122</c:v>
                </c:pt>
                <c:pt idx="6">
                  <c:v>-15.304200953941967</c:v>
                </c:pt>
                <c:pt idx="7">
                  <c:v>-2.0274011681996882</c:v>
                </c:pt>
                <c:pt idx="8">
                  <c:v>4.0940239241303935</c:v>
                </c:pt>
                <c:pt idx="9">
                  <c:v>-2.6547763336059078</c:v>
                </c:pt>
                <c:pt idx="10">
                  <c:v>-10.281303761195501</c:v>
                </c:pt>
                <c:pt idx="11">
                  <c:v>-5.8025355019338898</c:v>
                </c:pt>
                <c:pt idx="12">
                  <c:v>2.4742364815390299</c:v>
                </c:pt>
                <c:pt idx="13">
                  <c:v>0.58210070188487451</c:v>
                </c:pt>
                <c:pt idx="14">
                  <c:v>-5.3827348448114014</c:v>
                </c:pt>
                <c:pt idx="15">
                  <c:v>-4.7893199039268435</c:v>
                </c:pt>
                <c:pt idx="16">
                  <c:v>-4.8958223278851163</c:v>
                </c:pt>
                <c:pt idx="17">
                  <c:v>3.2912315748644638</c:v>
                </c:pt>
                <c:pt idx="18">
                  <c:v>0.89666973460299026</c:v>
                </c:pt>
                <c:pt idx="19">
                  <c:v>6.2081698429138052</c:v>
                </c:pt>
                <c:pt idx="20">
                  <c:v>-3.5188354352003994</c:v>
                </c:pt>
                <c:pt idx="21">
                  <c:v>-1.8453874569017805</c:v>
                </c:pt>
                <c:pt idx="22">
                  <c:v>-3.6062847744571975</c:v>
                </c:pt>
                <c:pt idx="23">
                  <c:v>3.220713486599506</c:v>
                </c:pt>
                <c:pt idx="24">
                  <c:v>4.8440897237101872</c:v>
                </c:pt>
                <c:pt idx="25">
                  <c:v>-4.8842840428624266</c:v>
                </c:pt>
                <c:pt idx="26">
                  <c:v>-5.2019882487228948</c:v>
                </c:pt>
              </c:numCache>
            </c:numRef>
          </c:val>
          <c:smooth val="0"/>
          <c:extLst>
            <c:ext xmlns:c16="http://schemas.microsoft.com/office/drawing/2014/chart" uri="{C3380CC4-5D6E-409C-BE32-E72D297353CC}">
              <c16:uniqueId val="{00000000-3918-4EC1-B219-1A33CED3153D}"/>
            </c:ext>
          </c:extLst>
        </c:ser>
        <c:dLbls>
          <c:showLegendKey val="0"/>
          <c:showVal val="0"/>
          <c:showCatName val="0"/>
          <c:showSerName val="0"/>
          <c:showPercent val="0"/>
          <c:showBubbleSize val="0"/>
        </c:dLbls>
        <c:marker val="1"/>
        <c:smooth val="0"/>
        <c:axId val="174369408"/>
        <c:axId val="174371200"/>
      </c:lineChart>
      <c:lineChart>
        <c:grouping val="standard"/>
        <c:varyColors val="0"/>
        <c:ser>
          <c:idx val="0"/>
          <c:order val="0"/>
          <c:tx>
            <c:strRef>
              <c:f>Bond_TED!$B$1</c:f>
              <c:strCache>
                <c:ptCount val="1"/>
                <c:pt idx="0">
                  <c:v>Mean TED</c:v>
                </c:pt>
              </c:strCache>
            </c:strRef>
          </c:tx>
          <c:marker>
            <c:symbol val="none"/>
          </c:marker>
          <c:cat>
            <c:numRef>
              <c:f>Bond_TED!$A$2:$A$28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Bond_TED!$B$2:$B$28</c:f>
              <c:numCache>
                <c:formatCode>General</c:formatCode>
                <c:ptCount val="27"/>
                <c:pt idx="0">
                  <c:v>0.81419230769230799</c:v>
                </c:pt>
                <c:pt idx="1">
                  <c:v>1.3298467432950201</c:v>
                </c:pt>
                <c:pt idx="2">
                  <c:v>1.2304214559386999</c:v>
                </c:pt>
                <c:pt idx="3">
                  <c:v>1.11203846153846</c:v>
                </c:pt>
                <c:pt idx="4">
                  <c:v>0.73996168582375499</c:v>
                </c:pt>
                <c:pt idx="5">
                  <c:v>0.572835249042145</c:v>
                </c:pt>
                <c:pt idx="6">
                  <c:v>0.377251908396947</c:v>
                </c:pt>
                <c:pt idx="7">
                  <c:v>0.288314176245211</c:v>
                </c:pt>
                <c:pt idx="8">
                  <c:v>0.46565384615384597</c:v>
                </c:pt>
                <c:pt idx="9">
                  <c:v>0.51915384615384597</c:v>
                </c:pt>
                <c:pt idx="10">
                  <c:v>0.48026717557251902</c:v>
                </c:pt>
                <c:pt idx="11">
                  <c:v>0.64402298850574702</c:v>
                </c:pt>
                <c:pt idx="12">
                  <c:v>0.74203065134099599</c:v>
                </c:pt>
                <c:pt idx="13">
                  <c:v>0.72386973180076597</c:v>
                </c:pt>
                <c:pt idx="14">
                  <c:v>0.67492307692307596</c:v>
                </c:pt>
                <c:pt idx="15">
                  <c:v>0.35977011494252897</c:v>
                </c:pt>
                <c:pt idx="16">
                  <c:v>0.17854406130268199</c:v>
                </c:pt>
                <c:pt idx="17">
                  <c:v>0.194789272030651</c:v>
                </c:pt>
                <c:pt idx="18">
                  <c:v>0.23068702290076301</c:v>
                </c:pt>
                <c:pt idx="19">
                  <c:v>0.38861538461538497</c:v>
                </c:pt>
                <c:pt idx="20">
                  <c:v>0.44346153846153802</c:v>
                </c:pt>
                <c:pt idx="21">
                  <c:v>0.88436781609195403</c:v>
                </c:pt>
                <c:pt idx="22">
                  <c:v>1.4597709923664099</c:v>
                </c:pt>
                <c:pt idx="23">
                  <c:v>0.50724137931034396</c:v>
                </c:pt>
                <c:pt idx="24">
                  <c:v>0.19402298850574701</c:v>
                </c:pt>
                <c:pt idx="25">
                  <c:v>0.26615384615384602</c:v>
                </c:pt>
                <c:pt idx="26">
                  <c:v>0.319885057471264</c:v>
                </c:pt>
              </c:numCache>
            </c:numRef>
          </c:val>
          <c:smooth val="0"/>
          <c:extLst>
            <c:ext xmlns:c16="http://schemas.microsoft.com/office/drawing/2014/chart" uri="{C3380CC4-5D6E-409C-BE32-E72D297353CC}">
              <c16:uniqueId val="{00000001-3918-4EC1-B219-1A33CED3153D}"/>
            </c:ext>
          </c:extLst>
        </c:ser>
        <c:dLbls>
          <c:showLegendKey val="0"/>
          <c:showVal val="0"/>
          <c:showCatName val="0"/>
          <c:showSerName val="0"/>
          <c:showPercent val="0"/>
          <c:showBubbleSize val="0"/>
        </c:dLbls>
        <c:marker val="1"/>
        <c:smooth val="0"/>
        <c:axId val="174379392"/>
        <c:axId val="174373120"/>
      </c:lineChart>
      <c:catAx>
        <c:axId val="174369408"/>
        <c:scaling>
          <c:orientation val="minMax"/>
        </c:scaling>
        <c:delete val="0"/>
        <c:axPos val="b"/>
        <c:numFmt formatCode="General" sourceLinked="1"/>
        <c:majorTickMark val="out"/>
        <c:minorTickMark val="none"/>
        <c:tickLblPos val="nextTo"/>
        <c:crossAx val="174371200"/>
        <c:crosses val="autoZero"/>
        <c:auto val="1"/>
        <c:lblAlgn val="ctr"/>
        <c:lblOffset val="100"/>
        <c:noMultiLvlLbl val="0"/>
      </c:catAx>
      <c:valAx>
        <c:axId val="174371200"/>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369408"/>
        <c:crosses val="autoZero"/>
        <c:crossBetween val="between"/>
      </c:valAx>
      <c:valAx>
        <c:axId val="174373120"/>
        <c:scaling>
          <c:orientation val="minMax"/>
        </c:scaling>
        <c:delete val="0"/>
        <c:axPos val="r"/>
        <c:title>
          <c:tx>
            <c:rich>
              <a:bodyPr rot="-5400000" vert="horz"/>
              <a:lstStyle/>
              <a:p>
                <a:pPr>
                  <a:defRPr/>
                </a:pPr>
                <a:r>
                  <a:rPr lang="en-IE"/>
                  <a:t>TED</a:t>
                </a:r>
              </a:p>
            </c:rich>
          </c:tx>
          <c:overlay val="0"/>
        </c:title>
        <c:numFmt formatCode="General" sourceLinked="1"/>
        <c:majorTickMark val="out"/>
        <c:minorTickMark val="none"/>
        <c:tickLblPos val="nextTo"/>
        <c:crossAx val="174379392"/>
        <c:crosses val="max"/>
        <c:crossBetween val="between"/>
      </c:valAx>
      <c:catAx>
        <c:axId val="174379392"/>
        <c:scaling>
          <c:orientation val="minMax"/>
        </c:scaling>
        <c:delete val="1"/>
        <c:axPos val="b"/>
        <c:numFmt formatCode="General" sourceLinked="1"/>
        <c:majorTickMark val="out"/>
        <c:minorTickMark val="none"/>
        <c:tickLblPos val="nextTo"/>
        <c:crossAx val="17437312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Reak Estate Diversification Index for high and low TED and Mean TED</a:t>
            </a:r>
            <a:endParaRPr lang="en-IE">
              <a:effectLst/>
            </a:endParaRPr>
          </a:p>
        </c:rich>
      </c:tx>
      <c:overlay val="0"/>
    </c:title>
    <c:autoTitleDeleted val="0"/>
    <c:plotArea>
      <c:layout/>
      <c:lineChart>
        <c:grouping val="standard"/>
        <c:varyColors val="0"/>
        <c:ser>
          <c:idx val="1"/>
          <c:order val="1"/>
          <c:tx>
            <c:strRef>
              <c:f>REITs_TED!$E$1</c:f>
              <c:strCache>
                <c:ptCount val="1"/>
                <c:pt idx="0">
                  <c:v>World Real Estate Diversification Index - High TED minus Low TED</c:v>
                </c:pt>
              </c:strCache>
            </c:strRef>
          </c:tx>
          <c:marker>
            <c:symbol val="none"/>
          </c:marker>
          <c:cat>
            <c:numRef>
              <c:f>REITs_TED!$A$2:$A$28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REITs_TED!$E$2:$E$28</c:f>
              <c:numCache>
                <c:formatCode>General</c:formatCode>
                <c:ptCount val="27"/>
                <c:pt idx="0">
                  <c:v>-3.3863133510462977</c:v>
                </c:pt>
                <c:pt idx="1">
                  <c:v>20.488364280805929</c:v>
                </c:pt>
                <c:pt idx="2">
                  <c:v>-5.0043565276595396</c:v>
                </c:pt>
                <c:pt idx="3">
                  <c:v>2.3947605296190404</c:v>
                </c:pt>
                <c:pt idx="4">
                  <c:v>-13.256116833163883</c:v>
                </c:pt>
                <c:pt idx="5">
                  <c:v>-7.6894694742278773</c:v>
                </c:pt>
                <c:pt idx="6">
                  <c:v>1.0543278285656239</c:v>
                </c:pt>
                <c:pt idx="7">
                  <c:v>-6.1756576332320083</c:v>
                </c:pt>
                <c:pt idx="8">
                  <c:v>-0.40369315733239319</c:v>
                </c:pt>
                <c:pt idx="9">
                  <c:v>3.9541008678801628</c:v>
                </c:pt>
                <c:pt idx="10">
                  <c:v>0.74431028182912429</c:v>
                </c:pt>
                <c:pt idx="11">
                  <c:v>-15.060232197725551</c:v>
                </c:pt>
                <c:pt idx="12">
                  <c:v>-7.0598010572069017</c:v>
                </c:pt>
                <c:pt idx="13">
                  <c:v>3.3311592730948871</c:v>
                </c:pt>
                <c:pt idx="14">
                  <c:v>-7.9946628310016576</c:v>
                </c:pt>
                <c:pt idx="15">
                  <c:v>0.87321854994006787</c:v>
                </c:pt>
                <c:pt idx="16">
                  <c:v>-0.55735336038323868</c:v>
                </c:pt>
                <c:pt idx="17">
                  <c:v>2.3997870475006766</c:v>
                </c:pt>
                <c:pt idx="18">
                  <c:v>6.7616855149191872</c:v>
                </c:pt>
                <c:pt idx="19">
                  <c:v>3.1903507680380834</c:v>
                </c:pt>
                <c:pt idx="20">
                  <c:v>-12.440736901952762</c:v>
                </c:pt>
                <c:pt idx="21">
                  <c:v>-0.70324293922706804</c:v>
                </c:pt>
                <c:pt idx="22">
                  <c:v>4.7834773001442219</c:v>
                </c:pt>
                <c:pt idx="23">
                  <c:v>-3.2597838066132159</c:v>
                </c:pt>
                <c:pt idx="24">
                  <c:v>-1.5097941239754757</c:v>
                </c:pt>
                <c:pt idx="25">
                  <c:v>-12.996973815501454</c:v>
                </c:pt>
                <c:pt idx="26">
                  <c:v>-12.792518198729164</c:v>
                </c:pt>
              </c:numCache>
            </c:numRef>
          </c:val>
          <c:smooth val="0"/>
          <c:extLst>
            <c:ext xmlns:c16="http://schemas.microsoft.com/office/drawing/2014/chart" uri="{C3380CC4-5D6E-409C-BE32-E72D297353CC}">
              <c16:uniqueId val="{00000000-A913-41DA-9962-423ABFED57FF}"/>
            </c:ext>
          </c:extLst>
        </c:ser>
        <c:dLbls>
          <c:showLegendKey val="0"/>
          <c:showVal val="0"/>
          <c:showCatName val="0"/>
          <c:showSerName val="0"/>
          <c:showPercent val="0"/>
          <c:showBubbleSize val="0"/>
        </c:dLbls>
        <c:marker val="1"/>
        <c:smooth val="0"/>
        <c:axId val="174423424"/>
        <c:axId val="174429312"/>
      </c:lineChart>
      <c:lineChart>
        <c:grouping val="standard"/>
        <c:varyColors val="0"/>
        <c:ser>
          <c:idx val="0"/>
          <c:order val="0"/>
          <c:tx>
            <c:strRef>
              <c:f>REITs_TED!$B$1</c:f>
              <c:strCache>
                <c:ptCount val="1"/>
                <c:pt idx="0">
                  <c:v>Mean TED</c:v>
                </c:pt>
              </c:strCache>
            </c:strRef>
          </c:tx>
          <c:marker>
            <c:symbol val="none"/>
          </c:marker>
          <c:cat>
            <c:numRef>
              <c:f>REITs_TED!$A$2:$A$28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REITs_TED!$B$2:$B$28</c:f>
              <c:numCache>
                <c:formatCode>General</c:formatCode>
                <c:ptCount val="27"/>
                <c:pt idx="0">
                  <c:v>0.81419230769230799</c:v>
                </c:pt>
                <c:pt idx="1">
                  <c:v>1.3298467432950201</c:v>
                </c:pt>
                <c:pt idx="2">
                  <c:v>1.2304214559386999</c:v>
                </c:pt>
                <c:pt idx="3">
                  <c:v>1.11203846153846</c:v>
                </c:pt>
                <c:pt idx="4">
                  <c:v>0.73996168582375499</c:v>
                </c:pt>
                <c:pt idx="5">
                  <c:v>0.572835249042145</c:v>
                </c:pt>
                <c:pt idx="6">
                  <c:v>0.377251908396947</c:v>
                </c:pt>
                <c:pt idx="7">
                  <c:v>0.288314176245211</c:v>
                </c:pt>
                <c:pt idx="8">
                  <c:v>0.46565384615384597</c:v>
                </c:pt>
                <c:pt idx="9">
                  <c:v>0.51915384615384597</c:v>
                </c:pt>
                <c:pt idx="10">
                  <c:v>0.48026717557251902</c:v>
                </c:pt>
                <c:pt idx="11">
                  <c:v>0.64402298850574702</c:v>
                </c:pt>
                <c:pt idx="12">
                  <c:v>0.74203065134099599</c:v>
                </c:pt>
                <c:pt idx="13">
                  <c:v>0.72386973180076597</c:v>
                </c:pt>
                <c:pt idx="14">
                  <c:v>0.67492307692307596</c:v>
                </c:pt>
                <c:pt idx="15">
                  <c:v>0.35977011494252897</c:v>
                </c:pt>
                <c:pt idx="16">
                  <c:v>0.17854406130268199</c:v>
                </c:pt>
                <c:pt idx="17">
                  <c:v>0.194789272030651</c:v>
                </c:pt>
                <c:pt idx="18">
                  <c:v>0.23068702290076301</c:v>
                </c:pt>
                <c:pt idx="19">
                  <c:v>0.38861538461538497</c:v>
                </c:pt>
                <c:pt idx="20">
                  <c:v>0.44346153846153802</c:v>
                </c:pt>
                <c:pt idx="21">
                  <c:v>0.88436781609195403</c:v>
                </c:pt>
                <c:pt idx="22">
                  <c:v>1.4597709923664099</c:v>
                </c:pt>
                <c:pt idx="23">
                  <c:v>0.50724137931034396</c:v>
                </c:pt>
                <c:pt idx="24">
                  <c:v>0.19402298850574701</c:v>
                </c:pt>
                <c:pt idx="25">
                  <c:v>0.26615384615384602</c:v>
                </c:pt>
                <c:pt idx="26">
                  <c:v>0.319885057471264</c:v>
                </c:pt>
              </c:numCache>
            </c:numRef>
          </c:val>
          <c:smooth val="0"/>
          <c:extLst>
            <c:ext xmlns:c16="http://schemas.microsoft.com/office/drawing/2014/chart" uri="{C3380CC4-5D6E-409C-BE32-E72D297353CC}">
              <c16:uniqueId val="{00000001-A913-41DA-9962-423ABFED57FF}"/>
            </c:ext>
          </c:extLst>
        </c:ser>
        <c:dLbls>
          <c:showLegendKey val="0"/>
          <c:showVal val="0"/>
          <c:showCatName val="0"/>
          <c:showSerName val="0"/>
          <c:showPercent val="0"/>
          <c:showBubbleSize val="0"/>
        </c:dLbls>
        <c:marker val="1"/>
        <c:smooth val="0"/>
        <c:axId val="174437504"/>
        <c:axId val="174431232"/>
      </c:lineChart>
      <c:catAx>
        <c:axId val="174423424"/>
        <c:scaling>
          <c:orientation val="minMax"/>
        </c:scaling>
        <c:delete val="0"/>
        <c:axPos val="b"/>
        <c:numFmt formatCode="General" sourceLinked="1"/>
        <c:majorTickMark val="out"/>
        <c:minorTickMark val="none"/>
        <c:tickLblPos val="nextTo"/>
        <c:crossAx val="174429312"/>
        <c:crosses val="autoZero"/>
        <c:auto val="1"/>
        <c:lblAlgn val="ctr"/>
        <c:lblOffset val="100"/>
        <c:noMultiLvlLbl val="0"/>
      </c:catAx>
      <c:valAx>
        <c:axId val="174429312"/>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423424"/>
        <c:crosses val="autoZero"/>
        <c:crossBetween val="between"/>
      </c:valAx>
      <c:valAx>
        <c:axId val="174431232"/>
        <c:scaling>
          <c:orientation val="minMax"/>
        </c:scaling>
        <c:delete val="0"/>
        <c:axPos val="r"/>
        <c:title>
          <c:tx>
            <c:rich>
              <a:bodyPr rot="-5400000" vert="horz"/>
              <a:lstStyle/>
              <a:p>
                <a:pPr>
                  <a:defRPr/>
                </a:pPr>
                <a:r>
                  <a:rPr lang="en-IE"/>
                  <a:t>TED</a:t>
                </a:r>
              </a:p>
            </c:rich>
          </c:tx>
          <c:overlay val="0"/>
        </c:title>
        <c:numFmt formatCode="General" sourceLinked="1"/>
        <c:majorTickMark val="out"/>
        <c:minorTickMark val="none"/>
        <c:tickLblPos val="nextTo"/>
        <c:crossAx val="174437504"/>
        <c:crosses val="max"/>
        <c:crossBetween val="between"/>
      </c:valAx>
      <c:catAx>
        <c:axId val="174437504"/>
        <c:scaling>
          <c:orientation val="minMax"/>
        </c:scaling>
        <c:delete val="1"/>
        <c:axPos val="b"/>
        <c:numFmt formatCode="General" sourceLinked="1"/>
        <c:majorTickMark val="out"/>
        <c:minorTickMark val="none"/>
        <c:tickLblPos val="nextTo"/>
        <c:crossAx val="17443123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Equity Diversification Index for Bear and Bull returns and Mean Returns</a:t>
            </a:r>
            <a:endParaRPr lang="en-IE">
              <a:effectLst/>
            </a:endParaRPr>
          </a:p>
        </c:rich>
      </c:tx>
      <c:overlay val="0"/>
    </c:title>
    <c:autoTitleDeleted val="0"/>
    <c:plotArea>
      <c:layout/>
      <c:lineChart>
        <c:grouping val="standard"/>
        <c:varyColors val="0"/>
        <c:ser>
          <c:idx val="1"/>
          <c:order val="1"/>
          <c:tx>
            <c:strRef>
              <c:f>'Equity_Bear-Bull'!$D$1</c:f>
              <c:strCache>
                <c:ptCount val="1"/>
                <c:pt idx="0">
                  <c:v>World Equity Diversification Index - Bear minus Bull</c:v>
                </c:pt>
              </c:strCache>
            </c:strRef>
          </c:tx>
          <c:marker>
            <c:symbol val="none"/>
          </c:marker>
          <c:cat>
            <c:numRef>
              <c:f>'Equity_Bear-Bull'!$A$2:$A$28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'Equity_Bear-Bull'!$D$2:$D$28</c:f>
              <c:numCache>
                <c:formatCode>General</c:formatCode>
                <c:ptCount val="27"/>
                <c:pt idx="0">
                  <c:v>1.2052568835439994</c:v>
                </c:pt>
                <c:pt idx="1">
                  <c:v>27.09668612840067</c:v>
                </c:pt>
                <c:pt idx="2">
                  <c:v>6.487966098774268</c:v>
                </c:pt>
                <c:pt idx="3">
                  <c:v>13.997071547500004</c:v>
                </c:pt>
                <c:pt idx="4">
                  <c:v>7.1556047009586718</c:v>
                </c:pt>
                <c:pt idx="5">
                  <c:v>6.0592651860057343</c:v>
                </c:pt>
                <c:pt idx="6">
                  <c:v>3.8927366132913463</c:v>
                </c:pt>
                <c:pt idx="7">
                  <c:v>-1.8073044985685265</c:v>
                </c:pt>
                <c:pt idx="8">
                  <c:v>5.6003177689380399</c:v>
                </c:pt>
                <c:pt idx="9">
                  <c:v>0.80170772738050422</c:v>
                </c:pt>
                <c:pt idx="10">
                  <c:v>5.157967098191607</c:v>
                </c:pt>
                <c:pt idx="11">
                  <c:v>9.9878902135664678</c:v>
                </c:pt>
                <c:pt idx="12">
                  <c:v>10.338620153111675</c:v>
                </c:pt>
                <c:pt idx="13">
                  <c:v>3.6358133769131351</c:v>
                </c:pt>
                <c:pt idx="14">
                  <c:v>4.2479429740754036</c:v>
                </c:pt>
                <c:pt idx="15">
                  <c:v>1.0394631174978826</c:v>
                </c:pt>
                <c:pt idx="16">
                  <c:v>4.1309588916617708</c:v>
                </c:pt>
                <c:pt idx="17">
                  <c:v>2.3236758935098214</c:v>
                </c:pt>
                <c:pt idx="18">
                  <c:v>9.725896564375093</c:v>
                </c:pt>
                <c:pt idx="19">
                  <c:v>4.275204461179122</c:v>
                </c:pt>
                <c:pt idx="20">
                  <c:v>6.1506165549104734</c:v>
                </c:pt>
                <c:pt idx="21">
                  <c:v>12.743417293693145</c:v>
                </c:pt>
                <c:pt idx="22">
                  <c:v>4.2578963993079748</c:v>
                </c:pt>
                <c:pt idx="23">
                  <c:v>-0.62853179956167948</c:v>
                </c:pt>
                <c:pt idx="24">
                  <c:v>5.5636468615978458</c:v>
                </c:pt>
                <c:pt idx="25">
                  <c:v>5.5042074399658834</c:v>
                </c:pt>
                <c:pt idx="26">
                  <c:v>-0.51630444782608753</c:v>
                </c:pt>
              </c:numCache>
            </c:numRef>
          </c:val>
          <c:smooth val="0"/>
          <c:extLst>
            <c:ext xmlns:c16="http://schemas.microsoft.com/office/drawing/2014/chart" uri="{C3380CC4-5D6E-409C-BE32-E72D297353CC}">
              <c16:uniqueId val="{00000000-4B30-4E18-8025-53EB2D8ED489}"/>
            </c:ext>
          </c:extLst>
        </c:ser>
        <c:dLbls>
          <c:showLegendKey val="0"/>
          <c:showVal val="0"/>
          <c:showCatName val="0"/>
          <c:showSerName val="0"/>
          <c:showPercent val="0"/>
          <c:showBubbleSize val="0"/>
        </c:dLbls>
        <c:marker val="1"/>
        <c:smooth val="0"/>
        <c:axId val="174530944"/>
        <c:axId val="174532480"/>
      </c:lineChart>
      <c:lineChart>
        <c:grouping val="standard"/>
        <c:varyColors val="0"/>
        <c:ser>
          <c:idx val="0"/>
          <c:order val="0"/>
          <c:tx>
            <c:strRef>
              <c:f>'Equity_Bear-Bull'!$B$1</c:f>
              <c:strCache>
                <c:ptCount val="1"/>
                <c:pt idx="0">
                  <c:v>World Equity Returns</c:v>
                </c:pt>
              </c:strCache>
            </c:strRef>
          </c:tx>
          <c:marker>
            <c:symbol val="none"/>
          </c:marker>
          <c:cat>
            <c:numRef>
              <c:f>'Equity_Bear-Bull'!$A$2:$A$28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'Equity_Bear-Bull'!$B$2:$B$28</c:f>
              <c:numCache>
                <c:formatCode>General</c:formatCode>
                <c:ptCount val="27"/>
                <c:pt idx="0">
                  <c:v>9.5194828311252966</c:v>
                </c:pt>
                <c:pt idx="1">
                  <c:v>3.3956733769161551</c:v>
                </c:pt>
                <c:pt idx="2">
                  <c:v>8.4709467764084518</c:v>
                </c:pt>
                <c:pt idx="3">
                  <c:v>11.712738865322027</c:v>
                </c:pt>
                <c:pt idx="4">
                  <c:v>-3.9951556463428295</c:v>
                </c:pt>
                <c:pt idx="5">
                  <c:v>10.818995007169359</c:v>
                </c:pt>
                <c:pt idx="6">
                  <c:v>-3.7397716858007213</c:v>
                </c:pt>
                <c:pt idx="7">
                  <c:v>22.289720546594037</c:v>
                </c:pt>
                <c:pt idx="8">
                  <c:v>4.0528280632531812</c:v>
                </c:pt>
                <c:pt idx="9">
                  <c:v>-0.2891084270826893</c:v>
                </c:pt>
                <c:pt idx="10">
                  <c:v>12.734270934038205</c:v>
                </c:pt>
                <c:pt idx="11">
                  <c:v>1.9371286956165956</c:v>
                </c:pt>
                <c:pt idx="12">
                  <c:v>-12.560520045582614</c:v>
                </c:pt>
                <c:pt idx="13">
                  <c:v>13.906813265534431</c:v>
                </c:pt>
                <c:pt idx="14">
                  <c:v>-12.186342494776513</c:v>
                </c:pt>
                <c:pt idx="15">
                  <c:v>-8.3220073941903223</c:v>
                </c:pt>
                <c:pt idx="16">
                  <c:v>1.0797404607494852</c:v>
                </c:pt>
                <c:pt idx="17">
                  <c:v>33.722385257055507</c:v>
                </c:pt>
                <c:pt idx="18">
                  <c:v>27.781882830595389</c:v>
                </c:pt>
                <c:pt idx="19">
                  <c:v>22.027934779693989</c:v>
                </c:pt>
                <c:pt idx="20">
                  <c:v>23.776174199428144</c:v>
                </c:pt>
                <c:pt idx="21">
                  <c:v>24.186601040727911</c:v>
                </c:pt>
                <c:pt idx="22">
                  <c:v>-72.883745061230101</c:v>
                </c:pt>
                <c:pt idx="23">
                  <c:v>28.06305224879695</c:v>
                </c:pt>
                <c:pt idx="24">
                  <c:v>10.427414989993517</c:v>
                </c:pt>
                <c:pt idx="25">
                  <c:v>-19.417506721939407</c:v>
                </c:pt>
                <c:pt idx="26">
                  <c:v>11.19895291777471</c:v>
                </c:pt>
              </c:numCache>
            </c:numRef>
          </c:val>
          <c:smooth val="0"/>
          <c:extLst>
            <c:ext xmlns:c16="http://schemas.microsoft.com/office/drawing/2014/chart" uri="{C3380CC4-5D6E-409C-BE32-E72D297353CC}">
              <c16:uniqueId val="{00000001-4B30-4E18-8025-53EB2D8ED489}"/>
            </c:ext>
          </c:extLst>
        </c:ser>
        <c:dLbls>
          <c:showLegendKey val="0"/>
          <c:showVal val="0"/>
          <c:showCatName val="0"/>
          <c:showSerName val="0"/>
          <c:showPercent val="0"/>
          <c:showBubbleSize val="0"/>
        </c:dLbls>
        <c:marker val="1"/>
        <c:smooth val="0"/>
        <c:axId val="174544768"/>
        <c:axId val="174542848"/>
      </c:lineChart>
      <c:catAx>
        <c:axId val="174530944"/>
        <c:scaling>
          <c:orientation val="minMax"/>
        </c:scaling>
        <c:delete val="0"/>
        <c:axPos val="b"/>
        <c:numFmt formatCode="General" sourceLinked="1"/>
        <c:majorTickMark val="out"/>
        <c:minorTickMark val="none"/>
        <c:tickLblPos val="nextTo"/>
        <c:crossAx val="174532480"/>
        <c:crosses val="autoZero"/>
        <c:auto val="1"/>
        <c:lblAlgn val="ctr"/>
        <c:lblOffset val="100"/>
        <c:noMultiLvlLbl val="0"/>
      </c:catAx>
      <c:valAx>
        <c:axId val="174532480"/>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530944"/>
        <c:crosses val="autoZero"/>
        <c:crossBetween val="between"/>
      </c:valAx>
      <c:valAx>
        <c:axId val="174542848"/>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4544768"/>
        <c:crosses val="max"/>
        <c:crossBetween val="between"/>
      </c:valAx>
      <c:catAx>
        <c:axId val="174544768"/>
        <c:scaling>
          <c:orientation val="minMax"/>
        </c:scaling>
        <c:delete val="1"/>
        <c:axPos val="b"/>
        <c:numFmt formatCode="General" sourceLinked="1"/>
        <c:majorTickMark val="out"/>
        <c:minorTickMark val="none"/>
        <c:tickLblPos val="nextTo"/>
        <c:crossAx val="174542848"/>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Bond Diversification Index for Bear and Bull returns and Mean Returns</a:t>
            </a:r>
            <a:endParaRPr lang="en-IE">
              <a:effectLst/>
            </a:endParaRPr>
          </a:p>
        </c:rich>
      </c:tx>
      <c:overlay val="0"/>
    </c:title>
    <c:autoTitleDeleted val="0"/>
    <c:plotArea>
      <c:layout/>
      <c:lineChart>
        <c:grouping val="standard"/>
        <c:varyColors val="0"/>
        <c:ser>
          <c:idx val="1"/>
          <c:order val="1"/>
          <c:tx>
            <c:strRef>
              <c:f>'Bond_Bear-Bull'!$D$1</c:f>
              <c:strCache>
                <c:ptCount val="1"/>
                <c:pt idx="0">
                  <c:v>World Bond Diversification Index - Bear minus Bull</c:v>
                </c:pt>
              </c:strCache>
            </c:strRef>
          </c:tx>
          <c:marker>
            <c:symbol val="none"/>
          </c:marker>
          <c:cat>
            <c:numRef>
              <c:f>'Bond_Bear-Bull'!$A$2:$A$28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'Bond_Bear-Bull'!$D$2:$D$28</c:f>
              <c:numCache>
                <c:formatCode>General</c:formatCode>
                <c:ptCount val="27"/>
                <c:pt idx="0">
                  <c:v>-0.26357125435138334</c:v>
                </c:pt>
                <c:pt idx="1">
                  <c:v>-8.9709477574256749</c:v>
                </c:pt>
                <c:pt idx="2">
                  <c:v>15.521321528113349</c:v>
                </c:pt>
                <c:pt idx="3">
                  <c:v>3.4482869536286178</c:v>
                </c:pt>
                <c:pt idx="4">
                  <c:v>-5.2222996886353741</c:v>
                </c:pt>
                <c:pt idx="5">
                  <c:v>-3.9971483222941635</c:v>
                </c:pt>
                <c:pt idx="6">
                  <c:v>7.5901934185395588</c:v>
                </c:pt>
                <c:pt idx="7">
                  <c:v>-5.6701384560060202</c:v>
                </c:pt>
                <c:pt idx="8">
                  <c:v>-6.2825420096407223</c:v>
                </c:pt>
                <c:pt idx="9">
                  <c:v>-2.2902343910735601</c:v>
                </c:pt>
                <c:pt idx="10">
                  <c:v>4.3993005897833575</c:v>
                </c:pt>
                <c:pt idx="11">
                  <c:v>-9.101199972687656</c:v>
                </c:pt>
                <c:pt idx="12">
                  <c:v>-3.0679043767545475</c:v>
                </c:pt>
                <c:pt idx="13">
                  <c:v>-11.344335201044784</c:v>
                </c:pt>
                <c:pt idx="14">
                  <c:v>-5.8246506635750288</c:v>
                </c:pt>
                <c:pt idx="15">
                  <c:v>-3.7687318416328734</c:v>
                </c:pt>
                <c:pt idx="16">
                  <c:v>5.5495942208569184</c:v>
                </c:pt>
                <c:pt idx="17">
                  <c:v>5.3285820433907238</c:v>
                </c:pt>
                <c:pt idx="18">
                  <c:v>0.96780686795392867</c:v>
                </c:pt>
                <c:pt idx="19">
                  <c:v>3.5647350193143947</c:v>
                </c:pt>
                <c:pt idx="20">
                  <c:v>-2.2528710439152762</c:v>
                </c:pt>
                <c:pt idx="21">
                  <c:v>2.4248838433411652</c:v>
                </c:pt>
                <c:pt idx="22">
                  <c:v>-2.1319933428387556</c:v>
                </c:pt>
                <c:pt idx="23">
                  <c:v>-15.113655775416733</c:v>
                </c:pt>
                <c:pt idx="24">
                  <c:v>-1.795555082307785</c:v>
                </c:pt>
                <c:pt idx="25">
                  <c:v>6.0321363014248615</c:v>
                </c:pt>
                <c:pt idx="26">
                  <c:v>-6.9869207207841395</c:v>
                </c:pt>
              </c:numCache>
            </c:numRef>
          </c:val>
          <c:smooth val="0"/>
          <c:extLst>
            <c:ext xmlns:c16="http://schemas.microsoft.com/office/drawing/2014/chart" uri="{C3380CC4-5D6E-409C-BE32-E72D297353CC}">
              <c16:uniqueId val="{00000000-C0E2-45A7-8C93-099A9D67F1BF}"/>
            </c:ext>
          </c:extLst>
        </c:ser>
        <c:dLbls>
          <c:showLegendKey val="0"/>
          <c:showVal val="0"/>
          <c:showCatName val="0"/>
          <c:showSerName val="0"/>
          <c:showPercent val="0"/>
          <c:showBubbleSize val="0"/>
        </c:dLbls>
        <c:marker val="1"/>
        <c:smooth val="0"/>
        <c:axId val="173765760"/>
        <c:axId val="173767296"/>
      </c:lineChart>
      <c:lineChart>
        <c:grouping val="standard"/>
        <c:varyColors val="0"/>
        <c:ser>
          <c:idx val="0"/>
          <c:order val="0"/>
          <c:tx>
            <c:strRef>
              <c:f>'Bond_Bear-Bull'!$B$1</c:f>
              <c:strCache>
                <c:ptCount val="1"/>
                <c:pt idx="0">
                  <c:v>World Bond Returns</c:v>
                </c:pt>
              </c:strCache>
            </c:strRef>
          </c:tx>
          <c:marker>
            <c:symbol val="none"/>
          </c:marker>
          <c:cat>
            <c:numRef>
              <c:f>'Bond_Bear-Bull'!$A$2:$A$28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'Bond_Bear-Bull'!$B$2:$B$28</c:f>
              <c:numCache>
                <c:formatCode>General</c:formatCode>
                <c:ptCount val="27"/>
                <c:pt idx="0">
                  <c:v>7.9634632688084652</c:v>
                </c:pt>
                <c:pt idx="1">
                  <c:v>10.009178848320831</c:v>
                </c:pt>
                <c:pt idx="2">
                  <c:v>-2.4733118694051859</c:v>
                </c:pt>
                <c:pt idx="3">
                  <c:v>-1.5209858994129624</c:v>
                </c:pt>
                <c:pt idx="4">
                  <c:v>6.711732886897269</c:v>
                </c:pt>
                <c:pt idx="5">
                  <c:v>1.4142355167824383</c:v>
                </c:pt>
                <c:pt idx="6">
                  <c:v>-6.0842694697489224</c:v>
                </c:pt>
                <c:pt idx="7">
                  <c:v>2.6051305440961898</c:v>
                </c:pt>
                <c:pt idx="8">
                  <c:v>-0.91549694770671453</c:v>
                </c:pt>
                <c:pt idx="9">
                  <c:v>11.168461379347866</c:v>
                </c:pt>
                <c:pt idx="10">
                  <c:v>0.64530577025600488</c:v>
                </c:pt>
                <c:pt idx="11">
                  <c:v>-9.6757787254914813</c:v>
                </c:pt>
                <c:pt idx="12">
                  <c:v>6.0693762330103294</c:v>
                </c:pt>
                <c:pt idx="13">
                  <c:v>-12.754709667415092</c:v>
                </c:pt>
                <c:pt idx="14">
                  <c:v>-5.7114137554625453</c:v>
                </c:pt>
                <c:pt idx="15">
                  <c:v>-4.99389825423268</c:v>
                </c:pt>
                <c:pt idx="16">
                  <c:v>16.191321399378324</c:v>
                </c:pt>
                <c:pt idx="17">
                  <c:v>15.584186838949666</c:v>
                </c:pt>
                <c:pt idx="18">
                  <c:v>9.8431248080394145</c:v>
                </c:pt>
                <c:pt idx="19">
                  <c:v>-10.268681298862735</c:v>
                </c:pt>
                <c:pt idx="20">
                  <c:v>3.3587887699207295</c:v>
                </c:pt>
                <c:pt idx="21">
                  <c:v>7.1162896363167309</c:v>
                </c:pt>
                <c:pt idx="22">
                  <c:v>-4.6423039920014535</c:v>
                </c:pt>
                <c:pt idx="23">
                  <c:v>5.2124151260654825</c:v>
                </c:pt>
                <c:pt idx="24">
                  <c:v>-0.73059412469131002</c:v>
                </c:pt>
                <c:pt idx="25">
                  <c:v>-1.4023093641722499</c:v>
                </c:pt>
                <c:pt idx="26">
                  <c:v>8.5589002090577253</c:v>
                </c:pt>
              </c:numCache>
            </c:numRef>
          </c:val>
          <c:smooth val="0"/>
          <c:extLst>
            <c:ext xmlns:c16="http://schemas.microsoft.com/office/drawing/2014/chart" uri="{C3380CC4-5D6E-409C-BE32-E72D297353CC}">
              <c16:uniqueId val="{00000001-C0E2-45A7-8C93-099A9D67F1BF}"/>
            </c:ext>
          </c:extLst>
        </c:ser>
        <c:dLbls>
          <c:showLegendKey val="0"/>
          <c:showVal val="0"/>
          <c:showCatName val="0"/>
          <c:showSerName val="0"/>
          <c:showPercent val="0"/>
          <c:showBubbleSize val="0"/>
        </c:dLbls>
        <c:marker val="1"/>
        <c:smooth val="0"/>
        <c:axId val="173779584"/>
        <c:axId val="173777664"/>
      </c:lineChart>
      <c:catAx>
        <c:axId val="173765760"/>
        <c:scaling>
          <c:orientation val="minMax"/>
        </c:scaling>
        <c:delete val="0"/>
        <c:axPos val="b"/>
        <c:numFmt formatCode="General" sourceLinked="1"/>
        <c:majorTickMark val="out"/>
        <c:minorTickMark val="none"/>
        <c:tickLblPos val="nextTo"/>
        <c:crossAx val="173767296"/>
        <c:crosses val="autoZero"/>
        <c:auto val="1"/>
        <c:lblAlgn val="ctr"/>
        <c:lblOffset val="100"/>
        <c:noMultiLvlLbl val="0"/>
      </c:catAx>
      <c:valAx>
        <c:axId val="173767296"/>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3765760"/>
        <c:crosses val="autoZero"/>
        <c:crossBetween val="between"/>
      </c:valAx>
      <c:valAx>
        <c:axId val="173777664"/>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3779584"/>
        <c:crosses val="max"/>
        <c:crossBetween val="between"/>
      </c:valAx>
      <c:catAx>
        <c:axId val="173779584"/>
        <c:scaling>
          <c:orientation val="minMax"/>
        </c:scaling>
        <c:delete val="1"/>
        <c:axPos val="b"/>
        <c:numFmt formatCode="General" sourceLinked="1"/>
        <c:majorTickMark val="out"/>
        <c:minorTickMark val="none"/>
        <c:tickLblPos val="nextTo"/>
        <c:crossAx val="173777664"/>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Differences in World Real Estate Diversification Index for Bear and Bull returns and Mean Returns</a:t>
            </a:r>
            <a:endParaRPr lang="en-IE">
              <a:effectLst/>
            </a:endParaRPr>
          </a:p>
        </c:rich>
      </c:tx>
      <c:overlay val="0"/>
    </c:title>
    <c:autoTitleDeleted val="0"/>
    <c:plotArea>
      <c:layout/>
      <c:lineChart>
        <c:grouping val="standard"/>
        <c:varyColors val="0"/>
        <c:ser>
          <c:idx val="1"/>
          <c:order val="1"/>
          <c:tx>
            <c:strRef>
              <c:f>'REITs_Bear-Bull'!$D$1</c:f>
              <c:strCache>
                <c:ptCount val="1"/>
                <c:pt idx="0">
                  <c:v>World Real Estate Diversification Index - Bear minus Bull</c:v>
                </c:pt>
              </c:strCache>
            </c:strRef>
          </c:tx>
          <c:marker>
            <c:symbol val="none"/>
          </c:marker>
          <c:cat>
            <c:numRef>
              <c:f>'REITs_Bear-Bull'!$A$2:$A$28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'REITs_Bear-Bull'!$D$2:$D$28</c:f>
              <c:numCache>
                <c:formatCode>General</c:formatCode>
                <c:ptCount val="27"/>
                <c:pt idx="0">
                  <c:v>-4.8570691983751697</c:v>
                </c:pt>
                <c:pt idx="1">
                  <c:v>25.548576667861617</c:v>
                </c:pt>
                <c:pt idx="2">
                  <c:v>-0.95383762034235886</c:v>
                </c:pt>
                <c:pt idx="3">
                  <c:v>4.4452928646529264</c:v>
                </c:pt>
                <c:pt idx="4">
                  <c:v>-5.6240051744384285</c:v>
                </c:pt>
                <c:pt idx="5">
                  <c:v>-0.67097966230348738</c:v>
                </c:pt>
                <c:pt idx="6">
                  <c:v>-6.6479367813130503</c:v>
                </c:pt>
                <c:pt idx="7">
                  <c:v>-2.1027595640477594</c:v>
                </c:pt>
                <c:pt idx="8">
                  <c:v>-1.993813691248786</c:v>
                </c:pt>
                <c:pt idx="9">
                  <c:v>-7.1676194583428376</c:v>
                </c:pt>
                <c:pt idx="10">
                  <c:v>-2.7135178994218787</c:v>
                </c:pt>
                <c:pt idx="11">
                  <c:v>3.6064113755813176</c:v>
                </c:pt>
                <c:pt idx="12">
                  <c:v>8.2591958472285256</c:v>
                </c:pt>
                <c:pt idx="13">
                  <c:v>1.5145879888342035</c:v>
                </c:pt>
                <c:pt idx="14">
                  <c:v>2.3458406956086697</c:v>
                </c:pt>
                <c:pt idx="15">
                  <c:v>-1.4532392833600569</c:v>
                </c:pt>
                <c:pt idx="16">
                  <c:v>-1.3145683227438707</c:v>
                </c:pt>
                <c:pt idx="17">
                  <c:v>-2.889680646149579</c:v>
                </c:pt>
                <c:pt idx="18">
                  <c:v>5.5663778070544652</c:v>
                </c:pt>
                <c:pt idx="19">
                  <c:v>2.4174412643840641</c:v>
                </c:pt>
                <c:pt idx="20">
                  <c:v>15.331166374010097</c:v>
                </c:pt>
                <c:pt idx="21">
                  <c:v>10.788357621086105</c:v>
                </c:pt>
                <c:pt idx="22">
                  <c:v>7.907464540025849</c:v>
                </c:pt>
                <c:pt idx="23">
                  <c:v>3.8733105737278115</c:v>
                </c:pt>
                <c:pt idx="24">
                  <c:v>2.9668897852516314</c:v>
                </c:pt>
                <c:pt idx="25">
                  <c:v>11.173306490877714</c:v>
                </c:pt>
                <c:pt idx="26">
                  <c:v>-2.3419635383552397</c:v>
                </c:pt>
              </c:numCache>
            </c:numRef>
          </c:val>
          <c:smooth val="0"/>
          <c:extLst>
            <c:ext xmlns:c16="http://schemas.microsoft.com/office/drawing/2014/chart" uri="{C3380CC4-5D6E-409C-BE32-E72D297353CC}">
              <c16:uniqueId val="{00000000-8DB9-47A0-BA03-8BBD53D252DA}"/>
            </c:ext>
          </c:extLst>
        </c:ser>
        <c:dLbls>
          <c:showLegendKey val="0"/>
          <c:showVal val="0"/>
          <c:showCatName val="0"/>
          <c:showSerName val="0"/>
          <c:showPercent val="0"/>
          <c:showBubbleSize val="0"/>
        </c:dLbls>
        <c:marker val="1"/>
        <c:smooth val="0"/>
        <c:axId val="174696320"/>
        <c:axId val="174697856"/>
      </c:lineChart>
      <c:lineChart>
        <c:grouping val="standard"/>
        <c:varyColors val="0"/>
        <c:ser>
          <c:idx val="0"/>
          <c:order val="0"/>
          <c:tx>
            <c:strRef>
              <c:f>'REITs_Bear-Bull'!$B$1</c:f>
              <c:strCache>
                <c:ptCount val="1"/>
                <c:pt idx="0">
                  <c:v>World REIT Returns</c:v>
                </c:pt>
              </c:strCache>
            </c:strRef>
          </c:tx>
          <c:marker>
            <c:symbol val="none"/>
          </c:marker>
          <c:cat>
            <c:numRef>
              <c:f>'REITs_Bear-Bull'!$A$2:$A$28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'REITs_Bear-Bull'!$B$2:$B$28</c:f>
              <c:numCache>
                <c:formatCode>General</c:formatCode>
                <c:ptCount val="27"/>
                <c:pt idx="0">
                  <c:v>6.6380164801144792</c:v>
                </c:pt>
                <c:pt idx="1">
                  <c:v>4.5001502042662596</c:v>
                </c:pt>
                <c:pt idx="2">
                  <c:v>3.3834797535463537</c:v>
                </c:pt>
                <c:pt idx="3">
                  <c:v>3.871292473139941</c:v>
                </c:pt>
                <c:pt idx="4">
                  <c:v>-3.9774385135112924</c:v>
                </c:pt>
                <c:pt idx="5">
                  <c:v>5.6832142738608074</c:v>
                </c:pt>
                <c:pt idx="6">
                  <c:v>-2.8458953617837768</c:v>
                </c:pt>
                <c:pt idx="7">
                  <c:v>10.079278835707081</c:v>
                </c:pt>
                <c:pt idx="8">
                  <c:v>4.1371657007654262E-4</c:v>
                </c:pt>
                <c:pt idx="9">
                  <c:v>5.0962051783515196</c:v>
                </c:pt>
                <c:pt idx="10">
                  <c:v>4.1228606192791624</c:v>
                </c:pt>
                <c:pt idx="11">
                  <c:v>4.4621131211532443</c:v>
                </c:pt>
                <c:pt idx="12">
                  <c:v>2.4823865368247349</c:v>
                </c:pt>
                <c:pt idx="13">
                  <c:v>-0.14691526315726924</c:v>
                </c:pt>
                <c:pt idx="14">
                  <c:v>2.2922598885628496</c:v>
                </c:pt>
                <c:pt idx="15">
                  <c:v>-5.9895283269479345</c:v>
                </c:pt>
                <c:pt idx="16">
                  <c:v>8.2436856844094581</c:v>
                </c:pt>
                <c:pt idx="17">
                  <c:v>31.17212712787828</c:v>
                </c:pt>
                <c:pt idx="18">
                  <c:v>25.308946736353725</c:v>
                </c:pt>
                <c:pt idx="19">
                  <c:v>17.687305687718617</c:v>
                </c:pt>
                <c:pt idx="20">
                  <c:v>29.700300838964687</c:v>
                </c:pt>
                <c:pt idx="21">
                  <c:v>-2.6312487722532327</c:v>
                </c:pt>
                <c:pt idx="22">
                  <c:v>-47.822297491970353</c:v>
                </c:pt>
                <c:pt idx="23">
                  <c:v>30.41672767659739</c:v>
                </c:pt>
                <c:pt idx="24">
                  <c:v>11.755825111915073</c:v>
                </c:pt>
                <c:pt idx="25">
                  <c:v>-8.0032688763789661</c:v>
                </c:pt>
                <c:pt idx="26">
                  <c:v>28.97680206956878</c:v>
                </c:pt>
              </c:numCache>
            </c:numRef>
          </c:val>
          <c:smooth val="0"/>
          <c:extLst>
            <c:ext xmlns:c16="http://schemas.microsoft.com/office/drawing/2014/chart" uri="{C3380CC4-5D6E-409C-BE32-E72D297353CC}">
              <c16:uniqueId val="{00000001-8DB9-47A0-BA03-8BBD53D252DA}"/>
            </c:ext>
          </c:extLst>
        </c:ser>
        <c:dLbls>
          <c:showLegendKey val="0"/>
          <c:showVal val="0"/>
          <c:showCatName val="0"/>
          <c:showSerName val="0"/>
          <c:showPercent val="0"/>
          <c:showBubbleSize val="0"/>
        </c:dLbls>
        <c:marker val="1"/>
        <c:smooth val="0"/>
        <c:axId val="174710144"/>
        <c:axId val="174708224"/>
      </c:lineChart>
      <c:catAx>
        <c:axId val="174696320"/>
        <c:scaling>
          <c:orientation val="minMax"/>
        </c:scaling>
        <c:delete val="0"/>
        <c:axPos val="b"/>
        <c:numFmt formatCode="General" sourceLinked="1"/>
        <c:majorTickMark val="out"/>
        <c:minorTickMark val="none"/>
        <c:tickLblPos val="nextTo"/>
        <c:crossAx val="174697856"/>
        <c:crosses val="autoZero"/>
        <c:auto val="1"/>
        <c:lblAlgn val="ctr"/>
        <c:lblOffset val="100"/>
        <c:noMultiLvlLbl val="0"/>
      </c:catAx>
      <c:valAx>
        <c:axId val="174697856"/>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696320"/>
        <c:crosses val="autoZero"/>
        <c:crossBetween val="between"/>
      </c:valAx>
      <c:valAx>
        <c:axId val="174708224"/>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4710144"/>
        <c:crosses val="max"/>
        <c:crossBetween val="between"/>
      </c:valAx>
      <c:catAx>
        <c:axId val="174710144"/>
        <c:scaling>
          <c:orientation val="minMax"/>
        </c:scaling>
        <c:delete val="1"/>
        <c:axPos val="b"/>
        <c:numFmt formatCode="General" sourceLinked="1"/>
        <c:majorTickMark val="out"/>
        <c:minorTickMark val="none"/>
        <c:tickLblPos val="nextTo"/>
        <c:crossAx val="174708224"/>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IE" sz="1800" b="1" i="0" baseline="0">
                <a:effectLst/>
              </a:rPr>
              <a:t>World Equity Diversification Index</a:t>
            </a:r>
            <a:endParaRPr lang="en-IE">
              <a:effectLst/>
            </a:endParaRP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IE"/>
              <a:t>and World Equity Risk</a:t>
            </a:r>
          </a:p>
        </c:rich>
      </c:tx>
      <c:overlay val="0"/>
    </c:title>
    <c:autoTitleDeleted val="0"/>
    <c:plotArea>
      <c:layout/>
      <c:lineChart>
        <c:grouping val="standard"/>
        <c:varyColors val="0"/>
        <c:ser>
          <c:idx val="0"/>
          <c:order val="0"/>
          <c:tx>
            <c:strRef>
              <c:f>Equity_StdDev!$B$1</c:f>
              <c:strCache>
                <c:ptCount val="1"/>
                <c:pt idx="0">
                  <c:v>World Equity Diversification Index</c:v>
                </c:pt>
              </c:strCache>
            </c:strRef>
          </c:tx>
          <c:marker>
            <c:symbol val="none"/>
          </c:marker>
          <c:cat>
            <c:numRef>
              <c:f>Equity_StdDev!$A$2:$A$28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Equity_StdDev!$B$2:$B$28</c:f>
              <c:numCache>
                <c:formatCode>General</c:formatCode>
                <c:ptCount val="27"/>
                <c:pt idx="0">
                  <c:v>84.855086277107446</c:v>
                </c:pt>
                <c:pt idx="1">
                  <c:v>82.462951051744881</c:v>
                </c:pt>
                <c:pt idx="2">
                  <c:v>82.549737433812993</c:v>
                </c:pt>
                <c:pt idx="3">
                  <c:v>83.599958701330152</c:v>
                </c:pt>
                <c:pt idx="4">
                  <c:v>99.159077480761312</c:v>
                </c:pt>
                <c:pt idx="5">
                  <c:v>97.10569159824361</c:v>
                </c:pt>
                <c:pt idx="6">
                  <c:v>82.635466939271083</c:v>
                </c:pt>
                <c:pt idx="7">
                  <c:v>96.522490501650068</c:v>
                </c:pt>
                <c:pt idx="8">
                  <c:v>94.951016414520751</c:v>
                </c:pt>
                <c:pt idx="9">
                  <c:v>93.937703562861358</c:v>
                </c:pt>
                <c:pt idx="10">
                  <c:v>97.468633000528172</c:v>
                </c:pt>
                <c:pt idx="11">
                  <c:v>78.755112456432116</c:v>
                </c:pt>
                <c:pt idx="12">
                  <c:v>81.808757948586106</c:v>
                </c:pt>
                <c:pt idx="13">
                  <c:v>86.210223055686484</c:v>
                </c:pt>
                <c:pt idx="14">
                  <c:v>79.523476226793775</c:v>
                </c:pt>
                <c:pt idx="15">
                  <c:v>78.720662977866255</c:v>
                </c:pt>
                <c:pt idx="16">
                  <c:v>77.103727915595698</c:v>
                </c:pt>
                <c:pt idx="17">
                  <c:v>81.765042018652835</c:v>
                </c:pt>
                <c:pt idx="18">
                  <c:v>72.993010814901936</c:v>
                </c:pt>
                <c:pt idx="19">
                  <c:v>76.80544804690598</c:v>
                </c:pt>
                <c:pt idx="20">
                  <c:v>68.579497422165488</c:v>
                </c:pt>
                <c:pt idx="21">
                  <c:v>62.650165906891992</c:v>
                </c:pt>
                <c:pt idx="22">
                  <c:v>61.510520091751474</c:v>
                </c:pt>
                <c:pt idx="23">
                  <c:v>62.804745240605975</c:v>
                </c:pt>
                <c:pt idx="24">
                  <c:v>58.064171738242273</c:v>
                </c:pt>
                <c:pt idx="25">
                  <c:v>58.020248509200336</c:v>
                </c:pt>
                <c:pt idx="26">
                  <c:v>60.778405106120928</c:v>
                </c:pt>
              </c:numCache>
            </c:numRef>
          </c:val>
          <c:smooth val="0"/>
          <c:extLst>
            <c:ext xmlns:c16="http://schemas.microsoft.com/office/drawing/2014/chart" uri="{C3380CC4-5D6E-409C-BE32-E72D297353CC}">
              <c16:uniqueId val="{00000000-4161-4219-973B-F548DF35CCA4}"/>
            </c:ext>
          </c:extLst>
        </c:ser>
        <c:dLbls>
          <c:showLegendKey val="0"/>
          <c:showVal val="0"/>
          <c:showCatName val="0"/>
          <c:showSerName val="0"/>
          <c:showPercent val="0"/>
          <c:showBubbleSize val="0"/>
        </c:dLbls>
        <c:marker val="1"/>
        <c:smooth val="0"/>
        <c:axId val="174721664"/>
        <c:axId val="174727552"/>
      </c:lineChart>
      <c:lineChart>
        <c:grouping val="standard"/>
        <c:varyColors val="0"/>
        <c:ser>
          <c:idx val="1"/>
          <c:order val="1"/>
          <c:tx>
            <c:strRef>
              <c:f>Equity_StdDev!$D$1</c:f>
              <c:strCache>
                <c:ptCount val="1"/>
                <c:pt idx="0">
                  <c:v>World Equity Risk (Standard Deviation)</c:v>
                </c:pt>
              </c:strCache>
            </c:strRef>
          </c:tx>
          <c:marker>
            <c:symbol val="none"/>
          </c:marker>
          <c:cat>
            <c:numRef>
              <c:f>Equity_StdDev!$A$2:$A$28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Equity_StdDev!$D$2:$D$28</c:f>
              <c:numCache>
                <c:formatCode>General</c:formatCode>
                <c:ptCount val="27"/>
                <c:pt idx="0">
                  <c:v>6.1030972015601215</c:v>
                </c:pt>
                <c:pt idx="1">
                  <c:v>10.735985417534939</c:v>
                </c:pt>
                <c:pt idx="2">
                  <c:v>8.7813389082919198</c:v>
                </c:pt>
                <c:pt idx="3">
                  <c:v>11.01994442336157</c:v>
                </c:pt>
                <c:pt idx="4">
                  <c:v>14.136950308346155</c:v>
                </c:pt>
                <c:pt idx="5">
                  <c:v>14.107163750016463</c:v>
                </c:pt>
                <c:pt idx="6">
                  <c:v>14.244393969734009</c:v>
                </c:pt>
                <c:pt idx="7">
                  <c:v>13.826276428198883</c:v>
                </c:pt>
                <c:pt idx="8">
                  <c:v>14.475522727324359</c:v>
                </c:pt>
                <c:pt idx="9">
                  <c:v>12.569003564693325</c:v>
                </c:pt>
                <c:pt idx="10">
                  <c:v>12.373656313058161</c:v>
                </c:pt>
                <c:pt idx="11">
                  <c:v>18.938204979702743</c:v>
                </c:pt>
                <c:pt idx="12">
                  <c:v>24.341995020327143</c:v>
                </c:pt>
                <c:pt idx="13">
                  <c:v>19.17767513947927</c:v>
                </c:pt>
                <c:pt idx="14">
                  <c:v>21.527485394479545</c:v>
                </c:pt>
                <c:pt idx="15">
                  <c:v>24.082373586411453</c:v>
                </c:pt>
                <c:pt idx="16">
                  <c:v>19.617978167783473</c:v>
                </c:pt>
                <c:pt idx="17">
                  <c:v>17.557366057921833</c:v>
                </c:pt>
                <c:pt idx="18">
                  <c:v>17.148655536542059</c:v>
                </c:pt>
                <c:pt idx="19">
                  <c:v>17.089190981940238</c:v>
                </c:pt>
                <c:pt idx="20">
                  <c:v>34.091824070052049</c:v>
                </c:pt>
                <c:pt idx="21">
                  <c:v>20.188408616958633</c:v>
                </c:pt>
                <c:pt idx="22">
                  <c:v>39.469978360198063</c:v>
                </c:pt>
                <c:pt idx="23">
                  <c:v>29.898435093210292</c:v>
                </c:pt>
                <c:pt idx="24">
                  <c:v>21.978561942673778</c:v>
                </c:pt>
                <c:pt idx="25">
                  <c:v>24.386030932061203</c:v>
                </c:pt>
                <c:pt idx="26">
                  <c:v>18.927146900788163</c:v>
                </c:pt>
              </c:numCache>
            </c:numRef>
          </c:val>
          <c:smooth val="0"/>
          <c:extLst>
            <c:ext xmlns:c16="http://schemas.microsoft.com/office/drawing/2014/chart" uri="{C3380CC4-5D6E-409C-BE32-E72D297353CC}">
              <c16:uniqueId val="{00000001-4161-4219-973B-F548DF35CCA4}"/>
            </c:ext>
          </c:extLst>
        </c:ser>
        <c:dLbls>
          <c:showLegendKey val="0"/>
          <c:showVal val="0"/>
          <c:showCatName val="0"/>
          <c:showSerName val="0"/>
          <c:showPercent val="0"/>
          <c:showBubbleSize val="0"/>
        </c:dLbls>
        <c:marker val="1"/>
        <c:smooth val="0"/>
        <c:axId val="174735744"/>
        <c:axId val="174729472"/>
      </c:lineChart>
      <c:catAx>
        <c:axId val="174721664"/>
        <c:scaling>
          <c:orientation val="minMax"/>
        </c:scaling>
        <c:delete val="0"/>
        <c:axPos val="b"/>
        <c:numFmt formatCode="General" sourceLinked="1"/>
        <c:majorTickMark val="out"/>
        <c:minorTickMark val="none"/>
        <c:tickLblPos val="nextTo"/>
        <c:crossAx val="174727552"/>
        <c:crosses val="autoZero"/>
        <c:auto val="1"/>
        <c:lblAlgn val="ctr"/>
        <c:lblOffset val="100"/>
        <c:noMultiLvlLbl val="0"/>
      </c:catAx>
      <c:valAx>
        <c:axId val="174727552"/>
        <c:scaling>
          <c:orientation val="minMax"/>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721664"/>
        <c:crosses val="autoZero"/>
        <c:crossBetween val="between"/>
      </c:valAx>
      <c:valAx>
        <c:axId val="174729472"/>
        <c:scaling>
          <c:orientation val="minMax"/>
        </c:scaling>
        <c:delete val="0"/>
        <c:axPos val="r"/>
        <c:title>
          <c:tx>
            <c:rich>
              <a:bodyPr rot="-5400000" vert="horz"/>
              <a:lstStyle/>
              <a:p>
                <a:pPr>
                  <a:defRPr/>
                </a:pPr>
                <a:r>
                  <a:rPr lang="en-IE"/>
                  <a:t>Risk</a:t>
                </a:r>
              </a:p>
            </c:rich>
          </c:tx>
          <c:overlay val="0"/>
        </c:title>
        <c:numFmt formatCode="General" sourceLinked="1"/>
        <c:majorTickMark val="out"/>
        <c:minorTickMark val="none"/>
        <c:tickLblPos val="nextTo"/>
        <c:crossAx val="174735744"/>
        <c:crosses val="max"/>
        <c:crossBetween val="between"/>
      </c:valAx>
      <c:catAx>
        <c:axId val="174735744"/>
        <c:scaling>
          <c:orientation val="minMax"/>
        </c:scaling>
        <c:delete val="1"/>
        <c:axPos val="b"/>
        <c:numFmt formatCode="General" sourceLinked="1"/>
        <c:majorTickMark val="out"/>
        <c:minorTickMark val="none"/>
        <c:tickLblPos val="nextTo"/>
        <c:crossAx val="17472947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IE" sz="1800" b="1" i="0" baseline="0">
                <a:effectLst/>
              </a:rPr>
              <a:t>World Bond Diversification Index and World Bond Risk</a:t>
            </a:r>
            <a:endParaRPr lang="en-IE">
              <a:effectLst/>
            </a:endParaRPr>
          </a:p>
        </c:rich>
      </c:tx>
      <c:overlay val="0"/>
    </c:title>
    <c:autoTitleDeleted val="0"/>
    <c:plotArea>
      <c:layout/>
      <c:lineChart>
        <c:grouping val="standard"/>
        <c:varyColors val="0"/>
        <c:ser>
          <c:idx val="0"/>
          <c:order val="0"/>
          <c:tx>
            <c:strRef>
              <c:f>Bond_StdDev!$B$1</c:f>
              <c:strCache>
                <c:ptCount val="1"/>
                <c:pt idx="0">
                  <c:v>World Bond Diversification Index</c:v>
                </c:pt>
              </c:strCache>
            </c:strRef>
          </c:tx>
          <c:marker>
            <c:symbol val="none"/>
          </c:marker>
          <c:cat>
            <c:numRef>
              <c:f>Bond_StdDev!$A$2:$A$28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Bond_StdDev!$B$2:$B$28</c:f>
              <c:numCache>
                <c:formatCode>General</c:formatCode>
                <c:ptCount val="27"/>
                <c:pt idx="0">
                  <c:v>55.871206542264275</c:v>
                </c:pt>
                <c:pt idx="1">
                  <c:v>93.46268871345147</c:v>
                </c:pt>
                <c:pt idx="2">
                  <c:v>95.208509458620625</c:v>
                </c:pt>
                <c:pt idx="3">
                  <c:v>83.535492492588773</c:v>
                </c:pt>
                <c:pt idx="4">
                  <c:v>99.969798076194635</c:v>
                </c:pt>
                <c:pt idx="5">
                  <c:v>99.414265097441458</c:v>
                </c:pt>
                <c:pt idx="6">
                  <c:v>70.700828611097819</c:v>
                </c:pt>
                <c:pt idx="7">
                  <c:v>91.051162727203945</c:v>
                </c:pt>
                <c:pt idx="8">
                  <c:v>94.818755463362209</c:v>
                </c:pt>
                <c:pt idx="9">
                  <c:v>98.579461559337275</c:v>
                </c:pt>
                <c:pt idx="10">
                  <c:v>96.958204669338258</c:v>
                </c:pt>
                <c:pt idx="11">
                  <c:v>95.985681512778584</c:v>
                </c:pt>
                <c:pt idx="12">
                  <c:v>96.688222069848038</c:v>
                </c:pt>
                <c:pt idx="13">
                  <c:v>96.348008857647613</c:v>
                </c:pt>
                <c:pt idx="14">
                  <c:v>97.100090948374515</c:v>
                </c:pt>
                <c:pt idx="15">
                  <c:v>96.928596973555273</c:v>
                </c:pt>
                <c:pt idx="16">
                  <c:v>98.312560720232</c:v>
                </c:pt>
                <c:pt idx="17">
                  <c:v>98.309244685691269</c:v>
                </c:pt>
                <c:pt idx="18">
                  <c:v>82.009378814788121</c:v>
                </c:pt>
                <c:pt idx="19">
                  <c:v>57.152299033146441</c:v>
                </c:pt>
                <c:pt idx="20">
                  <c:v>76.348197134965616</c:v>
                </c:pt>
                <c:pt idx="21">
                  <c:v>85.970600509498695</c:v>
                </c:pt>
                <c:pt idx="22">
                  <c:v>75.99952774702821</c:v>
                </c:pt>
                <c:pt idx="23">
                  <c:v>61.283501766373909</c:v>
                </c:pt>
                <c:pt idx="24">
                  <c:v>59.315693542428818</c:v>
                </c:pt>
                <c:pt idx="25">
                  <c:v>55.997925212664448</c:v>
                </c:pt>
                <c:pt idx="26">
                  <c:v>51.827720461515611</c:v>
                </c:pt>
              </c:numCache>
            </c:numRef>
          </c:val>
          <c:smooth val="0"/>
          <c:extLst>
            <c:ext xmlns:c16="http://schemas.microsoft.com/office/drawing/2014/chart" uri="{C3380CC4-5D6E-409C-BE32-E72D297353CC}">
              <c16:uniqueId val="{00000000-F741-46AB-AEA2-DDC82927BC6F}"/>
            </c:ext>
          </c:extLst>
        </c:ser>
        <c:dLbls>
          <c:showLegendKey val="0"/>
          <c:showVal val="0"/>
          <c:showCatName val="0"/>
          <c:showSerName val="0"/>
          <c:showPercent val="0"/>
          <c:showBubbleSize val="0"/>
        </c:dLbls>
        <c:marker val="1"/>
        <c:smooth val="0"/>
        <c:axId val="174783872"/>
        <c:axId val="174851200"/>
      </c:lineChart>
      <c:lineChart>
        <c:grouping val="standard"/>
        <c:varyColors val="0"/>
        <c:ser>
          <c:idx val="1"/>
          <c:order val="1"/>
          <c:tx>
            <c:strRef>
              <c:f>Bond_StdDev!$C$1</c:f>
              <c:strCache>
                <c:ptCount val="1"/>
                <c:pt idx="0">
                  <c:v>World Bond Risk (Standard Deviation)</c:v>
                </c:pt>
              </c:strCache>
            </c:strRef>
          </c:tx>
          <c:marker>
            <c:symbol val="none"/>
          </c:marker>
          <c:cat>
            <c:numRef>
              <c:f>Bond_StdDev!$A$2:$A$28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Bond_StdDev!$C$2:$C$28</c:f>
              <c:numCache>
                <c:formatCode>General</c:formatCode>
                <c:ptCount val="27"/>
                <c:pt idx="0">
                  <c:v>6.2939208513755274</c:v>
                </c:pt>
                <c:pt idx="1">
                  <c:v>6.373641920404129</c:v>
                </c:pt>
                <c:pt idx="2">
                  <c:v>5.4309750134698929</c:v>
                </c:pt>
                <c:pt idx="3">
                  <c:v>7.3190035529840758</c:v>
                </c:pt>
                <c:pt idx="4">
                  <c:v>6.6255846186205014</c:v>
                </c:pt>
                <c:pt idx="5">
                  <c:v>9.1151045332382896</c:v>
                </c:pt>
                <c:pt idx="6">
                  <c:v>10.287578133931394</c:v>
                </c:pt>
                <c:pt idx="7">
                  <c:v>9.1277564115593854</c:v>
                </c:pt>
                <c:pt idx="8">
                  <c:v>7.869437977746772</c:v>
                </c:pt>
                <c:pt idx="9">
                  <c:v>8.5980877907594895</c:v>
                </c:pt>
                <c:pt idx="10">
                  <c:v>5.5927528281084884</c:v>
                </c:pt>
                <c:pt idx="11">
                  <c:v>7.4360563904696297</c:v>
                </c:pt>
                <c:pt idx="12">
                  <c:v>8.3826413346731385</c:v>
                </c:pt>
                <c:pt idx="13">
                  <c:v>7.4761873040284046</c:v>
                </c:pt>
                <c:pt idx="14">
                  <c:v>9.9345541024288693</c:v>
                </c:pt>
                <c:pt idx="15">
                  <c:v>11.071904556534248</c:v>
                </c:pt>
                <c:pt idx="16">
                  <c:v>9.3256947474113279</c:v>
                </c:pt>
                <c:pt idx="17">
                  <c:v>10.544393938916548</c:v>
                </c:pt>
                <c:pt idx="18">
                  <c:v>11.408893700778187</c:v>
                </c:pt>
                <c:pt idx="19">
                  <c:v>9.1376589792477034</c:v>
                </c:pt>
                <c:pt idx="20">
                  <c:v>8.1723472535746176</c:v>
                </c:pt>
                <c:pt idx="21">
                  <c:v>7.5331310939138802</c:v>
                </c:pt>
                <c:pt idx="22">
                  <c:v>15.816002612609894</c:v>
                </c:pt>
                <c:pt idx="23">
                  <c:v>13.947399830956281</c:v>
                </c:pt>
                <c:pt idx="24">
                  <c:v>12.087694028006304</c:v>
                </c:pt>
                <c:pt idx="25">
                  <c:v>13.522128863990753</c:v>
                </c:pt>
                <c:pt idx="26">
                  <c:v>10.936468213355237</c:v>
                </c:pt>
              </c:numCache>
            </c:numRef>
          </c:val>
          <c:smooth val="0"/>
          <c:extLst>
            <c:ext xmlns:c16="http://schemas.microsoft.com/office/drawing/2014/chart" uri="{C3380CC4-5D6E-409C-BE32-E72D297353CC}">
              <c16:uniqueId val="{00000001-F741-46AB-AEA2-DDC82927BC6F}"/>
            </c:ext>
          </c:extLst>
        </c:ser>
        <c:dLbls>
          <c:showLegendKey val="0"/>
          <c:showVal val="0"/>
          <c:showCatName val="0"/>
          <c:showSerName val="0"/>
          <c:showPercent val="0"/>
          <c:showBubbleSize val="0"/>
        </c:dLbls>
        <c:marker val="1"/>
        <c:smooth val="0"/>
        <c:axId val="174867584"/>
        <c:axId val="174853120"/>
      </c:lineChart>
      <c:catAx>
        <c:axId val="174783872"/>
        <c:scaling>
          <c:orientation val="minMax"/>
        </c:scaling>
        <c:delete val="0"/>
        <c:axPos val="b"/>
        <c:numFmt formatCode="General" sourceLinked="1"/>
        <c:majorTickMark val="out"/>
        <c:minorTickMark val="none"/>
        <c:tickLblPos val="nextTo"/>
        <c:crossAx val="174851200"/>
        <c:crosses val="autoZero"/>
        <c:auto val="1"/>
        <c:lblAlgn val="ctr"/>
        <c:lblOffset val="100"/>
        <c:noMultiLvlLbl val="0"/>
      </c:catAx>
      <c:valAx>
        <c:axId val="174851200"/>
        <c:scaling>
          <c:orientation val="minMax"/>
          <c:max val="100"/>
          <c:min val="4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783872"/>
        <c:crosses val="autoZero"/>
        <c:crossBetween val="between"/>
      </c:valAx>
      <c:valAx>
        <c:axId val="174853120"/>
        <c:scaling>
          <c:orientation val="minMax"/>
        </c:scaling>
        <c:delete val="0"/>
        <c:axPos val="r"/>
        <c:title>
          <c:tx>
            <c:rich>
              <a:bodyPr rot="-5400000" vert="horz"/>
              <a:lstStyle/>
              <a:p>
                <a:pPr>
                  <a:defRPr/>
                </a:pPr>
                <a:r>
                  <a:rPr lang="en-IE"/>
                  <a:t>Risk</a:t>
                </a:r>
              </a:p>
            </c:rich>
          </c:tx>
          <c:overlay val="0"/>
        </c:title>
        <c:numFmt formatCode="General" sourceLinked="1"/>
        <c:majorTickMark val="out"/>
        <c:minorTickMark val="none"/>
        <c:tickLblPos val="nextTo"/>
        <c:crossAx val="174867584"/>
        <c:crosses val="max"/>
        <c:crossBetween val="between"/>
      </c:valAx>
      <c:catAx>
        <c:axId val="174867584"/>
        <c:scaling>
          <c:orientation val="minMax"/>
        </c:scaling>
        <c:delete val="1"/>
        <c:axPos val="b"/>
        <c:numFmt formatCode="General" sourceLinked="1"/>
        <c:majorTickMark val="out"/>
        <c:minorTickMark val="none"/>
        <c:tickLblPos val="nextTo"/>
        <c:crossAx val="17485312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IE" sz="1800" b="1" i="0" baseline="0">
                <a:effectLst/>
              </a:rPr>
              <a:t>World Real Estate  Diversification Index and World Real Estate Risk</a:t>
            </a:r>
            <a:endParaRPr lang="en-IE">
              <a:effectLst/>
            </a:endParaRPr>
          </a:p>
        </c:rich>
      </c:tx>
      <c:overlay val="0"/>
    </c:title>
    <c:autoTitleDeleted val="0"/>
    <c:plotArea>
      <c:layout/>
      <c:lineChart>
        <c:grouping val="standard"/>
        <c:varyColors val="0"/>
        <c:ser>
          <c:idx val="0"/>
          <c:order val="0"/>
          <c:tx>
            <c:strRef>
              <c:f>REIT_StdDev!$B$1</c:f>
              <c:strCache>
                <c:ptCount val="1"/>
                <c:pt idx="0">
                  <c:v>World Real Estate Diversification Index</c:v>
                </c:pt>
              </c:strCache>
            </c:strRef>
          </c:tx>
          <c:marker>
            <c:symbol val="none"/>
          </c:marker>
          <c:cat>
            <c:numRef>
              <c:f>REIT_StdDev!$A$2:$A$28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REIT_StdDev!$B$2:$B$28</c:f>
              <c:numCache>
                <c:formatCode>General</c:formatCode>
                <c:ptCount val="27"/>
                <c:pt idx="0">
                  <c:v>71.584440262569501</c:v>
                </c:pt>
                <c:pt idx="1">
                  <c:v>90.703792246359541</c:v>
                </c:pt>
                <c:pt idx="2">
                  <c:v>92.198097907780848</c:v>
                </c:pt>
                <c:pt idx="3">
                  <c:v>90.249629283163301</c:v>
                </c:pt>
                <c:pt idx="4">
                  <c:v>99.74659176193191</c:v>
                </c:pt>
                <c:pt idx="5">
                  <c:v>97.693496897406675</c:v>
                </c:pt>
                <c:pt idx="6">
                  <c:v>81.67912404183123</c:v>
                </c:pt>
                <c:pt idx="7">
                  <c:v>96.528510966148914</c:v>
                </c:pt>
                <c:pt idx="8">
                  <c:v>94.863295032412282</c:v>
                </c:pt>
                <c:pt idx="9">
                  <c:v>97.018433966143064</c:v>
                </c:pt>
                <c:pt idx="10">
                  <c:v>98.803990973522659</c:v>
                </c:pt>
                <c:pt idx="11">
                  <c:v>83.518977655480924</c:v>
                </c:pt>
                <c:pt idx="12">
                  <c:v>93.676341712234461</c:v>
                </c:pt>
                <c:pt idx="13">
                  <c:v>95.385739000629769</c:v>
                </c:pt>
                <c:pt idx="14">
                  <c:v>97.352246050969171</c:v>
                </c:pt>
                <c:pt idx="15">
                  <c:v>89.775251384654709</c:v>
                </c:pt>
                <c:pt idx="16">
                  <c:v>87.009666114919995</c:v>
                </c:pt>
                <c:pt idx="17">
                  <c:v>95.74420964057056</c:v>
                </c:pt>
                <c:pt idx="18">
                  <c:v>82.117991661334727</c:v>
                </c:pt>
                <c:pt idx="19">
                  <c:v>84.021731522766004</c:v>
                </c:pt>
                <c:pt idx="20">
                  <c:v>79.482218991448832</c:v>
                </c:pt>
                <c:pt idx="21">
                  <c:v>70.590328258118333</c:v>
                </c:pt>
                <c:pt idx="22">
                  <c:v>64.758449482386155</c:v>
                </c:pt>
                <c:pt idx="23">
                  <c:v>66.929093142521168</c:v>
                </c:pt>
                <c:pt idx="24">
                  <c:v>56.966723389253808</c:v>
                </c:pt>
                <c:pt idx="25">
                  <c:v>55.978065059774266</c:v>
                </c:pt>
                <c:pt idx="26">
                  <c:v>66.800792576069469</c:v>
                </c:pt>
              </c:numCache>
            </c:numRef>
          </c:val>
          <c:smooth val="0"/>
          <c:extLst>
            <c:ext xmlns:c16="http://schemas.microsoft.com/office/drawing/2014/chart" uri="{C3380CC4-5D6E-409C-BE32-E72D297353CC}">
              <c16:uniqueId val="{00000000-2CAE-489D-9DAA-94502564361B}"/>
            </c:ext>
          </c:extLst>
        </c:ser>
        <c:dLbls>
          <c:showLegendKey val="0"/>
          <c:showVal val="0"/>
          <c:showCatName val="0"/>
          <c:showSerName val="0"/>
          <c:showPercent val="0"/>
          <c:showBubbleSize val="0"/>
        </c:dLbls>
        <c:marker val="1"/>
        <c:smooth val="0"/>
        <c:axId val="174952832"/>
        <c:axId val="174954368"/>
      </c:lineChart>
      <c:lineChart>
        <c:grouping val="standard"/>
        <c:varyColors val="0"/>
        <c:ser>
          <c:idx val="1"/>
          <c:order val="1"/>
          <c:tx>
            <c:strRef>
              <c:f>REIT_StdDev!$C$1</c:f>
              <c:strCache>
                <c:ptCount val="1"/>
                <c:pt idx="0">
                  <c:v>World REIT Risk (Standard Deviation)</c:v>
                </c:pt>
              </c:strCache>
            </c:strRef>
          </c:tx>
          <c:marker>
            <c:symbol val="none"/>
          </c:marker>
          <c:cat>
            <c:numRef>
              <c:f>REIT_StdDev!$A$2:$A$28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REIT_StdDev!$C$2:$C$28</c:f>
              <c:numCache>
                <c:formatCode>General</c:formatCode>
                <c:ptCount val="27"/>
                <c:pt idx="0">
                  <c:v>4.4917836406900049</c:v>
                </c:pt>
                <c:pt idx="1">
                  <c:v>6.1257047940562321</c:v>
                </c:pt>
                <c:pt idx="2">
                  <c:v>4.8131705284981097</c:v>
                </c:pt>
                <c:pt idx="3">
                  <c:v>5.8302622533274731</c:v>
                </c:pt>
                <c:pt idx="4">
                  <c:v>7.4427848587929546</c:v>
                </c:pt>
                <c:pt idx="5">
                  <c:v>8.0756371968244327</c:v>
                </c:pt>
                <c:pt idx="6">
                  <c:v>8.2543795073894728</c:v>
                </c:pt>
                <c:pt idx="7">
                  <c:v>7.5415397666462454</c:v>
                </c:pt>
                <c:pt idx="8">
                  <c:v>8.9897776308426209</c:v>
                </c:pt>
                <c:pt idx="9">
                  <c:v>8.5492837442694398</c:v>
                </c:pt>
                <c:pt idx="10">
                  <c:v>8.137457333224738</c:v>
                </c:pt>
                <c:pt idx="11">
                  <c:v>9.6423223434376837</c:v>
                </c:pt>
                <c:pt idx="12">
                  <c:v>10.856347750920738</c:v>
                </c:pt>
                <c:pt idx="13">
                  <c:v>13.07772133904791</c:v>
                </c:pt>
                <c:pt idx="14">
                  <c:v>12.700066688766734</c:v>
                </c:pt>
                <c:pt idx="15">
                  <c:v>11.100602643143535</c:v>
                </c:pt>
                <c:pt idx="16">
                  <c:v>11.405468576956013</c:v>
                </c:pt>
                <c:pt idx="17">
                  <c:v>13.303490002585111</c:v>
                </c:pt>
                <c:pt idx="18">
                  <c:v>14.514265333519502</c:v>
                </c:pt>
                <c:pt idx="19">
                  <c:v>15.727369733982149</c:v>
                </c:pt>
                <c:pt idx="20">
                  <c:v>19.590298724939572</c:v>
                </c:pt>
                <c:pt idx="21">
                  <c:v>22.321536965726903</c:v>
                </c:pt>
                <c:pt idx="22">
                  <c:v>41.34449355890716</c:v>
                </c:pt>
                <c:pt idx="23">
                  <c:v>33.333382245018278</c:v>
                </c:pt>
                <c:pt idx="24">
                  <c:v>21.097407268681923</c:v>
                </c:pt>
                <c:pt idx="25">
                  <c:v>27.057506364787386</c:v>
                </c:pt>
                <c:pt idx="26">
                  <c:v>21.822138108128836</c:v>
                </c:pt>
              </c:numCache>
            </c:numRef>
          </c:val>
          <c:smooth val="0"/>
          <c:extLst>
            <c:ext xmlns:c16="http://schemas.microsoft.com/office/drawing/2014/chart" uri="{C3380CC4-5D6E-409C-BE32-E72D297353CC}">
              <c16:uniqueId val="{00000001-2CAE-489D-9DAA-94502564361B}"/>
            </c:ext>
          </c:extLst>
        </c:ser>
        <c:dLbls>
          <c:showLegendKey val="0"/>
          <c:showVal val="0"/>
          <c:showCatName val="0"/>
          <c:showSerName val="0"/>
          <c:showPercent val="0"/>
          <c:showBubbleSize val="0"/>
        </c:dLbls>
        <c:marker val="1"/>
        <c:smooth val="0"/>
        <c:axId val="174962560"/>
        <c:axId val="174960640"/>
      </c:lineChart>
      <c:catAx>
        <c:axId val="174952832"/>
        <c:scaling>
          <c:orientation val="minMax"/>
        </c:scaling>
        <c:delete val="0"/>
        <c:axPos val="b"/>
        <c:numFmt formatCode="General" sourceLinked="1"/>
        <c:majorTickMark val="out"/>
        <c:minorTickMark val="none"/>
        <c:tickLblPos val="nextTo"/>
        <c:crossAx val="174954368"/>
        <c:crosses val="autoZero"/>
        <c:auto val="1"/>
        <c:lblAlgn val="ctr"/>
        <c:lblOffset val="100"/>
        <c:noMultiLvlLbl val="0"/>
      </c:catAx>
      <c:valAx>
        <c:axId val="174954368"/>
        <c:scaling>
          <c:orientation val="minMax"/>
          <c:max val="100"/>
          <c:min val="4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952832"/>
        <c:crosses val="autoZero"/>
        <c:crossBetween val="between"/>
      </c:valAx>
      <c:valAx>
        <c:axId val="174960640"/>
        <c:scaling>
          <c:orientation val="minMax"/>
        </c:scaling>
        <c:delete val="0"/>
        <c:axPos val="r"/>
        <c:title>
          <c:tx>
            <c:rich>
              <a:bodyPr rot="-5400000" vert="horz"/>
              <a:lstStyle/>
              <a:p>
                <a:pPr>
                  <a:defRPr/>
                </a:pPr>
                <a:r>
                  <a:rPr lang="en-IE"/>
                  <a:t>Risk</a:t>
                </a:r>
              </a:p>
            </c:rich>
          </c:tx>
          <c:overlay val="0"/>
        </c:title>
        <c:numFmt formatCode="General" sourceLinked="1"/>
        <c:majorTickMark val="out"/>
        <c:minorTickMark val="none"/>
        <c:tickLblPos val="nextTo"/>
        <c:crossAx val="174962560"/>
        <c:crosses val="max"/>
        <c:crossBetween val="between"/>
      </c:valAx>
      <c:catAx>
        <c:axId val="174962560"/>
        <c:scaling>
          <c:orientation val="minMax"/>
        </c:scaling>
        <c:delete val="1"/>
        <c:axPos val="b"/>
        <c:numFmt formatCode="General" sourceLinked="1"/>
        <c:majorTickMark val="out"/>
        <c:minorTickMark val="none"/>
        <c:tickLblPos val="nextTo"/>
        <c:crossAx val="17496064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Equity Diversification Index and World Equity Returns</a:t>
            </a:r>
            <a:endParaRPr lang="en-IE">
              <a:effectLst/>
            </a:endParaRPr>
          </a:p>
        </c:rich>
      </c:tx>
      <c:overlay val="0"/>
    </c:title>
    <c:autoTitleDeleted val="0"/>
    <c:plotArea>
      <c:layout/>
      <c:lineChart>
        <c:grouping val="standard"/>
        <c:varyColors val="0"/>
        <c:ser>
          <c:idx val="0"/>
          <c:order val="0"/>
          <c:tx>
            <c:strRef>
              <c:f>Equities_Returns_Mean!$B$1</c:f>
              <c:strCache>
                <c:ptCount val="1"/>
                <c:pt idx="0">
                  <c:v>World Equity Diversification Index</c:v>
                </c:pt>
              </c:strCache>
            </c:strRef>
          </c:tx>
          <c:marker>
            <c:symbol val="none"/>
          </c:marker>
          <c:cat>
            <c:numRef>
              <c:f>Equities_Returns_Mean!$A$2:$A$28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Equities_Returns_Mean!$B$2:$B$28</c:f>
              <c:numCache>
                <c:formatCode>General</c:formatCode>
                <c:ptCount val="27"/>
                <c:pt idx="0">
                  <c:v>84.855086277107446</c:v>
                </c:pt>
                <c:pt idx="1">
                  <c:v>82.462951051744881</c:v>
                </c:pt>
                <c:pt idx="2">
                  <c:v>82.549737433812993</c:v>
                </c:pt>
                <c:pt idx="3">
                  <c:v>83.599958701330152</c:v>
                </c:pt>
                <c:pt idx="4">
                  <c:v>99.159077480761312</c:v>
                </c:pt>
                <c:pt idx="5">
                  <c:v>97.10569159824361</c:v>
                </c:pt>
                <c:pt idx="6">
                  <c:v>82.635466939271083</c:v>
                </c:pt>
                <c:pt idx="7">
                  <c:v>96.522490501650068</c:v>
                </c:pt>
                <c:pt idx="8">
                  <c:v>94.951016414520751</c:v>
                </c:pt>
                <c:pt idx="9">
                  <c:v>93.937703562861358</c:v>
                </c:pt>
                <c:pt idx="10">
                  <c:v>97.468633000528172</c:v>
                </c:pt>
                <c:pt idx="11">
                  <c:v>78.755112456432116</c:v>
                </c:pt>
                <c:pt idx="12">
                  <c:v>81.808757948586106</c:v>
                </c:pt>
                <c:pt idx="13">
                  <c:v>86.210223055686484</c:v>
                </c:pt>
                <c:pt idx="14">
                  <c:v>79.523476226793775</c:v>
                </c:pt>
                <c:pt idx="15">
                  <c:v>78.720662977866255</c:v>
                </c:pt>
                <c:pt idx="16">
                  <c:v>77.103727915595698</c:v>
                </c:pt>
                <c:pt idx="17">
                  <c:v>81.765042018652835</c:v>
                </c:pt>
                <c:pt idx="18">
                  <c:v>72.993010814901936</c:v>
                </c:pt>
                <c:pt idx="19">
                  <c:v>76.80544804690598</c:v>
                </c:pt>
                <c:pt idx="20">
                  <c:v>68.579497422165488</c:v>
                </c:pt>
                <c:pt idx="21">
                  <c:v>62.650165906891992</c:v>
                </c:pt>
                <c:pt idx="22">
                  <c:v>61.510520091751474</c:v>
                </c:pt>
                <c:pt idx="23">
                  <c:v>62.804745240605975</c:v>
                </c:pt>
                <c:pt idx="24">
                  <c:v>58.064171738242273</c:v>
                </c:pt>
                <c:pt idx="25">
                  <c:v>58.020248509200336</c:v>
                </c:pt>
                <c:pt idx="26">
                  <c:v>60.778405106120928</c:v>
                </c:pt>
              </c:numCache>
            </c:numRef>
          </c:val>
          <c:smooth val="0"/>
          <c:extLst>
            <c:ext xmlns:c16="http://schemas.microsoft.com/office/drawing/2014/chart" uri="{C3380CC4-5D6E-409C-BE32-E72D297353CC}">
              <c16:uniqueId val="{00000000-F86E-4470-8397-3B15A04BCA4E}"/>
            </c:ext>
          </c:extLst>
        </c:ser>
        <c:dLbls>
          <c:showLegendKey val="0"/>
          <c:showVal val="0"/>
          <c:showCatName val="0"/>
          <c:showSerName val="0"/>
          <c:showPercent val="0"/>
          <c:showBubbleSize val="0"/>
        </c:dLbls>
        <c:marker val="1"/>
        <c:smooth val="0"/>
        <c:axId val="175400448"/>
        <c:axId val="175401984"/>
      </c:lineChart>
      <c:lineChart>
        <c:grouping val="standard"/>
        <c:varyColors val="0"/>
        <c:ser>
          <c:idx val="1"/>
          <c:order val="1"/>
          <c:tx>
            <c:strRef>
              <c:f>Equities_Returns_Mean!$D$1</c:f>
              <c:strCache>
                <c:ptCount val="1"/>
                <c:pt idx="0">
                  <c:v>World Equity Returns</c:v>
                </c:pt>
              </c:strCache>
            </c:strRef>
          </c:tx>
          <c:marker>
            <c:symbol val="none"/>
          </c:marker>
          <c:val>
            <c:numRef>
              <c:f>Equities_Returns_Mean!$D$2:$D$28</c:f>
              <c:numCache>
                <c:formatCode>General</c:formatCode>
                <c:ptCount val="27"/>
                <c:pt idx="0">
                  <c:v>9.5194828311252966</c:v>
                </c:pt>
                <c:pt idx="1">
                  <c:v>3.3956733769161551</c:v>
                </c:pt>
                <c:pt idx="2">
                  <c:v>8.4709467764084518</c:v>
                </c:pt>
                <c:pt idx="3">
                  <c:v>11.712738865322027</c:v>
                </c:pt>
                <c:pt idx="4">
                  <c:v>-3.9951556463428295</c:v>
                </c:pt>
                <c:pt idx="5">
                  <c:v>10.818995007169359</c:v>
                </c:pt>
                <c:pt idx="6">
                  <c:v>-3.7397716858007213</c:v>
                </c:pt>
                <c:pt idx="7">
                  <c:v>22.289720546594037</c:v>
                </c:pt>
                <c:pt idx="8">
                  <c:v>4.0528280632531812</c:v>
                </c:pt>
                <c:pt idx="9">
                  <c:v>-0.2891084270826893</c:v>
                </c:pt>
                <c:pt idx="10">
                  <c:v>12.734270934038205</c:v>
                </c:pt>
                <c:pt idx="11">
                  <c:v>1.9371286956165956</c:v>
                </c:pt>
                <c:pt idx="12">
                  <c:v>-12.560520045582614</c:v>
                </c:pt>
                <c:pt idx="13">
                  <c:v>13.906813265534431</c:v>
                </c:pt>
                <c:pt idx="14">
                  <c:v>-12.186342494776513</c:v>
                </c:pt>
                <c:pt idx="15">
                  <c:v>-8.3220073941903223</c:v>
                </c:pt>
                <c:pt idx="16">
                  <c:v>1.0797404607494852</c:v>
                </c:pt>
                <c:pt idx="17">
                  <c:v>33.722385257055507</c:v>
                </c:pt>
                <c:pt idx="18">
                  <c:v>27.781882830595389</c:v>
                </c:pt>
                <c:pt idx="19">
                  <c:v>22.027934779693989</c:v>
                </c:pt>
                <c:pt idx="20">
                  <c:v>23.776174199428144</c:v>
                </c:pt>
                <c:pt idx="21">
                  <c:v>24.186601040727911</c:v>
                </c:pt>
                <c:pt idx="22">
                  <c:v>-72.883745061230101</c:v>
                </c:pt>
                <c:pt idx="23">
                  <c:v>28.06305224879695</c:v>
                </c:pt>
                <c:pt idx="24">
                  <c:v>10.427414989993517</c:v>
                </c:pt>
                <c:pt idx="25">
                  <c:v>-19.417506721939407</c:v>
                </c:pt>
                <c:pt idx="26">
                  <c:v>11.19895291777471</c:v>
                </c:pt>
              </c:numCache>
            </c:numRef>
          </c:val>
          <c:smooth val="0"/>
          <c:extLst>
            <c:ext xmlns:c16="http://schemas.microsoft.com/office/drawing/2014/chart" uri="{C3380CC4-5D6E-409C-BE32-E72D297353CC}">
              <c16:uniqueId val="{00000001-F86E-4470-8397-3B15A04BCA4E}"/>
            </c:ext>
          </c:extLst>
        </c:ser>
        <c:dLbls>
          <c:showLegendKey val="0"/>
          <c:showVal val="0"/>
          <c:showCatName val="0"/>
          <c:showSerName val="0"/>
          <c:showPercent val="0"/>
          <c:showBubbleSize val="0"/>
        </c:dLbls>
        <c:marker val="1"/>
        <c:smooth val="0"/>
        <c:axId val="175410176"/>
        <c:axId val="175408256"/>
      </c:lineChart>
      <c:catAx>
        <c:axId val="175400448"/>
        <c:scaling>
          <c:orientation val="minMax"/>
        </c:scaling>
        <c:delete val="0"/>
        <c:axPos val="b"/>
        <c:numFmt formatCode="General" sourceLinked="1"/>
        <c:majorTickMark val="out"/>
        <c:minorTickMark val="none"/>
        <c:tickLblPos val="nextTo"/>
        <c:crossAx val="175401984"/>
        <c:crosses val="autoZero"/>
        <c:auto val="1"/>
        <c:lblAlgn val="ctr"/>
        <c:lblOffset val="100"/>
        <c:noMultiLvlLbl val="0"/>
      </c:catAx>
      <c:valAx>
        <c:axId val="175401984"/>
        <c:scaling>
          <c:orientation val="minMax"/>
          <c:max val="100"/>
          <c:min val="4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5400448"/>
        <c:crosses val="autoZero"/>
        <c:crossBetween val="between"/>
      </c:valAx>
      <c:valAx>
        <c:axId val="175408256"/>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5410176"/>
        <c:crosses val="max"/>
        <c:crossBetween val="between"/>
      </c:valAx>
      <c:catAx>
        <c:axId val="175410176"/>
        <c:scaling>
          <c:orientation val="minMax"/>
        </c:scaling>
        <c:delete val="1"/>
        <c:axPos val="b"/>
        <c:majorTickMark val="out"/>
        <c:minorTickMark val="none"/>
        <c:tickLblPos val="nextTo"/>
        <c:crossAx val="175408256"/>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Bond Diversification Index and World Bond Returns</a:t>
            </a:r>
            <a:endParaRPr lang="en-IE">
              <a:effectLst/>
            </a:endParaRPr>
          </a:p>
        </c:rich>
      </c:tx>
      <c:overlay val="0"/>
    </c:title>
    <c:autoTitleDeleted val="0"/>
    <c:plotArea>
      <c:layout/>
      <c:lineChart>
        <c:grouping val="standard"/>
        <c:varyColors val="0"/>
        <c:ser>
          <c:idx val="0"/>
          <c:order val="0"/>
          <c:tx>
            <c:strRef>
              <c:f>Bond_Returns_Mean!$B$1</c:f>
              <c:strCache>
                <c:ptCount val="1"/>
                <c:pt idx="0">
                  <c:v>World Bond Diversification Index</c:v>
                </c:pt>
              </c:strCache>
            </c:strRef>
          </c:tx>
          <c:marker>
            <c:symbol val="none"/>
          </c:marker>
          <c:cat>
            <c:numRef>
              <c:f>Bond_Returns_Mean!$A$2:$A$28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Bond_Returns_Mean!$B$2:$B$28</c:f>
              <c:numCache>
                <c:formatCode>General</c:formatCode>
                <c:ptCount val="27"/>
                <c:pt idx="0">
                  <c:v>55.871206542264275</c:v>
                </c:pt>
                <c:pt idx="1">
                  <c:v>93.46268871345147</c:v>
                </c:pt>
                <c:pt idx="2">
                  <c:v>95.208509458620625</c:v>
                </c:pt>
                <c:pt idx="3">
                  <c:v>83.535492492588773</c:v>
                </c:pt>
                <c:pt idx="4">
                  <c:v>99.969798076194635</c:v>
                </c:pt>
                <c:pt idx="5">
                  <c:v>99.414265097441458</c:v>
                </c:pt>
                <c:pt idx="6">
                  <c:v>70.700828611097819</c:v>
                </c:pt>
                <c:pt idx="7">
                  <c:v>91.051162727203945</c:v>
                </c:pt>
                <c:pt idx="8">
                  <c:v>94.818755463362209</c:v>
                </c:pt>
                <c:pt idx="9">
                  <c:v>98.579461559337275</c:v>
                </c:pt>
                <c:pt idx="10">
                  <c:v>96.958204669338258</c:v>
                </c:pt>
                <c:pt idx="11">
                  <c:v>95.985681512778584</c:v>
                </c:pt>
                <c:pt idx="12">
                  <c:v>96.688222069848038</c:v>
                </c:pt>
                <c:pt idx="13">
                  <c:v>96.348008857647613</c:v>
                </c:pt>
                <c:pt idx="14">
                  <c:v>97.100090948374515</c:v>
                </c:pt>
                <c:pt idx="15">
                  <c:v>96.928596973555273</c:v>
                </c:pt>
                <c:pt idx="16">
                  <c:v>98.312560720232</c:v>
                </c:pt>
                <c:pt idx="17">
                  <c:v>98.309244685691269</c:v>
                </c:pt>
                <c:pt idx="18">
                  <c:v>82.009378814788121</c:v>
                </c:pt>
                <c:pt idx="19">
                  <c:v>57.152299033146441</c:v>
                </c:pt>
                <c:pt idx="20">
                  <c:v>76.348197134965616</c:v>
                </c:pt>
                <c:pt idx="21">
                  <c:v>85.970600509498695</c:v>
                </c:pt>
                <c:pt idx="22">
                  <c:v>75.99952774702821</c:v>
                </c:pt>
                <c:pt idx="23">
                  <c:v>61.283501766373909</c:v>
                </c:pt>
                <c:pt idx="24">
                  <c:v>59.315693542428818</c:v>
                </c:pt>
                <c:pt idx="25">
                  <c:v>55.997925212664448</c:v>
                </c:pt>
                <c:pt idx="26">
                  <c:v>51.827720461515611</c:v>
                </c:pt>
              </c:numCache>
            </c:numRef>
          </c:val>
          <c:smooth val="0"/>
          <c:extLst>
            <c:ext xmlns:c16="http://schemas.microsoft.com/office/drawing/2014/chart" uri="{C3380CC4-5D6E-409C-BE32-E72D297353CC}">
              <c16:uniqueId val="{00000000-2193-4F00-A609-B5D3569F5756}"/>
            </c:ext>
          </c:extLst>
        </c:ser>
        <c:dLbls>
          <c:showLegendKey val="0"/>
          <c:showVal val="0"/>
          <c:showCatName val="0"/>
          <c:showSerName val="0"/>
          <c:showPercent val="0"/>
          <c:showBubbleSize val="0"/>
        </c:dLbls>
        <c:marker val="1"/>
        <c:smooth val="0"/>
        <c:axId val="174655744"/>
        <c:axId val="175288320"/>
      </c:lineChart>
      <c:lineChart>
        <c:grouping val="standard"/>
        <c:varyColors val="0"/>
        <c:ser>
          <c:idx val="1"/>
          <c:order val="1"/>
          <c:tx>
            <c:strRef>
              <c:f>Bond_Returns_Mean!$C$1</c:f>
              <c:strCache>
                <c:ptCount val="1"/>
                <c:pt idx="0">
                  <c:v>World Bond Returns</c:v>
                </c:pt>
              </c:strCache>
            </c:strRef>
          </c:tx>
          <c:marker>
            <c:symbol val="none"/>
          </c:marker>
          <c:val>
            <c:numRef>
              <c:f>Bond_Returns_Mean!$C$2:$C$28</c:f>
              <c:numCache>
                <c:formatCode>General</c:formatCode>
                <c:ptCount val="27"/>
                <c:pt idx="0">
                  <c:v>7.9634632688084652</c:v>
                </c:pt>
                <c:pt idx="1">
                  <c:v>10.009178848320831</c:v>
                </c:pt>
                <c:pt idx="2">
                  <c:v>-2.4733118694051859</c:v>
                </c:pt>
                <c:pt idx="3">
                  <c:v>-1.5209858994129624</c:v>
                </c:pt>
                <c:pt idx="4">
                  <c:v>6.711732886897269</c:v>
                </c:pt>
                <c:pt idx="5">
                  <c:v>1.4142355167824383</c:v>
                </c:pt>
                <c:pt idx="6">
                  <c:v>-6.0842694697489224</c:v>
                </c:pt>
                <c:pt idx="7">
                  <c:v>2.6051305440961898</c:v>
                </c:pt>
                <c:pt idx="8">
                  <c:v>-0.91549694770671453</c:v>
                </c:pt>
                <c:pt idx="9">
                  <c:v>11.168461379347866</c:v>
                </c:pt>
                <c:pt idx="10">
                  <c:v>0.64530577025600488</c:v>
                </c:pt>
                <c:pt idx="11">
                  <c:v>-9.6757787254914813</c:v>
                </c:pt>
                <c:pt idx="12">
                  <c:v>6.0693762330103294</c:v>
                </c:pt>
                <c:pt idx="13">
                  <c:v>-12.754709667415092</c:v>
                </c:pt>
                <c:pt idx="14">
                  <c:v>-5.7114137554625453</c:v>
                </c:pt>
                <c:pt idx="15">
                  <c:v>-4.99389825423268</c:v>
                </c:pt>
                <c:pt idx="16">
                  <c:v>16.191321399378324</c:v>
                </c:pt>
                <c:pt idx="17">
                  <c:v>15.584186838949666</c:v>
                </c:pt>
                <c:pt idx="18">
                  <c:v>9.8431248080394145</c:v>
                </c:pt>
                <c:pt idx="19">
                  <c:v>-10.268681298862735</c:v>
                </c:pt>
                <c:pt idx="20">
                  <c:v>3.3587887699207295</c:v>
                </c:pt>
                <c:pt idx="21">
                  <c:v>7.1162896363167309</c:v>
                </c:pt>
                <c:pt idx="22">
                  <c:v>-4.6423039920014535</c:v>
                </c:pt>
                <c:pt idx="23">
                  <c:v>5.2124151260654825</c:v>
                </c:pt>
                <c:pt idx="24">
                  <c:v>-0.73059412469131002</c:v>
                </c:pt>
                <c:pt idx="25">
                  <c:v>-1.4023093641722499</c:v>
                </c:pt>
                <c:pt idx="26">
                  <c:v>8.5589002090577253</c:v>
                </c:pt>
              </c:numCache>
            </c:numRef>
          </c:val>
          <c:smooth val="0"/>
          <c:extLst>
            <c:ext xmlns:c16="http://schemas.microsoft.com/office/drawing/2014/chart" uri="{C3380CC4-5D6E-409C-BE32-E72D297353CC}">
              <c16:uniqueId val="{00000001-2193-4F00-A609-B5D3569F5756}"/>
            </c:ext>
          </c:extLst>
        </c:ser>
        <c:dLbls>
          <c:showLegendKey val="0"/>
          <c:showVal val="0"/>
          <c:showCatName val="0"/>
          <c:showSerName val="0"/>
          <c:showPercent val="0"/>
          <c:showBubbleSize val="0"/>
        </c:dLbls>
        <c:marker val="1"/>
        <c:smooth val="0"/>
        <c:axId val="175296512"/>
        <c:axId val="175290240"/>
      </c:lineChart>
      <c:catAx>
        <c:axId val="174655744"/>
        <c:scaling>
          <c:orientation val="minMax"/>
        </c:scaling>
        <c:delete val="0"/>
        <c:axPos val="b"/>
        <c:numFmt formatCode="General" sourceLinked="1"/>
        <c:majorTickMark val="out"/>
        <c:minorTickMark val="none"/>
        <c:tickLblPos val="nextTo"/>
        <c:crossAx val="175288320"/>
        <c:crosses val="autoZero"/>
        <c:auto val="1"/>
        <c:lblAlgn val="ctr"/>
        <c:lblOffset val="100"/>
        <c:noMultiLvlLbl val="0"/>
      </c:catAx>
      <c:valAx>
        <c:axId val="175288320"/>
        <c:scaling>
          <c:orientation val="minMax"/>
          <c:max val="100"/>
          <c:min val="4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4655744"/>
        <c:crosses val="autoZero"/>
        <c:crossBetween val="between"/>
      </c:valAx>
      <c:valAx>
        <c:axId val="175290240"/>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5296512"/>
        <c:crosses val="max"/>
        <c:crossBetween val="between"/>
      </c:valAx>
      <c:catAx>
        <c:axId val="175296512"/>
        <c:scaling>
          <c:orientation val="minMax"/>
        </c:scaling>
        <c:delete val="1"/>
        <c:axPos val="b"/>
        <c:majorTickMark val="out"/>
        <c:minorTickMark val="none"/>
        <c:tickLblPos val="nextTo"/>
        <c:crossAx val="17529024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World REIT Diversification Index and World REIT Returns</a:t>
            </a:r>
            <a:endParaRPr lang="en-IE">
              <a:effectLst/>
            </a:endParaRPr>
          </a:p>
        </c:rich>
      </c:tx>
      <c:overlay val="0"/>
    </c:title>
    <c:autoTitleDeleted val="0"/>
    <c:plotArea>
      <c:layout/>
      <c:lineChart>
        <c:grouping val="standard"/>
        <c:varyColors val="0"/>
        <c:ser>
          <c:idx val="0"/>
          <c:order val="0"/>
          <c:tx>
            <c:strRef>
              <c:f>REITs_Returns_mean!$B$1</c:f>
              <c:strCache>
                <c:ptCount val="1"/>
                <c:pt idx="0">
                  <c:v>World Real Estate Diversification Index</c:v>
                </c:pt>
              </c:strCache>
            </c:strRef>
          </c:tx>
          <c:marker>
            <c:symbol val="none"/>
          </c:marker>
          <c:cat>
            <c:numRef>
              <c:f>REITs_Returns_mean!$A$2:$A$28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REITs_Returns_mean!$B$2:$B$28</c:f>
              <c:numCache>
                <c:formatCode>General</c:formatCode>
                <c:ptCount val="27"/>
                <c:pt idx="0">
                  <c:v>71.584440262569501</c:v>
                </c:pt>
                <c:pt idx="1">
                  <c:v>90.703792246359541</c:v>
                </c:pt>
                <c:pt idx="2">
                  <c:v>92.198097907780848</c:v>
                </c:pt>
                <c:pt idx="3">
                  <c:v>90.249629283163301</c:v>
                </c:pt>
                <c:pt idx="4">
                  <c:v>99.74659176193191</c:v>
                </c:pt>
                <c:pt idx="5">
                  <c:v>97.693496897406675</c:v>
                </c:pt>
                <c:pt idx="6">
                  <c:v>81.67912404183123</c:v>
                </c:pt>
                <c:pt idx="7">
                  <c:v>96.528510966148914</c:v>
                </c:pt>
                <c:pt idx="8">
                  <c:v>94.863295032412282</c:v>
                </c:pt>
                <c:pt idx="9">
                  <c:v>97.018433966143064</c:v>
                </c:pt>
                <c:pt idx="10">
                  <c:v>98.803990973522659</c:v>
                </c:pt>
                <c:pt idx="11">
                  <c:v>83.518977655480924</c:v>
                </c:pt>
                <c:pt idx="12">
                  <c:v>93.676341712234461</c:v>
                </c:pt>
                <c:pt idx="13">
                  <c:v>95.385739000629769</c:v>
                </c:pt>
                <c:pt idx="14">
                  <c:v>97.352246050969171</c:v>
                </c:pt>
                <c:pt idx="15">
                  <c:v>89.775251384654709</c:v>
                </c:pt>
                <c:pt idx="16">
                  <c:v>87.009666114919995</c:v>
                </c:pt>
                <c:pt idx="17">
                  <c:v>95.74420964057056</c:v>
                </c:pt>
                <c:pt idx="18">
                  <c:v>82.117991661334727</c:v>
                </c:pt>
                <c:pt idx="19">
                  <c:v>84.021731522766004</c:v>
                </c:pt>
                <c:pt idx="20">
                  <c:v>79.482218991448832</c:v>
                </c:pt>
                <c:pt idx="21">
                  <c:v>70.590328258118333</c:v>
                </c:pt>
                <c:pt idx="22">
                  <c:v>64.758449482386155</c:v>
                </c:pt>
                <c:pt idx="23">
                  <c:v>66.929093142521168</c:v>
                </c:pt>
                <c:pt idx="24">
                  <c:v>56.966723389253808</c:v>
                </c:pt>
                <c:pt idx="25">
                  <c:v>55.978065059774266</c:v>
                </c:pt>
                <c:pt idx="26">
                  <c:v>66.800792576069469</c:v>
                </c:pt>
              </c:numCache>
            </c:numRef>
          </c:val>
          <c:smooth val="0"/>
          <c:extLst>
            <c:ext xmlns:c16="http://schemas.microsoft.com/office/drawing/2014/chart" uri="{C3380CC4-5D6E-409C-BE32-E72D297353CC}">
              <c16:uniqueId val="{00000000-B0BC-433C-B9B5-1AE3BA10FA00}"/>
            </c:ext>
          </c:extLst>
        </c:ser>
        <c:dLbls>
          <c:showLegendKey val="0"/>
          <c:showVal val="0"/>
          <c:showCatName val="0"/>
          <c:showSerName val="0"/>
          <c:showPercent val="0"/>
          <c:showBubbleSize val="0"/>
        </c:dLbls>
        <c:marker val="1"/>
        <c:smooth val="0"/>
        <c:axId val="175361408"/>
        <c:axId val="175363200"/>
      </c:lineChart>
      <c:lineChart>
        <c:grouping val="standard"/>
        <c:varyColors val="0"/>
        <c:ser>
          <c:idx val="1"/>
          <c:order val="1"/>
          <c:tx>
            <c:strRef>
              <c:f>REITs_Returns_mean!$C$1</c:f>
              <c:strCache>
                <c:ptCount val="1"/>
                <c:pt idx="0">
                  <c:v>World REIT Returns</c:v>
                </c:pt>
              </c:strCache>
            </c:strRef>
          </c:tx>
          <c:marker>
            <c:symbol val="none"/>
          </c:marker>
          <c:val>
            <c:numRef>
              <c:f>REITs_Returns_mean!$C$2:$C$28</c:f>
              <c:numCache>
                <c:formatCode>General</c:formatCode>
                <c:ptCount val="27"/>
                <c:pt idx="0">
                  <c:v>6.6380164801144792</c:v>
                </c:pt>
                <c:pt idx="1">
                  <c:v>4.5001502042662596</c:v>
                </c:pt>
                <c:pt idx="2">
                  <c:v>3.3834797535463537</c:v>
                </c:pt>
                <c:pt idx="3">
                  <c:v>3.871292473139941</c:v>
                </c:pt>
                <c:pt idx="4">
                  <c:v>-3.9774385135112924</c:v>
                </c:pt>
                <c:pt idx="5">
                  <c:v>5.6832142738608074</c:v>
                </c:pt>
                <c:pt idx="6">
                  <c:v>-2.8458953617837768</c:v>
                </c:pt>
                <c:pt idx="7">
                  <c:v>10.079278835707081</c:v>
                </c:pt>
                <c:pt idx="8">
                  <c:v>4.1371657007654262E-4</c:v>
                </c:pt>
                <c:pt idx="9">
                  <c:v>5.0962051783515196</c:v>
                </c:pt>
                <c:pt idx="10">
                  <c:v>4.1228606192791624</c:v>
                </c:pt>
                <c:pt idx="11">
                  <c:v>4.4621131211532443</c:v>
                </c:pt>
                <c:pt idx="12">
                  <c:v>2.4823865368247349</c:v>
                </c:pt>
                <c:pt idx="13">
                  <c:v>-0.14691526315726924</c:v>
                </c:pt>
                <c:pt idx="14">
                  <c:v>2.2922598885628496</c:v>
                </c:pt>
                <c:pt idx="15">
                  <c:v>-5.9895283269479345</c:v>
                </c:pt>
                <c:pt idx="16">
                  <c:v>8.2436856844094581</c:v>
                </c:pt>
                <c:pt idx="17">
                  <c:v>31.17212712787828</c:v>
                </c:pt>
                <c:pt idx="18">
                  <c:v>25.308946736353725</c:v>
                </c:pt>
                <c:pt idx="19">
                  <c:v>17.687305687718617</c:v>
                </c:pt>
                <c:pt idx="20">
                  <c:v>29.700300838964687</c:v>
                </c:pt>
                <c:pt idx="21">
                  <c:v>-2.6312487722532327</c:v>
                </c:pt>
                <c:pt idx="22">
                  <c:v>-47.822297491970353</c:v>
                </c:pt>
                <c:pt idx="23">
                  <c:v>30.41672767659739</c:v>
                </c:pt>
                <c:pt idx="24">
                  <c:v>11.755825111915073</c:v>
                </c:pt>
                <c:pt idx="25">
                  <c:v>-8.0032688763789661</c:v>
                </c:pt>
                <c:pt idx="26">
                  <c:v>28.97680206956878</c:v>
                </c:pt>
              </c:numCache>
            </c:numRef>
          </c:val>
          <c:smooth val="0"/>
          <c:extLst>
            <c:ext xmlns:c16="http://schemas.microsoft.com/office/drawing/2014/chart" uri="{C3380CC4-5D6E-409C-BE32-E72D297353CC}">
              <c16:uniqueId val="{00000001-B0BC-433C-B9B5-1AE3BA10FA00}"/>
            </c:ext>
          </c:extLst>
        </c:ser>
        <c:dLbls>
          <c:showLegendKey val="0"/>
          <c:showVal val="0"/>
          <c:showCatName val="0"/>
          <c:showSerName val="0"/>
          <c:showPercent val="0"/>
          <c:showBubbleSize val="0"/>
        </c:dLbls>
        <c:marker val="1"/>
        <c:smooth val="0"/>
        <c:axId val="175703168"/>
        <c:axId val="175365120"/>
      </c:lineChart>
      <c:catAx>
        <c:axId val="175361408"/>
        <c:scaling>
          <c:orientation val="minMax"/>
        </c:scaling>
        <c:delete val="0"/>
        <c:axPos val="b"/>
        <c:numFmt formatCode="General" sourceLinked="1"/>
        <c:majorTickMark val="out"/>
        <c:minorTickMark val="none"/>
        <c:tickLblPos val="nextTo"/>
        <c:crossAx val="175363200"/>
        <c:crosses val="autoZero"/>
        <c:auto val="1"/>
        <c:lblAlgn val="ctr"/>
        <c:lblOffset val="100"/>
        <c:noMultiLvlLbl val="0"/>
      </c:catAx>
      <c:valAx>
        <c:axId val="175363200"/>
        <c:scaling>
          <c:orientation val="minMax"/>
          <c:max val="100"/>
          <c:min val="40"/>
        </c:scaling>
        <c:delete val="0"/>
        <c:axPos val="l"/>
        <c:majorGridlines/>
        <c:title>
          <c:tx>
            <c:rich>
              <a:bodyPr rot="-5400000" vert="horz"/>
              <a:lstStyle/>
              <a:p>
                <a:pPr>
                  <a:defRPr/>
                </a:pPr>
                <a:r>
                  <a:rPr lang="en-IE"/>
                  <a:t>Diversification</a:t>
                </a:r>
              </a:p>
            </c:rich>
          </c:tx>
          <c:overlay val="0"/>
        </c:title>
        <c:numFmt formatCode="General" sourceLinked="1"/>
        <c:majorTickMark val="out"/>
        <c:minorTickMark val="none"/>
        <c:tickLblPos val="nextTo"/>
        <c:crossAx val="175361408"/>
        <c:crosses val="autoZero"/>
        <c:crossBetween val="between"/>
      </c:valAx>
      <c:valAx>
        <c:axId val="175365120"/>
        <c:scaling>
          <c:orientation val="minMax"/>
        </c:scaling>
        <c:delete val="0"/>
        <c:axPos val="r"/>
        <c:title>
          <c:tx>
            <c:rich>
              <a:bodyPr rot="-5400000" vert="horz"/>
              <a:lstStyle/>
              <a:p>
                <a:pPr>
                  <a:defRPr/>
                </a:pPr>
                <a:r>
                  <a:rPr lang="en-IE"/>
                  <a:t>Returns</a:t>
                </a:r>
              </a:p>
            </c:rich>
          </c:tx>
          <c:overlay val="0"/>
        </c:title>
        <c:numFmt formatCode="General" sourceLinked="1"/>
        <c:majorTickMark val="out"/>
        <c:minorTickMark val="none"/>
        <c:tickLblPos val="nextTo"/>
        <c:crossAx val="175703168"/>
        <c:crosses val="max"/>
        <c:crossBetween val="between"/>
      </c:valAx>
      <c:catAx>
        <c:axId val="175703168"/>
        <c:scaling>
          <c:orientation val="minMax"/>
        </c:scaling>
        <c:delete val="1"/>
        <c:axPos val="b"/>
        <c:majorTickMark val="out"/>
        <c:minorTickMark val="none"/>
        <c:tickLblPos val="nextTo"/>
        <c:crossAx val="17536512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Equity Diversification Index by Cohort</a:t>
            </a:r>
            <a:endParaRPr lang="en-IE">
              <a:effectLst/>
            </a:endParaRPr>
          </a:p>
        </c:rich>
      </c:tx>
      <c:overlay val="0"/>
    </c:title>
    <c:autoTitleDeleted val="0"/>
    <c:plotArea>
      <c:layout/>
      <c:lineChart>
        <c:grouping val="standard"/>
        <c:varyColors val="0"/>
        <c:ser>
          <c:idx val="0"/>
          <c:order val="0"/>
          <c:tx>
            <c:strRef>
              <c:f>'cohort-equity'!$B$1</c:f>
              <c:strCache>
                <c:ptCount val="1"/>
                <c:pt idx="0">
                  <c:v>Pre 1974</c:v>
                </c:pt>
              </c:strCache>
            </c:strRef>
          </c:tx>
          <c:marker>
            <c:symbol val="none"/>
          </c:marker>
          <c:cat>
            <c:numRef>
              <c:f>'cohort-equity'!$A$2:$A$28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'cohort-equity'!$B$2:$B$28</c:f>
              <c:numCache>
                <c:formatCode>General</c:formatCode>
                <c:ptCount val="27"/>
                <c:pt idx="0">
                  <c:v>82.435200882915467</c:v>
                </c:pt>
                <c:pt idx="1">
                  <c:v>80.475250977817993</c:v>
                </c:pt>
                <c:pt idx="2">
                  <c:v>79.826582374877674</c:v>
                </c:pt>
                <c:pt idx="3">
                  <c:v>79.320301586113004</c:v>
                </c:pt>
                <c:pt idx="4">
                  <c:v>99.802127569021053</c:v>
                </c:pt>
                <c:pt idx="5">
                  <c:v>96.584667516846622</c:v>
                </c:pt>
                <c:pt idx="6">
                  <c:v>71.929266628302003</c:v>
                </c:pt>
                <c:pt idx="7">
                  <c:v>95.494060746478524</c:v>
                </c:pt>
                <c:pt idx="8">
                  <c:v>94.959770416199603</c:v>
                </c:pt>
                <c:pt idx="9">
                  <c:v>97.657402622448217</c:v>
                </c:pt>
                <c:pt idx="10">
                  <c:v>98.431812086574951</c:v>
                </c:pt>
                <c:pt idx="11">
                  <c:v>66.711723590301034</c:v>
                </c:pt>
                <c:pt idx="12">
                  <c:v>72.038078981040414</c:v>
                </c:pt>
                <c:pt idx="13">
                  <c:v>77.681011575861461</c:v>
                </c:pt>
                <c:pt idx="14">
                  <c:v>73.443865816259347</c:v>
                </c:pt>
                <c:pt idx="15">
                  <c:v>61.318114699492817</c:v>
                </c:pt>
                <c:pt idx="16">
                  <c:v>59.115899017828092</c:v>
                </c:pt>
                <c:pt idx="17">
                  <c:v>61.411208130809776</c:v>
                </c:pt>
                <c:pt idx="18">
                  <c:v>48.967383746510698</c:v>
                </c:pt>
                <c:pt idx="19">
                  <c:v>52.826306859879978</c:v>
                </c:pt>
                <c:pt idx="20">
                  <c:v>43.248752573256716</c:v>
                </c:pt>
                <c:pt idx="21">
                  <c:v>36.305885434060855</c:v>
                </c:pt>
                <c:pt idx="22">
                  <c:v>36.075329877131232</c:v>
                </c:pt>
                <c:pt idx="23">
                  <c:v>37.697441623068563</c:v>
                </c:pt>
                <c:pt idx="24">
                  <c:v>30.692929574933192</c:v>
                </c:pt>
                <c:pt idx="25">
                  <c:v>29.339907787955376</c:v>
                </c:pt>
                <c:pt idx="26">
                  <c:v>33.956012480569896</c:v>
                </c:pt>
              </c:numCache>
            </c:numRef>
          </c:val>
          <c:smooth val="0"/>
          <c:extLst>
            <c:ext xmlns:c16="http://schemas.microsoft.com/office/drawing/2014/chart" uri="{C3380CC4-5D6E-409C-BE32-E72D297353CC}">
              <c16:uniqueId val="{00000000-E491-4E8A-8912-3C91E1F4EE99}"/>
            </c:ext>
          </c:extLst>
        </c:ser>
        <c:ser>
          <c:idx val="1"/>
          <c:order val="1"/>
          <c:tx>
            <c:strRef>
              <c:f>'cohort-equity'!$AG$1</c:f>
              <c:strCache>
                <c:ptCount val="1"/>
                <c:pt idx="0">
                  <c:v>1984-1993</c:v>
                </c:pt>
              </c:strCache>
            </c:strRef>
          </c:tx>
          <c:marker>
            <c:symbol val="none"/>
          </c:marker>
          <c:cat>
            <c:numRef>
              <c:f>'cohort-equity'!$A$2:$A$28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'cohort-equity'!$AG$2:$AG$28</c:f>
              <c:numCache>
                <c:formatCode>General</c:formatCode>
                <c:ptCount val="27"/>
                <c:pt idx="0">
                  <c:v>94.063339185458887</c:v>
                </c:pt>
                <c:pt idx="1">
                  <c:v>90.182542191480039</c:v>
                </c:pt>
                <c:pt idx="2">
                  <c:v>93.379330834274469</c:v>
                </c:pt>
                <c:pt idx="3">
                  <c:v>92.424903340112991</c:v>
                </c:pt>
                <c:pt idx="4">
                  <c:v>99.514354622959047</c:v>
                </c:pt>
                <c:pt idx="5">
                  <c:v>98.913261094706257</c:v>
                </c:pt>
                <c:pt idx="6">
                  <c:v>93.159089782366223</c:v>
                </c:pt>
                <c:pt idx="7">
                  <c:v>97.728830542218333</c:v>
                </c:pt>
                <c:pt idx="8">
                  <c:v>98.070838554862974</c:v>
                </c:pt>
                <c:pt idx="9">
                  <c:v>96.961703773503146</c:v>
                </c:pt>
                <c:pt idx="10">
                  <c:v>98.921333039305352</c:v>
                </c:pt>
                <c:pt idx="11">
                  <c:v>85.708695817675334</c:v>
                </c:pt>
                <c:pt idx="12">
                  <c:v>85.067672064349168</c:v>
                </c:pt>
                <c:pt idx="13">
                  <c:v>90.919362555089691</c:v>
                </c:pt>
                <c:pt idx="14">
                  <c:v>86.563814938247134</c:v>
                </c:pt>
                <c:pt idx="15">
                  <c:v>87.110452048142449</c:v>
                </c:pt>
                <c:pt idx="16">
                  <c:v>90.574679252448135</c:v>
                </c:pt>
                <c:pt idx="17">
                  <c:v>92.428071047436006</c:v>
                </c:pt>
                <c:pt idx="18">
                  <c:v>83.419650967082916</c:v>
                </c:pt>
                <c:pt idx="19">
                  <c:v>85.143241939945796</c:v>
                </c:pt>
                <c:pt idx="20">
                  <c:v>77.481654619725305</c:v>
                </c:pt>
                <c:pt idx="21">
                  <c:v>70.093810931581771</c:v>
                </c:pt>
                <c:pt idx="22">
                  <c:v>64.339746131395131</c:v>
                </c:pt>
                <c:pt idx="23">
                  <c:v>69.480577504347892</c:v>
                </c:pt>
                <c:pt idx="24">
                  <c:v>64.933810624801069</c:v>
                </c:pt>
                <c:pt idx="25">
                  <c:v>65.506115631189061</c:v>
                </c:pt>
                <c:pt idx="26">
                  <c:v>68.525624509390454</c:v>
                </c:pt>
              </c:numCache>
            </c:numRef>
          </c:val>
          <c:smooth val="0"/>
          <c:extLst>
            <c:ext xmlns:c16="http://schemas.microsoft.com/office/drawing/2014/chart" uri="{C3380CC4-5D6E-409C-BE32-E72D297353CC}">
              <c16:uniqueId val="{00000001-E491-4E8A-8912-3C91E1F4EE99}"/>
            </c:ext>
          </c:extLst>
        </c:ser>
        <c:ser>
          <c:idx val="2"/>
          <c:order val="2"/>
          <c:tx>
            <c:strRef>
              <c:f>'cohort-equity'!$Y$1</c:f>
              <c:strCache>
                <c:ptCount val="1"/>
                <c:pt idx="0">
                  <c:v>1974-1983</c:v>
                </c:pt>
              </c:strCache>
            </c:strRef>
          </c:tx>
          <c:marker>
            <c:symbol val="none"/>
          </c:marker>
          <c:cat>
            <c:numRef>
              <c:f>'cohort-equity'!$A$2:$A$28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'cohort-equity'!$Y$2:$Y$28</c:f>
              <c:numCache>
                <c:formatCode>General</c:formatCode>
                <c:ptCount val="27"/>
                <c:pt idx="0">
                  <c:v>92.700871696408242</c:v>
                </c:pt>
                <c:pt idx="1">
                  <c:v>83.29801827951168</c:v>
                </c:pt>
                <c:pt idx="2">
                  <c:v>79.136220149710553</c:v>
                </c:pt>
                <c:pt idx="3">
                  <c:v>83.334137019953502</c:v>
                </c:pt>
                <c:pt idx="4">
                  <c:v>99.595094880805334</c:v>
                </c:pt>
                <c:pt idx="5">
                  <c:v>95.982421594459154</c:v>
                </c:pt>
                <c:pt idx="6">
                  <c:v>83.869878788052389</c:v>
                </c:pt>
                <c:pt idx="7">
                  <c:v>97.413659963797045</c:v>
                </c:pt>
                <c:pt idx="8">
                  <c:v>95.045418043000538</c:v>
                </c:pt>
                <c:pt idx="9">
                  <c:v>95.22741328036642</c:v>
                </c:pt>
                <c:pt idx="10">
                  <c:v>99.398519139974624</c:v>
                </c:pt>
                <c:pt idx="11">
                  <c:v>75.488524971737561</c:v>
                </c:pt>
                <c:pt idx="12">
                  <c:v>80.829282809994311</c:v>
                </c:pt>
                <c:pt idx="13">
                  <c:v>83.893071178580655</c:v>
                </c:pt>
                <c:pt idx="14">
                  <c:v>72.331409426776204</c:v>
                </c:pt>
                <c:pt idx="15">
                  <c:v>69.016254985073488</c:v>
                </c:pt>
                <c:pt idx="16">
                  <c:v>66.880944244474591</c:v>
                </c:pt>
                <c:pt idx="17">
                  <c:v>68.511424742737418</c:v>
                </c:pt>
                <c:pt idx="18">
                  <c:v>58.618694577441318</c:v>
                </c:pt>
                <c:pt idx="19">
                  <c:v>65.182549100463675</c:v>
                </c:pt>
                <c:pt idx="20">
                  <c:v>55.70521180001834</c:v>
                </c:pt>
                <c:pt idx="21">
                  <c:v>41.886196505368034</c:v>
                </c:pt>
                <c:pt idx="22">
                  <c:v>43.285499126066753</c:v>
                </c:pt>
                <c:pt idx="23">
                  <c:v>42.765990819000272</c:v>
                </c:pt>
                <c:pt idx="24">
                  <c:v>37.497407585321383</c:v>
                </c:pt>
                <c:pt idx="25">
                  <c:v>41.384121270487448</c:v>
                </c:pt>
                <c:pt idx="26">
                  <c:v>46.843578745224171</c:v>
                </c:pt>
              </c:numCache>
            </c:numRef>
          </c:val>
          <c:smooth val="0"/>
          <c:extLst>
            <c:ext xmlns:c16="http://schemas.microsoft.com/office/drawing/2014/chart" uri="{C3380CC4-5D6E-409C-BE32-E72D297353CC}">
              <c16:uniqueId val="{00000002-E491-4E8A-8912-3C91E1F4EE99}"/>
            </c:ext>
          </c:extLst>
        </c:ser>
        <c:ser>
          <c:idx val="3"/>
          <c:order val="3"/>
          <c:tx>
            <c:strRef>
              <c:f>'cohort-equity'!$BN$1</c:f>
              <c:strCache>
                <c:ptCount val="1"/>
                <c:pt idx="0">
                  <c:v>Post 1993</c:v>
                </c:pt>
              </c:strCache>
            </c:strRef>
          </c:tx>
          <c:marker>
            <c:symbol val="none"/>
          </c:marker>
          <c:cat>
            <c:numRef>
              <c:f>'cohort-equity'!$A$2:$A$28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'cohort-equity'!$BN$2:$BN$28</c:f>
              <c:numCache>
                <c:formatCode>General</c:formatCode>
                <c:ptCount val="27"/>
                <c:pt idx="7">
                  <c:v>97.58667903240233</c:v>
                </c:pt>
                <c:pt idx="8">
                  <c:v>99.583619709128484</c:v>
                </c:pt>
                <c:pt idx="9">
                  <c:v>99.532846964266071</c:v>
                </c:pt>
                <c:pt idx="10">
                  <c:v>99.140464449161072</c:v>
                </c:pt>
                <c:pt idx="11">
                  <c:v>96.922725930103667</c:v>
                </c:pt>
                <c:pt idx="12">
                  <c:v>98.058553628156758</c:v>
                </c:pt>
                <c:pt idx="13">
                  <c:v>98.942560436283301</c:v>
                </c:pt>
                <c:pt idx="14">
                  <c:v>97.674493485471544</c:v>
                </c:pt>
                <c:pt idx="15">
                  <c:v>97.789843116875346</c:v>
                </c:pt>
                <c:pt idx="16">
                  <c:v>98.806927952856896</c:v>
                </c:pt>
                <c:pt idx="17">
                  <c:v>99.356193464133526</c:v>
                </c:pt>
                <c:pt idx="18">
                  <c:v>94.917156769838371</c:v>
                </c:pt>
                <c:pt idx="19">
                  <c:v>93.954093196866523</c:v>
                </c:pt>
                <c:pt idx="20">
                  <c:v>92.452031648965303</c:v>
                </c:pt>
                <c:pt idx="21">
                  <c:v>89.01690801136138</c:v>
                </c:pt>
                <c:pt idx="22">
                  <c:v>81.285752502460952</c:v>
                </c:pt>
                <c:pt idx="23">
                  <c:v>82.887787802633724</c:v>
                </c:pt>
                <c:pt idx="24">
                  <c:v>79.136104113813488</c:v>
                </c:pt>
                <c:pt idx="25">
                  <c:v>80.044593090092306</c:v>
                </c:pt>
                <c:pt idx="26">
                  <c:v>80.924107297388744</c:v>
                </c:pt>
              </c:numCache>
            </c:numRef>
          </c:val>
          <c:smooth val="0"/>
          <c:extLst>
            <c:ext xmlns:c16="http://schemas.microsoft.com/office/drawing/2014/chart" uri="{C3380CC4-5D6E-409C-BE32-E72D297353CC}">
              <c16:uniqueId val="{00000003-E491-4E8A-8912-3C91E1F4EE99}"/>
            </c:ext>
          </c:extLst>
        </c:ser>
        <c:dLbls>
          <c:showLegendKey val="0"/>
          <c:showVal val="0"/>
          <c:showCatName val="0"/>
          <c:showSerName val="0"/>
          <c:showPercent val="0"/>
          <c:showBubbleSize val="0"/>
        </c:dLbls>
        <c:smooth val="0"/>
        <c:axId val="175433216"/>
        <c:axId val="175434752"/>
      </c:lineChart>
      <c:catAx>
        <c:axId val="175433216"/>
        <c:scaling>
          <c:orientation val="minMax"/>
        </c:scaling>
        <c:delete val="0"/>
        <c:axPos val="b"/>
        <c:numFmt formatCode="General" sourceLinked="1"/>
        <c:majorTickMark val="out"/>
        <c:minorTickMark val="none"/>
        <c:tickLblPos val="nextTo"/>
        <c:crossAx val="175434752"/>
        <c:crosses val="autoZero"/>
        <c:auto val="1"/>
        <c:lblAlgn val="ctr"/>
        <c:lblOffset val="100"/>
        <c:noMultiLvlLbl val="0"/>
      </c:catAx>
      <c:valAx>
        <c:axId val="175434752"/>
        <c:scaling>
          <c:orientation val="minMax"/>
          <c:max val="100"/>
          <c:min val="20"/>
        </c:scaling>
        <c:delete val="0"/>
        <c:axPos val="l"/>
        <c:majorGridlines/>
        <c:numFmt formatCode="General" sourceLinked="1"/>
        <c:majorTickMark val="out"/>
        <c:minorTickMark val="none"/>
        <c:tickLblPos val="nextTo"/>
        <c:crossAx val="1754332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Bond Diversification Index by Cohort</a:t>
            </a:r>
            <a:endParaRPr lang="en-IE">
              <a:effectLst/>
            </a:endParaRPr>
          </a:p>
        </c:rich>
      </c:tx>
      <c:overlay val="0"/>
    </c:title>
    <c:autoTitleDeleted val="0"/>
    <c:plotArea>
      <c:layout/>
      <c:lineChart>
        <c:grouping val="standard"/>
        <c:varyColors val="0"/>
        <c:ser>
          <c:idx val="1"/>
          <c:order val="0"/>
          <c:tx>
            <c:strRef>
              <c:f>'cohort-bond'!$B$1</c:f>
              <c:strCache>
                <c:ptCount val="1"/>
                <c:pt idx="0">
                  <c:v>Pre 1986</c:v>
                </c:pt>
              </c:strCache>
            </c:strRef>
          </c:tx>
          <c:marker>
            <c:symbol val="none"/>
          </c:marker>
          <c:cat>
            <c:numRef>
              <c:f>'cohort-bond'!$A$2:$A$28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'cohort-bond'!$B$2:$B$28</c:f>
              <c:numCache>
                <c:formatCode>General</c:formatCode>
                <c:ptCount val="27"/>
                <c:pt idx="0">
                  <c:v>55.871206542264275</c:v>
                </c:pt>
                <c:pt idx="1">
                  <c:v>94.648569026094577</c:v>
                </c:pt>
                <c:pt idx="2">
                  <c:v>95.924499421235325</c:v>
                </c:pt>
                <c:pt idx="3">
                  <c:v>82.404665569292419</c:v>
                </c:pt>
                <c:pt idx="4">
                  <c:v>100</c:v>
                </c:pt>
                <c:pt idx="5">
                  <c:v>99.56210054002878</c:v>
                </c:pt>
                <c:pt idx="6">
                  <c:v>70.903990081822258</c:v>
                </c:pt>
                <c:pt idx="7">
                  <c:v>90.133347810654101</c:v>
                </c:pt>
                <c:pt idx="8">
                  <c:v>94.993241715084068</c:v>
                </c:pt>
                <c:pt idx="9">
                  <c:v>99.103748131654669</c:v>
                </c:pt>
                <c:pt idx="10">
                  <c:v>97.169241958592863</c:v>
                </c:pt>
                <c:pt idx="11">
                  <c:v>95.901762847591741</c:v>
                </c:pt>
                <c:pt idx="12">
                  <c:v>96.930569010552446</c:v>
                </c:pt>
                <c:pt idx="13">
                  <c:v>98.984136446940795</c:v>
                </c:pt>
                <c:pt idx="14">
                  <c:v>98.708794242740908</c:v>
                </c:pt>
                <c:pt idx="15">
                  <c:v>98.315553649607182</c:v>
                </c:pt>
                <c:pt idx="16">
                  <c:v>98.069133089311876</c:v>
                </c:pt>
                <c:pt idx="17">
                  <c:v>98.442063852772648</c:v>
                </c:pt>
                <c:pt idx="18">
                  <c:v>83.365570465279319</c:v>
                </c:pt>
                <c:pt idx="19">
                  <c:v>62.948816879794954</c:v>
                </c:pt>
                <c:pt idx="20">
                  <c:v>79.572206027692289</c:v>
                </c:pt>
                <c:pt idx="21">
                  <c:v>92.273415249831032</c:v>
                </c:pt>
                <c:pt idx="22">
                  <c:v>81.283456628480209</c:v>
                </c:pt>
                <c:pt idx="23">
                  <c:v>68.807766093210759</c:v>
                </c:pt>
                <c:pt idx="24">
                  <c:v>66.000397207353515</c:v>
                </c:pt>
                <c:pt idx="25">
                  <c:v>64.894973834150662</c:v>
                </c:pt>
                <c:pt idx="26">
                  <c:v>55.108460040557325</c:v>
                </c:pt>
              </c:numCache>
            </c:numRef>
          </c:val>
          <c:smooth val="0"/>
          <c:extLst>
            <c:ext xmlns:c16="http://schemas.microsoft.com/office/drawing/2014/chart" uri="{C3380CC4-5D6E-409C-BE32-E72D297353CC}">
              <c16:uniqueId val="{00000000-7701-46DA-80CC-DE01917C9364}"/>
            </c:ext>
          </c:extLst>
        </c:ser>
        <c:ser>
          <c:idx val="2"/>
          <c:order val="1"/>
          <c:tx>
            <c:strRef>
              <c:f>'cohort-bond'!$Q$1</c:f>
              <c:strCache>
                <c:ptCount val="1"/>
                <c:pt idx="0">
                  <c:v>1986-1999</c:v>
                </c:pt>
              </c:strCache>
            </c:strRef>
          </c:tx>
          <c:marker>
            <c:symbol val="none"/>
          </c:marker>
          <c:cat>
            <c:numRef>
              <c:f>'cohort-bond'!$A$2:$A$28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'cohort-bond'!$Q$2:$Q$28</c:f>
              <c:numCache>
                <c:formatCode>General</c:formatCode>
                <c:ptCount val="27"/>
                <c:pt idx="1">
                  <c:v>84.583555935639694</c:v>
                </c:pt>
                <c:pt idx="2">
                  <c:v>90.692130486009034</c:v>
                </c:pt>
                <c:pt idx="3">
                  <c:v>87.210679993301838</c:v>
                </c:pt>
                <c:pt idx="4">
                  <c:v>99.992449519048662</c:v>
                </c:pt>
                <c:pt idx="5">
                  <c:v>99.972557325673463</c:v>
                </c:pt>
                <c:pt idx="6">
                  <c:v>70.260645424528164</c:v>
                </c:pt>
                <c:pt idx="7">
                  <c:v>92.755676143653673</c:v>
                </c:pt>
                <c:pt idx="8">
                  <c:v>94.494709567307311</c:v>
                </c:pt>
                <c:pt idx="9">
                  <c:v>99.43219306302845</c:v>
                </c:pt>
                <c:pt idx="10">
                  <c:v>97.869904845291899</c:v>
                </c:pt>
                <c:pt idx="11">
                  <c:v>98.43542674082353</c:v>
                </c:pt>
                <c:pt idx="12">
                  <c:v>97.184371445726129</c:v>
                </c:pt>
                <c:pt idx="13">
                  <c:v>97.712899578707237</c:v>
                </c:pt>
                <c:pt idx="14">
                  <c:v>99.524211574900207</c:v>
                </c:pt>
                <c:pt idx="15">
                  <c:v>96.996617711705952</c:v>
                </c:pt>
                <c:pt idx="16">
                  <c:v>99.52072754742116</c:v>
                </c:pt>
                <c:pt idx="17">
                  <c:v>99.161145272451691</c:v>
                </c:pt>
                <c:pt idx="18">
                  <c:v>79.040181699229962</c:v>
                </c:pt>
                <c:pt idx="19">
                  <c:v>55.564631482375361</c:v>
                </c:pt>
                <c:pt idx="20">
                  <c:v>75.565500018404492</c:v>
                </c:pt>
                <c:pt idx="21">
                  <c:v>82.130050076367937</c:v>
                </c:pt>
                <c:pt idx="22">
                  <c:v>71.908718706168045</c:v>
                </c:pt>
                <c:pt idx="23">
                  <c:v>54.512347768189692</c:v>
                </c:pt>
                <c:pt idx="24">
                  <c:v>47.174696129489462</c:v>
                </c:pt>
                <c:pt idx="25">
                  <c:v>53.44726767804314</c:v>
                </c:pt>
                <c:pt idx="26">
                  <c:v>50.942364653872623</c:v>
                </c:pt>
              </c:numCache>
            </c:numRef>
          </c:val>
          <c:smooth val="0"/>
          <c:extLst>
            <c:ext xmlns:c16="http://schemas.microsoft.com/office/drawing/2014/chart" uri="{C3380CC4-5D6E-409C-BE32-E72D297353CC}">
              <c16:uniqueId val="{00000001-7701-46DA-80CC-DE01917C9364}"/>
            </c:ext>
          </c:extLst>
        </c:ser>
        <c:ser>
          <c:idx val="3"/>
          <c:order val="2"/>
          <c:tx>
            <c:strRef>
              <c:f>'cohort-bond'!$AA$1</c:f>
              <c:strCache>
                <c:ptCount val="1"/>
                <c:pt idx="0">
                  <c:v>Post 1999</c:v>
                </c:pt>
              </c:strCache>
            </c:strRef>
          </c:tx>
          <c:marker>
            <c:symbol val="none"/>
          </c:marker>
          <c:cat>
            <c:numRef>
              <c:f>'cohort-bond'!$A$2:$A$28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'cohort-bond'!$AA$2:$AA$28</c:f>
              <c:numCache>
                <c:formatCode>General</c:formatCode>
                <c:ptCount val="27"/>
                <c:pt idx="14">
                  <c:v>95.55855165190593</c:v>
                </c:pt>
                <c:pt idx="15">
                  <c:v>94.85494035690509</c:v>
                </c:pt>
                <c:pt idx="16">
                  <c:v>99.923236416980671</c:v>
                </c:pt>
                <c:pt idx="17">
                  <c:v>99.691022659284741</c:v>
                </c:pt>
                <c:pt idx="18">
                  <c:v>83.060674932295441</c:v>
                </c:pt>
                <c:pt idx="19">
                  <c:v>50.021179638419966</c:v>
                </c:pt>
                <c:pt idx="20">
                  <c:v>64.203785205126096</c:v>
                </c:pt>
                <c:pt idx="21">
                  <c:v>75.714765734022833</c:v>
                </c:pt>
                <c:pt idx="22">
                  <c:v>71.98579276705749</c:v>
                </c:pt>
                <c:pt idx="23">
                  <c:v>58.358286759383127</c:v>
                </c:pt>
                <c:pt idx="24">
                  <c:v>58.932860391739723</c:v>
                </c:pt>
                <c:pt idx="25">
                  <c:v>54.037349260204358</c:v>
                </c:pt>
                <c:pt idx="26">
                  <c:v>54.171751594404284</c:v>
                </c:pt>
              </c:numCache>
            </c:numRef>
          </c:val>
          <c:smooth val="0"/>
          <c:extLst>
            <c:ext xmlns:c16="http://schemas.microsoft.com/office/drawing/2014/chart" uri="{C3380CC4-5D6E-409C-BE32-E72D297353CC}">
              <c16:uniqueId val="{00000002-7701-46DA-80CC-DE01917C9364}"/>
            </c:ext>
          </c:extLst>
        </c:ser>
        <c:dLbls>
          <c:showLegendKey val="0"/>
          <c:showVal val="0"/>
          <c:showCatName val="0"/>
          <c:showSerName val="0"/>
          <c:showPercent val="0"/>
          <c:showBubbleSize val="0"/>
        </c:dLbls>
        <c:smooth val="0"/>
        <c:axId val="175646976"/>
        <c:axId val="175656960"/>
      </c:lineChart>
      <c:catAx>
        <c:axId val="175646976"/>
        <c:scaling>
          <c:orientation val="minMax"/>
        </c:scaling>
        <c:delete val="0"/>
        <c:axPos val="b"/>
        <c:numFmt formatCode="General" sourceLinked="1"/>
        <c:majorTickMark val="out"/>
        <c:minorTickMark val="none"/>
        <c:tickLblPos val="nextTo"/>
        <c:crossAx val="175656960"/>
        <c:crosses val="autoZero"/>
        <c:auto val="1"/>
        <c:lblAlgn val="ctr"/>
        <c:lblOffset val="100"/>
        <c:noMultiLvlLbl val="0"/>
      </c:catAx>
      <c:valAx>
        <c:axId val="175656960"/>
        <c:scaling>
          <c:orientation val="minMax"/>
          <c:max val="100"/>
          <c:min val="40"/>
        </c:scaling>
        <c:delete val="0"/>
        <c:axPos val="l"/>
        <c:majorGridlines/>
        <c:numFmt formatCode="General" sourceLinked="1"/>
        <c:majorTickMark val="out"/>
        <c:minorTickMark val="none"/>
        <c:tickLblPos val="nextTo"/>
        <c:crossAx val="175646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Real Estate Diversification Index by Cohort</a:t>
            </a:r>
          </a:p>
        </c:rich>
      </c:tx>
      <c:overlay val="0"/>
    </c:title>
    <c:autoTitleDeleted val="0"/>
    <c:plotArea>
      <c:layout/>
      <c:lineChart>
        <c:grouping val="standard"/>
        <c:varyColors val="0"/>
        <c:ser>
          <c:idx val="1"/>
          <c:order val="0"/>
          <c:tx>
            <c:strRef>
              <c:f>'cohort-reits'!$B$1</c:f>
              <c:strCache>
                <c:ptCount val="1"/>
                <c:pt idx="0">
                  <c:v>Pre 2000</c:v>
                </c:pt>
              </c:strCache>
            </c:strRef>
          </c:tx>
          <c:marker>
            <c:symbol val="none"/>
          </c:marker>
          <c:cat>
            <c:numRef>
              <c:f>'cohort-reits'!$A$2:$A$28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'cohort-reits'!$B$2:$B$28</c:f>
              <c:numCache>
                <c:formatCode>General</c:formatCode>
                <c:ptCount val="27"/>
                <c:pt idx="0">
                  <c:v>85.792220131284751</c:v>
                </c:pt>
                <c:pt idx="1">
                  <c:v>90.703792246359541</c:v>
                </c:pt>
                <c:pt idx="2">
                  <c:v>92.198097907780848</c:v>
                </c:pt>
                <c:pt idx="3">
                  <c:v>91.874691069302756</c:v>
                </c:pt>
                <c:pt idx="4">
                  <c:v>99.92759764626625</c:v>
                </c:pt>
                <c:pt idx="5">
                  <c:v>98.681998227089522</c:v>
                </c:pt>
                <c:pt idx="6">
                  <c:v>84.296392035855334</c:v>
                </c:pt>
                <c:pt idx="7">
                  <c:v>96.528510966148914</c:v>
                </c:pt>
                <c:pt idx="8">
                  <c:v>97.431647516206141</c:v>
                </c:pt>
                <c:pt idx="9">
                  <c:v>99.006144655381021</c:v>
                </c:pt>
                <c:pt idx="10">
                  <c:v>99.202660649015101</c:v>
                </c:pt>
                <c:pt idx="11">
                  <c:v>90.843876475267166</c:v>
                </c:pt>
                <c:pt idx="12">
                  <c:v>95.081599109515679</c:v>
                </c:pt>
                <c:pt idx="13">
                  <c:v>96.923826000419851</c:v>
                </c:pt>
                <c:pt idx="14">
                  <c:v>97.528434568748878</c:v>
                </c:pt>
                <c:pt idx="15">
                  <c:v>92.915068859803441</c:v>
                </c:pt>
                <c:pt idx="16">
                  <c:v>91.403252918029324</c:v>
                </c:pt>
                <c:pt idx="17">
                  <c:v>95.345877458788181</c:v>
                </c:pt>
                <c:pt idx="18">
                  <c:v>82.598348408472063</c:v>
                </c:pt>
                <c:pt idx="19">
                  <c:v>82.071404244933149</c:v>
                </c:pt>
                <c:pt idx="20">
                  <c:v>75.09778526645691</c:v>
                </c:pt>
                <c:pt idx="21">
                  <c:v>62.987873087460734</c:v>
                </c:pt>
                <c:pt idx="22">
                  <c:v>57.549638391218295</c:v>
                </c:pt>
                <c:pt idx="23">
                  <c:v>56.121849169427065</c:v>
                </c:pt>
                <c:pt idx="24">
                  <c:v>48.094853719444153</c:v>
                </c:pt>
                <c:pt idx="25">
                  <c:v>37.197597621429459</c:v>
                </c:pt>
                <c:pt idx="26">
                  <c:v>51.994016661343849</c:v>
                </c:pt>
              </c:numCache>
            </c:numRef>
          </c:val>
          <c:smooth val="0"/>
          <c:extLst>
            <c:ext xmlns:c16="http://schemas.microsoft.com/office/drawing/2014/chart" uri="{C3380CC4-5D6E-409C-BE32-E72D297353CC}">
              <c16:uniqueId val="{00000000-8619-42A3-9A98-4FEB4B4C5E20}"/>
            </c:ext>
          </c:extLst>
        </c:ser>
        <c:ser>
          <c:idx val="2"/>
          <c:order val="1"/>
          <c:tx>
            <c:strRef>
              <c:f>'cohort-reits'!$N$1</c:f>
              <c:strCache>
                <c:ptCount val="1"/>
                <c:pt idx="0">
                  <c:v>Post 2000</c:v>
                </c:pt>
              </c:strCache>
            </c:strRef>
          </c:tx>
          <c:marker>
            <c:symbol val="none"/>
          </c:marker>
          <c:cat>
            <c:numRef>
              <c:f>'cohort-reits'!$A$2:$A$28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'cohort-reits'!$N$2:$N$28</c:f>
              <c:numCache>
                <c:formatCode>General</c:formatCode>
                <c:ptCount val="27"/>
                <c:pt idx="14">
                  <c:v>98.414303339982695</c:v>
                </c:pt>
                <c:pt idx="15">
                  <c:v>81.966391339006606</c:v>
                </c:pt>
                <c:pt idx="16">
                  <c:v>93.219193271087974</c:v>
                </c:pt>
                <c:pt idx="17">
                  <c:v>99.776399758870625</c:v>
                </c:pt>
                <c:pt idx="18">
                  <c:v>86.637590866144521</c:v>
                </c:pt>
                <c:pt idx="19">
                  <c:v>88.409967897889942</c:v>
                </c:pt>
                <c:pt idx="20">
                  <c:v>85.119348066438434</c:v>
                </c:pt>
                <c:pt idx="21">
                  <c:v>80.364913477535239</c:v>
                </c:pt>
                <c:pt idx="22">
                  <c:v>74.026920885316272</c:v>
                </c:pt>
                <c:pt idx="23">
                  <c:v>80.824121107927894</c:v>
                </c:pt>
                <c:pt idx="24">
                  <c:v>77.705895920476209</c:v>
                </c:pt>
                <c:pt idx="25">
                  <c:v>72.880485754284607</c:v>
                </c:pt>
                <c:pt idx="26">
                  <c:v>80.126890899322532</c:v>
                </c:pt>
              </c:numCache>
            </c:numRef>
          </c:val>
          <c:smooth val="0"/>
          <c:extLst>
            <c:ext xmlns:c16="http://schemas.microsoft.com/office/drawing/2014/chart" uri="{C3380CC4-5D6E-409C-BE32-E72D297353CC}">
              <c16:uniqueId val="{00000001-8619-42A3-9A98-4FEB4B4C5E20}"/>
            </c:ext>
          </c:extLst>
        </c:ser>
        <c:dLbls>
          <c:showLegendKey val="0"/>
          <c:showVal val="0"/>
          <c:showCatName val="0"/>
          <c:showSerName val="0"/>
          <c:showPercent val="0"/>
          <c:showBubbleSize val="0"/>
        </c:dLbls>
        <c:smooth val="0"/>
        <c:axId val="175855488"/>
        <c:axId val="175857024"/>
      </c:lineChart>
      <c:catAx>
        <c:axId val="175855488"/>
        <c:scaling>
          <c:orientation val="minMax"/>
        </c:scaling>
        <c:delete val="0"/>
        <c:axPos val="b"/>
        <c:numFmt formatCode="General" sourceLinked="1"/>
        <c:majorTickMark val="out"/>
        <c:minorTickMark val="none"/>
        <c:tickLblPos val="nextTo"/>
        <c:crossAx val="175857024"/>
        <c:crosses val="autoZero"/>
        <c:auto val="1"/>
        <c:lblAlgn val="ctr"/>
        <c:lblOffset val="100"/>
        <c:noMultiLvlLbl val="0"/>
      </c:catAx>
      <c:valAx>
        <c:axId val="175857024"/>
        <c:scaling>
          <c:orientation val="minMax"/>
          <c:max val="100"/>
          <c:min val="20"/>
        </c:scaling>
        <c:delete val="0"/>
        <c:axPos val="l"/>
        <c:majorGridlines/>
        <c:numFmt formatCode="General" sourceLinked="1"/>
        <c:majorTickMark val="out"/>
        <c:minorTickMark val="none"/>
        <c:tickLblPos val="nextTo"/>
        <c:crossAx val="175855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Equity Diversification Index and NBER Recessions</a:t>
            </a:r>
            <a:endParaRPr lang="en-IE">
              <a:effectLst/>
            </a:endParaRPr>
          </a:p>
        </c:rich>
      </c:tx>
      <c:overlay val="0"/>
    </c:title>
    <c:autoTitleDeleted val="0"/>
    <c:plotArea>
      <c:layout/>
      <c:barChart>
        <c:barDir val="col"/>
        <c:grouping val="clustered"/>
        <c:varyColors val="0"/>
        <c:ser>
          <c:idx val="1"/>
          <c:order val="1"/>
          <c:tx>
            <c:strRef>
              <c:f>Equity_NBER!$C$1</c:f>
              <c:strCache>
                <c:ptCount val="1"/>
                <c:pt idx="0">
                  <c:v>NBER</c:v>
                </c:pt>
              </c:strCache>
            </c:strRef>
          </c:tx>
          <c:spPr>
            <a:solidFill>
              <a:schemeClr val="bg2">
                <a:lumMod val="90000"/>
              </a:schemeClr>
            </a:solidFill>
          </c:spPr>
          <c:invertIfNegative val="0"/>
          <c:val>
            <c:numRef>
              <c:f>Equity_NBER!$C$2:$C$28</c:f>
              <c:numCache>
                <c:formatCode>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1</c:v>
                </c:pt>
                <c:pt idx="23">
                  <c:v>1</c:v>
                </c:pt>
                <c:pt idx="24">
                  <c:v>0</c:v>
                </c:pt>
                <c:pt idx="25">
                  <c:v>0</c:v>
                </c:pt>
                <c:pt idx="26">
                  <c:v>0</c:v>
                </c:pt>
              </c:numCache>
            </c:numRef>
          </c:val>
          <c:extLst>
            <c:ext xmlns:c16="http://schemas.microsoft.com/office/drawing/2014/chart" uri="{C3380CC4-5D6E-409C-BE32-E72D297353CC}">
              <c16:uniqueId val="{00000000-4FDC-42EC-8516-DAFADF28506C}"/>
            </c:ext>
          </c:extLst>
        </c:ser>
        <c:dLbls>
          <c:showLegendKey val="0"/>
          <c:showVal val="0"/>
          <c:showCatName val="0"/>
          <c:showSerName val="0"/>
          <c:showPercent val="0"/>
          <c:showBubbleSize val="0"/>
        </c:dLbls>
        <c:gapWidth val="0"/>
        <c:overlap val="100"/>
        <c:axId val="175959424"/>
        <c:axId val="175957888"/>
      </c:barChart>
      <c:lineChart>
        <c:grouping val="standard"/>
        <c:varyColors val="0"/>
        <c:ser>
          <c:idx val="0"/>
          <c:order val="0"/>
          <c:tx>
            <c:strRef>
              <c:f>Equity_NBER!$B$1</c:f>
              <c:strCache>
                <c:ptCount val="1"/>
                <c:pt idx="0">
                  <c:v>World Equity Diversification Index</c:v>
                </c:pt>
              </c:strCache>
            </c:strRef>
          </c:tx>
          <c:marker>
            <c:symbol val="none"/>
          </c:marker>
          <c:cat>
            <c:numRef>
              <c:f>Equity_NBER!$A$2:$A$28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Equity_NBER!$B$2:$B$28</c:f>
              <c:numCache>
                <c:formatCode>General</c:formatCode>
                <c:ptCount val="27"/>
                <c:pt idx="0">
                  <c:v>84.855086277107446</c:v>
                </c:pt>
                <c:pt idx="1">
                  <c:v>82.462951051744881</c:v>
                </c:pt>
                <c:pt idx="2">
                  <c:v>82.549737433812993</c:v>
                </c:pt>
                <c:pt idx="3">
                  <c:v>83.599958701330152</c:v>
                </c:pt>
                <c:pt idx="4">
                  <c:v>99.159077480761312</c:v>
                </c:pt>
                <c:pt idx="5">
                  <c:v>97.10569159824361</c:v>
                </c:pt>
                <c:pt idx="6">
                  <c:v>82.635466939271083</c:v>
                </c:pt>
                <c:pt idx="7">
                  <c:v>96.522490501650068</c:v>
                </c:pt>
                <c:pt idx="8">
                  <c:v>94.951016414520751</c:v>
                </c:pt>
                <c:pt idx="9">
                  <c:v>93.937703562861358</c:v>
                </c:pt>
                <c:pt idx="10">
                  <c:v>97.468633000528172</c:v>
                </c:pt>
                <c:pt idx="11">
                  <c:v>78.755112456432116</c:v>
                </c:pt>
                <c:pt idx="12">
                  <c:v>81.808757948586106</c:v>
                </c:pt>
                <c:pt idx="13">
                  <c:v>86.210223055686484</c:v>
                </c:pt>
                <c:pt idx="14">
                  <c:v>79.523476226793775</c:v>
                </c:pt>
                <c:pt idx="15">
                  <c:v>78.720662977866255</c:v>
                </c:pt>
                <c:pt idx="16">
                  <c:v>77.103727915595698</c:v>
                </c:pt>
                <c:pt idx="17">
                  <c:v>81.765042018652835</c:v>
                </c:pt>
                <c:pt idx="18">
                  <c:v>72.993010814901936</c:v>
                </c:pt>
                <c:pt idx="19">
                  <c:v>76.80544804690598</c:v>
                </c:pt>
                <c:pt idx="20">
                  <c:v>68.579497422165488</c:v>
                </c:pt>
                <c:pt idx="21">
                  <c:v>62.650165906891992</c:v>
                </c:pt>
                <c:pt idx="22">
                  <c:v>61.510520091751474</c:v>
                </c:pt>
                <c:pt idx="23">
                  <c:v>62.804745240605975</c:v>
                </c:pt>
                <c:pt idx="24">
                  <c:v>58.064171738242273</c:v>
                </c:pt>
                <c:pt idx="25">
                  <c:v>58.020248509200336</c:v>
                </c:pt>
                <c:pt idx="26">
                  <c:v>60.778405106120928</c:v>
                </c:pt>
              </c:numCache>
            </c:numRef>
          </c:val>
          <c:smooth val="0"/>
          <c:extLst>
            <c:ext xmlns:c16="http://schemas.microsoft.com/office/drawing/2014/chart" uri="{C3380CC4-5D6E-409C-BE32-E72D297353CC}">
              <c16:uniqueId val="{00000001-4FDC-42EC-8516-DAFADF28506C}"/>
            </c:ext>
          </c:extLst>
        </c:ser>
        <c:dLbls>
          <c:showLegendKey val="0"/>
          <c:showVal val="0"/>
          <c:showCatName val="0"/>
          <c:showSerName val="0"/>
          <c:showPercent val="0"/>
          <c:showBubbleSize val="0"/>
        </c:dLbls>
        <c:marker val="1"/>
        <c:smooth val="0"/>
        <c:axId val="175946368"/>
        <c:axId val="175956352"/>
      </c:lineChart>
      <c:catAx>
        <c:axId val="175946368"/>
        <c:scaling>
          <c:orientation val="minMax"/>
        </c:scaling>
        <c:delete val="0"/>
        <c:axPos val="b"/>
        <c:numFmt formatCode="General" sourceLinked="1"/>
        <c:majorTickMark val="out"/>
        <c:minorTickMark val="none"/>
        <c:tickLblPos val="nextTo"/>
        <c:crossAx val="175956352"/>
        <c:crosses val="autoZero"/>
        <c:auto val="1"/>
        <c:lblAlgn val="ctr"/>
        <c:lblOffset val="100"/>
        <c:noMultiLvlLbl val="0"/>
      </c:catAx>
      <c:valAx>
        <c:axId val="175956352"/>
        <c:scaling>
          <c:orientation val="minMax"/>
          <c:max val="100"/>
          <c:min val="40"/>
        </c:scaling>
        <c:delete val="0"/>
        <c:axPos val="l"/>
        <c:majorGridlines/>
        <c:numFmt formatCode="General" sourceLinked="1"/>
        <c:majorTickMark val="out"/>
        <c:minorTickMark val="none"/>
        <c:tickLblPos val="nextTo"/>
        <c:crossAx val="175946368"/>
        <c:crosses val="autoZero"/>
        <c:crossBetween val="between"/>
      </c:valAx>
      <c:valAx>
        <c:axId val="175957888"/>
        <c:scaling>
          <c:orientation val="minMax"/>
          <c:max val="1"/>
          <c:min val="0"/>
        </c:scaling>
        <c:delete val="0"/>
        <c:axPos val="r"/>
        <c:numFmt formatCode="0" sourceLinked="1"/>
        <c:majorTickMark val="out"/>
        <c:minorTickMark val="none"/>
        <c:tickLblPos val="none"/>
        <c:crossAx val="175959424"/>
        <c:crosses val="max"/>
        <c:crossBetween val="between"/>
      </c:valAx>
      <c:catAx>
        <c:axId val="175959424"/>
        <c:scaling>
          <c:orientation val="minMax"/>
        </c:scaling>
        <c:delete val="1"/>
        <c:axPos val="b"/>
        <c:majorTickMark val="out"/>
        <c:minorTickMark val="none"/>
        <c:tickLblPos val="nextTo"/>
        <c:crossAx val="175957888"/>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Bond Diversification Index and NBER Recessions</a:t>
            </a:r>
            <a:endParaRPr lang="en-IE">
              <a:effectLst/>
            </a:endParaRPr>
          </a:p>
        </c:rich>
      </c:tx>
      <c:overlay val="0"/>
    </c:title>
    <c:autoTitleDeleted val="0"/>
    <c:plotArea>
      <c:layout/>
      <c:barChart>
        <c:barDir val="col"/>
        <c:grouping val="clustered"/>
        <c:varyColors val="0"/>
        <c:ser>
          <c:idx val="2"/>
          <c:order val="1"/>
          <c:tx>
            <c:strRef>
              <c:f>Bond_NBER!$C$1</c:f>
              <c:strCache>
                <c:ptCount val="1"/>
                <c:pt idx="0">
                  <c:v>NBER</c:v>
                </c:pt>
              </c:strCache>
            </c:strRef>
          </c:tx>
          <c:spPr>
            <a:solidFill>
              <a:schemeClr val="bg2">
                <a:lumMod val="90000"/>
              </a:schemeClr>
            </a:solidFill>
          </c:spPr>
          <c:invertIfNegative val="0"/>
          <c:val>
            <c:numRef>
              <c:f>Bond_NBER!$C$2:$C$28</c:f>
              <c:numCache>
                <c:formatCode>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1</c:v>
                </c:pt>
                <c:pt idx="23">
                  <c:v>1</c:v>
                </c:pt>
                <c:pt idx="24">
                  <c:v>0</c:v>
                </c:pt>
                <c:pt idx="25">
                  <c:v>0</c:v>
                </c:pt>
                <c:pt idx="26">
                  <c:v>0</c:v>
                </c:pt>
              </c:numCache>
            </c:numRef>
          </c:val>
          <c:extLst>
            <c:ext xmlns:c16="http://schemas.microsoft.com/office/drawing/2014/chart" uri="{C3380CC4-5D6E-409C-BE32-E72D297353CC}">
              <c16:uniqueId val="{00000000-777B-480D-A0CE-3C3B777CCDDD}"/>
            </c:ext>
          </c:extLst>
        </c:ser>
        <c:dLbls>
          <c:showLegendKey val="0"/>
          <c:showVal val="0"/>
          <c:showCatName val="0"/>
          <c:showSerName val="0"/>
          <c:showPercent val="0"/>
          <c:showBubbleSize val="0"/>
        </c:dLbls>
        <c:gapWidth val="0"/>
        <c:overlap val="100"/>
        <c:axId val="176024960"/>
        <c:axId val="176023424"/>
      </c:barChart>
      <c:lineChart>
        <c:grouping val="standard"/>
        <c:varyColors val="0"/>
        <c:ser>
          <c:idx val="1"/>
          <c:order val="0"/>
          <c:tx>
            <c:strRef>
              <c:f>Bond_NBER!$B$1</c:f>
              <c:strCache>
                <c:ptCount val="1"/>
                <c:pt idx="0">
                  <c:v>World Bond Diversification Index</c:v>
                </c:pt>
              </c:strCache>
            </c:strRef>
          </c:tx>
          <c:marker>
            <c:symbol val="none"/>
          </c:marker>
          <c:cat>
            <c:numRef>
              <c:f>Bond_NBER!$A$2:$A$28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Bond_NBER!$B$2:$B$28</c:f>
              <c:numCache>
                <c:formatCode>General</c:formatCode>
                <c:ptCount val="27"/>
                <c:pt idx="0">
                  <c:v>55.871206542264275</c:v>
                </c:pt>
                <c:pt idx="1">
                  <c:v>93.46268871345147</c:v>
                </c:pt>
                <c:pt idx="2">
                  <c:v>95.208509458620625</c:v>
                </c:pt>
                <c:pt idx="3">
                  <c:v>83.535492492588773</c:v>
                </c:pt>
                <c:pt idx="4">
                  <c:v>99.969798076194635</c:v>
                </c:pt>
                <c:pt idx="5">
                  <c:v>99.414265097441458</c:v>
                </c:pt>
                <c:pt idx="6">
                  <c:v>70.700828611097819</c:v>
                </c:pt>
                <c:pt idx="7">
                  <c:v>91.051162727203945</c:v>
                </c:pt>
                <c:pt idx="8">
                  <c:v>94.818755463362209</c:v>
                </c:pt>
                <c:pt idx="9">
                  <c:v>98.579461559337275</c:v>
                </c:pt>
                <c:pt idx="10">
                  <c:v>96.958204669338258</c:v>
                </c:pt>
                <c:pt idx="11">
                  <c:v>95.985681512778584</c:v>
                </c:pt>
                <c:pt idx="12">
                  <c:v>96.688222069848038</c:v>
                </c:pt>
                <c:pt idx="13">
                  <c:v>96.348008857647613</c:v>
                </c:pt>
                <c:pt idx="14">
                  <c:v>97.100090948374515</c:v>
                </c:pt>
                <c:pt idx="15">
                  <c:v>96.928596973555273</c:v>
                </c:pt>
                <c:pt idx="16">
                  <c:v>98.312560720232</c:v>
                </c:pt>
                <c:pt idx="17">
                  <c:v>98.309244685691269</c:v>
                </c:pt>
                <c:pt idx="18">
                  <c:v>82.009378814788121</c:v>
                </c:pt>
                <c:pt idx="19">
                  <c:v>57.152299033146441</c:v>
                </c:pt>
                <c:pt idx="20">
                  <c:v>76.348197134965616</c:v>
                </c:pt>
                <c:pt idx="21">
                  <c:v>85.970600509498695</c:v>
                </c:pt>
                <c:pt idx="22">
                  <c:v>75.99952774702821</c:v>
                </c:pt>
                <c:pt idx="23">
                  <c:v>61.283501766373909</c:v>
                </c:pt>
                <c:pt idx="24">
                  <c:v>59.315693542428818</c:v>
                </c:pt>
                <c:pt idx="25">
                  <c:v>55.997925212664448</c:v>
                </c:pt>
                <c:pt idx="26">
                  <c:v>51.827720461515611</c:v>
                </c:pt>
              </c:numCache>
            </c:numRef>
          </c:val>
          <c:smooth val="0"/>
          <c:extLst>
            <c:ext xmlns:c16="http://schemas.microsoft.com/office/drawing/2014/chart" uri="{C3380CC4-5D6E-409C-BE32-E72D297353CC}">
              <c16:uniqueId val="{00000001-777B-480D-A0CE-3C3B777CCDDD}"/>
            </c:ext>
          </c:extLst>
        </c:ser>
        <c:dLbls>
          <c:showLegendKey val="0"/>
          <c:showVal val="0"/>
          <c:showCatName val="0"/>
          <c:showSerName val="0"/>
          <c:showPercent val="0"/>
          <c:showBubbleSize val="0"/>
        </c:dLbls>
        <c:marker val="1"/>
        <c:smooth val="0"/>
        <c:axId val="176016000"/>
        <c:axId val="176021888"/>
      </c:lineChart>
      <c:catAx>
        <c:axId val="176016000"/>
        <c:scaling>
          <c:orientation val="minMax"/>
        </c:scaling>
        <c:delete val="0"/>
        <c:axPos val="b"/>
        <c:numFmt formatCode="General" sourceLinked="1"/>
        <c:majorTickMark val="out"/>
        <c:minorTickMark val="none"/>
        <c:tickLblPos val="nextTo"/>
        <c:crossAx val="176021888"/>
        <c:crosses val="autoZero"/>
        <c:auto val="1"/>
        <c:lblAlgn val="ctr"/>
        <c:lblOffset val="100"/>
        <c:noMultiLvlLbl val="0"/>
      </c:catAx>
      <c:valAx>
        <c:axId val="176021888"/>
        <c:scaling>
          <c:orientation val="minMax"/>
          <c:max val="100"/>
          <c:min val="40"/>
        </c:scaling>
        <c:delete val="0"/>
        <c:axPos val="l"/>
        <c:majorGridlines/>
        <c:numFmt formatCode="General" sourceLinked="1"/>
        <c:majorTickMark val="out"/>
        <c:minorTickMark val="none"/>
        <c:tickLblPos val="nextTo"/>
        <c:crossAx val="176016000"/>
        <c:crosses val="autoZero"/>
        <c:crossBetween val="between"/>
      </c:valAx>
      <c:valAx>
        <c:axId val="176023424"/>
        <c:scaling>
          <c:orientation val="minMax"/>
          <c:max val="1"/>
        </c:scaling>
        <c:delete val="0"/>
        <c:axPos val="r"/>
        <c:numFmt formatCode="0" sourceLinked="1"/>
        <c:majorTickMark val="out"/>
        <c:minorTickMark val="none"/>
        <c:tickLblPos val="none"/>
        <c:crossAx val="176024960"/>
        <c:crosses val="max"/>
        <c:crossBetween val="between"/>
      </c:valAx>
      <c:catAx>
        <c:axId val="176024960"/>
        <c:scaling>
          <c:orientation val="minMax"/>
        </c:scaling>
        <c:delete val="1"/>
        <c:axPos val="b"/>
        <c:majorTickMark val="out"/>
        <c:minorTickMark val="none"/>
        <c:tickLblPos val="nextTo"/>
        <c:crossAx val="176023424"/>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800" b="1" i="0" baseline="0">
                <a:effectLst/>
              </a:rPr>
              <a:t>World Real Estate Diversification Index and NBER Recessions</a:t>
            </a:r>
            <a:endParaRPr lang="en-IE">
              <a:effectLst/>
            </a:endParaRPr>
          </a:p>
        </c:rich>
      </c:tx>
      <c:overlay val="0"/>
    </c:title>
    <c:autoTitleDeleted val="0"/>
    <c:plotArea>
      <c:layout/>
      <c:barChart>
        <c:barDir val="col"/>
        <c:grouping val="clustered"/>
        <c:varyColors val="0"/>
        <c:ser>
          <c:idx val="2"/>
          <c:order val="1"/>
          <c:tx>
            <c:strRef>
              <c:f>REIT_NBER!$C$1</c:f>
              <c:strCache>
                <c:ptCount val="1"/>
                <c:pt idx="0">
                  <c:v>NBER</c:v>
                </c:pt>
              </c:strCache>
            </c:strRef>
          </c:tx>
          <c:spPr>
            <a:solidFill>
              <a:schemeClr val="bg2">
                <a:lumMod val="90000"/>
              </a:schemeClr>
            </a:solidFill>
          </c:spPr>
          <c:invertIfNegative val="0"/>
          <c:val>
            <c:numRef>
              <c:f>REIT_NBER!$C$2:$C$28</c:f>
              <c:numCache>
                <c:formatCode>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1</c:v>
                </c:pt>
                <c:pt idx="23">
                  <c:v>1</c:v>
                </c:pt>
                <c:pt idx="24">
                  <c:v>0</c:v>
                </c:pt>
                <c:pt idx="25">
                  <c:v>0</c:v>
                </c:pt>
                <c:pt idx="26">
                  <c:v>0</c:v>
                </c:pt>
              </c:numCache>
            </c:numRef>
          </c:val>
          <c:extLst>
            <c:ext xmlns:c16="http://schemas.microsoft.com/office/drawing/2014/chart" uri="{C3380CC4-5D6E-409C-BE32-E72D297353CC}">
              <c16:uniqueId val="{00000000-CBE6-41B2-81A8-F4831456639D}"/>
            </c:ext>
          </c:extLst>
        </c:ser>
        <c:dLbls>
          <c:showLegendKey val="0"/>
          <c:showVal val="0"/>
          <c:showCatName val="0"/>
          <c:showSerName val="0"/>
          <c:showPercent val="0"/>
          <c:showBubbleSize val="0"/>
        </c:dLbls>
        <c:gapWidth val="0"/>
        <c:overlap val="100"/>
        <c:axId val="176098688"/>
        <c:axId val="176097152"/>
      </c:barChart>
      <c:lineChart>
        <c:grouping val="standard"/>
        <c:varyColors val="0"/>
        <c:ser>
          <c:idx val="1"/>
          <c:order val="0"/>
          <c:tx>
            <c:strRef>
              <c:f>REIT_NBER!$B$1</c:f>
              <c:strCache>
                <c:ptCount val="1"/>
                <c:pt idx="0">
                  <c:v>World Real Estate Diversification Index</c:v>
                </c:pt>
              </c:strCache>
            </c:strRef>
          </c:tx>
          <c:marker>
            <c:symbol val="none"/>
          </c:marker>
          <c:cat>
            <c:numRef>
              <c:f>REIT_NBER!$A$2:$A$28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REIT_NBER!$B$2:$B$28</c:f>
              <c:numCache>
                <c:formatCode>General</c:formatCode>
                <c:ptCount val="27"/>
                <c:pt idx="0">
                  <c:v>71.584440262569501</c:v>
                </c:pt>
                <c:pt idx="1">
                  <c:v>90.703792246359541</c:v>
                </c:pt>
                <c:pt idx="2">
                  <c:v>92.198097907780848</c:v>
                </c:pt>
                <c:pt idx="3">
                  <c:v>90.249629283163301</c:v>
                </c:pt>
                <c:pt idx="4">
                  <c:v>99.74659176193191</c:v>
                </c:pt>
                <c:pt idx="5">
                  <c:v>97.693496897406675</c:v>
                </c:pt>
                <c:pt idx="6">
                  <c:v>81.67912404183123</c:v>
                </c:pt>
                <c:pt idx="7">
                  <c:v>96.528510966148914</c:v>
                </c:pt>
                <c:pt idx="8">
                  <c:v>94.863295032412282</c:v>
                </c:pt>
                <c:pt idx="9">
                  <c:v>97.018433966143064</c:v>
                </c:pt>
                <c:pt idx="10">
                  <c:v>98.803990973522659</c:v>
                </c:pt>
                <c:pt idx="11">
                  <c:v>83.518977655480924</c:v>
                </c:pt>
                <c:pt idx="12">
                  <c:v>93.676341712234461</c:v>
                </c:pt>
                <c:pt idx="13">
                  <c:v>95.385739000629769</c:v>
                </c:pt>
                <c:pt idx="14">
                  <c:v>97.352246050969171</c:v>
                </c:pt>
                <c:pt idx="15">
                  <c:v>89.775251384654709</c:v>
                </c:pt>
                <c:pt idx="16">
                  <c:v>87.009666114919995</c:v>
                </c:pt>
                <c:pt idx="17">
                  <c:v>95.74420964057056</c:v>
                </c:pt>
                <c:pt idx="18">
                  <c:v>82.117991661334727</c:v>
                </c:pt>
                <c:pt idx="19">
                  <c:v>84.021731522766004</c:v>
                </c:pt>
                <c:pt idx="20">
                  <c:v>79.482218991448832</c:v>
                </c:pt>
                <c:pt idx="21">
                  <c:v>70.590328258118333</c:v>
                </c:pt>
                <c:pt idx="22">
                  <c:v>64.758449482386155</c:v>
                </c:pt>
                <c:pt idx="23">
                  <c:v>66.929093142521168</c:v>
                </c:pt>
                <c:pt idx="24">
                  <c:v>56.966723389253808</c:v>
                </c:pt>
                <c:pt idx="25">
                  <c:v>55.978065059774266</c:v>
                </c:pt>
                <c:pt idx="26">
                  <c:v>66.800792576069469</c:v>
                </c:pt>
              </c:numCache>
            </c:numRef>
          </c:val>
          <c:smooth val="0"/>
          <c:extLst>
            <c:ext xmlns:c16="http://schemas.microsoft.com/office/drawing/2014/chart" uri="{C3380CC4-5D6E-409C-BE32-E72D297353CC}">
              <c16:uniqueId val="{00000001-CBE6-41B2-81A8-F4831456639D}"/>
            </c:ext>
          </c:extLst>
        </c:ser>
        <c:dLbls>
          <c:showLegendKey val="0"/>
          <c:showVal val="0"/>
          <c:showCatName val="0"/>
          <c:showSerName val="0"/>
          <c:showPercent val="0"/>
          <c:showBubbleSize val="0"/>
        </c:dLbls>
        <c:marker val="1"/>
        <c:smooth val="0"/>
        <c:axId val="176085632"/>
        <c:axId val="176095616"/>
      </c:lineChart>
      <c:catAx>
        <c:axId val="176085632"/>
        <c:scaling>
          <c:orientation val="minMax"/>
        </c:scaling>
        <c:delete val="0"/>
        <c:axPos val="b"/>
        <c:numFmt formatCode="General" sourceLinked="1"/>
        <c:majorTickMark val="out"/>
        <c:minorTickMark val="none"/>
        <c:tickLblPos val="nextTo"/>
        <c:crossAx val="176095616"/>
        <c:crosses val="autoZero"/>
        <c:auto val="1"/>
        <c:lblAlgn val="ctr"/>
        <c:lblOffset val="100"/>
        <c:noMultiLvlLbl val="0"/>
      </c:catAx>
      <c:valAx>
        <c:axId val="176095616"/>
        <c:scaling>
          <c:orientation val="minMax"/>
          <c:max val="100"/>
          <c:min val="40"/>
        </c:scaling>
        <c:delete val="0"/>
        <c:axPos val="l"/>
        <c:majorGridlines/>
        <c:numFmt formatCode="General" sourceLinked="1"/>
        <c:majorTickMark val="out"/>
        <c:minorTickMark val="none"/>
        <c:tickLblPos val="nextTo"/>
        <c:crossAx val="176085632"/>
        <c:crosses val="autoZero"/>
        <c:crossBetween val="between"/>
      </c:valAx>
      <c:valAx>
        <c:axId val="176097152"/>
        <c:scaling>
          <c:orientation val="minMax"/>
          <c:max val="1"/>
          <c:min val="0"/>
        </c:scaling>
        <c:delete val="0"/>
        <c:axPos val="r"/>
        <c:numFmt formatCode="0" sourceLinked="1"/>
        <c:majorTickMark val="out"/>
        <c:minorTickMark val="none"/>
        <c:tickLblPos val="nextTo"/>
        <c:crossAx val="176098688"/>
        <c:crosses val="max"/>
        <c:crossBetween val="between"/>
      </c:valAx>
      <c:catAx>
        <c:axId val="176098688"/>
        <c:scaling>
          <c:orientation val="minMax"/>
        </c:scaling>
        <c:delete val="1"/>
        <c:axPos val="b"/>
        <c:majorTickMark val="out"/>
        <c:minorTickMark val="none"/>
        <c:tickLblPos val="nextTo"/>
        <c:crossAx val="17609715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Across_Assets!$AD$1:$AD$2</c:f>
              <c:strCache>
                <c:ptCount val="2"/>
                <c:pt idx="0">
                  <c:v>3 Assets</c:v>
                </c:pt>
                <c:pt idx="1">
                  <c:v>Australia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Across_Assets!$AD$3:$AD$28</c:f>
              <c:numCache>
                <c:formatCode>General</c:formatCode>
                <c:ptCount val="26"/>
                <c:pt idx="0">
                  <c:v>99.851392494167428</c:v>
                </c:pt>
                <c:pt idx="1">
                  <c:v>83.464485271099548</c:v>
                </c:pt>
                <c:pt idx="2">
                  <c:v>84.842448252526708</c:v>
                </c:pt>
                <c:pt idx="3">
                  <c:v>94.146328339275783</c:v>
                </c:pt>
                <c:pt idx="4">
                  <c:v>99.959445483205897</c:v>
                </c:pt>
                <c:pt idx="5">
                  <c:v>98.82686584641506</c:v>
                </c:pt>
                <c:pt idx="6">
                  <c:v>82.441276453325827</c:v>
                </c:pt>
                <c:pt idx="7">
                  <c:v>97.612694662856413</c:v>
                </c:pt>
                <c:pt idx="8">
                  <c:v>99.445117813341241</c:v>
                </c:pt>
                <c:pt idx="9">
                  <c:v>99.605438285686432</c:v>
                </c:pt>
                <c:pt idx="10">
                  <c:v>64.823435940124185</c:v>
                </c:pt>
                <c:pt idx="11">
                  <c:v>83.727428060966346</c:v>
                </c:pt>
                <c:pt idx="12">
                  <c:v>85.719342990399355</c:v>
                </c:pt>
                <c:pt idx="13">
                  <c:v>89.495513329749926</c:v>
                </c:pt>
                <c:pt idx="14">
                  <c:v>86.151530362261838</c:v>
                </c:pt>
                <c:pt idx="15">
                  <c:v>89.595537218975309</c:v>
                </c:pt>
                <c:pt idx="16">
                  <c:v>96.581832641838218</c:v>
                </c:pt>
                <c:pt idx="17">
                  <c:v>63.933643903175401</c:v>
                </c:pt>
                <c:pt idx="18">
                  <c:v>62.775453035478797</c:v>
                </c:pt>
                <c:pt idx="19">
                  <c:v>68.347939240218295</c:v>
                </c:pt>
                <c:pt idx="20">
                  <c:v>57.196576357958634</c:v>
                </c:pt>
                <c:pt idx="21">
                  <c:v>50.480910936477564</c:v>
                </c:pt>
                <c:pt idx="22">
                  <c:v>54.054991194004707</c:v>
                </c:pt>
                <c:pt idx="23">
                  <c:v>45.607151655059567</c:v>
                </c:pt>
                <c:pt idx="24">
                  <c:v>44.614092096091703</c:v>
                </c:pt>
                <c:pt idx="25">
                  <c:v>62.379913083307095</c:v>
                </c:pt>
              </c:numCache>
            </c:numRef>
          </c:val>
          <c:smooth val="0"/>
          <c:extLst>
            <c:ext xmlns:c16="http://schemas.microsoft.com/office/drawing/2014/chart" uri="{C3380CC4-5D6E-409C-BE32-E72D297353CC}">
              <c16:uniqueId val="{00000000-3592-4344-8722-FCB9C3AAF7D5}"/>
            </c:ext>
          </c:extLst>
        </c:ser>
        <c:ser>
          <c:idx val="1"/>
          <c:order val="1"/>
          <c:tx>
            <c:strRef>
              <c:f>Across_Assets!$AE$1:$AE$2</c:f>
              <c:strCache>
                <c:ptCount val="2"/>
                <c:pt idx="0">
                  <c:v>Equity</c:v>
                </c:pt>
                <c:pt idx="1">
                  <c:v>Australia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Across_Assets!$AE$3:$AE$28</c:f>
              <c:numCache>
                <c:formatCode>General</c:formatCode>
                <c:ptCount val="26"/>
                <c:pt idx="0">
                  <c:v>99.702784988334855</c:v>
                </c:pt>
                <c:pt idx="1">
                  <c:v>73.5759577136686</c:v>
                </c:pt>
                <c:pt idx="2">
                  <c:v>72.029388905066298</c:v>
                </c:pt>
                <c:pt idx="3">
                  <c:v>96.004002269678821</c:v>
                </c:pt>
                <c:pt idx="4">
                  <c:v>99.878336449617663</c:v>
                </c:pt>
                <c:pt idx="5">
                  <c:v>97.458321843760231</c:v>
                </c:pt>
                <c:pt idx="6">
                  <c:v>76.682485753814603</c:v>
                </c:pt>
                <c:pt idx="7">
                  <c:v>96.498695083107151</c:v>
                </c:pt>
                <c:pt idx="8">
                  <c:v>99.807283283376734</c:v>
                </c:pt>
                <c:pt idx="9">
                  <c:v>98.816314857059325</c:v>
                </c:pt>
                <c:pt idx="10">
                  <c:v>43.899349196933898</c:v>
                </c:pt>
                <c:pt idx="11">
                  <c:v>75.081305779099893</c:v>
                </c:pt>
                <c:pt idx="12">
                  <c:v>77.645395085203603</c:v>
                </c:pt>
                <c:pt idx="13">
                  <c:v>77.184608301930098</c:v>
                </c:pt>
                <c:pt idx="14">
                  <c:v>76.552394999065498</c:v>
                </c:pt>
                <c:pt idx="15">
                  <c:v>79.174643229924499</c:v>
                </c:pt>
                <c:pt idx="16">
                  <c:v>92.128058890299314</c:v>
                </c:pt>
                <c:pt idx="17">
                  <c:v>55.919004638813199</c:v>
                </c:pt>
                <c:pt idx="18">
                  <c:v>59.680678896154703</c:v>
                </c:pt>
                <c:pt idx="19">
                  <c:v>59.826066535136299</c:v>
                </c:pt>
                <c:pt idx="20">
                  <c:v>47.415225712591898</c:v>
                </c:pt>
                <c:pt idx="21">
                  <c:v>41.985270358142699</c:v>
                </c:pt>
                <c:pt idx="22">
                  <c:v>48.074634732892598</c:v>
                </c:pt>
                <c:pt idx="23">
                  <c:v>42.128700457379601</c:v>
                </c:pt>
                <c:pt idx="24">
                  <c:v>44.812033001162398</c:v>
                </c:pt>
                <c:pt idx="25">
                  <c:v>55.944746740414999</c:v>
                </c:pt>
              </c:numCache>
            </c:numRef>
          </c:val>
          <c:smooth val="0"/>
          <c:extLst>
            <c:ext xmlns:c16="http://schemas.microsoft.com/office/drawing/2014/chart" uri="{C3380CC4-5D6E-409C-BE32-E72D297353CC}">
              <c16:uniqueId val="{00000001-3592-4344-8722-FCB9C3AAF7D5}"/>
            </c:ext>
          </c:extLst>
        </c:ser>
        <c:ser>
          <c:idx val="2"/>
          <c:order val="2"/>
          <c:tx>
            <c:strRef>
              <c:f>Across_Assets!$AF$1:$AF$2</c:f>
              <c:strCache>
                <c:ptCount val="2"/>
                <c:pt idx="0">
                  <c:v>Bond</c:v>
                </c:pt>
                <c:pt idx="1">
                  <c:v>Australia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Across_Assets!$AF$3:$AF$28</c:f>
              <c:numCache>
                <c:formatCode>General</c:formatCode>
                <c:ptCount val="26"/>
                <c:pt idx="1">
                  <c:v>84.583555935639694</c:v>
                </c:pt>
                <c:pt idx="2">
                  <c:v>90.692130486009034</c:v>
                </c:pt>
                <c:pt idx="3">
                  <c:v>91.906647546973176</c:v>
                </c:pt>
                <c:pt idx="4">
                  <c:v>100</c:v>
                </c:pt>
                <c:pt idx="5">
                  <c:v>100</c:v>
                </c:pt>
                <c:pt idx="6">
                  <c:v>84.872544951085402</c:v>
                </c:pt>
                <c:pt idx="7">
                  <c:v>97.666045264994537</c:v>
                </c:pt>
                <c:pt idx="8">
                  <c:v>98.528070156647004</c:v>
                </c:pt>
                <c:pt idx="9">
                  <c:v>100</c:v>
                </c:pt>
                <c:pt idx="10">
                  <c:v>96.883801210956861</c:v>
                </c:pt>
                <c:pt idx="11">
                  <c:v>96.982492387491618</c:v>
                </c:pt>
                <c:pt idx="12">
                  <c:v>91.350398099724345</c:v>
                </c:pt>
                <c:pt idx="13">
                  <c:v>99.738864750017541</c:v>
                </c:pt>
                <c:pt idx="14">
                  <c:v>91.549510483351128</c:v>
                </c:pt>
                <c:pt idx="15">
                  <c:v>99.754077461188146</c:v>
                </c:pt>
                <c:pt idx="16">
                  <c:v>100</c:v>
                </c:pt>
                <c:pt idx="17">
                  <c:v>69.288798308006804</c:v>
                </c:pt>
                <c:pt idx="18">
                  <c:v>54.598004267236</c:v>
                </c:pt>
                <c:pt idx="19">
                  <c:v>68.316405041007201</c:v>
                </c:pt>
                <c:pt idx="20">
                  <c:v>58.986132409316902</c:v>
                </c:pt>
                <c:pt idx="21">
                  <c:v>49.234764118420102</c:v>
                </c:pt>
                <c:pt idx="22">
                  <c:v>39.468115175617498</c:v>
                </c:pt>
                <c:pt idx="23">
                  <c:v>39.855481885579401</c:v>
                </c:pt>
                <c:pt idx="24">
                  <c:v>40.0793055100591</c:v>
                </c:pt>
                <c:pt idx="25">
                  <c:v>58.823337632913301</c:v>
                </c:pt>
              </c:numCache>
            </c:numRef>
          </c:val>
          <c:smooth val="0"/>
          <c:extLst>
            <c:ext xmlns:c16="http://schemas.microsoft.com/office/drawing/2014/chart" uri="{C3380CC4-5D6E-409C-BE32-E72D297353CC}">
              <c16:uniqueId val="{00000002-3592-4344-8722-FCB9C3AAF7D5}"/>
            </c:ext>
          </c:extLst>
        </c:ser>
        <c:ser>
          <c:idx val="3"/>
          <c:order val="3"/>
          <c:tx>
            <c:strRef>
              <c:f>Across_Assets!$AG$1:$AG$2</c:f>
              <c:strCache>
                <c:ptCount val="2"/>
                <c:pt idx="0">
                  <c:v>REITs</c:v>
                </c:pt>
                <c:pt idx="1">
                  <c:v>Australia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Across_Assets!$AG$3:$AG$28</c:f>
              <c:numCache>
                <c:formatCode>General</c:formatCode>
                <c:ptCount val="26"/>
                <c:pt idx="0">
                  <c:v>100</c:v>
                </c:pt>
                <c:pt idx="1">
                  <c:v>92.233942163990392</c:v>
                </c:pt>
                <c:pt idx="2">
                  <c:v>91.805825366504806</c:v>
                </c:pt>
                <c:pt idx="3">
                  <c:v>94.528335201175366</c:v>
                </c:pt>
                <c:pt idx="4">
                  <c:v>100</c:v>
                </c:pt>
                <c:pt idx="5">
                  <c:v>99.022275695484979</c:v>
                </c:pt>
                <c:pt idx="6">
                  <c:v>85.768798655077504</c:v>
                </c:pt>
                <c:pt idx="7">
                  <c:v>98.673343640467522</c:v>
                </c:pt>
                <c:pt idx="8">
                  <c:v>100</c:v>
                </c:pt>
                <c:pt idx="9">
                  <c:v>100</c:v>
                </c:pt>
                <c:pt idx="10">
                  <c:v>53.687157412481803</c:v>
                </c:pt>
                <c:pt idx="11">
                  <c:v>79.1184860163075</c:v>
                </c:pt>
                <c:pt idx="12">
                  <c:v>88.162235786270102</c:v>
                </c:pt>
                <c:pt idx="13">
                  <c:v>91.563066937302096</c:v>
                </c:pt>
                <c:pt idx="14">
                  <c:v>90.352685604368887</c:v>
                </c:pt>
                <c:pt idx="15">
                  <c:v>89.857890965813297</c:v>
                </c:pt>
                <c:pt idx="16">
                  <c:v>97.617439035215355</c:v>
                </c:pt>
                <c:pt idx="17">
                  <c:v>66.593128762706201</c:v>
                </c:pt>
                <c:pt idx="18">
                  <c:v>74.047675943045704</c:v>
                </c:pt>
                <c:pt idx="19">
                  <c:v>76.901346144511393</c:v>
                </c:pt>
                <c:pt idx="20">
                  <c:v>65.188370951967102</c:v>
                </c:pt>
                <c:pt idx="21">
                  <c:v>60.222698332869903</c:v>
                </c:pt>
                <c:pt idx="22">
                  <c:v>74.622223673503996</c:v>
                </c:pt>
                <c:pt idx="23">
                  <c:v>54.8372726222197</c:v>
                </c:pt>
                <c:pt idx="24">
                  <c:v>48.950937777053603</c:v>
                </c:pt>
                <c:pt idx="25">
                  <c:v>72.371654876592999</c:v>
                </c:pt>
              </c:numCache>
            </c:numRef>
          </c:val>
          <c:smooth val="0"/>
          <c:extLst>
            <c:ext xmlns:c16="http://schemas.microsoft.com/office/drawing/2014/chart" uri="{C3380CC4-5D6E-409C-BE32-E72D297353CC}">
              <c16:uniqueId val="{00000003-3592-4344-8722-FCB9C3AAF7D5}"/>
            </c:ext>
          </c:extLst>
        </c:ser>
        <c:dLbls>
          <c:showLegendKey val="0"/>
          <c:showVal val="0"/>
          <c:showCatName val="0"/>
          <c:showSerName val="0"/>
          <c:showPercent val="0"/>
          <c:showBubbleSize val="0"/>
        </c:dLbls>
        <c:smooth val="0"/>
        <c:axId val="176521216"/>
        <c:axId val="176522752"/>
      </c:lineChart>
      <c:catAx>
        <c:axId val="176521216"/>
        <c:scaling>
          <c:orientation val="minMax"/>
        </c:scaling>
        <c:delete val="0"/>
        <c:axPos val="b"/>
        <c:numFmt formatCode="General" sourceLinked="1"/>
        <c:majorTickMark val="out"/>
        <c:minorTickMark val="none"/>
        <c:tickLblPos val="nextTo"/>
        <c:crossAx val="176522752"/>
        <c:crosses val="autoZero"/>
        <c:auto val="1"/>
        <c:lblAlgn val="ctr"/>
        <c:lblOffset val="100"/>
        <c:noMultiLvlLbl val="0"/>
      </c:catAx>
      <c:valAx>
        <c:axId val="176522752"/>
        <c:scaling>
          <c:orientation val="minMax"/>
          <c:max val="100"/>
          <c:min val="30"/>
        </c:scaling>
        <c:delete val="0"/>
        <c:axPos val="l"/>
        <c:majorGridlines/>
        <c:numFmt formatCode="General" sourceLinked="1"/>
        <c:majorTickMark val="out"/>
        <c:minorTickMark val="none"/>
        <c:tickLblPos val="nextTo"/>
        <c:crossAx val="1765212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Across_Assets!$AH$1:$AH$2</c:f>
              <c:strCache>
                <c:ptCount val="2"/>
                <c:pt idx="0">
                  <c:v>3 Assets</c:v>
                </c:pt>
                <c:pt idx="1">
                  <c:v>Belgium</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Across_Assets!$AH$3:$AH$28</c:f>
              <c:numCache>
                <c:formatCode>General</c:formatCode>
                <c:ptCount val="26"/>
                <c:pt idx="0">
                  <c:v>57.362352615925204</c:v>
                </c:pt>
                <c:pt idx="1">
                  <c:v>93.4967553669766</c:v>
                </c:pt>
                <c:pt idx="2">
                  <c:v>81.52774045238786</c:v>
                </c:pt>
                <c:pt idx="3">
                  <c:v>91.484836831370728</c:v>
                </c:pt>
                <c:pt idx="4">
                  <c:v>100</c:v>
                </c:pt>
                <c:pt idx="5">
                  <c:v>96.764034970793475</c:v>
                </c:pt>
                <c:pt idx="6">
                  <c:v>64.748687487341599</c:v>
                </c:pt>
                <c:pt idx="7">
                  <c:v>92.945179078694906</c:v>
                </c:pt>
                <c:pt idx="8">
                  <c:v>96.303687234556321</c:v>
                </c:pt>
                <c:pt idx="9">
                  <c:v>99.085392282014411</c:v>
                </c:pt>
                <c:pt idx="10">
                  <c:v>87.256092413556829</c:v>
                </c:pt>
                <c:pt idx="11">
                  <c:v>88.041360661972362</c:v>
                </c:pt>
                <c:pt idx="12">
                  <c:v>94.753471013500715</c:v>
                </c:pt>
                <c:pt idx="13">
                  <c:v>97.62595331477506</c:v>
                </c:pt>
                <c:pt idx="14">
                  <c:v>84.231001101174115</c:v>
                </c:pt>
                <c:pt idx="15">
                  <c:v>75.533091266087581</c:v>
                </c:pt>
                <c:pt idx="16">
                  <c:v>78.612949875211299</c:v>
                </c:pt>
                <c:pt idx="17">
                  <c:v>65.040000276163298</c:v>
                </c:pt>
                <c:pt idx="18">
                  <c:v>53.060208179204132</c:v>
                </c:pt>
                <c:pt idx="19">
                  <c:v>58.164417832222</c:v>
                </c:pt>
                <c:pt idx="20">
                  <c:v>56.911117859913567</c:v>
                </c:pt>
                <c:pt idx="21">
                  <c:v>51.432552635993098</c:v>
                </c:pt>
                <c:pt idx="22">
                  <c:v>45.879696754967462</c:v>
                </c:pt>
                <c:pt idx="23">
                  <c:v>31.28125341024807</c:v>
                </c:pt>
                <c:pt idx="24">
                  <c:v>27.900281717689769</c:v>
                </c:pt>
                <c:pt idx="25">
                  <c:v>28.783177275278195</c:v>
                </c:pt>
              </c:numCache>
            </c:numRef>
          </c:val>
          <c:smooth val="0"/>
          <c:extLst>
            <c:ext xmlns:c16="http://schemas.microsoft.com/office/drawing/2014/chart" uri="{C3380CC4-5D6E-409C-BE32-E72D297353CC}">
              <c16:uniqueId val="{00000000-8DE4-460F-959E-19D4B3853F05}"/>
            </c:ext>
          </c:extLst>
        </c:ser>
        <c:ser>
          <c:idx val="1"/>
          <c:order val="1"/>
          <c:tx>
            <c:strRef>
              <c:f>Across_Assets!$AI$1:$AI$2</c:f>
              <c:strCache>
                <c:ptCount val="2"/>
                <c:pt idx="0">
                  <c:v>Equity</c:v>
                </c:pt>
                <c:pt idx="1">
                  <c:v>Belgium</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Across_Assets!$AI$3:$AI$28</c:f>
              <c:numCache>
                <c:formatCode>General</c:formatCode>
                <c:ptCount val="26"/>
                <c:pt idx="0">
                  <c:v>67.484429544826398</c:v>
                </c:pt>
                <c:pt idx="1">
                  <c:v>88.764677635850205</c:v>
                </c:pt>
                <c:pt idx="2">
                  <c:v>66.974903447398603</c:v>
                </c:pt>
                <c:pt idx="3">
                  <c:v>94.863393953154244</c:v>
                </c:pt>
                <c:pt idx="4">
                  <c:v>100</c:v>
                </c:pt>
                <c:pt idx="5">
                  <c:v>94.805611402272547</c:v>
                </c:pt>
                <c:pt idx="6">
                  <c:v>58.069510179697801</c:v>
                </c:pt>
                <c:pt idx="7">
                  <c:v>92.680546812267636</c:v>
                </c:pt>
                <c:pt idx="8">
                  <c:v>97.109398995317918</c:v>
                </c:pt>
                <c:pt idx="9">
                  <c:v>97.256176846043232</c:v>
                </c:pt>
                <c:pt idx="10">
                  <c:v>66.638610042324302</c:v>
                </c:pt>
                <c:pt idx="11">
                  <c:v>67.482361046549201</c:v>
                </c:pt>
                <c:pt idx="12">
                  <c:v>84.787355207998701</c:v>
                </c:pt>
                <c:pt idx="13">
                  <c:v>93.374270584177225</c:v>
                </c:pt>
                <c:pt idx="14">
                  <c:v>60.051351880002201</c:v>
                </c:pt>
                <c:pt idx="15">
                  <c:v>26.876360724625101</c:v>
                </c:pt>
                <c:pt idx="16">
                  <c:v>37.506991107013803</c:v>
                </c:pt>
                <c:pt idx="17">
                  <c:v>32.225086192666097</c:v>
                </c:pt>
                <c:pt idx="18">
                  <c:v>31.5838413293516</c:v>
                </c:pt>
                <c:pt idx="19">
                  <c:v>20.021745803995998</c:v>
                </c:pt>
                <c:pt idx="20">
                  <c:v>18.684486056563003</c:v>
                </c:pt>
                <c:pt idx="21">
                  <c:v>21.761922459990998</c:v>
                </c:pt>
                <c:pt idx="22">
                  <c:v>27.988826000846203</c:v>
                </c:pt>
                <c:pt idx="23">
                  <c:v>12.251874747572103</c:v>
                </c:pt>
                <c:pt idx="24">
                  <c:v>12.419259399630107</c:v>
                </c:pt>
                <c:pt idx="25">
                  <c:v>17.934066692855097</c:v>
                </c:pt>
              </c:numCache>
            </c:numRef>
          </c:val>
          <c:smooth val="0"/>
          <c:extLst>
            <c:ext xmlns:c16="http://schemas.microsoft.com/office/drawing/2014/chart" uri="{C3380CC4-5D6E-409C-BE32-E72D297353CC}">
              <c16:uniqueId val="{00000001-8DE4-460F-959E-19D4B3853F05}"/>
            </c:ext>
          </c:extLst>
        </c:ser>
        <c:ser>
          <c:idx val="2"/>
          <c:order val="2"/>
          <c:tx>
            <c:strRef>
              <c:f>Across_Assets!$AJ$1:$AJ$2</c:f>
              <c:strCache>
                <c:ptCount val="2"/>
                <c:pt idx="0">
                  <c:v>Bond</c:v>
                </c:pt>
                <c:pt idx="1">
                  <c:v>Belgium</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Across_Assets!$AJ$3:$AJ$28</c:f>
              <c:numCache>
                <c:formatCode>General</c:formatCode>
                <c:ptCount val="26"/>
                <c:pt idx="0">
                  <c:v>47.240275687024003</c:v>
                </c:pt>
                <c:pt idx="1">
                  <c:v>98.228833098102996</c:v>
                </c:pt>
                <c:pt idx="2">
                  <c:v>96.080577457377117</c:v>
                </c:pt>
                <c:pt idx="3">
                  <c:v>88.106279709587199</c:v>
                </c:pt>
                <c:pt idx="4">
                  <c:v>100</c:v>
                </c:pt>
                <c:pt idx="5">
                  <c:v>98.722458539314403</c:v>
                </c:pt>
                <c:pt idx="6">
                  <c:v>71.427864794985396</c:v>
                </c:pt>
                <c:pt idx="7">
                  <c:v>93.209811345122176</c:v>
                </c:pt>
                <c:pt idx="8">
                  <c:v>95.49797547379471</c:v>
                </c:pt>
                <c:pt idx="9">
                  <c:v>100</c:v>
                </c:pt>
                <c:pt idx="10">
                  <c:v>95.129667198346169</c:v>
                </c:pt>
                <c:pt idx="11">
                  <c:v>97.138030904710504</c:v>
                </c:pt>
                <c:pt idx="12">
                  <c:v>100</c:v>
                </c:pt>
                <c:pt idx="13">
                  <c:v>100</c:v>
                </c:pt>
                <c:pt idx="14">
                  <c:v>99.052450362769363</c:v>
                </c:pt>
                <c:pt idx="15">
                  <c:v>99.722913073637628</c:v>
                </c:pt>
                <c:pt idx="16">
                  <c:v>98.331858518620081</c:v>
                </c:pt>
                <c:pt idx="17">
                  <c:v>81.767513438689406</c:v>
                </c:pt>
                <c:pt idx="18">
                  <c:v>55.410671857734997</c:v>
                </c:pt>
                <c:pt idx="19">
                  <c:v>75.650549520127697</c:v>
                </c:pt>
                <c:pt idx="20">
                  <c:v>96.940584984761102</c:v>
                </c:pt>
                <c:pt idx="21">
                  <c:v>84.323687379934199</c:v>
                </c:pt>
                <c:pt idx="22">
                  <c:v>64.116030474267703</c:v>
                </c:pt>
                <c:pt idx="23">
                  <c:v>51.616687105606701</c:v>
                </c:pt>
                <c:pt idx="24">
                  <c:v>43.798152727220803</c:v>
                </c:pt>
                <c:pt idx="25">
                  <c:v>36.058799188267997</c:v>
                </c:pt>
              </c:numCache>
            </c:numRef>
          </c:val>
          <c:smooth val="0"/>
          <c:extLst>
            <c:ext xmlns:c16="http://schemas.microsoft.com/office/drawing/2014/chart" uri="{C3380CC4-5D6E-409C-BE32-E72D297353CC}">
              <c16:uniqueId val="{00000002-8DE4-460F-959E-19D4B3853F05}"/>
            </c:ext>
          </c:extLst>
        </c:ser>
        <c:ser>
          <c:idx val="3"/>
          <c:order val="3"/>
          <c:tx>
            <c:strRef>
              <c:f>Across_Assets!$AK$1:$AK$2</c:f>
              <c:strCache>
                <c:ptCount val="2"/>
                <c:pt idx="0">
                  <c:v>REITs</c:v>
                </c:pt>
                <c:pt idx="1">
                  <c:v>Belgium</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Across_Assets!$AK$3:$AK$28</c:f>
              <c:numCache>
                <c:formatCode>General</c:formatCode>
                <c:ptCount val="26"/>
                <c:pt idx="9">
                  <c:v>100</c:v>
                </c:pt>
                <c:pt idx="10">
                  <c:v>100</c:v>
                </c:pt>
                <c:pt idx="11">
                  <c:v>99.503690034657382</c:v>
                </c:pt>
                <c:pt idx="12">
                  <c:v>99.473057832503429</c:v>
                </c:pt>
                <c:pt idx="13">
                  <c:v>99.503589360147927</c:v>
                </c:pt>
                <c:pt idx="14">
                  <c:v>93.589201060750796</c:v>
                </c:pt>
                <c:pt idx="15">
                  <c:v>100</c:v>
                </c:pt>
                <c:pt idx="16">
                  <c:v>100</c:v>
                </c:pt>
                <c:pt idx="17">
                  <c:v>81.127401197134404</c:v>
                </c:pt>
                <c:pt idx="18">
                  <c:v>72.186111350525806</c:v>
                </c:pt>
                <c:pt idx="19">
                  <c:v>78.820958172542305</c:v>
                </c:pt>
                <c:pt idx="20">
                  <c:v>55.108282538416603</c:v>
                </c:pt>
                <c:pt idx="21">
                  <c:v>48.212048068054102</c:v>
                </c:pt>
                <c:pt idx="22">
                  <c:v>45.534233789788502</c:v>
                </c:pt>
                <c:pt idx="23">
                  <c:v>29.975198377565405</c:v>
                </c:pt>
                <c:pt idx="24">
                  <c:v>27.483433026218407</c:v>
                </c:pt>
                <c:pt idx="25">
                  <c:v>32.356665944711494</c:v>
                </c:pt>
              </c:numCache>
            </c:numRef>
          </c:val>
          <c:smooth val="0"/>
          <c:extLst>
            <c:ext xmlns:c16="http://schemas.microsoft.com/office/drawing/2014/chart" uri="{C3380CC4-5D6E-409C-BE32-E72D297353CC}">
              <c16:uniqueId val="{00000003-8DE4-460F-959E-19D4B3853F05}"/>
            </c:ext>
          </c:extLst>
        </c:ser>
        <c:dLbls>
          <c:showLegendKey val="0"/>
          <c:showVal val="0"/>
          <c:showCatName val="0"/>
          <c:showSerName val="0"/>
          <c:showPercent val="0"/>
          <c:showBubbleSize val="0"/>
        </c:dLbls>
        <c:smooth val="0"/>
        <c:axId val="176690304"/>
        <c:axId val="176691840"/>
      </c:lineChart>
      <c:catAx>
        <c:axId val="176690304"/>
        <c:scaling>
          <c:orientation val="minMax"/>
        </c:scaling>
        <c:delete val="0"/>
        <c:axPos val="b"/>
        <c:numFmt formatCode="General" sourceLinked="1"/>
        <c:majorTickMark val="out"/>
        <c:minorTickMark val="none"/>
        <c:tickLblPos val="nextTo"/>
        <c:crossAx val="176691840"/>
        <c:crosses val="autoZero"/>
        <c:auto val="1"/>
        <c:lblAlgn val="ctr"/>
        <c:lblOffset val="100"/>
        <c:noMultiLvlLbl val="0"/>
      </c:catAx>
      <c:valAx>
        <c:axId val="176691840"/>
        <c:scaling>
          <c:orientation val="minMax"/>
          <c:max val="100"/>
        </c:scaling>
        <c:delete val="0"/>
        <c:axPos val="l"/>
        <c:majorGridlines/>
        <c:numFmt formatCode="General" sourceLinked="1"/>
        <c:majorTickMark val="out"/>
        <c:minorTickMark val="none"/>
        <c:tickLblPos val="nextTo"/>
        <c:crossAx val="176690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Across_Assets!$AL$1:$AL$2</c:f>
              <c:strCache>
                <c:ptCount val="2"/>
                <c:pt idx="0">
                  <c:v>3 Assets</c:v>
                </c:pt>
                <c:pt idx="1">
                  <c:v>Canada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Across_Assets!$AL$3:$AL$28</c:f>
              <c:numCache>
                <c:formatCode>General</c:formatCode>
                <c:ptCount val="26"/>
                <c:pt idx="0">
                  <c:v>98.726499369764653</c:v>
                </c:pt>
                <c:pt idx="1">
                  <c:v>86.128481477539253</c:v>
                </c:pt>
                <c:pt idx="2">
                  <c:v>97.049343821024124</c:v>
                </c:pt>
                <c:pt idx="3">
                  <c:v>95.90691369367768</c:v>
                </c:pt>
                <c:pt idx="4">
                  <c:v>100</c:v>
                </c:pt>
                <c:pt idx="5">
                  <c:v>97.927579703260591</c:v>
                </c:pt>
                <c:pt idx="6">
                  <c:v>95.487529536419004</c:v>
                </c:pt>
                <c:pt idx="7">
                  <c:v>97.507567976352419</c:v>
                </c:pt>
                <c:pt idx="8">
                  <c:v>95.133180920748543</c:v>
                </c:pt>
                <c:pt idx="9">
                  <c:v>96.645160259008421</c:v>
                </c:pt>
                <c:pt idx="10">
                  <c:v>86.587883397692508</c:v>
                </c:pt>
                <c:pt idx="11">
                  <c:v>89.325518971139402</c:v>
                </c:pt>
                <c:pt idx="12">
                  <c:v>87.810090227867704</c:v>
                </c:pt>
                <c:pt idx="13">
                  <c:v>85.986421174117936</c:v>
                </c:pt>
                <c:pt idx="14">
                  <c:v>90.761941735992025</c:v>
                </c:pt>
                <c:pt idx="15">
                  <c:v>82.606541297874259</c:v>
                </c:pt>
                <c:pt idx="16">
                  <c:v>89.245686807683455</c:v>
                </c:pt>
                <c:pt idx="17">
                  <c:v>77.010557043134966</c:v>
                </c:pt>
                <c:pt idx="18">
                  <c:v>79.189701885335765</c:v>
                </c:pt>
                <c:pt idx="19">
                  <c:v>78.546186672840264</c:v>
                </c:pt>
                <c:pt idx="20">
                  <c:v>70.939729346855088</c:v>
                </c:pt>
                <c:pt idx="21">
                  <c:v>50.755831042904902</c:v>
                </c:pt>
                <c:pt idx="22">
                  <c:v>49.423940134634734</c:v>
                </c:pt>
                <c:pt idx="23">
                  <c:v>44.5423594067423</c:v>
                </c:pt>
                <c:pt idx="24">
                  <c:v>44.053387201380268</c:v>
                </c:pt>
                <c:pt idx="25">
                  <c:v>55.048704711427526</c:v>
                </c:pt>
              </c:numCache>
            </c:numRef>
          </c:val>
          <c:smooth val="0"/>
          <c:extLst>
            <c:ext xmlns:c16="http://schemas.microsoft.com/office/drawing/2014/chart" uri="{C3380CC4-5D6E-409C-BE32-E72D297353CC}">
              <c16:uniqueId val="{00000000-542F-46B6-AFAF-D6C0EBAD7DCE}"/>
            </c:ext>
          </c:extLst>
        </c:ser>
        <c:ser>
          <c:idx val="1"/>
          <c:order val="1"/>
          <c:tx>
            <c:strRef>
              <c:f>Across_Assets!$AM$1:$AM$2</c:f>
              <c:strCache>
                <c:ptCount val="2"/>
                <c:pt idx="0">
                  <c:v>Equity</c:v>
                </c:pt>
                <c:pt idx="1">
                  <c:v>Canada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Across_Assets!$AM$3:$AM$28</c:f>
              <c:numCache>
                <c:formatCode>General</c:formatCode>
                <c:ptCount val="26"/>
                <c:pt idx="0">
                  <c:v>97.610192129974351</c:v>
                </c:pt>
                <c:pt idx="1">
                  <c:v>72.256962955078507</c:v>
                </c:pt>
                <c:pt idx="2">
                  <c:v>95.486561147425107</c:v>
                </c:pt>
                <c:pt idx="3">
                  <c:v>98.757718309197074</c:v>
                </c:pt>
                <c:pt idx="4">
                  <c:v>100</c:v>
                </c:pt>
                <c:pt idx="5">
                  <c:v>96.719055974184897</c:v>
                </c:pt>
                <c:pt idx="6">
                  <c:v>97.160947274125405</c:v>
                </c:pt>
                <c:pt idx="7">
                  <c:v>96.062579991570075</c:v>
                </c:pt>
                <c:pt idx="8">
                  <c:v>89.764465055569602</c:v>
                </c:pt>
                <c:pt idx="9">
                  <c:v>96.193193241709963</c:v>
                </c:pt>
                <c:pt idx="10">
                  <c:v>75.170123469313197</c:v>
                </c:pt>
                <c:pt idx="11">
                  <c:v>76.585872170189205</c:v>
                </c:pt>
                <c:pt idx="12">
                  <c:v>75.758986417787696</c:v>
                </c:pt>
                <c:pt idx="13">
                  <c:v>72.624641713041996</c:v>
                </c:pt>
                <c:pt idx="14">
                  <c:v>79.517000995228898</c:v>
                </c:pt>
                <c:pt idx="15">
                  <c:v>65.887461381156299</c:v>
                </c:pt>
                <c:pt idx="16">
                  <c:v>69.231306274839199</c:v>
                </c:pt>
                <c:pt idx="17">
                  <c:v>62.775642317158002</c:v>
                </c:pt>
                <c:pt idx="18">
                  <c:v>72.154921856606308</c:v>
                </c:pt>
                <c:pt idx="19">
                  <c:v>69.647024307324898</c:v>
                </c:pt>
                <c:pt idx="20">
                  <c:v>55.313554454597401</c:v>
                </c:pt>
                <c:pt idx="21">
                  <c:v>50.179668620508501</c:v>
                </c:pt>
                <c:pt idx="22">
                  <c:v>41.8817561321396</c:v>
                </c:pt>
                <c:pt idx="23">
                  <c:v>35.238979596278298</c:v>
                </c:pt>
                <c:pt idx="24">
                  <c:v>26.804325192060105</c:v>
                </c:pt>
                <c:pt idx="25">
                  <c:v>35.709799042769802</c:v>
                </c:pt>
              </c:numCache>
            </c:numRef>
          </c:val>
          <c:smooth val="0"/>
          <c:extLst>
            <c:ext xmlns:c16="http://schemas.microsoft.com/office/drawing/2014/chart" uri="{C3380CC4-5D6E-409C-BE32-E72D297353CC}">
              <c16:uniqueId val="{00000001-542F-46B6-AFAF-D6C0EBAD7DCE}"/>
            </c:ext>
          </c:extLst>
        </c:ser>
        <c:ser>
          <c:idx val="2"/>
          <c:order val="2"/>
          <c:tx>
            <c:strRef>
              <c:f>Across_Assets!$AN$1:$AN$2</c:f>
              <c:strCache>
                <c:ptCount val="2"/>
                <c:pt idx="0">
                  <c:v>Bond</c:v>
                </c:pt>
                <c:pt idx="1">
                  <c:v>Canada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Across_Assets!$AN$3:$AN$28</c:f>
              <c:numCache>
                <c:formatCode>General</c:formatCode>
                <c:ptCount val="26"/>
                <c:pt idx="0">
                  <c:v>99.842806609554955</c:v>
                </c:pt>
                <c:pt idx="1">
                  <c:v>100</c:v>
                </c:pt>
                <c:pt idx="2">
                  <c:v>98.612126494623141</c:v>
                </c:pt>
                <c:pt idx="3">
                  <c:v>93.056109078158286</c:v>
                </c:pt>
                <c:pt idx="4">
                  <c:v>100</c:v>
                </c:pt>
                <c:pt idx="5">
                  <c:v>99.136103432336284</c:v>
                </c:pt>
                <c:pt idx="6">
                  <c:v>93.814111798712588</c:v>
                </c:pt>
                <c:pt idx="7">
                  <c:v>98.952555961134763</c:v>
                </c:pt>
                <c:pt idx="8">
                  <c:v>95.635077706676014</c:v>
                </c:pt>
                <c:pt idx="9">
                  <c:v>96.669786972689721</c:v>
                </c:pt>
                <c:pt idx="10">
                  <c:v>89.604092250500301</c:v>
                </c:pt>
                <c:pt idx="11">
                  <c:v>100</c:v>
                </c:pt>
                <c:pt idx="12">
                  <c:v>91.289720886509272</c:v>
                </c:pt>
                <c:pt idx="13">
                  <c:v>88.535746253925097</c:v>
                </c:pt>
                <c:pt idx="14">
                  <c:v>98.980674480758637</c:v>
                </c:pt>
                <c:pt idx="15">
                  <c:v>98.737617482553276</c:v>
                </c:pt>
                <c:pt idx="16">
                  <c:v>100</c:v>
                </c:pt>
                <c:pt idx="17">
                  <c:v>89.332739306004797</c:v>
                </c:pt>
                <c:pt idx="18">
                  <c:v>76.745473714442696</c:v>
                </c:pt>
                <c:pt idx="19">
                  <c:v>83.971982869431997</c:v>
                </c:pt>
                <c:pt idx="20">
                  <c:v>90.896015592429933</c:v>
                </c:pt>
                <c:pt idx="21">
                  <c:v>54.881079428867302</c:v>
                </c:pt>
                <c:pt idx="22">
                  <c:v>59.142253071169897</c:v>
                </c:pt>
                <c:pt idx="23">
                  <c:v>55.1583101519225</c:v>
                </c:pt>
                <c:pt idx="24">
                  <c:v>63.6850006222407</c:v>
                </c:pt>
                <c:pt idx="25">
                  <c:v>61.179744152515497</c:v>
                </c:pt>
              </c:numCache>
            </c:numRef>
          </c:val>
          <c:smooth val="0"/>
          <c:extLst>
            <c:ext xmlns:c16="http://schemas.microsoft.com/office/drawing/2014/chart" uri="{C3380CC4-5D6E-409C-BE32-E72D297353CC}">
              <c16:uniqueId val="{00000002-542F-46B6-AFAF-D6C0EBAD7DCE}"/>
            </c:ext>
          </c:extLst>
        </c:ser>
        <c:ser>
          <c:idx val="3"/>
          <c:order val="3"/>
          <c:tx>
            <c:strRef>
              <c:f>Across_Assets!$AO$1:$AO$2</c:f>
              <c:strCache>
                <c:ptCount val="2"/>
                <c:pt idx="0">
                  <c:v>REITs</c:v>
                </c:pt>
                <c:pt idx="1">
                  <c:v>Canada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Across_Assets!$AO$3:$AO$28</c:f>
              <c:numCache>
                <c:formatCode>General</c:formatCode>
                <c:ptCount val="26"/>
                <c:pt idx="8">
                  <c:v>100</c:v>
                </c:pt>
                <c:pt idx="9">
                  <c:v>97.072500562625564</c:v>
                </c:pt>
                <c:pt idx="10">
                  <c:v>94.989434473264026</c:v>
                </c:pt>
                <c:pt idx="11">
                  <c:v>91.390684743229002</c:v>
                </c:pt>
                <c:pt idx="12">
                  <c:v>96.381563379306172</c:v>
                </c:pt>
                <c:pt idx="13">
                  <c:v>96.798875555386672</c:v>
                </c:pt>
                <c:pt idx="14">
                  <c:v>93.788149731988526</c:v>
                </c:pt>
                <c:pt idx="15">
                  <c:v>83.194545029913201</c:v>
                </c:pt>
                <c:pt idx="16">
                  <c:v>98.505754148211153</c:v>
                </c:pt>
                <c:pt idx="17">
                  <c:v>78.923289506242099</c:v>
                </c:pt>
                <c:pt idx="18">
                  <c:v>88.668710084958306</c:v>
                </c:pt>
                <c:pt idx="19">
                  <c:v>82.019552841763897</c:v>
                </c:pt>
                <c:pt idx="20">
                  <c:v>66.60961799353791</c:v>
                </c:pt>
                <c:pt idx="21">
                  <c:v>47.206745079338901</c:v>
                </c:pt>
                <c:pt idx="22">
                  <c:v>47.247811200594697</c:v>
                </c:pt>
                <c:pt idx="23">
                  <c:v>43.229788472026101</c:v>
                </c:pt>
                <c:pt idx="24">
                  <c:v>41.670835789839998</c:v>
                </c:pt>
                <c:pt idx="25">
                  <c:v>68.256570938997299</c:v>
                </c:pt>
              </c:numCache>
            </c:numRef>
          </c:val>
          <c:smooth val="0"/>
          <c:extLst>
            <c:ext xmlns:c16="http://schemas.microsoft.com/office/drawing/2014/chart" uri="{C3380CC4-5D6E-409C-BE32-E72D297353CC}">
              <c16:uniqueId val="{00000003-542F-46B6-AFAF-D6C0EBAD7DCE}"/>
            </c:ext>
          </c:extLst>
        </c:ser>
        <c:dLbls>
          <c:showLegendKey val="0"/>
          <c:showVal val="0"/>
          <c:showCatName val="0"/>
          <c:showSerName val="0"/>
          <c:showPercent val="0"/>
          <c:showBubbleSize val="0"/>
        </c:dLbls>
        <c:smooth val="0"/>
        <c:axId val="176732416"/>
        <c:axId val="176746496"/>
      </c:lineChart>
      <c:catAx>
        <c:axId val="176732416"/>
        <c:scaling>
          <c:orientation val="minMax"/>
        </c:scaling>
        <c:delete val="0"/>
        <c:axPos val="b"/>
        <c:numFmt formatCode="General" sourceLinked="1"/>
        <c:majorTickMark val="out"/>
        <c:minorTickMark val="none"/>
        <c:tickLblPos val="nextTo"/>
        <c:crossAx val="176746496"/>
        <c:crosses val="autoZero"/>
        <c:auto val="1"/>
        <c:lblAlgn val="ctr"/>
        <c:lblOffset val="100"/>
        <c:noMultiLvlLbl val="0"/>
      </c:catAx>
      <c:valAx>
        <c:axId val="176746496"/>
        <c:scaling>
          <c:orientation val="minMax"/>
          <c:max val="100"/>
          <c:min val="20"/>
        </c:scaling>
        <c:delete val="0"/>
        <c:axPos val="l"/>
        <c:majorGridlines/>
        <c:numFmt formatCode="General" sourceLinked="1"/>
        <c:majorTickMark val="out"/>
        <c:minorTickMark val="none"/>
        <c:tickLblPos val="nextTo"/>
        <c:crossAx val="1767324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Across_Assets!$AP$1:$AP$2</c:f>
              <c:strCache>
                <c:ptCount val="2"/>
                <c:pt idx="0">
                  <c:v>3 Assets</c:v>
                </c:pt>
                <c:pt idx="1">
                  <c:v>France</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Across_Assets!$AP$3:$AP$28</c:f>
              <c:numCache>
                <c:formatCode>General</c:formatCode>
                <c:ptCount val="26"/>
                <c:pt idx="0">
                  <c:v>59.043359744958146</c:v>
                </c:pt>
                <c:pt idx="1">
                  <c:v>89.431691584408696</c:v>
                </c:pt>
                <c:pt idx="2">
                  <c:v>87.92486083508895</c:v>
                </c:pt>
                <c:pt idx="3">
                  <c:v>81.572400011112208</c:v>
                </c:pt>
                <c:pt idx="4">
                  <c:v>100</c:v>
                </c:pt>
                <c:pt idx="5">
                  <c:v>98.415613396470405</c:v>
                </c:pt>
                <c:pt idx="6">
                  <c:v>65.069165454562608</c:v>
                </c:pt>
                <c:pt idx="7">
                  <c:v>90.330170477815457</c:v>
                </c:pt>
                <c:pt idx="8">
                  <c:v>93.925108490342794</c:v>
                </c:pt>
                <c:pt idx="9">
                  <c:v>98.632812978271247</c:v>
                </c:pt>
                <c:pt idx="10">
                  <c:v>83.023612558002725</c:v>
                </c:pt>
                <c:pt idx="11">
                  <c:v>86.271585929000182</c:v>
                </c:pt>
                <c:pt idx="12">
                  <c:v>87.567365930678989</c:v>
                </c:pt>
                <c:pt idx="13">
                  <c:v>84.014176371030018</c:v>
                </c:pt>
                <c:pt idx="14">
                  <c:v>76.600426507238979</c:v>
                </c:pt>
                <c:pt idx="15">
                  <c:v>73.424840245630278</c:v>
                </c:pt>
                <c:pt idx="16">
                  <c:v>72.010872191684015</c:v>
                </c:pt>
                <c:pt idx="17">
                  <c:v>65.580772894446909</c:v>
                </c:pt>
                <c:pt idx="18">
                  <c:v>58.872615653603397</c:v>
                </c:pt>
                <c:pt idx="19">
                  <c:v>55.783930231750979</c:v>
                </c:pt>
                <c:pt idx="20">
                  <c:v>50.199944581544287</c:v>
                </c:pt>
                <c:pt idx="21">
                  <c:v>42.678943397222099</c:v>
                </c:pt>
                <c:pt idx="22">
                  <c:v>37.50004512717323</c:v>
                </c:pt>
                <c:pt idx="23">
                  <c:v>29.495304196016701</c:v>
                </c:pt>
                <c:pt idx="24">
                  <c:v>22.01281599183157</c:v>
                </c:pt>
                <c:pt idx="25">
                  <c:v>20.942874240863532</c:v>
                </c:pt>
              </c:numCache>
            </c:numRef>
          </c:val>
          <c:smooth val="0"/>
          <c:extLst>
            <c:ext xmlns:c16="http://schemas.microsoft.com/office/drawing/2014/chart" uri="{C3380CC4-5D6E-409C-BE32-E72D297353CC}">
              <c16:uniqueId val="{00000000-13AD-4D0A-9DE1-589E1A230CCA}"/>
            </c:ext>
          </c:extLst>
        </c:ser>
        <c:ser>
          <c:idx val="1"/>
          <c:order val="1"/>
          <c:tx>
            <c:strRef>
              <c:f>Across_Assets!$AQ$1:$AQ$2</c:f>
              <c:strCache>
                <c:ptCount val="2"/>
                <c:pt idx="0">
                  <c:v>Equity</c:v>
                </c:pt>
                <c:pt idx="1">
                  <c:v>France</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Across_Assets!$AQ$3:$AQ$28</c:f>
              <c:numCache>
                <c:formatCode>General</c:formatCode>
                <c:ptCount val="26"/>
                <c:pt idx="0">
                  <c:v>73.864793173884294</c:v>
                </c:pt>
                <c:pt idx="1">
                  <c:v>84.448884849927794</c:v>
                </c:pt>
                <c:pt idx="2">
                  <c:v>86.759886413950397</c:v>
                </c:pt>
                <c:pt idx="3">
                  <c:v>71.068677303357305</c:v>
                </c:pt>
                <c:pt idx="4">
                  <c:v>100</c:v>
                </c:pt>
                <c:pt idx="5">
                  <c:v>95.680720169945275</c:v>
                </c:pt>
                <c:pt idx="6">
                  <c:v>54.085275603131102</c:v>
                </c:pt>
                <c:pt idx="7">
                  <c:v>91.900112607711293</c:v>
                </c:pt>
                <c:pt idx="8">
                  <c:v>90.572280532368637</c:v>
                </c:pt>
                <c:pt idx="9">
                  <c:v>95.898438934813697</c:v>
                </c:pt>
                <c:pt idx="10">
                  <c:v>53.137554118941203</c:v>
                </c:pt>
                <c:pt idx="11">
                  <c:v>61.798443886958303</c:v>
                </c:pt>
                <c:pt idx="12">
                  <c:v>62.702097792037002</c:v>
                </c:pt>
                <c:pt idx="13">
                  <c:v>52.188371772174399</c:v>
                </c:pt>
                <c:pt idx="14">
                  <c:v>31.522928437097207</c:v>
                </c:pt>
                <c:pt idx="15">
                  <c:v>20.432895141675203</c:v>
                </c:pt>
                <c:pt idx="16">
                  <c:v>17.131759726294703</c:v>
                </c:pt>
                <c:pt idx="17">
                  <c:v>19.968643614899804</c:v>
                </c:pt>
                <c:pt idx="18">
                  <c:v>27.547691531922098</c:v>
                </c:pt>
                <c:pt idx="19">
                  <c:v>20.288956859385607</c:v>
                </c:pt>
                <c:pt idx="20">
                  <c:v>12.787855075219298</c:v>
                </c:pt>
                <c:pt idx="21">
                  <c:v>15.7855403374151</c:v>
                </c:pt>
                <c:pt idx="22">
                  <c:v>15.336018684672098</c:v>
                </c:pt>
                <c:pt idx="23">
                  <c:v>6.4925743345211941</c:v>
                </c:pt>
                <c:pt idx="24">
                  <c:v>6.472799045136199</c:v>
                </c:pt>
                <c:pt idx="25">
                  <c:v>7.2313384116798005</c:v>
                </c:pt>
              </c:numCache>
            </c:numRef>
          </c:val>
          <c:smooth val="0"/>
          <c:extLst>
            <c:ext xmlns:c16="http://schemas.microsoft.com/office/drawing/2014/chart" uri="{C3380CC4-5D6E-409C-BE32-E72D297353CC}">
              <c16:uniqueId val="{00000001-13AD-4D0A-9DE1-589E1A230CCA}"/>
            </c:ext>
          </c:extLst>
        </c:ser>
        <c:ser>
          <c:idx val="2"/>
          <c:order val="2"/>
          <c:tx>
            <c:strRef>
              <c:f>Across_Assets!$AR$1:$AR$2</c:f>
              <c:strCache>
                <c:ptCount val="2"/>
                <c:pt idx="0">
                  <c:v>Bond</c:v>
                </c:pt>
                <c:pt idx="1">
                  <c:v>France</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Across_Assets!$AR$3:$AR$28</c:f>
              <c:numCache>
                <c:formatCode>General</c:formatCode>
                <c:ptCount val="26"/>
                <c:pt idx="0">
                  <c:v>44.221926316031997</c:v>
                </c:pt>
                <c:pt idx="1">
                  <c:v>94.414498318889613</c:v>
                </c:pt>
                <c:pt idx="2">
                  <c:v>91.962801318920839</c:v>
                </c:pt>
                <c:pt idx="3">
                  <c:v>77.142194738694997</c:v>
                </c:pt>
                <c:pt idx="4">
                  <c:v>100</c:v>
                </c:pt>
                <c:pt idx="5">
                  <c:v>99.566120019465927</c:v>
                </c:pt>
                <c:pt idx="6">
                  <c:v>56.803011341350199</c:v>
                </c:pt>
                <c:pt idx="7">
                  <c:v>84.506107963261499</c:v>
                </c:pt>
                <c:pt idx="8">
                  <c:v>91.203044938659787</c:v>
                </c:pt>
                <c:pt idx="9">
                  <c:v>100</c:v>
                </c:pt>
                <c:pt idx="10">
                  <c:v>95.933283555066964</c:v>
                </c:pt>
                <c:pt idx="11">
                  <c:v>97.016313900042235</c:v>
                </c:pt>
                <c:pt idx="12">
                  <c:v>100</c:v>
                </c:pt>
                <c:pt idx="13">
                  <c:v>100</c:v>
                </c:pt>
                <c:pt idx="14">
                  <c:v>99.347945320074345</c:v>
                </c:pt>
                <c:pt idx="15">
                  <c:v>99.841625595215618</c:v>
                </c:pt>
                <c:pt idx="16">
                  <c:v>98.947448838663036</c:v>
                </c:pt>
                <c:pt idx="17">
                  <c:v>80.940143096583697</c:v>
                </c:pt>
                <c:pt idx="18">
                  <c:v>54.7730154021638</c:v>
                </c:pt>
                <c:pt idx="19">
                  <c:v>75.313587149837701</c:v>
                </c:pt>
                <c:pt idx="20">
                  <c:v>97.387945110446879</c:v>
                </c:pt>
                <c:pt idx="21">
                  <c:v>84.608868284807301</c:v>
                </c:pt>
                <c:pt idx="22">
                  <c:v>66.910500503190903</c:v>
                </c:pt>
                <c:pt idx="23">
                  <c:v>61.102110820259902</c:v>
                </c:pt>
                <c:pt idx="24">
                  <c:v>47.934253003695297</c:v>
                </c:pt>
                <c:pt idx="25">
                  <c:v>35.492967552888601</c:v>
                </c:pt>
              </c:numCache>
            </c:numRef>
          </c:val>
          <c:smooth val="0"/>
          <c:extLst>
            <c:ext xmlns:c16="http://schemas.microsoft.com/office/drawing/2014/chart" uri="{C3380CC4-5D6E-409C-BE32-E72D297353CC}">
              <c16:uniqueId val="{00000002-13AD-4D0A-9DE1-589E1A230CCA}"/>
            </c:ext>
          </c:extLst>
        </c:ser>
        <c:ser>
          <c:idx val="3"/>
          <c:order val="3"/>
          <c:tx>
            <c:strRef>
              <c:f>Across_Assets!$AS$1:$AS$2</c:f>
              <c:strCache>
                <c:ptCount val="2"/>
                <c:pt idx="0">
                  <c:v>REITs</c:v>
                </c:pt>
                <c:pt idx="1">
                  <c:v>France</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Across_Assets!$AS$3:$AS$28</c:f>
              <c:numCache>
                <c:formatCode>General</c:formatCode>
                <c:ptCount val="26"/>
                <c:pt idx="2">
                  <c:v>85.051894772395599</c:v>
                </c:pt>
                <c:pt idx="3">
                  <c:v>96.506327991284323</c:v>
                </c:pt>
                <c:pt idx="4">
                  <c:v>100</c:v>
                </c:pt>
                <c:pt idx="5">
                  <c:v>100</c:v>
                </c:pt>
                <c:pt idx="6">
                  <c:v>84.319209419206501</c:v>
                </c:pt>
                <c:pt idx="7">
                  <c:v>94.58429086247358</c:v>
                </c:pt>
                <c:pt idx="8">
                  <c:v>100</c:v>
                </c:pt>
                <c:pt idx="9">
                  <c:v>100</c:v>
                </c:pt>
                <c:pt idx="10">
                  <c:v>100</c:v>
                </c:pt>
                <c:pt idx="11">
                  <c:v>100</c:v>
                </c:pt>
                <c:pt idx="12">
                  <c:v>100</c:v>
                </c:pt>
                <c:pt idx="13">
                  <c:v>99.854157340915634</c:v>
                </c:pt>
                <c:pt idx="14">
                  <c:v>98.930405764545398</c:v>
                </c:pt>
                <c:pt idx="15">
                  <c:v>100</c:v>
                </c:pt>
                <c:pt idx="16">
                  <c:v>99.953408010094293</c:v>
                </c:pt>
                <c:pt idx="17">
                  <c:v>95.833531971857226</c:v>
                </c:pt>
                <c:pt idx="18">
                  <c:v>94.297140026724293</c:v>
                </c:pt>
                <c:pt idx="19">
                  <c:v>71.749246686029608</c:v>
                </c:pt>
                <c:pt idx="20">
                  <c:v>40.424033558966698</c:v>
                </c:pt>
                <c:pt idx="21">
                  <c:v>27.642421569443897</c:v>
                </c:pt>
                <c:pt idx="22">
                  <c:v>30.253616193656697</c:v>
                </c:pt>
                <c:pt idx="23">
                  <c:v>20.891227433268995</c:v>
                </c:pt>
                <c:pt idx="24">
                  <c:v>11.631395926663203</c:v>
                </c:pt>
                <c:pt idx="25">
                  <c:v>20.104316758022193</c:v>
                </c:pt>
              </c:numCache>
            </c:numRef>
          </c:val>
          <c:smooth val="0"/>
          <c:extLst>
            <c:ext xmlns:c16="http://schemas.microsoft.com/office/drawing/2014/chart" uri="{C3380CC4-5D6E-409C-BE32-E72D297353CC}">
              <c16:uniqueId val="{00000003-13AD-4D0A-9DE1-589E1A230CCA}"/>
            </c:ext>
          </c:extLst>
        </c:ser>
        <c:dLbls>
          <c:showLegendKey val="0"/>
          <c:showVal val="0"/>
          <c:showCatName val="0"/>
          <c:showSerName val="0"/>
          <c:showPercent val="0"/>
          <c:showBubbleSize val="0"/>
        </c:dLbls>
        <c:smooth val="0"/>
        <c:axId val="176770432"/>
        <c:axId val="176776320"/>
      </c:lineChart>
      <c:catAx>
        <c:axId val="176770432"/>
        <c:scaling>
          <c:orientation val="minMax"/>
        </c:scaling>
        <c:delete val="0"/>
        <c:axPos val="b"/>
        <c:numFmt formatCode="General" sourceLinked="1"/>
        <c:majorTickMark val="out"/>
        <c:minorTickMark val="none"/>
        <c:tickLblPos val="nextTo"/>
        <c:crossAx val="176776320"/>
        <c:crosses val="autoZero"/>
        <c:auto val="1"/>
        <c:lblAlgn val="ctr"/>
        <c:lblOffset val="100"/>
        <c:noMultiLvlLbl val="0"/>
      </c:catAx>
      <c:valAx>
        <c:axId val="176776320"/>
        <c:scaling>
          <c:orientation val="minMax"/>
          <c:max val="100"/>
        </c:scaling>
        <c:delete val="0"/>
        <c:axPos val="l"/>
        <c:majorGridlines/>
        <c:numFmt formatCode="General" sourceLinked="1"/>
        <c:majorTickMark val="out"/>
        <c:minorTickMark val="none"/>
        <c:tickLblPos val="nextTo"/>
        <c:crossAx val="176770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Across_Assets!$AT$1:$AT$2</c:f>
              <c:strCache>
                <c:ptCount val="2"/>
                <c:pt idx="0">
                  <c:v>3 Assets</c:v>
                </c:pt>
                <c:pt idx="1">
                  <c:v>Germany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Across_Assets!$AT$3:$AT$28</c:f>
              <c:numCache>
                <c:formatCode>General</c:formatCode>
                <c:ptCount val="26"/>
                <c:pt idx="0">
                  <c:v>52.338382604241453</c:v>
                </c:pt>
                <c:pt idx="1">
                  <c:v>88.540611357456257</c:v>
                </c:pt>
                <c:pt idx="2">
                  <c:v>85.73940023626848</c:v>
                </c:pt>
                <c:pt idx="3">
                  <c:v>81.256283248905035</c:v>
                </c:pt>
                <c:pt idx="4">
                  <c:v>99.779771890469178</c:v>
                </c:pt>
                <c:pt idx="5">
                  <c:v>97.738162598032076</c:v>
                </c:pt>
                <c:pt idx="6">
                  <c:v>63.378758751460232</c:v>
                </c:pt>
                <c:pt idx="7">
                  <c:v>90.880659981541612</c:v>
                </c:pt>
                <c:pt idx="8">
                  <c:v>94.409052214541092</c:v>
                </c:pt>
                <c:pt idx="9">
                  <c:v>99.674725330185481</c:v>
                </c:pt>
                <c:pt idx="10">
                  <c:v>82.107320108594976</c:v>
                </c:pt>
                <c:pt idx="11">
                  <c:v>86.928059272499056</c:v>
                </c:pt>
                <c:pt idx="12">
                  <c:v>89.588361855617123</c:v>
                </c:pt>
                <c:pt idx="13">
                  <c:v>85.746044437122066</c:v>
                </c:pt>
                <c:pt idx="14">
                  <c:v>80.848866008112566</c:v>
                </c:pt>
                <c:pt idx="15">
                  <c:v>84.182013033140464</c:v>
                </c:pt>
                <c:pt idx="16">
                  <c:v>80.721431461431806</c:v>
                </c:pt>
                <c:pt idx="17">
                  <c:v>68.097987011333132</c:v>
                </c:pt>
                <c:pt idx="18">
                  <c:v>64.442420000784068</c:v>
                </c:pt>
                <c:pt idx="19">
                  <c:v>64.024585918979724</c:v>
                </c:pt>
                <c:pt idx="20">
                  <c:v>64.501657128827276</c:v>
                </c:pt>
                <c:pt idx="21">
                  <c:v>65.303626164784532</c:v>
                </c:pt>
                <c:pt idx="22">
                  <c:v>57.567727515765597</c:v>
                </c:pt>
                <c:pt idx="23">
                  <c:v>54.111302856001629</c:v>
                </c:pt>
                <c:pt idx="24">
                  <c:v>38.727024257294595</c:v>
                </c:pt>
                <c:pt idx="25">
                  <c:v>38.849089335957132</c:v>
                </c:pt>
              </c:numCache>
            </c:numRef>
          </c:val>
          <c:smooth val="0"/>
          <c:extLst>
            <c:ext xmlns:c16="http://schemas.microsoft.com/office/drawing/2014/chart" uri="{C3380CC4-5D6E-409C-BE32-E72D297353CC}">
              <c16:uniqueId val="{00000000-B353-4A46-902E-AFB7372B564E}"/>
            </c:ext>
          </c:extLst>
        </c:ser>
        <c:ser>
          <c:idx val="1"/>
          <c:order val="1"/>
          <c:tx>
            <c:strRef>
              <c:f>Across_Assets!$AU$1:$AU$2</c:f>
              <c:strCache>
                <c:ptCount val="2"/>
                <c:pt idx="0">
                  <c:v>Equity</c:v>
                </c:pt>
                <c:pt idx="1">
                  <c:v>Germany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Across_Assets!$AU$3:$AU$28</c:f>
              <c:numCache>
                <c:formatCode>General</c:formatCode>
                <c:ptCount val="26"/>
                <c:pt idx="0">
                  <c:v>79.632609665296201</c:v>
                </c:pt>
                <c:pt idx="1">
                  <c:v>79.930284937735095</c:v>
                </c:pt>
                <c:pt idx="2">
                  <c:v>74.628520521033806</c:v>
                </c:pt>
                <c:pt idx="3">
                  <c:v>62.938781449991403</c:v>
                </c:pt>
                <c:pt idx="4">
                  <c:v>99.539905605236925</c:v>
                </c:pt>
                <c:pt idx="5">
                  <c:v>94.883227037733519</c:v>
                </c:pt>
                <c:pt idx="6">
                  <c:v>50.509122048889402</c:v>
                </c:pt>
                <c:pt idx="7">
                  <c:v>91.953278423569714</c:v>
                </c:pt>
                <c:pt idx="8">
                  <c:v>93.490845072942818</c:v>
                </c:pt>
                <c:pt idx="9">
                  <c:v>99.024175990556458</c:v>
                </c:pt>
                <c:pt idx="10">
                  <c:v>50.868416008081198</c:v>
                </c:pt>
                <c:pt idx="11">
                  <c:v>65.3934176973208</c:v>
                </c:pt>
                <c:pt idx="12">
                  <c:v>68.765085566851397</c:v>
                </c:pt>
                <c:pt idx="13">
                  <c:v>57.238133311366198</c:v>
                </c:pt>
                <c:pt idx="14">
                  <c:v>43.2461691301217</c:v>
                </c:pt>
                <c:pt idx="15">
                  <c:v>52.546039099421399</c:v>
                </c:pt>
                <c:pt idx="16">
                  <c:v>43.233841099168103</c:v>
                </c:pt>
                <c:pt idx="17">
                  <c:v>25.550075028286798</c:v>
                </c:pt>
                <c:pt idx="18">
                  <c:v>40.852503138364803</c:v>
                </c:pt>
                <c:pt idx="19">
                  <c:v>33.489359726726505</c:v>
                </c:pt>
                <c:pt idx="20">
                  <c:v>24.329552753117298</c:v>
                </c:pt>
                <c:pt idx="21">
                  <c:v>24.630189959354098</c:v>
                </c:pt>
                <c:pt idx="22">
                  <c:v>20.335824209791795</c:v>
                </c:pt>
                <c:pt idx="23">
                  <c:v>10.557836997506996</c:v>
                </c:pt>
                <c:pt idx="24">
                  <c:v>10.344755083612796</c:v>
                </c:pt>
                <c:pt idx="25">
                  <c:v>7.193866025685594</c:v>
                </c:pt>
              </c:numCache>
            </c:numRef>
          </c:val>
          <c:smooth val="0"/>
          <c:extLst>
            <c:ext xmlns:c16="http://schemas.microsoft.com/office/drawing/2014/chart" uri="{C3380CC4-5D6E-409C-BE32-E72D297353CC}">
              <c16:uniqueId val="{00000001-B353-4A46-902E-AFB7372B564E}"/>
            </c:ext>
          </c:extLst>
        </c:ser>
        <c:ser>
          <c:idx val="2"/>
          <c:order val="2"/>
          <c:tx>
            <c:strRef>
              <c:f>Across_Assets!$AV$1:$AV$2</c:f>
              <c:strCache>
                <c:ptCount val="2"/>
                <c:pt idx="0">
                  <c:v>Bond</c:v>
                </c:pt>
                <c:pt idx="1">
                  <c:v>Germany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Across_Assets!$AV$3:$AV$28</c:f>
              <c:numCache>
                <c:formatCode>General</c:formatCode>
                <c:ptCount val="26"/>
                <c:pt idx="0">
                  <c:v>25.044155543186704</c:v>
                </c:pt>
                <c:pt idx="1">
                  <c:v>97.150937777177418</c:v>
                </c:pt>
                <c:pt idx="2">
                  <c:v>93.778819623907054</c:v>
                </c:pt>
                <c:pt idx="3">
                  <c:v>80.830068296723695</c:v>
                </c:pt>
                <c:pt idx="4">
                  <c:v>100</c:v>
                </c:pt>
                <c:pt idx="5">
                  <c:v>99.282891988660154</c:v>
                </c:pt>
                <c:pt idx="6">
                  <c:v>61.775599894185603</c:v>
                </c:pt>
                <c:pt idx="7">
                  <c:v>84.428838835212005</c:v>
                </c:pt>
                <c:pt idx="8">
                  <c:v>96.177495041715446</c:v>
                </c:pt>
                <c:pt idx="9">
                  <c:v>100</c:v>
                </c:pt>
                <c:pt idx="10">
                  <c:v>95.453544317703702</c:v>
                </c:pt>
                <c:pt idx="11">
                  <c:v>95.868604602300778</c:v>
                </c:pt>
                <c:pt idx="12">
                  <c:v>100</c:v>
                </c:pt>
                <c:pt idx="13">
                  <c:v>100</c:v>
                </c:pt>
                <c:pt idx="14">
                  <c:v>99.300428894215983</c:v>
                </c:pt>
                <c:pt idx="15">
                  <c:v>100</c:v>
                </c:pt>
                <c:pt idx="16">
                  <c:v>99.54752760911505</c:v>
                </c:pt>
                <c:pt idx="17">
                  <c:v>78.743886005712596</c:v>
                </c:pt>
                <c:pt idx="18">
                  <c:v>54.5582757940373</c:v>
                </c:pt>
                <c:pt idx="19">
                  <c:v>75.583166318408701</c:v>
                </c:pt>
                <c:pt idx="20">
                  <c:v>97.800112321390216</c:v>
                </c:pt>
                <c:pt idx="21">
                  <c:v>85.8136891064038</c:v>
                </c:pt>
                <c:pt idx="22">
                  <c:v>69.949954837685695</c:v>
                </c:pt>
                <c:pt idx="23">
                  <c:v>65.83992763973859</c:v>
                </c:pt>
                <c:pt idx="24">
                  <c:v>55.8623151572802</c:v>
                </c:pt>
                <c:pt idx="25">
                  <c:v>46.362586327930401</c:v>
                </c:pt>
              </c:numCache>
            </c:numRef>
          </c:val>
          <c:smooth val="0"/>
          <c:extLst>
            <c:ext xmlns:c16="http://schemas.microsoft.com/office/drawing/2014/chart" uri="{C3380CC4-5D6E-409C-BE32-E72D297353CC}">
              <c16:uniqueId val="{00000002-B353-4A46-902E-AFB7372B564E}"/>
            </c:ext>
          </c:extLst>
        </c:ser>
        <c:ser>
          <c:idx val="3"/>
          <c:order val="3"/>
          <c:tx>
            <c:strRef>
              <c:f>Across_Assets!$AW$1:$AW$2</c:f>
              <c:strCache>
                <c:ptCount val="2"/>
                <c:pt idx="0">
                  <c:v>REITs</c:v>
                </c:pt>
                <c:pt idx="1">
                  <c:v>Germany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Across_Assets!$AW$3:$AW$28</c:f>
              <c:numCache>
                <c:formatCode>General</c:formatCode>
                <c:ptCount val="26"/>
                <c:pt idx="2">
                  <c:v>88.810860563864594</c:v>
                </c:pt>
                <c:pt idx="3">
                  <c:v>100</c:v>
                </c:pt>
                <c:pt idx="4">
                  <c:v>99.799410066170594</c:v>
                </c:pt>
                <c:pt idx="5">
                  <c:v>99.048368767702527</c:v>
                </c:pt>
                <c:pt idx="6">
                  <c:v>77.851554311305705</c:v>
                </c:pt>
                <c:pt idx="7">
                  <c:v>96.259862685843132</c:v>
                </c:pt>
                <c:pt idx="8">
                  <c:v>93.558816528965039</c:v>
                </c:pt>
                <c:pt idx="9">
                  <c:v>100</c:v>
                </c:pt>
                <c:pt idx="10">
                  <c:v>100</c:v>
                </c:pt>
                <c:pt idx="11">
                  <c:v>99.522155517875575</c:v>
                </c:pt>
                <c:pt idx="12">
                  <c:v>100</c:v>
                </c:pt>
                <c:pt idx="13">
                  <c:v>100</c:v>
                </c:pt>
                <c:pt idx="14">
                  <c:v>100</c:v>
                </c:pt>
                <c:pt idx="15">
                  <c:v>100</c:v>
                </c:pt>
                <c:pt idx="16">
                  <c:v>99.382925676012292</c:v>
                </c:pt>
                <c:pt idx="17">
                  <c:v>100</c:v>
                </c:pt>
                <c:pt idx="18">
                  <c:v>97.916481069950109</c:v>
                </c:pt>
                <c:pt idx="19">
                  <c:v>83.001231711803996</c:v>
                </c:pt>
                <c:pt idx="20">
                  <c:v>71.375306311974299</c:v>
                </c:pt>
                <c:pt idx="21">
                  <c:v>85.466999428595699</c:v>
                </c:pt>
                <c:pt idx="22">
                  <c:v>82.417403499819301</c:v>
                </c:pt>
                <c:pt idx="23">
                  <c:v>85.9361439307593</c:v>
                </c:pt>
                <c:pt idx="24">
                  <c:v>49.974002530990802</c:v>
                </c:pt>
                <c:pt idx="25">
                  <c:v>62.9908156542554</c:v>
                </c:pt>
              </c:numCache>
            </c:numRef>
          </c:val>
          <c:smooth val="0"/>
          <c:extLst>
            <c:ext xmlns:c16="http://schemas.microsoft.com/office/drawing/2014/chart" uri="{C3380CC4-5D6E-409C-BE32-E72D297353CC}">
              <c16:uniqueId val="{00000003-B353-4A46-902E-AFB7372B564E}"/>
            </c:ext>
          </c:extLst>
        </c:ser>
        <c:dLbls>
          <c:showLegendKey val="0"/>
          <c:showVal val="0"/>
          <c:showCatName val="0"/>
          <c:showSerName val="0"/>
          <c:showPercent val="0"/>
          <c:showBubbleSize val="0"/>
        </c:dLbls>
        <c:smooth val="0"/>
        <c:axId val="176825472"/>
        <c:axId val="176827008"/>
      </c:lineChart>
      <c:catAx>
        <c:axId val="176825472"/>
        <c:scaling>
          <c:orientation val="minMax"/>
        </c:scaling>
        <c:delete val="0"/>
        <c:axPos val="b"/>
        <c:numFmt formatCode="General" sourceLinked="1"/>
        <c:majorTickMark val="out"/>
        <c:minorTickMark val="none"/>
        <c:tickLblPos val="nextTo"/>
        <c:crossAx val="176827008"/>
        <c:crosses val="autoZero"/>
        <c:auto val="1"/>
        <c:lblAlgn val="ctr"/>
        <c:lblOffset val="100"/>
        <c:noMultiLvlLbl val="0"/>
      </c:catAx>
      <c:valAx>
        <c:axId val="176827008"/>
        <c:scaling>
          <c:orientation val="minMax"/>
          <c:max val="100"/>
        </c:scaling>
        <c:delete val="0"/>
        <c:axPos val="l"/>
        <c:majorGridlines/>
        <c:numFmt formatCode="General" sourceLinked="1"/>
        <c:majorTickMark val="out"/>
        <c:minorTickMark val="none"/>
        <c:tickLblPos val="nextTo"/>
        <c:crossAx val="176825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Across_Assets!$AX$1:$AX$2</c:f>
              <c:strCache>
                <c:ptCount val="2"/>
                <c:pt idx="0">
                  <c:v>3 Assets</c:v>
                </c:pt>
                <c:pt idx="1">
                  <c:v>Italy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Across_Assets!$AX$3:$AX$28</c:f>
              <c:numCache>
                <c:formatCode>General</c:formatCode>
                <c:ptCount val="26"/>
                <c:pt idx="0">
                  <c:v>86.004841145663804</c:v>
                </c:pt>
                <c:pt idx="1">
                  <c:v>67.309246584390394</c:v>
                </c:pt>
                <c:pt idx="2">
                  <c:v>80.061194085939007</c:v>
                </c:pt>
                <c:pt idx="3">
                  <c:v>61.593496185806003</c:v>
                </c:pt>
                <c:pt idx="4">
                  <c:v>100</c:v>
                </c:pt>
                <c:pt idx="5">
                  <c:v>97.23556249183801</c:v>
                </c:pt>
                <c:pt idx="6">
                  <c:v>67.05880776678265</c:v>
                </c:pt>
                <c:pt idx="7">
                  <c:v>98.480016522214314</c:v>
                </c:pt>
                <c:pt idx="8">
                  <c:v>96.290857090947441</c:v>
                </c:pt>
                <c:pt idx="9">
                  <c:v>98.318962606109523</c:v>
                </c:pt>
                <c:pt idx="10">
                  <c:v>85.629328487105752</c:v>
                </c:pt>
                <c:pt idx="11">
                  <c:v>85.15541224644366</c:v>
                </c:pt>
                <c:pt idx="12">
                  <c:v>85.588948289635752</c:v>
                </c:pt>
                <c:pt idx="13">
                  <c:v>88.894504319343355</c:v>
                </c:pt>
                <c:pt idx="14">
                  <c:v>74.227242806382776</c:v>
                </c:pt>
                <c:pt idx="15">
                  <c:v>72.398778373766817</c:v>
                </c:pt>
                <c:pt idx="16">
                  <c:v>77.626488921019131</c:v>
                </c:pt>
                <c:pt idx="17">
                  <c:v>66.415702013132929</c:v>
                </c:pt>
                <c:pt idx="18">
                  <c:v>57.463241964617517</c:v>
                </c:pt>
                <c:pt idx="19">
                  <c:v>55.020471961994197</c:v>
                </c:pt>
                <c:pt idx="20">
                  <c:v>61.485292382980596</c:v>
                </c:pt>
                <c:pt idx="21">
                  <c:v>55.339611283158369</c:v>
                </c:pt>
                <c:pt idx="22">
                  <c:v>48.879718080559535</c:v>
                </c:pt>
                <c:pt idx="23">
                  <c:v>34.263168421630233</c:v>
                </c:pt>
                <c:pt idx="24">
                  <c:v>37.636888322421562</c:v>
                </c:pt>
                <c:pt idx="25">
                  <c:v>33.289204290478629</c:v>
                </c:pt>
              </c:numCache>
            </c:numRef>
          </c:val>
          <c:smooth val="0"/>
          <c:extLst>
            <c:ext xmlns:c16="http://schemas.microsoft.com/office/drawing/2014/chart" uri="{C3380CC4-5D6E-409C-BE32-E72D297353CC}">
              <c16:uniqueId val="{00000000-0EC9-46B3-9F98-69070A608E82}"/>
            </c:ext>
          </c:extLst>
        </c:ser>
        <c:ser>
          <c:idx val="1"/>
          <c:order val="1"/>
          <c:tx>
            <c:strRef>
              <c:f>Across_Assets!$AY$1:$AY$2</c:f>
              <c:strCache>
                <c:ptCount val="2"/>
                <c:pt idx="0">
                  <c:v>Equity</c:v>
                </c:pt>
                <c:pt idx="1">
                  <c:v>Italy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Across_Assets!$AY$3:$AY$28</c:f>
              <c:numCache>
                <c:formatCode>General</c:formatCode>
                <c:ptCount val="26"/>
                <c:pt idx="0">
                  <c:v>86.004841145663804</c:v>
                </c:pt>
                <c:pt idx="1">
                  <c:v>67.309246584390394</c:v>
                </c:pt>
                <c:pt idx="2">
                  <c:v>80.061194085939007</c:v>
                </c:pt>
                <c:pt idx="3">
                  <c:v>61.593496185806003</c:v>
                </c:pt>
                <c:pt idx="4">
                  <c:v>100</c:v>
                </c:pt>
                <c:pt idx="5">
                  <c:v>94.471124983676035</c:v>
                </c:pt>
                <c:pt idx="6">
                  <c:v>81.021054696750298</c:v>
                </c:pt>
                <c:pt idx="7">
                  <c:v>100</c:v>
                </c:pt>
                <c:pt idx="8">
                  <c:v>97.650392827179687</c:v>
                </c:pt>
                <c:pt idx="9">
                  <c:v>97.152559086577597</c:v>
                </c:pt>
                <c:pt idx="10">
                  <c:v>71.258656974211505</c:v>
                </c:pt>
                <c:pt idx="11">
                  <c:v>73.244573795513304</c:v>
                </c:pt>
                <c:pt idx="12">
                  <c:v>71.177896579271504</c:v>
                </c:pt>
                <c:pt idx="13">
                  <c:v>68.269209618047398</c:v>
                </c:pt>
                <c:pt idx="14">
                  <c:v>42.287119705256103</c:v>
                </c:pt>
                <c:pt idx="15">
                  <c:v>30.793303273379706</c:v>
                </c:pt>
                <c:pt idx="16">
                  <c:v>34.470006762497505</c:v>
                </c:pt>
                <c:pt idx="17">
                  <c:v>29.768437270688395</c:v>
                </c:pt>
                <c:pt idx="18">
                  <c:v>29.804224339235404</c:v>
                </c:pt>
                <c:pt idx="19">
                  <c:v>26.328572168079404</c:v>
                </c:pt>
                <c:pt idx="20">
                  <c:v>19.367921065367298</c:v>
                </c:pt>
                <c:pt idx="21">
                  <c:v>18.003382207434399</c:v>
                </c:pt>
                <c:pt idx="22">
                  <c:v>17.807826074468394</c:v>
                </c:pt>
                <c:pt idx="23">
                  <c:v>12.030876046177795</c:v>
                </c:pt>
                <c:pt idx="24">
                  <c:v>14.782632602283599</c:v>
                </c:pt>
                <c:pt idx="25">
                  <c:v>17.001392620068202</c:v>
                </c:pt>
              </c:numCache>
            </c:numRef>
          </c:val>
          <c:smooth val="0"/>
          <c:extLst>
            <c:ext xmlns:c16="http://schemas.microsoft.com/office/drawing/2014/chart" uri="{C3380CC4-5D6E-409C-BE32-E72D297353CC}">
              <c16:uniqueId val="{00000001-0EC9-46B3-9F98-69070A608E82}"/>
            </c:ext>
          </c:extLst>
        </c:ser>
        <c:ser>
          <c:idx val="2"/>
          <c:order val="2"/>
          <c:tx>
            <c:strRef>
              <c:f>Across_Assets!$AZ$1:$AZ$2</c:f>
              <c:strCache>
                <c:ptCount val="2"/>
                <c:pt idx="0">
                  <c:v>Bond</c:v>
                </c:pt>
                <c:pt idx="1">
                  <c:v>Italy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Across_Assets!$AZ$3:$AZ$28</c:f>
              <c:numCache>
                <c:formatCode>General</c:formatCode>
                <c:ptCount val="26"/>
                <c:pt idx="5">
                  <c:v>100</c:v>
                </c:pt>
                <c:pt idx="6">
                  <c:v>53.096560836815001</c:v>
                </c:pt>
                <c:pt idx="7">
                  <c:v>96.960033044428627</c:v>
                </c:pt>
                <c:pt idx="8">
                  <c:v>94.931321354715209</c:v>
                </c:pt>
                <c:pt idx="9">
                  <c:v>99.485366125641463</c:v>
                </c:pt>
                <c:pt idx="10">
                  <c:v>100</c:v>
                </c:pt>
                <c:pt idx="11">
                  <c:v>97.066250697374016</c:v>
                </c:pt>
                <c:pt idx="12">
                  <c:v>100</c:v>
                </c:pt>
                <c:pt idx="13">
                  <c:v>100</c:v>
                </c:pt>
                <c:pt idx="14">
                  <c:v>98.42821737488562</c:v>
                </c:pt>
                <c:pt idx="15">
                  <c:v>99.830060383131752</c:v>
                </c:pt>
                <c:pt idx="16">
                  <c:v>98.487947083738874</c:v>
                </c:pt>
                <c:pt idx="17">
                  <c:v>82.560791996914105</c:v>
                </c:pt>
                <c:pt idx="18">
                  <c:v>52.472372684908599</c:v>
                </c:pt>
                <c:pt idx="19">
                  <c:v>74.646071989264101</c:v>
                </c:pt>
                <c:pt idx="20">
                  <c:v>95.854886843439786</c:v>
                </c:pt>
                <c:pt idx="21">
                  <c:v>81.6376145861758</c:v>
                </c:pt>
                <c:pt idx="22">
                  <c:v>59.274505747880298</c:v>
                </c:pt>
                <c:pt idx="23">
                  <c:v>43.373320483160299</c:v>
                </c:pt>
                <c:pt idx="24">
                  <c:v>59.825741515299299</c:v>
                </c:pt>
                <c:pt idx="25">
                  <c:v>31.972474453942894</c:v>
                </c:pt>
              </c:numCache>
            </c:numRef>
          </c:val>
          <c:smooth val="0"/>
          <c:extLst>
            <c:ext xmlns:c16="http://schemas.microsoft.com/office/drawing/2014/chart" uri="{C3380CC4-5D6E-409C-BE32-E72D297353CC}">
              <c16:uniqueId val="{00000002-0EC9-46B3-9F98-69070A608E82}"/>
            </c:ext>
          </c:extLst>
        </c:ser>
        <c:ser>
          <c:idx val="3"/>
          <c:order val="3"/>
          <c:tx>
            <c:strRef>
              <c:f>Across_Assets!$BA$1:$BA$2</c:f>
              <c:strCache>
                <c:ptCount val="2"/>
                <c:pt idx="0">
                  <c:v>REITs</c:v>
                </c:pt>
                <c:pt idx="1">
                  <c:v>Italy</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Across_Assets!$BA$3:$BA$28</c:f>
              <c:numCache>
                <c:formatCode>General</c:formatCode>
                <c:ptCount val="26"/>
                <c:pt idx="13">
                  <c:v>98.414303339982695</c:v>
                </c:pt>
                <c:pt idx="14">
                  <c:v>81.966391339006606</c:v>
                </c:pt>
                <c:pt idx="15">
                  <c:v>86.572971464788992</c:v>
                </c:pt>
                <c:pt idx="16">
                  <c:v>99.921512916821044</c:v>
                </c:pt>
                <c:pt idx="17">
                  <c:v>86.917876771796301</c:v>
                </c:pt>
                <c:pt idx="18">
                  <c:v>90.113128869708561</c:v>
                </c:pt>
                <c:pt idx="19">
                  <c:v>64.086771728639093</c:v>
                </c:pt>
                <c:pt idx="20">
                  <c:v>69.233069240134697</c:v>
                </c:pt>
                <c:pt idx="21">
                  <c:v>66.377837055864902</c:v>
                </c:pt>
                <c:pt idx="22">
                  <c:v>69.556822419329905</c:v>
                </c:pt>
                <c:pt idx="23">
                  <c:v>47.385308735552599</c:v>
                </c:pt>
                <c:pt idx="24">
                  <c:v>38.302290849681803</c:v>
                </c:pt>
                <c:pt idx="25">
                  <c:v>50.893745797424799</c:v>
                </c:pt>
              </c:numCache>
            </c:numRef>
          </c:val>
          <c:smooth val="0"/>
          <c:extLst>
            <c:ext xmlns:c16="http://schemas.microsoft.com/office/drawing/2014/chart" uri="{C3380CC4-5D6E-409C-BE32-E72D297353CC}">
              <c16:uniqueId val="{00000003-0EC9-46B3-9F98-69070A608E82}"/>
            </c:ext>
          </c:extLst>
        </c:ser>
        <c:dLbls>
          <c:showLegendKey val="0"/>
          <c:showVal val="0"/>
          <c:showCatName val="0"/>
          <c:showSerName val="0"/>
          <c:showPercent val="0"/>
          <c:showBubbleSize val="0"/>
        </c:dLbls>
        <c:smooth val="0"/>
        <c:axId val="176875776"/>
        <c:axId val="176877568"/>
      </c:lineChart>
      <c:catAx>
        <c:axId val="176875776"/>
        <c:scaling>
          <c:orientation val="minMax"/>
        </c:scaling>
        <c:delete val="0"/>
        <c:axPos val="b"/>
        <c:numFmt formatCode="General" sourceLinked="1"/>
        <c:majorTickMark val="out"/>
        <c:minorTickMark val="none"/>
        <c:tickLblPos val="nextTo"/>
        <c:crossAx val="176877568"/>
        <c:crosses val="autoZero"/>
        <c:auto val="1"/>
        <c:lblAlgn val="ctr"/>
        <c:lblOffset val="100"/>
        <c:noMultiLvlLbl val="0"/>
      </c:catAx>
      <c:valAx>
        <c:axId val="176877568"/>
        <c:scaling>
          <c:orientation val="minMax"/>
          <c:max val="100"/>
        </c:scaling>
        <c:delete val="0"/>
        <c:axPos val="l"/>
        <c:majorGridlines/>
        <c:numFmt formatCode="General" sourceLinked="1"/>
        <c:majorTickMark val="out"/>
        <c:minorTickMark val="none"/>
        <c:tickLblPos val="nextTo"/>
        <c:crossAx val="1768757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Across_Assets!$BB$1:$BB$2</c:f>
              <c:strCache>
                <c:ptCount val="2"/>
                <c:pt idx="0">
                  <c:v>3 Assets</c:v>
                </c:pt>
                <c:pt idx="1">
                  <c:v>Japan</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Across_Assets!$BB$3:$BB$28</c:f>
              <c:numCache>
                <c:formatCode>General</c:formatCode>
                <c:ptCount val="26"/>
                <c:pt idx="0">
                  <c:v>67.677971767312201</c:v>
                </c:pt>
                <c:pt idx="1">
                  <c:v>84.293579256319219</c:v>
                </c:pt>
                <c:pt idx="2">
                  <c:v>88.619184645429073</c:v>
                </c:pt>
                <c:pt idx="3">
                  <c:v>77.515136961461906</c:v>
                </c:pt>
                <c:pt idx="4">
                  <c:v>100</c:v>
                </c:pt>
                <c:pt idx="5">
                  <c:v>98.147669030671267</c:v>
                </c:pt>
                <c:pt idx="6">
                  <c:v>82.139382935202661</c:v>
                </c:pt>
                <c:pt idx="7">
                  <c:v>96.267050716211003</c:v>
                </c:pt>
                <c:pt idx="8">
                  <c:v>98.292004974600331</c:v>
                </c:pt>
                <c:pt idx="9">
                  <c:v>100</c:v>
                </c:pt>
                <c:pt idx="10">
                  <c:v>92.527239446502506</c:v>
                </c:pt>
                <c:pt idx="11">
                  <c:v>87.729574382734882</c:v>
                </c:pt>
                <c:pt idx="12">
                  <c:v>92.427274275304654</c:v>
                </c:pt>
                <c:pt idx="13">
                  <c:v>93.508955456055233</c:v>
                </c:pt>
                <c:pt idx="14">
                  <c:v>91.625883502257153</c:v>
                </c:pt>
                <c:pt idx="15">
                  <c:v>98.333732158272866</c:v>
                </c:pt>
                <c:pt idx="16">
                  <c:v>97.179207456790905</c:v>
                </c:pt>
                <c:pt idx="17">
                  <c:v>81.962928102878834</c:v>
                </c:pt>
                <c:pt idx="18">
                  <c:v>73.786002458622889</c:v>
                </c:pt>
                <c:pt idx="19">
                  <c:v>82.762106183812605</c:v>
                </c:pt>
                <c:pt idx="20">
                  <c:v>84.093158219528092</c:v>
                </c:pt>
                <c:pt idx="21">
                  <c:v>75.022335584722995</c:v>
                </c:pt>
                <c:pt idx="22">
                  <c:v>96.62793419496775</c:v>
                </c:pt>
                <c:pt idx="23">
                  <c:v>95.892504100862652</c:v>
                </c:pt>
                <c:pt idx="24">
                  <c:v>97.187635178858201</c:v>
                </c:pt>
                <c:pt idx="25">
                  <c:v>95.843016663570424</c:v>
                </c:pt>
              </c:numCache>
            </c:numRef>
          </c:val>
          <c:smooth val="0"/>
          <c:extLst>
            <c:ext xmlns:c16="http://schemas.microsoft.com/office/drawing/2014/chart" uri="{C3380CC4-5D6E-409C-BE32-E72D297353CC}">
              <c16:uniqueId val="{00000000-146D-484C-905D-271145714C1E}"/>
            </c:ext>
          </c:extLst>
        </c:ser>
        <c:ser>
          <c:idx val="1"/>
          <c:order val="1"/>
          <c:tx>
            <c:strRef>
              <c:f>Across_Assets!$BC$1:$BC$2</c:f>
              <c:strCache>
                <c:ptCount val="2"/>
                <c:pt idx="0">
                  <c:v>Equity</c:v>
                </c:pt>
                <c:pt idx="1">
                  <c:v>Japan</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Across_Assets!$BC$3:$BC$28</c:f>
              <c:numCache>
                <c:formatCode>General</c:formatCode>
                <c:ptCount val="26"/>
                <c:pt idx="0">
                  <c:v>79.722526693872396</c:v>
                </c:pt>
                <c:pt idx="1">
                  <c:v>73.581426144106402</c:v>
                </c:pt>
                <c:pt idx="2">
                  <c:v>80.1248143968146</c:v>
                </c:pt>
                <c:pt idx="3">
                  <c:v>76.023763828998597</c:v>
                </c:pt>
                <c:pt idx="4">
                  <c:v>100</c:v>
                </c:pt>
                <c:pt idx="5">
                  <c:v>97.040254355139353</c:v>
                </c:pt>
                <c:pt idx="6">
                  <c:v>82.790324290620802</c:v>
                </c:pt>
                <c:pt idx="7">
                  <c:v>98.254498081008904</c:v>
                </c:pt>
                <c:pt idx="8">
                  <c:v>98.089669040595396</c:v>
                </c:pt>
                <c:pt idx="9">
                  <c:v>100</c:v>
                </c:pt>
                <c:pt idx="10">
                  <c:v>85.054478893004998</c:v>
                </c:pt>
                <c:pt idx="11">
                  <c:v>76.326264599276399</c:v>
                </c:pt>
                <c:pt idx="12">
                  <c:v>84.9317798068288</c:v>
                </c:pt>
                <c:pt idx="13">
                  <c:v>89.659157656902494</c:v>
                </c:pt>
                <c:pt idx="14">
                  <c:v>83.251767004514306</c:v>
                </c:pt>
                <c:pt idx="15">
                  <c:v>95.135781397431614</c:v>
                </c:pt>
                <c:pt idx="16">
                  <c:v>91.850747376867503</c:v>
                </c:pt>
                <c:pt idx="17">
                  <c:v>74.248949597349096</c:v>
                </c:pt>
                <c:pt idx="18">
                  <c:v>68.440480830402294</c:v>
                </c:pt>
                <c:pt idx="19">
                  <c:v>72.377277223454001</c:v>
                </c:pt>
                <c:pt idx="20">
                  <c:v>93.099308940067104</c:v>
                </c:pt>
                <c:pt idx="21">
                  <c:v>70.079505354810408</c:v>
                </c:pt>
                <c:pt idx="22">
                  <c:v>90.937768189863689</c:v>
                </c:pt>
                <c:pt idx="23">
                  <c:v>94.820742672478474</c:v>
                </c:pt>
                <c:pt idx="24">
                  <c:v>92.483096503415055</c:v>
                </c:pt>
                <c:pt idx="25">
                  <c:v>92.855633116210768</c:v>
                </c:pt>
              </c:numCache>
            </c:numRef>
          </c:val>
          <c:smooth val="0"/>
          <c:extLst>
            <c:ext xmlns:c16="http://schemas.microsoft.com/office/drawing/2014/chart" uri="{C3380CC4-5D6E-409C-BE32-E72D297353CC}">
              <c16:uniqueId val="{00000001-146D-484C-905D-271145714C1E}"/>
            </c:ext>
          </c:extLst>
        </c:ser>
        <c:ser>
          <c:idx val="2"/>
          <c:order val="2"/>
          <c:tx>
            <c:strRef>
              <c:f>Across_Assets!$BD$1:$BD$2</c:f>
              <c:strCache>
                <c:ptCount val="2"/>
                <c:pt idx="0">
                  <c:v>Bond</c:v>
                </c:pt>
                <c:pt idx="1">
                  <c:v>Japan</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Across_Assets!$BD$3:$BD$28</c:f>
              <c:numCache>
                <c:formatCode>General</c:formatCode>
                <c:ptCount val="26"/>
                <c:pt idx="0">
                  <c:v>55.633416840751998</c:v>
                </c:pt>
                <c:pt idx="1">
                  <c:v>95.005732368532023</c:v>
                </c:pt>
                <c:pt idx="2">
                  <c:v>97.11355489404356</c:v>
                </c:pt>
                <c:pt idx="3">
                  <c:v>79.006510093925201</c:v>
                </c:pt>
                <c:pt idx="4">
                  <c:v>100</c:v>
                </c:pt>
                <c:pt idx="5">
                  <c:v>99.255083706203166</c:v>
                </c:pt>
                <c:pt idx="6">
                  <c:v>81.488441579784507</c:v>
                </c:pt>
                <c:pt idx="7">
                  <c:v>94.279603351413087</c:v>
                </c:pt>
                <c:pt idx="8">
                  <c:v>98.494340908605281</c:v>
                </c:pt>
                <c:pt idx="9">
                  <c:v>100</c:v>
                </c:pt>
                <c:pt idx="10">
                  <c:v>100</c:v>
                </c:pt>
                <c:pt idx="11">
                  <c:v>99.13288416619335</c:v>
                </c:pt>
                <c:pt idx="12">
                  <c:v>99.922768743780495</c:v>
                </c:pt>
                <c:pt idx="13">
                  <c:v>97.358753255207972</c:v>
                </c:pt>
                <c:pt idx="14">
                  <c:v>100</c:v>
                </c:pt>
                <c:pt idx="15">
                  <c:v>100</c:v>
                </c:pt>
                <c:pt idx="16">
                  <c:v>100</c:v>
                </c:pt>
                <c:pt idx="17">
                  <c:v>82.130215791482996</c:v>
                </c:pt>
                <c:pt idx="18">
                  <c:v>73.006939470893599</c:v>
                </c:pt>
                <c:pt idx="19">
                  <c:v>85.670650263023305</c:v>
                </c:pt>
                <c:pt idx="20">
                  <c:v>64.978246481128508</c:v>
                </c:pt>
                <c:pt idx="21">
                  <c:v>74.329400500475302</c:v>
                </c:pt>
                <c:pt idx="22">
                  <c:v>99.402873716908246</c:v>
                </c:pt>
                <c:pt idx="23">
                  <c:v>92.856769630109511</c:v>
                </c:pt>
                <c:pt idx="24">
                  <c:v>100</c:v>
                </c:pt>
                <c:pt idx="25">
                  <c:v>95.089615660781234</c:v>
                </c:pt>
              </c:numCache>
            </c:numRef>
          </c:val>
          <c:smooth val="0"/>
          <c:extLst>
            <c:ext xmlns:c16="http://schemas.microsoft.com/office/drawing/2014/chart" uri="{C3380CC4-5D6E-409C-BE32-E72D297353CC}">
              <c16:uniqueId val="{00000002-146D-484C-905D-271145714C1E}"/>
            </c:ext>
          </c:extLst>
        </c:ser>
        <c:ser>
          <c:idx val="3"/>
          <c:order val="3"/>
          <c:tx>
            <c:strRef>
              <c:f>Across_Assets!$BE$1:$BE$2</c:f>
              <c:strCache>
                <c:ptCount val="2"/>
                <c:pt idx="0">
                  <c:v>REITs</c:v>
                </c:pt>
                <c:pt idx="1">
                  <c:v>Japan</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Across_Assets!$BE$3:$BE$28</c:f>
              <c:numCache>
                <c:formatCode>General</c:formatCode>
                <c:ptCount val="26"/>
                <c:pt idx="15">
                  <c:v>99.865415077386956</c:v>
                </c:pt>
                <c:pt idx="16">
                  <c:v>99.686874993505242</c:v>
                </c:pt>
                <c:pt idx="17">
                  <c:v>89.509618919804396</c:v>
                </c:pt>
                <c:pt idx="18">
                  <c:v>79.910587074572803</c:v>
                </c:pt>
                <c:pt idx="19">
                  <c:v>90.238391064960496</c:v>
                </c:pt>
                <c:pt idx="20">
                  <c:v>94.20191923738868</c:v>
                </c:pt>
                <c:pt idx="21">
                  <c:v>80.658100898883305</c:v>
                </c:pt>
                <c:pt idx="22">
                  <c:v>99.543160678131358</c:v>
                </c:pt>
                <c:pt idx="23">
                  <c:v>100</c:v>
                </c:pt>
                <c:pt idx="24">
                  <c:v>99.079809033159563</c:v>
                </c:pt>
                <c:pt idx="25">
                  <c:v>99.583801213719255</c:v>
                </c:pt>
              </c:numCache>
            </c:numRef>
          </c:val>
          <c:smooth val="0"/>
          <c:extLst>
            <c:ext xmlns:c16="http://schemas.microsoft.com/office/drawing/2014/chart" uri="{C3380CC4-5D6E-409C-BE32-E72D297353CC}">
              <c16:uniqueId val="{00000003-146D-484C-905D-271145714C1E}"/>
            </c:ext>
          </c:extLst>
        </c:ser>
        <c:dLbls>
          <c:showLegendKey val="0"/>
          <c:showVal val="0"/>
          <c:showCatName val="0"/>
          <c:showSerName val="0"/>
          <c:showPercent val="0"/>
          <c:showBubbleSize val="0"/>
        </c:dLbls>
        <c:smooth val="0"/>
        <c:axId val="176909312"/>
        <c:axId val="176919296"/>
      </c:lineChart>
      <c:catAx>
        <c:axId val="176909312"/>
        <c:scaling>
          <c:orientation val="minMax"/>
        </c:scaling>
        <c:delete val="0"/>
        <c:axPos val="b"/>
        <c:numFmt formatCode="General" sourceLinked="1"/>
        <c:majorTickMark val="out"/>
        <c:minorTickMark val="none"/>
        <c:tickLblPos val="nextTo"/>
        <c:crossAx val="176919296"/>
        <c:crosses val="autoZero"/>
        <c:auto val="1"/>
        <c:lblAlgn val="ctr"/>
        <c:lblOffset val="100"/>
        <c:noMultiLvlLbl val="0"/>
      </c:catAx>
      <c:valAx>
        <c:axId val="176919296"/>
        <c:scaling>
          <c:orientation val="minMax"/>
          <c:max val="100"/>
          <c:min val="40"/>
        </c:scaling>
        <c:delete val="0"/>
        <c:axPos val="l"/>
        <c:majorGridlines/>
        <c:numFmt formatCode="General" sourceLinked="1"/>
        <c:majorTickMark val="out"/>
        <c:minorTickMark val="none"/>
        <c:tickLblPos val="nextTo"/>
        <c:crossAx val="1769093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Across_Assets!$BF$1:$BF$2</c:f>
              <c:strCache>
                <c:ptCount val="2"/>
                <c:pt idx="0">
                  <c:v>3 Assets</c:v>
                </c:pt>
                <c:pt idx="1">
                  <c:v>Netherlands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Across_Assets!$BF$3:$BF$28</c:f>
              <c:numCache>
                <c:formatCode>General</c:formatCode>
                <c:ptCount val="26"/>
                <c:pt idx="0">
                  <c:v>47.641612912698896</c:v>
                </c:pt>
                <c:pt idx="1">
                  <c:v>90.256239220452173</c:v>
                </c:pt>
                <c:pt idx="2">
                  <c:v>85.287417746164067</c:v>
                </c:pt>
                <c:pt idx="3">
                  <c:v>67.621010469215534</c:v>
                </c:pt>
                <c:pt idx="4">
                  <c:v>100</c:v>
                </c:pt>
                <c:pt idx="5">
                  <c:v>99.162843410780681</c:v>
                </c:pt>
                <c:pt idx="6">
                  <c:v>61.920226443021171</c:v>
                </c:pt>
                <c:pt idx="7">
                  <c:v>89.078128914851234</c:v>
                </c:pt>
                <c:pt idx="8">
                  <c:v>93.879618924660861</c:v>
                </c:pt>
                <c:pt idx="9">
                  <c:v>99.660191541670585</c:v>
                </c:pt>
                <c:pt idx="10">
                  <c:v>82.550927324322515</c:v>
                </c:pt>
                <c:pt idx="11">
                  <c:v>86.527149413368377</c:v>
                </c:pt>
                <c:pt idx="12">
                  <c:v>88.008781403066607</c:v>
                </c:pt>
                <c:pt idx="13">
                  <c:v>83.659381874601237</c:v>
                </c:pt>
                <c:pt idx="14">
                  <c:v>75.217168534160209</c:v>
                </c:pt>
                <c:pt idx="15">
                  <c:v>70.95650783174797</c:v>
                </c:pt>
                <c:pt idx="16">
                  <c:v>73.116427376305921</c:v>
                </c:pt>
                <c:pt idx="17">
                  <c:v>56.743907498254494</c:v>
                </c:pt>
                <c:pt idx="18">
                  <c:v>48.131413482887957</c:v>
                </c:pt>
                <c:pt idx="19">
                  <c:v>50.769591802159397</c:v>
                </c:pt>
                <c:pt idx="20">
                  <c:v>53.190269724291483</c:v>
                </c:pt>
                <c:pt idx="21">
                  <c:v>47.416376133052573</c:v>
                </c:pt>
                <c:pt idx="22">
                  <c:v>39.3061242561947</c:v>
                </c:pt>
                <c:pt idx="23">
                  <c:v>32.008795576057963</c:v>
                </c:pt>
                <c:pt idx="24">
                  <c:v>25.078017158152829</c:v>
                </c:pt>
                <c:pt idx="25">
                  <c:v>26.6860668098325</c:v>
                </c:pt>
              </c:numCache>
            </c:numRef>
          </c:val>
          <c:smooth val="0"/>
          <c:extLst>
            <c:ext xmlns:c16="http://schemas.microsoft.com/office/drawing/2014/chart" uri="{C3380CC4-5D6E-409C-BE32-E72D297353CC}">
              <c16:uniqueId val="{00000000-46AE-4A0D-86CC-C9310F6E69D7}"/>
            </c:ext>
          </c:extLst>
        </c:ser>
        <c:ser>
          <c:idx val="1"/>
          <c:order val="1"/>
          <c:tx>
            <c:strRef>
              <c:f>Across_Assets!$BG$1:$BG$2</c:f>
              <c:strCache>
                <c:ptCount val="2"/>
                <c:pt idx="0">
                  <c:v>Equity</c:v>
                </c:pt>
                <c:pt idx="1">
                  <c:v>Netherlands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Across_Assets!$BG$3:$BG$28</c:f>
              <c:numCache>
                <c:formatCode>General</c:formatCode>
                <c:ptCount val="26"/>
                <c:pt idx="0">
                  <c:v>60.891771392836901</c:v>
                </c:pt>
                <c:pt idx="1">
                  <c:v>75.992518616358197</c:v>
                </c:pt>
                <c:pt idx="2">
                  <c:v>70.723101968530102</c:v>
                </c:pt>
                <c:pt idx="3">
                  <c:v>52.5193564282254</c:v>
                </c:pt>
                <c:pt idx="4">
                  <c:v>100</c:v>
                </c:pt>
                <c:pt idx="5">
                  <c:v>97.679474694098701</c:v>
                </c:pt>
                <c:pt idx="6">
                  <c:v>46.373875958414203</c:v>
                </c:pt>
                <c:pt idx="7">
                  <c:v>90.876600347035335</c:v>
                </c:pt>
                <c:pt idx="8">
                  <c:v>90.477993660950773</c:v>
                </c:pt>
                <c:pt idx="9">
                  <c:v>98.980574625011755</c:v>
                </c:pt>
                <c:pt idx="10">
                  <c:v>54.947761636204802</c:v>
                </c:pt>
                <c:pt idx="11">
                  <c:v>62.385192098487501</c:v>
                </c:pt>
                <c:pt idx="12">
                  <c:v>64.026344209199806</c:v>
                </c:pt>
                <c:pt idx="13">
                  <c:v>53.1639903738699</c:v>
                </c:pt>
                <c:pt idx="14">
                  <c:v>37.8125643730368</c:v>
                </c:pt>
                <c:pt idx="15">
                  <c:v>21.359869843551905</c:v>
                </c:pt>
                <c:pt idx="16">
                  <c:v>21.460383874004904</c:v>
                </c:pt>
                <c:pt idx="17">
                  <c:v>24.623971428931199</c:v>
                </c:pt>
                <c:pt idx="18">
                  <c:v>26.817762672240704</c:v>
                </c:pt>
                <c:pt idx="19">
                  <c:v>26.201524326635493</c:v>
                </c:pt>
                <c:pt idx="20">
                  <c:v>11.555506191565598</c:v>
                </c:pt>
                <c:pt idx="21">
                  <c:v>15.682074238319501</c:v>
                </c:pt>
                <c:pt idx="22">
                  <c:v>16.026190768122603</c:v>
                </c:pt>
                <c:pt idx="23">
                  <c:v>6.1307743187421977</c:v>
                </c:pt>
                <c:pt idx="24">
                  <c:v>5.5751440631624973</c:v>
                </c:pt>
                <c:pt idx="25">
                  <c:v>6.4234657865156066</c:v>
                </c:pt>
              </c:numCache>
            </c:numRef>
          </c:val>
          <c:smooth val="0"/>
          <c:extLst>
            <c:ext xmlns:c16="http://schemas.microsoft.com/office/drawing/2014/chart" uri="{C3380CC4-5D6E-409C-BE32-E72D297353CC}">
              <c16:uniqueId val="{00000001-46AE-4A0D-86CC-C9310F6E69D7}"/>
            </c:ext>
          </c:extLst>
        </c:ser>
        <c:ser>
          <c:idx val="2"/>
          <c:order val="2"/>
          <c:tx>
            <c:strRef>
              <c:f>Across_Assets!$BH$1:$BH$2</c:f>
              <c:strCache>
                <c:ptCount val="2"/>
                <c:pt idx="0">
                  <c:v>Bond</c:v>
                </c:pt>
                <c:pt idx="1">
                  <c:v>Netherlands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Across_Assets!$BH$3:$BH$28</c:f>
              <c:numCache>
                <c:formatCode>General</c:formatCode>
                <c:ptCount val="26"/>
                <c:pt idx="0">
                  <c:v>26.937059553102799</c:v>
                </c:pt>
                <c:pt idx="1">
                  <c:v>98.937043591759405</c:v>
                </c:pt>
                <c:pt idx="2">
                  <c:v>94.070073993540873</c:v>
                </c:pt>
                <c:pt idx="3">
                  <c:v>74.702304981358793</c:v>
                </c:pt>
                <c:pt idx="4">
                  <c:v>100</c:v>
                </c:pt>
                <c:pt idx="5">
                  <c:v>99.886435850469411</c:v>
                </c:pt>
                <c:pt idx="6">
                  <c:v>63.4752654159144</c:v>
                </c:pt>
                <c:pt idx="7">
                  <c:v>84.591884686190795</c:v>
                </c:pt>
                <c:pt idx="8">
                  <c:v>94.010236862970203</c:v>
                </c:pt>
                <c:pt idx="9">
                  <c:v>100</c:v>
                </c:pt>
                <c:pt idx="10">
                  <c:v>95.778700671011663</c:v>
                </c:pt>
                <c:pt idx="11">
                  <c:v>97.196256141617638</c:v>
                </c:pt>
                <c:pt idx="12">
                  <c:v>100</c:v>
                </c:pt>
                <c:pt idx="13">
                  <c:v>100</c:v>
                </c:pt>
                <c:pt idx="14">
                  <c:v>99.461250912784223</c:v>
                </c:pt>
                <c:pt idx="15">
                  <c:v>99.681675907166152</c:v>
                </c:pt>
                <c:pt idx="16">
                  <c:v>99.053570957553873</c:v>
                </c:pt>
                <c:pt idx="17">
                  <c:v>80.947317229357296</c:v>
                </c:pt>
                <c:pt idx="18">
                  <c:v>55.756192736289698</c:v>
                </c:pt>
                <c:pt idx="19">
                  <c:v>76.087588061762602</c:v>
                </c:pt>
                <c:pt idx="20">
                  <c:v>97.288225175506454</c:v>
                </c:pt>
                <c:pt idx="21">
                  <c:v>85.351084366048994</c:v>
                </c:pt>
                <c:pt idx="22">
                  <c:v>65.639626592475793</c:v>
                </c:pt>
                <c:pt idx="23">
                  <c:v>61.284389993087899</c:v>
                </c:pt>
                <c:pt idx="24">
                  <c:v>52.510481586847398</c:v>
                </c:pt>
                <c:pt idx="25">
                  <c:v>40.572773954538697</c:v>
                </c:pt>
              </c:numCache>
            </c:numRef>
          </c:val>
          <c:smooth val="0"/>
          <c:extLst>
            <c:ext xmlns:c16="http://schemas.microsoft.com/office/drawing/2014/chart" uri="{C3380CC4-5D6E-409C-BE32-E72D297353CC}">
              <c16:uniqueId val="{00000002-46AE-4A0D-86CC-C9310F6E69D7}"/>
            </c:ext>
          </c:extLst>
        </c:ser>
        <c:ser>
          <c:idx val="3"/>
          <c:order val="3"/>
          <c:tx>
            <c:strRef>
              <c:f>Across_Assets!$BI$1:$BI$2</c:f>
              <c:strCache>
                <c:ptCount val="2"/>
                <c:pt idx="0">
                  <c:v>REITs</c:v>
                </c:pt>
                <c:pt idx="1">
                  <c:v>Netherlands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Across_Assets!$BI$3:$BI$28</c:f>
              <c:numCache>
                <c:formatCode>General</c:formatCode>
                <c:ptCount val="26"/>
                <c:pt idx="0">
                  <c:v>55.096007792157003</c:v>
                </c:pt>
                <c:pt idx="1">
                  <c:v>95.839155453238888</c:v>
                </c:pt>
                <c:pt idx="2">
                  <c:v>91.069077276421226</c:v>
                </c:pt>
                <c:pt idx="3">
                  <c:v>75.641369998062402</c:v>
                </c:pt>
                <c:pt idx="4">
                  <c:v>100</c:v>
                </c:pt>
                <c:pt idx="5">
                  <c:v>99.922619687773917</c:v>
                </c:pt>
                <c:pt idx="6">
                  <c:v>75.911537954734897</c:v>
                </c:pt>
                <c:pt idx="7">
                  <c:v>91.765901711327558</c:v>
                </c:pt>
                <c:pt idx="8">
                  <c:v>97.150626250061606</c:v>
                </c:pt>
                <c:pt idx="9">
                  <c:v>100</c:v>
                </c:pt>
                <c:pt idx="10">
                  <c:v>96.926319665751052</c:v>
                </c:pt>
                <c:pt idx="11">
                  <c:v>100</c:v>
                </c:pt>
                <c:pt idx="12">
                  <c:v>100</c:v>
                </c:pt>
                <c:pt idx="13">
                  <c:v>97.814155249933791</c:v>
                </c:pt>
                <c:pt idx="14">
                  <c:v>88.377690316659596</c:v>
                </c:pt>
                <c:pt idx="15">
                  <c:v>91.827977744525839</c:v>
                </c:pt>
                <c:pt idx="16">
                  <c:v>98.835327297358972</c:v>
                </c:pt>
                <c:pt idx="17">
                  <c:v>64.660433836474994</c:v>
                </c:pt>
                <c:pt idx="18">
                  <c:v>61.820285040133498</c:v>
                </c:pt>
                <c:pt idx="19">
                  <c:v>50.019663018080102</c:v>
                </c:pt>
                <c:pt idx="20">
                  <c:v>50.727077805802402</c:v>
                </c:pt>
                <c:pt idx="21">
                  <c:v>41.215969794789203</c:v>
                </c:pt>
                <c:pt idx="22">
                  <c:v>36.252555407985703</c:v>
                </c:pt>
                <c:pt idx="23">
                  <c:v>28.611222416343793</c:v>
                </c:pt>
                <c:pt idx="24">
                  <c:v>17.148425824448594</c:v>
                </c:pt>
                <c:pt idx="25">
                  <c:v>33.061960688443193</c:v>
                </c:pt>
              </c:numCache>
            </c:numRef>
          </c:val>
          <c:smooth val="0"/>
          <c:extLst>
            <c:ext xmlns:c16="http://schemas.microsoft.com/office/drawing/2014/chart" uri="{C3380CC4-5D6E-409C-BE32-E72D297353CC}">
              <c16:uniqueId val="{00000003-46AE-4A0D-86CC-C9310F6E69D7}"/>
            </c:ext>
          </c:extLst>
        </c:ser>
        <c:dLbls>
          <c:showLegendKey val="0"/>
          <c:showVal val="0"/>
          <c:showCatName val="0"/>
          <c:showSerName val="0"/>
          <c:showPercent val="0"/>
          <c:showBubbleSize val="0"/>
        </c:dLbls>
        <c:smooth val="0"/>
        <c:axId val="177017600"/>
        <c:axId val="177019136"/>
      </c:lineChart>
      <c:catAx>
        <c:axId val="177017600"/>
        <c:scaling>
          <c:orientation val="minMax"/>
        </c:scaling>
        <c:delete val="0"/>
        <c:axPos val="b"/>
        <c:numFmt formatCode="General" sourceLinked="1"/>
        <c:majorTickMark val="out"/>
        <c:minorTickMark val="none"/>
        <c:tickLblPos val="nextTo"/>
        <c:crossAx val="177019136"/>
        <c:crosses val="autoZero"/>
        <c:auto val="1"/>
        <c:lblAlgn val="ctr"/>
        <c:lblOffset val="100"/>
        <c:noMultiLvlLbl val="0"/>
      </c:catAx>
      <c:valAx>
        <c:axId val="177019136"/>
        <c:scaling>
          <c:orientation val="minMax"/>
          <c:max val="100"/>
        </c:scaling>
        <c:delete val="0"/>
        <c:axPos val="l"/>
        <c:majorGridlines/>
        <c:numFmt formatCode="General" sourceLinked="1"/>
        <c:majorTickMark val="out"/>
        <c:minorTickMark val="none"/>
        <c:tickLblPos val="nextTo"/>
        <c:crossAx val="1770176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Across_Assets!$BJ$1:$BJ$2</c:f>
              <c:strCache>
                <c:ptCount val="2"/>
                <c:pt idx="0">
                  <c:v>3 Assets</c:v>
                </c:pt>
                <c:pt idx="1">
                  <c:v>New Zealand</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Across_Assets!$BJ$3:$BJ$28</c:f>
              <c:numCache>
                <c:formatCode>General</c:formatCode>
                <c:ptCount val="26"/>
                <c:pt idx="2">
                  <c:v>87.920014204165895</c:v>
                </c:pt>
                <c:pt idx="3">
                  <c:v>89.143323526827402</c:v>
                </c:pt>
                <c:pt idx="4">
                  <c:v>99.688015475802644</c:v>
                </c:pt>
                <c:pt idx="5">
                  <c:v>100</c:v>
                </c:pt>
                <c:pt idx="6">
                  <c:v>78.747991034093644</c:v>
                </c:pt>
                <c:pt idx="7">
                  <c:v>97.81245802558459</c:v>
                </c:pt>
                <c:pt idx="8">
                  <c:v>97.927721436589167</c:v>
                </c:pt>
                <c:pt idx="9">
                  <c:v>99.692727810964172</c:v>
                </c:pt>
                <c:pt idx="10">
                  <c:v>79.027820449896112</c:v>
                </c:pt>
                <c:pt idx="11">
                  <c:v>84.991484821323922</c:v>
                </c:pt>
                <c:pt idx="12">
                  <c:v>90.432634785067592</c:v>
                </c:pt>
                <c:pt idx="13">
                  <c:v>91.719754202873801</c:v>
                </c:pt>
                <c:pt idx="14">
                  <c:v>88.832829780430245</c:v>
                </c:pt>
                <c:pt idx="15">
                  <c:v>92.394956971027284</c:v>
                </c:pt>
                <c:pt idx="16">
                  <c:v>98.763793591876109</c:v>
                </c:pt>
                <c:pt idx="17">
                  <c:v>74.73118938089867</c:v>
                </c:pt>
                <c:pt idx="18">
                  <c:v>71.442003623558534</c:v>
                </c:pt>
                <c:pt idx="19">
                  <c:v>92.248744356539973</c:v>
                </c:pt>
                <c:pt idx="20">
                  <c:v>56.832636756637072</c:v>
                </c:pt>
                <c:pt idx="21">
                  <c:v>45.176795220782104</c:v>
                </c:pt>
                <c:pt idx="22">
                  <c:v>46.105817655927972</c:v>
                </c:pt>
                <c:pt idx="23">
                  <c:v>50.843620797717996</c:v>
                </c:pt>
                <c:pt idx="24">
                  <c:v>47.797227499547198</c:v>
                </c:pt>
                <c:pt idx="25">
                  <c:v>53.485446738168967</c:v>
                </c:pt>
              </c:numCache>
            </c:numRef>
          </c:val>
          <c:smooth val="0"/>
          <c:extLst>
            <c:ext xmlns:c16="http://schemas.microsoft.com/office/drawing/2014/chart" uri="{C3380CC4-5D6E-409C-BE32-E72D297353CC}">
              <c16:uniqueId val="{00000000-F02A-43FB-82B9-9106406FCB10}"/>
            </c:ext>
          </c:extLst>
        </c:ser>
        <c:ser>
          <c:idx val="1"/>
          <c:order val="1"/>
          <c:tx>
            <c:strRef>
              <c:f>Across_Assets!$BK$1:$BK$2</c:f>
              <c:strCache>
                <c:ptCount val="2"/>
                <c:pt idx="0">
                  <c:v>Equity</c:v>
                </c:pt>
                <c:pt idx="1">
                  <c:v>New Zealand</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Across_Assets!$BK$3:$BK$28</c:f>
              <c:numCache>
                <c:formatCode>General</c:formatCode>
                <c:ptCount val="26"/>
                <c:pt idx="2">
                  <c:v>87.920014204165895</c:v>
                </c:pt>
                <c:pt idx="3">
                  <c:v>87.543919593723501</c:v>
                </c:pt>
                <c:pt idx="4">
                  <c:v>99.406232875410666</c:v>
                </c:pt>
                <c:pt idx="5">
                  <c:v>100</c:v>
                </c:pt>
                <c:pt idx="6">
                  <c:v>75.293411382847808</c:v>
                </c:pt>
                <c:pt idx="7">
                  <c:v>98.304765538230839</c:v>
                </c:pt>
                <c:pt idx="8">
                  <c:v>96.765541407448296</c:v>
                </c:pt>
                <c:pt idx="9">
                  <c:v>100</c:v>
                </c:pt>
                <c:pt idx="10">
                  <c:v>60.1143862546215</c:v>
                </c:pt>
                <c:pt idx="11">
                  <c:v>75.559230682582395</c:v>
                </c:pt>
                <c:pt idx="12">
                  <c:v>86.255339472914599</c:v>
                </c:pt>
                <c:pt idx="13">
                  <c:v>85.7273394232339</c:v>
                </c:pt>
                <c:pt idx="14">
                  <c:v>82.2762555417725</c:v>
                </c:pt>
                <c:pt idx="15">
                  <c:v>86.723992818869206</c:v>
                </c:pt>
                <c:pt idx="16">
                  <c:v>96.570569409342795</c:v>
                </c:pt>
                <c:pt idx="17">
                  <c:v>68.490651358247902</c:v>
                </c:pt>
                <c:pt idx="18">
                  <c:v>62.442694650301398</c:v>
                </c:pt>
                <c:pt idx="19">
                  <c:v>90.747553664740806</c:v>
                </c:pt>
                <c:pt idx="20">
                  <c:v>55.365467719028203</c:v>
                </c:pt>
                <c:pt idx="21">
                  <c:v>39.924964206825997</c:v>
                </c:pt>
                <c:pt idx="22">
                  <c:v>39.519937279542901</c:v>
                </c:pt>
                <c:pt idx="23">
                  <c:v>44.725556900699502</c:v>
                </c:pt>
                <c:pt idx="24">
                  <c:v>45.95384990993</c:v>
                </c:pt>
                <c:pt idx="25">
                  <c:v>52.281012802758198</c:v>
                </c:pt>
              </c:numCache>
            </c:numRef>
          </c:val>
          <c:smooth val="0"/>
          <c:extLst>
            <c:ext xmlns:c16="http://schemas.microsoft.com/office/drawing/2014/chart" uri="{C3380CC4-5D6E-409C-BE32-E72D297353CC}">
              <c16:uniqueId val="{00000001-F02A-43FB-82B9-9106406FCB10}"/>
            </c:ext>
          </c:extLst>
        </c:ser>
        <c:ser>
          <c:idx val="2"/>
          <c:order val="2"/>
          <c:tx>
            <c:strRef>
              <c:f>Across_Assets!$BL$1:$BL$2</c:f>
              <c:strCache>
                <c:ptCount val="2"/>
                <c:pt idx="0">
                  <c:v>Bond</c:v>
                </c:pt>
                <c:pt idx="1">
                  <c:v>New Zealand</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Across_Assets!$BL$3:$BL$28</c:f>
              <c:numCache>
                <c:formatCode>General</c:formatCode>
                <c:ptCount val="26"/>
                <c:pt idx="3">
                  <c:v>90.742727459931302</c:v>
                </c:pt>
                <c:pt idx="4">
                  <c:v>99.969798076194635</c:v>
                </c:pt>
                <c:pt idx="5">
                  <c:v>100</c:v>
                </c:pt>
                <c:pt idx="6">
                  <c:v>82.202570685339495</c:v>
                </c:pt>
                <c:pt idx="7">
                  <c:v>97.320150512938355</c:v>
                </c:pt>
                <c:pt idx="8">
                  <c:v>99.089901465730037</c:v>
                </c:pt>
                <c:pt idx="9">
                  <c:v>99.385455621928344</c:v>
                </c:pt>
                <c:pt idx="10">
                  <c:v>97.941254645170716</c:v>
                </c:pt>
                <c:pt idx="11">
                  <c:v>94.423738960065464</c:v>
                </c:pt>
                <c:pt idx="12">
                  <c:v>94.609930097220584</c:v>
                </c:pt>
                <c:pt idx="13">
                  <c:v>97.712168982513703</c:v>
                </c:pt>
                <c:pt idx="14">
                  <c:v>95.389404019088005</c:v>
                </c:pt>
                <c:pt idx="15">
                  <c:v>98.065921123185376</c:v>
                </c:pt>
                <c:pt idx="16">
                  <c:v>100</c:v>
                </c:pt>
                <c:pt idx="17">
                  <c:v>72.217639877615298</c:v>
                </c:pt>
                <c:pt idx="18">
                  <c:v>61.910687753956999</c:v>
                </c:pt>
                <c:pt idx="19">
                  <c:v>90.94004147045365</c:v>
                </c:pt>
                <c:pt idx="20">
                  <c:v>51.918316916106299</c:v>
                </c:pt>
                <c:pt idx="21">
                  <c:v>44.861808750705002</c:v>
                </c:pt>
                <c:pt idx="22">
                  <c:v>41.440488795436899</c:v>
                </c:pt>
                <c:pt idx="23">
                  <c:v>45.759886781438098</c:v>
                </c:pt>
                <c:pt idx="24">
                  <c:v>43.212706498154098</c:v>
                </c:pt>
                <c:pt idx="25">
                  <c:v>48.100197732213203</c:v>
                </c:pt>
              </c:numCache>
            </c:numRef>
          </c:val>
          <c:smooth val="0"/>
          <c:extLst>
            <c:ext xmlns:c16="http://schemas.microsoft.com/office/drawing/2014/chart" uri="{C3380CC4-5D6E-409C-BE32-E72D297353CC}">
              <c16:uniqueId val="{00000002-F02A-43FB-82B9-9106406FCB10}"/>
            </c:ext>
          </c:extLst>
        </c:ser>
        <c:ser>
          <c:idx val="3"/>
          <c:order val="3"/>
          <c:tx>
            <c:strRef>
              <c:f>Across_Assets!$BM$1:$BM$2</c:f>
              <c:strCache>
                <c:ptCount val="2"/>
                <c:pt idx="0">
                  <c:v>REITs</c:v>
                </c:pt>
                <c:pt idx="1">
                  <c:v>New Zealand</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Across_Assets!$BM$3:$BM$28</c:f>
              <c:numCache>
                <c:formatCode>General</c:formatCode>
                <c:ptCount val="26"/>
                <c:pt idx="16">
                  <c:v>99.720811366285574</c:v>
                </c:pt>
                <c:pt idx="17">
                  <c:v>83.485276906832809</c:v>
                </c:pt>
                <c:pt idx="18">
                  <c:v>89.972628466417206</c:v>
                </c:pt>
                <c:pt idx="19">
                  <c:v>95.058637934425477</c:v>
                </c:pt>
                <c:pt idx="20">
                  <c:v>63.2141256347767</c:v>
                </c:pt>
                <c:pt idx="21">
                  <c:v>50.743612704815298</c:v>
                </c:pt>
                <c:pt idx="22">
                  <c:v>57.3570268928041</c:v>
                </c:pt>
                <c:pt idx="23">
                  <c:v>62.045418711016403</c:v>
                </c:pt>
                <c:pt idx="24">
                  <c:v>54.225126090557502</c:v>
                </c:pt>
                <c:pt idx="25">
                  <c:v>60.0751296795355</c:v>
                </c:pt>
              </c:numCache>
            </c:numRef>
          </c:val>
          <c:smooth val="0"/>
          <c:extLst>
            <c:ext xmlns:c16="http://schemas.microsoft.com/office/drawing/2014/chart" uri="{C3380CC4-5D6E-409C-BE32-E72D297353CC}">
              <c16:uniqueId val="{00000003-F02A-43FB-82B9-9106406FCB10}"/>
            </c:ext>
          </c:extLst>
        </c:ser>
        <c:dLbls>
          <c:showLegendKey val="0"/>
          <c:showVal val="0"/>
          <c:showCatName val="0"/>
          <c:showSerName val="0"/>
          <c:showPercent val="0"/>
          <c:showBubbleSize val="0"/>
        </c:dLbls>
        <c:smooth val="0"/>
        <c:axId val="177060096"/>
        <c:axId val="177065984"/>
      </c:lineChart>
      <c:catAx>
        <c:axId val="177060096"/>
        <c:scaling>
          <c:orientation val="minMax"/>
        </c:scaling>
        <c:delete val="0"/>
        <c:axPos val="b"/>
        <c:numFmt formatCode="General" sourceLinked="1"/>
        <c:majorTickMark val="out"/>
        <c:minorTickMark val="none"/>
        <c:tickLblPos val="nextTo"/>
        <c:crossAx val="177065984"/>
        <c:crosses val="autoZero"/>
        <c:auto val="1"/>
        <c:lblAlgn val="ctr"/>
        <c:lblOffset val="100"/>
        <c:noMultiLvlLbl val="0"/>
      </c:catAx>
      <c:valAx>
        <c:axId val="177065984"/>
        <c:scaling>
          <c:orientation val="minMax"/>
        </c:scaling>
        <c:delete val="0"/>
        <c:axPos val="l"/>
        <c:majorGridlines/>
        <c:numFmt formatCode="General" sourceLinked="1"/>
        <c:majorTickMark val="out"/>
        <c:minorTickMark val="none"/>
        <c:tickLblPos val="nextTo"/>
        <c:crossAx val="1770600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Across_Assets!$BN$1:$BN$2</c:f>
              <c:strCache>
                <c:ptCount val="2"/>
                <c:pt idx="0">
                  <c:v>3 Assets</c:v>
                </c:pt>
                <c:pt idx="1">
                  <c:v>South Africa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Across_Assets!$BN$3:$BN$28</c:f>
              <c:numCache>
                <c:formatCode>General</c:formatCode>
                <c:ptCount val="26"/>
                <c:pt idx="0">
                  <c:v>92.58305079976418</c:v>
                </c:pt>
                <c:pt idx="1">
                  <c:v>84.392733982915502</c:v>
                </c:pt>
                <c:pt idx="2">
                  <c:v>90.865468247022903</c:v>
                </c:pt>
                <c:pt idx="3">
                  <c:v>76.849020933995206</c:v>
                </c:pt>
                <c:pt idx="4">
                  <c:v>98.801070278589194</c:v>
                </c:pt>
                <c:pt idx="5">
                  <c:v>98.884546437190167</c:v>
                </c:pt>
                <c:pt idx="6">
                  <c:v>79.66817891314075</c:v>
                </c:pt>
                <c:pt idx="7">
                  <c:v>98.442637154281456</c:v>
                </c:pt>
                <c:pt idx="8">
                  <c:v>100</c:v>
                </c:pt>
                <c:pt idx="9">
                  <c:v>98.380408089477015</c:v>
                </c:pt>
                <c:pt idx="10">
                  <c:v>73.8696927507617</c:v>
                </c:pt>
                <c:pt idx="11">
                  <c:v>84.00373111720144</c:v>
                </c:pt>
                <c:pt idx="12">
                  <c:v>89.005301234962531</c:v>
                </c:pt>
                <c:pt idx="13">
                  <c:v>83.763001229745285</c:v>
                </c:pt>
                <c:pt idx="14">
                  <c:v>91.697095315712659</c:v>
                </c:pt>
                <c:pt idx="15">
                  <c:v>96.939651560617833</c:v>
                </c:pt>
                <c:pt idx="16">
                  <c:v>97.168841369657386</c:v>
                </c:pt>
                <c:pt idx="17">
                  <c:v>86.040029911689899</c:v>
                </c:pt>
                <c:pt idx="18">
                  <c:v>62.586019825037226</c:v>
                </c:pt>
                <c:pt idx="19">
                  <c:v>65.526436244973596</c:v>
                </c:pt>
                <c:pt idx="20">
                  <c:v>50.192684259948969</c:v>
                </c:pt>
                <c:pt idx="21">
                  <c:v>48.881010660416244</c:v>
                </c:pt>
                <c:pt idx="22">
                  <c:v>48.896176547926238</c:v>
                </c:pt>
                <c:pt idx="23">
                  <c:v>47.77554099618056</c:v>
                </c:pt>
                <c:pt idx="24">
                  <c:v>43.70862886887204</c:v>
                </c:pt>
                <c:pt idx="25">
                  <c:v>49.996966513269861</c:v>
                </c:pt>
              </c:numCache>
            </c:numRef>
          </c:val>
          <c:smooth val="0"/>
          <c:extLst>
            <c:ext xmlns:c16="http://schemas.microsoft.com/office/drawing/2014/chart" uri="{C3380CC4-5D6E-409C-BE32-E72D297353CC}">
              <c16:uniqueId val="{00000000-AFED-454D-9FA4-44788C868A90}"/>
            </c:ext>
          </c:extLst>
        </c:ser>
        <c:ser>
          <c:idx val="1"/>
          <c:order val="1"/>
          <c:tx>
            <c:strRef>
              <c:f>Across_Assets!$BO$1:$BO$2</c:f>
              <c:strCache>
                <c:ptCount val="2"/>
                <c:pt idx="0">
                  <c:v>Equity</c:v>
                </c:pt>
                <c:pt idx="1">
                  <c:v>South Africa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Across_Assets!$BO$3:$BO$28</c:f>
              <c:numCache>
                <c:formatCode>General</c:formatCode>
                <c:ptCount val="26"/>
                <c:pt idx="0">
                  <c:v>92.58305079976418</c:v>
                </c:pt>
                <c:pt idx="1">
                  <c:v>84.392733982915502</c:v>
                </c:pt>
                <c:pt idx="2">
                  <c:v>90.865468247022903</c:v>
                </c:pt>
                <c:pt idx="3">
                  <c:v>76.849020933995206</c:v>
                </c:pt>
                <c:pt idx="4">
                  <c:v>97.602140557178387</c:v>
                </c:pt>
                <c:pt idx="5">
                  <c:v>97.769092874380334</c:v>
                </c:pt>
                <c:pt idx="6">
                  <c:v>70.817017312553403</c:v>
                </c:pt>
                <c:pt idx="7">
                  <c:v>96.942766826062268</c:v>
                </c:pt>
                <c:pt idx="8">
                  <c:v>100</c:v>
                </c:pt>
                <c:pt idx="9">
                  <c:v>96.760816178954016</c:v>
                </c:pt>
                <c:pt idx="10">
                  <c:v>47.739385501523401</c:v>
                </c:pt>
                <c:pt idx="11">
                  <c:v>68.126116624819801</c:v>
                </c:pt>
                <c:pt idx="12">
                  <c:v>79.845490479160205</c:v>
                </c:pt>
                <c:pt idx="13">
                  <c:v>58.766537048894598</c:v>
                </c:pt>
                <c:pt idx="14">
                  <c:v>75.091285947138005</c:v>
                </c:pt>
                <c:pt idx="15">
                  <c:v>91.049245430911441</c:v>
                </c:pt>
                <c:pt idx="16">
                  <c:v>91.506524108972172</c:v>
                </c:pt>
                <c:pt idx="17">
                  <c:v>73.480025613472009</c:v>
                </c:pt>
                <c:pt idx="18">
                  <c:v>48.372704510228203</c:v>
                </c:pt>
                <c:pt idx="19">
                  <c:v>44.710696751314003</c:v>
                </c:pt>
                <c:pt idx="20">
                  <c:v>27.445593230357204</c:v>
                </c:pt>
                <c:pt idx="21">
                  <c:v>31.375759421369807</c:v>
                </c:pt>
                <c:pt idx="22">
                  <c:v>32.056757092648596</c:v>
                </c:pt>
                <c:pt idx="23">
                  <c:v>32.473270262882494</c:v>
                </c:pt>
                <c:pt idx="24">
                  <c:v>29.789108695978996</c:v>
                </c:pt>
                <c:pt idx="25">
                  <c:v>38.002436364234597</c:v>
                </c:pt>
              </c:numCache>
            </c:numRef>
          </c:val>
          <c:smooth val="0"/>
          <c:extLst>
            <c:ext xmlns:c16="http://schemas.microsoft.com/office/drawing/2014/chart" uri="{C3380CC4-5D6E-409C-BE32-E72D297353CC}">
              <c16:uniqueId val="{00000001-AFED-454D-9FA4-44788C868A90}"/>
            </c:ext>
          </c:extLst>
        </c:ser>
        <c:ser>
          <c:idx val="2"/>
          <c:order val="2"/>
          <c:tx>
            <c:strRef>
              <c:f>Across_Assets!$BP$1:$BP$2</c:f>
              <c:strCache>
                <c:ptCount val="2"/>
                <c:pt idx="0">
                  <c:v>Bond</c:v>
                </c:pt>
                <c:pt idx="1">
                  <c:v>South Africa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Across_Assets!$BP$3:$BP$28</c:f>
              <c:numCache>
                <c:formatCode>General</c:formatCode>
                <c:ptCount val="26"/>
                <c:pt idx="13">
                  <c:v>94.488313687950409</c:v>
                </c:pt>
                <c:pt idx="14">
                  <c:v>100</c:v>
                </c:pt>
                <c:pt idx="15">
                  <c:v>99.769709250942014</c:v>
                </c:pt>
                <c:pt idx="16">
                  <c:v>100</c:v>
                </c:pt>
                <c:pt idx="17">
                  <c:v>90.50070688089292</c:v>
                </c:pt>
                <c:pt idx="18">
                  <c:v>49.834170880836901</c:v>
                </c:pt>
                <c:pt idx="19">
                  <c:v>69.315176908815005</c:v>
                </c:pt>
                <c:pt idx="20">
                  <c:v>44.383430925490401</c:v>
                </c:pt>
                <c:pt idx="21">
                  <c:v>53.1505790408821</c:v>
                </c:pt>
                <c:pt idx="22">
                  <c:v>48.322033545841698</c:v>
                </c:pt>
                <c:pt idx="23">
                  <c:v>45.667290891795297</c:v>
                </c:pt>
                <c:pt idx="24">
                  <c:v>43.799228017045202</c:v>
                </c:pt>
                <c:pt idx="25">
                  <c:v>45.5208155958926</c:v>
                </c:pt>
              </c:numCache>
            </c:numRef>
          </c:val>
          <c:smooth val="0"/>
          <c:extLst>
            <c:ext xmlns:c16="http://schemas.microsoft.com/office/drawing/2014/chart" uri="{C3380CC4-5D6E-409C-BE32-E72D297353CC}">
              <c16:uniqueId val="{00000002-AFED-454D-9FA4-44788C868A90}"/>
            </c:ext>
          </c:extLst>
        </c:ser>
        <c:ser>
          <c:idx val="3"/>
          <c:order val="3"/>
          <c:tx>
            <c:strRef>
              <c:f>Across_Assets!$BQ$1:$BQ$2</c:f>
              <c:strCache>
                <c:ptCount val="2"/>
                <c:pt idx="0">
                  <c:v>REITs</c:v>
                </c:pt>
                <c:pt idx="1">
                  <c:v>South Africa</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Across_Assets!$BQ$3:$BQ$28</c:f>
              <c:numCache>
                <c:formatCode>General</c:formatCode>
                <c:ptCount val="26"/>
                <c:pt idx="4">
                  <c:v>100</c:v>
                </c:pt>
                <c:pt idx="5">
                  <c:v>100</c:v>
                </c:pt>
                <c:pt idx="6">
                  <c:v>88.519340513728096</c:v>
                </c:pt>
                <c:pt idx="7">
                  <c:v>99.942507482500645</c:v>
                </c:pt>
                <c:pt idx="8">
                  <c:v>100</c:v>
                </c:pt>
                <c:pt idx="9">
                  <c:v>100</c:v>
                </c:pt>
                <c:pt idx="10">
                  <c:v>100</c:v>
                </c:pt>
                <c:pt idx="11">
                  <c:v>99.881345609583079</c:v>
                </c:pt>
                <c:pt idx="12">
                  <c:v>98.165111990764871</c:v>
                </c:pt>
                <c:pt idx="13">
                  <c:v>98.034152952390869</c:v>
                </c:pt>
                <c:pt idx="14">
                  <c:v>100</c:v>
                </c:pt>
                <c:pt idx="15">
                  <c:v>100</c:v>
                </c:pt>
                <c:pt idx="16">
                  <c:v>100</c:v>
                </c:pt>
                <c:pt idx="17">
                  <c:v>94.139357240704797</c:v>
                </c:pt>
                <c:pt idx="18">
                  <c:v>89.551184084046596</c:v>
                </c:pt>
                <c:pt idx="19">
                  <c:v>82.553435074791793</c:v>
                </c:pt>
                <c:pt idx="20">
                  <c:v>78.749028623999294</c:v>
                </c:pt>
                <c:pt idx="21">
                  <c:v>62.116693518996797</c:v>
                </c:pt>
                <c:pt idx="22">
                  <c:v>66.309739005288407</c:v>
                </c:pt>
                <c:pt idx="23">
                  <c:v>65.186061833863903</c:v>
                </c:pt>
                <c:pt idx="24">
                  <c:v>57.537549893591901</c:v>
                </c:pt>
                <c:pt idx="25">
                  <c:v>66.467647579682392</c:v>
                </c:pt>
              </c:numCache>
            </c:numRef>
          </c:val>
          <c:smooth val="0"/>
          <c:extLst>
            <c:ext xmlns:c16="http://schemas.microsoft.com/office/drawing/2014/chart" uri="{C3380CC4-5D6E-409C-BE32-E72D297353CC}">
              <c16:uniqueId val="{00000003-AFED-454D-9FA4-44788C868A90}"/>
            </c:ext>
          </c:extLst>
        </c:ser>
        <c:dLbls>
          <c:showLegendKey val="0"/>
          <c:showVal val="0"/>
          <c:showCatName val="0"/>
          <c:showSerName val="0"/>
          <c:showPercent val="0"/>
          <c:showBubbleSize val="0"/>
        </c:dLbls>
        <c:smooth val="0"/>
        <c:axId val="177114496"/>
        <c:axId val="177120384"/>
      </c:lineChart>
      <c:catAx>
        <c:axId val="177114496"/>
        <c:scaling>
          <c:orientation val="minMax"/>
        </c:scaling>
        <c:delete val="0"/>
        <c:axPos val="b"/>
        <c:numFmt formatCode="General" sourceLinked="1"/>
        <c:majorTickMark val="out"/>
        <c:minorTickMark val="none"/>
        <c:tickLblPos val="nextTo"/>
        <c:crossAx val="177120384"/>
        <c:crosses val="autoZero"/>
        <c:auto val="1"/>
        <c:lblAlgn val="ctr"/>
        <c:lblOffset val="100"/>
        <c:noMultiLvlLbl val="0"/>
      </c:catAx>
      <c:valAx>
        <c:axId val="177120384"/>
        <c:scaling>
          <c:orientation val="minMax"/>
        </c:scaling>
        <c:delete val="0"/>
        <c:axPos val="l"/>
        <c:majorGridlines/>
        <c:numFmt formatCode="General" sourceLinked="1"/>
        <c:majorTickMark val="out"/>
        <c:minorTickMark val="none"/>
        <c:tickLblPos val="nextTo"/>
        <c:crossAx val="1771144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Across_Assets!$BR$1:$BR$2</c:f>
              <c:strCache>
                <c:ptCount val="2"/>
                <c:pt idx="0">
                  <c:v>3 Assets</c:v>
                </c:pt>
                <c:pt idx="1">
                  <c:v>UK</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Across_Assets!$BR$3:$BR$28</c:f>
              <c:numCache>
                <c:formatCode>General</c:formatCode>
                <c:ptCount val="26"/>
                <c:pt idx="0">
                  <c:v>81.933528496381498</c:v>
                </c:pt>
                <c:pt idx="1">
                  <c:v>81.810796672358848</c:v>
                </c:pt>
                <c:pt idx="2">
                  <c:v>94.413275926737882</c:v>
                </c:pt>
                <c:pt idx="3">
                  <c:v>78.543222075331002</c:v>
                </c:pt>
                <c:pt idx="4">
                  <c:v>99.897924485897718</c:v>
                </c:pt>
                <c:pt idx="5">
                  <c:v>99.604360715187013</c:v>
                </c:pt>
                <c:pt idx="6">
                  <c:v>68.841205786599332</c:v>
                </c:pt>
                <c:pt idx="7">
                  <c:v>93.790750128092895</c:v>
                </c:pt>
                <c:pt idx="8">
                  <c:v>91.976262301534589</c:v>
                </c:pt>
                <c:pt idx="9">
                  <c:v>97.185192983048069</c:v>
                </c:pt>
                <c:pt idx="10">
                  <c:v>84.402504125957435</c:v>
                </c:pt>
                <c:pt idx="11">
                  <c:v>84.041475908629408</c:v>
                </c:pt>
                <c:pt idx="12">
                  <c:v>84.512607747437343</c:v>
                </c:pt>
                <c:pt idx="13">
                  <c:v>84.339763988713358</c:v>
                </c:pt>
                <c:pt idx="14">
                  <c:v>74.717608862141958</c:v>
                </c:pt>
                <c:pt idx="15">
                  <c:v>68.763811857057206</c:v>
                </c:pt>
                <c:pt idx="16">
                  <c:v>70.958782869320501</c:v>
                </c:pt>
                <c:pt idx="17">
                  <c:v>61.660075779473402</c:v>
                </c:pt>
                <c:pt idx="18">
                  <c:v>54.4312999302118</c:v>
                </c:pt>
                <c:pt idx="19">
                  <c:v>55.566166378387436</c:v>
                </c:pt>
                <c:pt idx="20">
                  <c:v>54.804641777570986</c:v>
                </c:pt>
                <c:pt idx="21">
                  <c:v>49.066846467504895</c:v>
                </c:pt>
                <c:pt idx="22">
                  <c:v>43.52093307439236</c:v>
                </c:pt>
                <c:pt idx="23">
                  <c:v>38.566877391998332</c:v>
                </c:pt>
                <c:pt idx="24">
                  <c:v>36.617568379323934</c:v>
                </c:pt>
                <c:pt idx="25">
                  <c:v>40.044596066488168</c:v>
                </c:pt>
              </c:numCache>
            </c:numRef>
          </c:val>
          <c:smooth val="0"/>
          <c:extLst>
            <c:ext xmlns:c16="http://schemas.microsoft.com/office/drawing/2014/chart" uri="{C3380CC4-5D6E-409C-BE32-E72D297353CC}">
              <c16:uniqueId val="{00000000-8CF0-41FA-A51B-92A84D3B2B52}"/>
            </c:ext>
          </c:extLst>
        </c:ser>
        <c:ser>
          <c:idx val="1"/>
          <c:order val="1"/>
          <c:tx>
            <c:strRef>
              <c:f>Across_Assets!$BS$1:$BS$2</c:f>
              <c:strCache>
                <c:ptCount val="2"/>
                <c:pt idx="0">
                  <c:v>Equity</c:v>
                </c:pt>
                <c:pt idx="1">
                  <c:v>UK</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Across_Assets!$BS$3:$BS$28</c:f>
              <c:numCache>
                <c:formatCode>General</c:formatCode>
                <c:ptCount val="26"/>
                <c:pt idx="0">
                  <c:v>84.265947041303008</c:v>
                </c:pt>
                <c:pt idx="1">
                  <c:v>68.384109608173105</c:v>
                </c:pt>
                <c:pt idx="2">
                  <c:v>89.252365718770804</c:v>
                </c:pt>
                <c:pt idx="3">
                  <c:v>70.6485530983649</c:v>
                </c:pt>
                <c:pt idx="4">
                  <c:v>100</c:v>
                </c:pt>
                <c:pt idx="5">
                  <c:v>98.81308214556104</c:v>
                </c:pt>
                <c:pt idx="6">
                  <c:v>65.183014036974001</c:v>
                </c:pt>
                <c:pt idx="7">
                  <c:v>94.145698036135613</c:v>
                </c:pt>
                <c:pt idx="8">
                  <c:v>89.151782450395203</c:v>
                </c:pt>
                <c:pt idx="9">
                  <c:v>92.901027420427184</c:v>
                </c:pt>
                <c:pt idx="10">
                  <c:v>67.23087291855299</c:v>
                </c:pt>
                <c:pt idx="11">
                  <c:v>60.243094041875501</c:v>
                </c:pt>
                <c:pt idx="12">
                  <c:v>60.063621998862999</c:v>
                </c:pt>
                <c:pt idx="13">
                  <c:v>54.4526419304961</c:v>
                </c:pt>
                <c:pt idx="14">
                  <c:v>42.105197158545799</c:v>
                </c:pt>
                <c:pt idx="15">
                  <c:v>35.645050197279403</c:v>
                </c:pt>
                <c:pt idx="16">
                  <c:v>34.257141130599805</c:v>
                </c:pt>
                <c:pt idx="17">
                  <c:v>34.268212211204997</c:v>
                </c:pt>
                <c:pt idx="18">
                  <c:v>39.275761298188897</c:v>
                </c:pt>
                <c:pt idx="19">
                  <c:v>24.9414966604824</c:v>
                </c:pt>
                <c:pt idx="20">
                  <c:v>18.785769266685705</c:v>
                </c:pt>
                <c:pt idx="21">
                  <c:v>18.897022282759096</c:v>
                </c:pt>
                <c:pt idx="22">
                  <c:v>21.461429531818595</c:v>
                </c:pt>
                <c:pt idx="23">
                  <c:v>12.135280644897506</c:v>
                </c:pt>
                <c:pt idx="24">
                  <c:v>11.350537448599496</c:v>
                </c:pt>
                <c:pt idx="25">
                  <c:v>15.956633089253401</c:v>
                </c:pt>
              </c:numCache>
            </c:numRef>
          </c:val>
          <c:smooth val="0"/>
          <c:extLst>
            <c:ext xmlns:c16="http://schemas.microsoft.com/office/drawing/2014/chart" uri="{C3380CC4-5D6E-409C-BE32-E72D297353CC}">
              <c16:uniqueId val="{00000001-8CF0-41FA-A51B-92A84D3B2B52}"/>
            </c:ext>
          </c:extLst>
        </c:ser>
        <c:ser>
          <c:idx val="2"/>
          <c:order val="2"/>
          <c:tx>
            <c:strRef>
              <c:f>Across_Assets!$BT$1:$BT$2</c:f>
              <c:strCache>
                <c:ptCount val="2"/>
                <c:pt idx="0">
                  <c:v>Bond</c:v>
                </c:pt>
                <c:pt idx="1">
                  <c:v>UK</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Across_Assets!$BT$3:$BT$28</c:f>
              <c:numCache>
                <c:formatCode>General</c:formatCode>
                <c:ptCount val="26"/>
                <c:pt idx="0">
                  <c:v>73.461765714859496</c:v>
                </c:pt>
                <c:pt idx="1">
                  <c:v>98.007949736408264</c:v>
                </c:pt>
                <c:pt idx="2">
                  <c:v>97.247573330178284</c:v>
                </c:pt>
                <c:pt idx="3">
                  <c:v>80.136865764921595</c:v>
                </c:pt>
                <c:pt idx="4">
                  <c:v>100</c:v>
                </c:pt>
                <c:pt idx="5">
                  <c:v>100</c:v>
                </c:pt>
                <c:pt idx="6">
                  <c:v>63.636299925889297</c:v>
                </c:pt>
                <c:pt idx="7">
                  <c:v>92.027119058100197</c:v>
                </c:pt>
                <c:pt idx="8">
                  <c:v>92.519005435056457</c:v>
                </c:pt>
                <c:pt idx="9">
                  <c:v>98.812453936001575</c:v>
                </c:pt>
                <c:pt idx="10">
                  <c:v>98.763795119942131</c:v>
                </c:pt>
                <c:pt idx="11">
                  <c:v>94.405930856015871</c:v>
                </c:pt>
                <c:pt idx="12">
                  <c:v>100</c:v>
                </c:pt>
                <c:pt idx="13">
                  <c:v>100</c:v>
                </c:pt>
                <c:pt idx="14">
                  <c:v>100</c:v>
                </c:pt>
                <c:pt idx="15">
                  <c:v>95.164478615543345</c:v>
                </c:pt>
                <c:pt idx="16">
                  <c:v>99.027742036281907</c:v>
                </c:pt>
                <c:pt idx="17">
                  <c:v>84.098110043650493</c:v>
                </c:pt>
                <c:pt idx="18">
                  <c:v>61.671588688585402</c:v>
                </c:pt>
                <c:pt idx="19">
                  <c:v>81.317187501250402</c:v>
                </c:pt>
                <c:pt idx="20">
                  <c:v>92.307197913899643</c:v>
                </c:pt>
                <c:pt idx="21">
                  <c:v>77.970641066539699</c:v>
                </c:pt>
                <c:pt idx="22">
                  <c:v>71.302340000828096</c:v>
                </c:pt>
                <c:pt idx="23">
                  <c:v>73.829984680336793</c:v>
                </c:pt>
                <c:pt idx="24">
                  <c:v>74.718887212357203</c:v>
                </c:pt>
                <c:pt idx="25">
                  <c:v>69.623812468938809</c:v>
                </c:pt>
              </c:numCache>
            </c:numRef>
          </c:val>
          <c:smooth val="0"/>
          <c:extLst>
            <c:ext xmlns:c16="http://schemas.microsoft.com/office/drawing/2014/chart" uri="{C3380CC4-5D6E-409C-BE32-E72D297353CC}">
              <c16:uniqueId val="{00000002-8CF0-41FA-A51B-92A84D3B2B52}"/>
            </c:ext>
          </c:extLst>
        </c:ser>
        <c:ser>
          <c:idx val="3"/>
          <c:order val="3"/>
          <c:tx>
            <c:strRef>
              <c:f>Across_Assets!$BU$1:$BU$2</c:f>
              <c:strCache>
                <c:ptCount val="2"/>
                <c:pt idx="0">
                  <c:v>REITs</c:v>
                </c:pt>
                <c:pt idx="1">
                  <c:v>UK</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Across_Assets!$BU$3:$BU$28</c:f>
              <c:numCache>
                <c:formatCode>General</c:formatCode>
                <c:ptCount val="26"/>
                <c:pt idx="0">
                  <c:v>88.072872732982006</c:v>
                </c:pt>
                <c:pt idx="1">
                  <c:v>79.040330672495202</c:v>
                </c:pt>
                <c:pt idx="2">
                  <c:v>96.739888731264571</c:v>
                </c:pt>
                <c:pt idx="3">
                  <c:v>84.844247362706497</c:v>
                </c:pt>
                <c:pt idx="4">
                  <c:v>99.693773457693197</c:v>
                </c:pt>
                <c:pt idx="5">
                  <c:v>100</c:v>
                </c:pt>
                <c:pt idx="6">
                  <c:v>77.704303396934705</c:v>
                </c:pt>
                <c:pt idx="7">
                  <c:v>95.199433290042847</c:v>
                </c:pt>
                <c:pt idx="8">
                  <c:v>94.257999019152123</c:v>
                </c:pt>
                <c:pt idx="9">
                  <c:v>99.842097592715476</c:v>
                </c:pt>
                <c:pt idx="10">
                  <c:v>87.212844339377199</c:v>
                </c:pt>
                <c:pt idx="11">
                  <c:v>97.475402827996859</c:v>
                </c:pt>
                <c:pt idx="12">
                  <c:v>93.474201243449031</c:v>
                </c:pt>
                <c:pt idx="13">
                  <c:v>98.566650035643974</c:v>
                </c:pt>
                <c:pt idx="14">
                  <c:v>82.047629427880096</c:v>
                </c:pt>
                <c:pt idx="15">
                  <c:v>75.481906758348899</c:v>
                </c:pt>
                <c:pt idx="16">
                  <c:v>79.591465441079805</c:v>
                </c:pt>
                <c:pt idx="17">
                  <c:v>66.613905083564703</c:v>
                </c:pt>
                <c:pt idx="18">
                  <c:v>62.346549803861102</c:v>
                </c:pt>
                <c:pt idx="19">
                  <c:v>60.439814973429499</c:v>
                </c:pt>
                <c:pt idx="20">
                  <c:v>53.320958152127602</c:v>
                </c:pt>
                <c:pt idx="21">
                  <c:v>50.332876053215898</c:v>
                </c:pt>
                <c:pt idx="22">
                  <c:v>37.799029690530404</c:v>
                </c:pt>
                <c:pt idx="23">
                  <c:v>29.735366850760698</c:v>
                </c:pt>
                <c:pt idx="24">
                  <c:v>23.783280477015097</c:v>
                </c:pt>
                <c:pt idx="25">
                  <c:v>34.553342641272295</c:v>
                </c:pt>
              </c:numCache>
            </c:numRef>
          </c:val>
          <c:smooth val="0"/>
          <c:extLst>
            <c:ext xmlns:c16="http://schemas.microsoft.com/office/drawing/2014/chart" uri="{C3380CC4-5D6E-409C-BE32-E72D297353CC}">
              <c16:uniqueId val="{00000003-8CF0-41FA-A51B-92A84D3B2B52}"/>
            </c:ext>
          </c:extLst>
        </c:ser>
        <c:dLbls>
          <c:showLegendKey val="0"/>
          <c:showVal val="0"/>
          <c:showCatName val="0"/>
          <c:showSerName val="0"/>
          <c:showPercent val="0"/>
          <c:showBubbleSize val="0"/>
        </c:dLbls>
        <c:smooth val="0"/>
        <c:axId val="177222400"/>
        <c:axId val="177223936"/>
      </c:lineChart>
      <c:catAx>
        <c:axId val="177222400"/>
        <c:scaling>
          <c:orientation val="minMax"/>
        </c:scaling>
        <c:delete val="0"/>
        <c:axPos val="b"/>
        <c:numFmt formatCode="General" sourceLinked="1"/>
        <c:majorTickMark val="out"/>
        <c:minorTickMark val="none"/>
        <c:tickLblPos val="nextTo"/>
        <c:crossAx val="177223936"/>
        <c:crosses val="autoZero"/>
        <c:auto val="1"/>
        <c:lblAlgn val="ctr"/>
        <c:lblOffset val="100"/>
        <c:noMultiLvlLbl val="0"/>
      </c:catAx>
      <c:valAx>
        <c:axId val="177223936"/>
        <c:scaling>
          <c:orientation val="minMax"/>
        </c:scaling>
        <c:delete val="0"/>
        <c:axPos val="l"/>
        <c:majorGridlines/>
        <c:numFmt formatCode="General" sourceLinked="1"/>
        <c:majorTickMark val="out"/>
        <c:minorTickMark val="none"/>
        <c:tickLblPos val="nextTo"/>
        <c:crossAx val="1772224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Across_Assets!$BV$1:$BV$2</c:f>
              <c:strCache>
                <c:ptCount val="2"/>
                <c:pt idx="0">
                  <c:v>3 Assets</c:v>
                </c:pt>
                <c:pt idx="1">
                  <c:v>US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Across_Assets!$BV$3:$BV$28</c:f>
              <c:numCache>
                <c:formatCode>General</c:formatCode>
                <c:ptCount val="26"/>
                <c:pt idx="0">
                  <c:v>98.810495584201888</c:v>
                </c:pt>
                <c:pt idx="1">
                  <c:v>89.936978385554028</c:v>
                </c:pt>
                <c:pt idx="2">
                  <c:v>99.903680245411465</c:v>
                </c:pt>
                <c:pt idx="3">
                  <c:v>99.810022069551508</c:v>
                </c:pt>
                <c:pt idx="4">
                  <c:v>100</c:v>
                </c:pt>
                <c:pt idx="5">
                  <c:v>96.318816181522834</c:v>
                </c:pt>
                <c:pt idx="6">
                  <c:v>98.779543090661548</c:v>
                </c:pt>
                <c:pt idx="7">
                  <c:v>98.834005695408067</c:v>
                </c:pt>
                <c:pt idx="8">
                  <c:v>95.773483859084891</c:v>
                </c:pt>
                <c:pt idx="9">
                  <c:v>93.728953817287902</c:v>
                </c:pt>
                <c:pt idx="10">
                  <c:v>92.979018544738366</c:v>
                </c:pt>
                <c:pt idx="11">
                  <c:v>88.083273970654844</c:v>
                </c:pt>
                <c:pt idx="12">
                  <c:v>96.803384548528356</c:v>
                </c:pt>
                <c:pt idx="13">
                  <c:v>92.654718874216201</c:v>
                </c:pt>
                <c:pt idx="14">
                  <c:v>87.347513622546273</c:v>
                </c:pt>
                <c:pt idx="15">
                  <c:v>82.470673625246704</c:v>
                </c:pt>
                <c:pt idx="16">
                  <c:v>81.477339952689761</c:v>
                </c:pt>
                <c:pt idx="17">
                  <c:v>91.425881612643025</c:v>
                </c:pt>
                <c:pt idx="18">
                  <c:v>97.694849378696247</c:v>
                </c:pt>
                <c:pt idx="19">
                  <c:v>92.628493645567346</c:v>
                </c:pt>
                <c:pt idx="20">
                  <c:v>83.648266203258075</c:v>
                </c:pt>
                <c:pt idx="21">
                  <c:v>89.192669900895282</c:v>
                </c:pt>
                <c:pt idx="22">
                  <c:v>79.506685393465503</c:v>
                </c:pt>
                <c:pt idx="23">
                  <c:v>75.313388130633555</c:v>
                </c:pt>
                <c:pt idx="24">
                  <c:v>61.201450939058532</c:v>
                </c:pt>
                <c:pt idx="25">
                  <c:v>71.177839007605101</c:v>
                </c:pt>
              </c:numCache>
            </c:numRef>
          </c:val>
          <c:smooth val="0"/>
          <c:extLst>
            <c:ext xmlns:c16="http://schemas.microsoft.com/office/drawing/2014/chart" uri="{C3380CC4-5D6E-409C-BE32-E72D297353CC}">
              <c16:uniqueId val="{00000000-861E-4D21-A8FE-E6814B2A9919}"/>
            </c:ext>
          </c:extLst>
        </c:ser>
        <c:ser>
          <c:idx val="1"/>
          <c:order val="1"/>
          <c:tx>
            <c:strRef>
              <c:f>Across_Assets!$BW$1:$BW$2</c:f>
              <c:strCache>
                <c:ptCount val="2"/>
                <c:pt idx="0">
                  <c:v>Equity</c:v>
                </c:pt>
                <c:pt idx="1">
                  <c:v>US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Across_Assets!$BW$3:$BW$28</c:f>
              <c:numCache>
                <c:formatCode>General</c:formatCode>
                <c:ptCount val="26"/>
                <c:pt idx="0">
                  <c:v>99.256964886799466</c:v>
                </c:pt>
                <c:pt idx="1">
                  <c:v>94.923067953073669</c:v>
                </c:pt>
                <c:pt idx="2">
                  <c:v>100</c:v>
                </c:pt>
                <c:pt idx="3">
                  <c:v>100</c:v>
                </c:pt>
                <c:pt idx="4">
                  <c:v>100</c:v>
                </c:pt>
                <c:pt idx="5">
                  <c:v>96.175725105903211</c:v>
                </c:pt>
                <c:pt idx="6">
                  <c:v>100</c:v>
                </c:pt>
                <c:pt idx="7">
                  <c:v>98.757624963743766</c:v>
                </c:pt>
                <c:pt idx="8">
                  <c:v>94.538028924666023</c:v>
                </c:pt>
                <c:pt idx="9">
                  <c:v>91.193944598645032</c:v>
                </c:pt>
                <c:pt idx="10">
                  <c:v>94.43228867125562</c:v>
                </c:pt>
                <c:pt idx="11">
                  <c:v>84.417213416761697</c:v>
                </c:pt>
                <c:pt idx="12">
                  <c:v>94.016259606260263</c:v>
                </c:pt>
                <c:pt idx="13">
                  <c:v>82.342892935629806</c:v>
                </c:pt>
                <c:pt idx="14">
                  <c:v>73.682287450187502</c:v>
                </c:pt>
                <c:pt idx="15">
                  <c:v>79.660432395934691</c:v>
                </c:pt>
                <c:pt idx="16">
                  <c:v>67.923449168360293</c:v>
                </c:pt>
                <c:pt idx="17">
                  <c:v>79.677185831755395</c:v>
                </c:pt>
                <c:pt idx="18">
                  <c:v>95.276047334935882</c:v>
                </c:pt>
                <c:pt idx="19">
                  <c:v>88.3031900926334</c:v>
                </c:pt>
                <c:pt idx="20">
                  <c:v>77.024019905435807</c:v>
                </c:pt>
                <c:pt idx="21">
                  <c:v>78.613007136432898</c:v>
                </c:pt>
                <c:pt idx="22">
                  <c:v>65.170004923379395</c:v>
                </c:pt>
                <c:pt idx="23">
                  <c:v>56.736160624511399</c:v>
                </c:pt>
                <c:pt idx="24">
                  <c:v>44.720035075135499</c:v>
                </c:pt>
                <c:pt idx="25">
                  <c:v>55.442572350455698</c:v>
                </c:pt>
              </c:numCache>
            </c:numRef>
          </c:val>
          <c:smooth val="0"/>
          <c:extLst>
            <c:ext xmlns:c16="http://schemas.microsoft.com/office/drawing/2014/chart" uri="{C3380CC4-5D6E-409C-BE32-E72D297353CC}">
              <c16:uniqueId val="{00000001-861E-4D21-A8FE-E6814B2A9919}"/>
            </c:ext>
          </c:extLst>
        </c:ser>
        <c:ser>
          <c:idx val="2"/>
          <c:order val="2"/>
          <c:tx>
            <c:strRef>
              <c:f>Across_Assets!$BX$1:$BX$2</c:f>
              <c:strCache>
                <c:ptCount val="2"/>
                <c:pt idx="0">
                  <c:v>Bond</c:v>
                </c:pt>
                <c:pt idx="1">
                  <c:v>US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Across_Assets!$BX$3:$BX$28</c:f>
              <c:numCache>
                <c:formatCode>General</c:formatCode>
                <c:ptCount val="26"/>
                <c:pt idx="0">
                  <c:v>97.174521865806184</c:v>
                </c:pt>
                <c:pt idx="1">
                  <c:v>79.186126507874704</c:v>
                </c:pt>
                <c:pt idx="2">
                  <c:v>100</c:v>
                </c:pt>
                <c:pt idx="3">
                  <c:v>99.702200346066519</c:v>
                </c:pt>
                <c:pt idx="4">
                  <c:v>100</c:v>
                </c:pt>
                <c:pt idx="5">
                  <c:v>100</c:v>
                </c:pt>
                <c:pt idx="6">
                  <c:v>96.338629271984658</c:v>
                </c:pt>
                <c:pt idx="7">
                  <c:v>98.470155032093373</c:v>
                </c:pt>
                <c:pt idx="8">
                  <c:v>98.296684321118263</c:v>
                </c:pt>
                <c:pt idx="9">
                  <c:v>95.852213110130478</c:v>
                </c:pt>
                <c:pt idx="10">
                  <c:v>99.725634576428931</c:v>
                </c:pt>
                <c:pt idx="11">
                  <c:v>90.989981259211149</c:v>
                </c:pt>
                <c:pt idx="12">
                  <c:v>99.735630267839767</c:v>
                </c:pt>
                <c:pt idx="13">
                  <c:v>100</c:v>
                </c:pt>
                <c:pt idx="14">
                  <c:v>99.210395585413636</c:v>
                </c:pt>
                <c:pt idx="15">
                  <c:v>85.484632716142698</c:v>
                </c:pt>
                <c:pt idx="16">
                  <c:v>92.281993168587078</c:v>
                </c:pt>
                <c:pt idx="17">
                  <c:v>99.106370928609593</c:v>
                </c:pt>
                <c:pt idx="18">
                  <c:v>100</c:v>
                </c:pt>
                <c:pt idx="19">
                  <c:v>99.20747206890907</c:v>
                </c:pt>
                <c:pt idx="20">
                  <c:v>88.532596853983705</c:v>
                </c:pt>
                <c:pt idx="21">
                  <c:v>93.434708890592646</c:v>
                </c:pt>
                <c:pt idx="22">
                  <c:v>88.690021193341295</c:v>
                </c:pt>
                <c:pt idx="23">
                  <c:v>94.752602229199766</c:v>
                </c:pt>
                <c:pt idx="24">
                  <c:v>82.285800394996599</c:v>
                </c:pt>
                <c:pt idx="25">
                  <c:v>80.307769802242305</c:v>
                </c:pt>
              </c:numCache>
            </c:numRef>
          </c:val>
          <c:smooth val="0"/>
          <c:extLst>
            <c:ext xmlns:c16="http://schemas.microsoft.com/office/drawing/2014/chart" uri="{C3380CC4-5D6E-409C-BE32-E72D297353CC}">
              <c16:uniqueId val="{00000002-861E-4D21-A8FE-E6814B2A9919}"/>
            </c:ext>
          </c:extLst>
        </c:ser>
        <c:ser>
          <c:idx val="3"/>
          <c:order val="3"/>
          <c:tx>
            <c:strRef>
              <c:f>Across_Assets!$BY$1:$BY$2</c:f>
              <c:strCache>
                <c:ptCount val="2"/>
                <c:pt idx="0">
                  <c:v>REITs</c:v>
                </c:pt>
                <c:pt idx="1">
                  <c:v>US</c:v>
                </c:pt>
              </c:strCache>
            </c:strRef>
          </c:tx>
          <c:marker>
            <c:symbol val="none"/>
          </c:marker>
          <c:cat>
            <c:numRef>
              <c:f>Across_Assets!$AC$3:$AC$28</c:f>
              <c:numCache>
                <c:formatCode>General</c:formatCode>
                <c:ptCount val="26"/>
                <c:pt idx="0">
                  <c:v>1986</c:v>
                </c:pt>
                <c:pt idx="1">
                  <c:v>1987</c:v>
                </c:pt>
                <c:pt idx="2">
                  <c:v>1988</c:v>
                </c:pt>
                <c:pt idx="3">
                  <c:v>1989</c:v>
                </c:pt>
                <c:pt idx="4">
                  <c:v>1990</c:v>
                </c:pt>
                <c:pt idx="5">
                  <c:v>1991</c:v>
                </c:pt>
                <c:pt idx="6">
                  <c:v>1992</c:v>
                </c:pt>
                <c:pt idx="7">
                  <c:v>1993</c:v>
                </c:pt>
                <c:pt idx="8">
                  <c:v>1994</c:v>
                </c:pt>
                <c:pt idx="9">
                  <c:v>1995</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numCache>
            </c:numRef>
          </c:cat>
          <c:val>
            <c:numRef>
              <c:f>Across_Assets!$BY$3:$BY$28</c:f>
              <c:numCache>
                <c:formatCode>General</c:formatCode>
                <c:ptCount val="26"/>
                <c:pt idx="0">
                  <c:v>100</c:v>
                </c:pt>
                <c:pt idx="1">
                  <c:v>95.701740695713696</c:v>
                </c:pt>
                <c:pt idx="2">
                  <c:v>99.711040736234381</c:v>
                </c:pt>
                <c:pt idx="3">
                  <c:v>99.72786586258799</c:v>
                </c:pt>
                <c:pt idx="4">
                  <c:v>100</c:v>
                </c:pt>
                <c:pt idx="5">
                  <c:v>92.780723438665277</c:v>
                </c:pt>
                <c:pt idx="6">
                  <c:v>100</c:v>
                </c:pt>
                <c:pt idx="7">
                  <c:v>99.274237090387103</c:v>
                </c:pt>
                <c:pt idx="8">
                  <c:v>94.485738331470401</c:v>
                </c:pt>
                <c:pt idx="9">
                  <c:v>94.140703743088181</c:v>
                </c:pt>
                <c:pt idx="10">
                  <c:v>84.779132386530506</c:v>
                </c:pt>
                <c:pt idx="11">
                  <c:v>88.842627235991699</c:v>
                </c:pt>
                <c:pt idx="12">
                  <c:v>96.658263771485025</c:v>
                </c:pt>
                <c:pt idx="13">
                  <c:v>95.621263687018811</c:v>
                </c:pt>
                <c:pt idx="14">
                  <c:v>89.149857832037696</c:v>
                </c:pt>
                <c:pt idx="15">
                  <c:v>82.266955763662708</c:v>
                </c:pt>
                <c:pt idx="16">
                  <c:v>84.226577521121897</c:v>
                </c:pt>
                <c:pt idx="17">
                  <c:v>95.494088077564058</c:v>
                </c:pt>
                <c:pt idx="18">
                  <c:v>97.808500801152888</c:v>
                </c:pt>
                <c:pt idx="19">
                  <c:v>90.37481877515954</c:v>
                </c:pt>
                <c:pt idx="20">
                  <c:v>85.388181850354698</c:v>
                </c:pt>
                <c:pt idx="21">
                  <c:v>95.530293675660289</c:v>
                </c:pt>
                <c:pt idx="22">
                  <c:v>84.660030063675805</c:v>
                </c:pt>
                <c:pt idx="23">
                  <c:v>74.451401538189501</c:v>
                </c:pt>
                <c:pt idx="24">
                  <c:v>56.598517347043497</c:v>
                </c:pt>
                <c:pt idx="25">
                  <c:v>77.783174870117307</c:v>
                </c:pt>
              </c:numCache>
            </c:numRef>
          </c:val>
          <c:smooth val="0"/>
          <c:extLst>
            <c:ext xmlns:c16="http://schemas.microsoft.com/office/drawing/2014/chart" uri="{C3380CC4-5D6E-409C-BE32-E72D297353CC}">
              <c16:uniqueId val="{00000003-861E-4D21-A8FE-E6814B2A9919}"/>
            </c:ext>
          </c:extLst>
        </c:ser>
        <c:dLbls>
          <c:showLegendKey val="0"/>
          <c:showVal val="0"/>
          <c:showCatName val="0"/>
          <c:showSerName val="0"/>
          <c:showPercent val="0"/>
          <c:showBubbleSize val="0"/>
        </c:dLbls>
        <c:smooth val="0"/>
        <c:axId val="177260032"/>
        <c:axId val="177261568"/>
      </c:lineChart>
      <c:catAx>
        <c:axId val="177260032"/>
        <c:scaling>
          <c:orientation val="minMax"/>
        </c:scaling>
        <c:delete val="0"/>
        <c:axPos val="b"/>
        <c:numFmt formatCode="General" sourceLinked="1"/>
        <c:majorTickMark val="out"/>
        <c:minorTickMark val="none"/>
        <c:tickLblPos val="nextTo"/>
        <c:crossAx val="177261568"/>
        <c:crosses val="autoZero"/>
        <c:auto val="1"/>
        <c:lblAlgn val="ctr"/>
        <c:lblOffset val="100"/>
        <c:noMultiLvlLbl val="0"/>
      </c:catAx>
      <c:valAx>
        <c:axId val="177261568"/>
        <c:scaling>
          <c:orientation val="minMax"/>
          <c:max val="100"/>
          <c:min val="40"/>
        </c:scaling>
        <c:delete val="0"/>
        <c:axPos val="l"/>
        <c:majorGridlines/>
        <c:numFmt formatCode="General" sourceLinked="1"/>
        <c:majorTickMark val="out"/>
        <c:minorTickMark val="none"/>
        <c:tickLblPos val="nextTo"/>
        <c:crossAx val="1772600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'GARCH vs Correlation 3 assets'!$AC$1</c:f>
              <c:strCache>
                <c:ptCount val="1"/>
                <c:pt idx="0">
                  <c:v>World Equity Correlation</c:v>
                </c:pt>
              </c:strCache>
            </c:strRef>
          </c:tx>
          <c:marker>
            <c:symbol val="none"/>
          </c:marker>
          <c:cat>
            <c:numRef>
              <c:f>'GARCH vs Correlation 3 assets'!$AB$2:$AB$26</c:f>
              <c:numCache>
                <c:formatCode>General</c:formatCode>
                <c:ptCount val="25"/>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numCache>
            </c:numRef>
          </c:cat>
          <c:val>
            <c:numRef>
              <c:f>'GARCH vs Correlation 3 assets'!$AC$2:$AC$26</c:f>
              <c:numCache>
                <c:formatCode>General</c:formatCode>
                <c:ptCount val="25"/>
                <c:pt idx="0">
                  <c:v>0.291880887933262</c:v>
                </c:pt>
                <c:pt idx="1">
                  <c:v>0.25774416663751998</c:v>
                </c:pt>
                <c:pt idx="2">
                  <c:v>0.255463340017899</c:v>
                </c:pt>
                <c:pt idx="3">
                  <c:v>0.29094642880253502</c:v>
                </c:pt>
                <c:pt idx="4">
                  <c:v>0.284014398257255</c:v>
                </c:pt>
                <c:pt idx="5">
                  <c:v>0.239995908879442</c:v>
                </c:pt>
                <c:pt idx="6">
                  <c:v>0.222099831442926</c:v>
                </c:pt>
                <c:pt idx="7">
                  <c:v>0.208050297880574</c:v>
                </c:pt>
                <c:pt idx="8">
                  <c:v>0.20307810292786299</c:v>
                </c:pt>
                <c:pt idx="9">
                  <c:v>0.203358287745456</c:v>
                </c:pt>
                <c:pt idx="10">
                  <c:v>0.27790200568604001</c:v>
                </c:pt>
                <c:pt idx="11">
                  <c:v>0.27697752243648199</c:v>
                </c:pt>
                <c:pt idx="12">
                  <c:v>0.27090330731550599</c:v>
                </c:pt>
                <c:pt idx="13">
                  <c:v>0.27802925661503403</c:v>
                </c:pt>
                <c:pt idx="14">
                  <c:v>0.28481400668736501</c:v>
                </c:pt>
                <c:pt idx="15">
                  <c:v>0.28769314426339598</c:v>
                </c:pt>
                <c:pt idx="16">
                  <c:v>0.32717143156230899</c:v>
                </c:pt>
                <c:pt idx="17">
                  <c:v>0.35081906584682299</c:v>
                </c:pt>
                <c:pt idx="18">
                  <c:v>0.38085568710630002</c:v>
                </c:pt>
                <c:pt idx="19">
                  <c:v>0.41932464268474701</c:v>
                </c:pt>
                <c:pt idx="20">
                  <c:v>0.46355464742748598</c:v>
                </c:pt>
                <c:pt idx="21">
                  <c:v>0.50492815382020995</c:v>
                </c:pt>
                <c:pt idx="22">
                  <c:v>0.51879406507062098</c:v>
                </c:pt>
                <c:pt idx="23">
                  <c:v>0.51801530399391105</c:v>
                </c:pt>
                <c:pt idx="24">
                  <c:v>0.52896193115685997</c:v>
                </c:pt>
              </c:numCache>
            </c:numRef>
          </c:val>
          <c:smooth val="0"/>
          <c:extLst>
            <c:ext xmlns:c16="http://schemas.microsoft.com/office/drawing/2014/chart" uri="{C3380CC4-5D6E-409C-BE32-E72D297353CC}">
              <c16:uniqueId val="{00000000-6D80-4246-90ED-3F4A3E0221D5}"/>
            </c:ext>
          </c:extLst>
        </c:ser>
        <c:ser>
          <c:idx val="1"/>
          <c:order val="1"/>
          <c:tx>
            <c:strRef>
              <c:f>'GARCH vs Correlation 3 assets'!$AD$1</c:f>
              <c:strCache>
                <c:ptCount val="1"/>
                <c:pt idx="0">
                  <c:v>World Equity Integration</c:v>
                </c:pt>
              </c:strCache>
            </c:strRef>
          </c:tx>
          <c:marker>
            <c:symbol val="none"/>
          </c:marker>
          <c:cat>
            <c:numRef>
              <c:f>'GARCH vs Correlation 3 assets'!$AB$2:$AB$26</c:f>
              <c:numCache>
                <c:formatCode>General</c:formatCode>
                <c:ptCount val="25"/>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numCache>
            </c:numRef>
          </c:cat>
          <c:val>
            <c:numRef>
              <c:f>'GARCH vs Correlation 3 assets'!$AD$2:$AD$26</c:f>
              <c:numCache>
                <c:formatCode>General</c:formatCode>
                <c:ptCount val="25"/>
                <c:pt idx="0">
                  <c:v>0.15910533516229308</c:v>
                </c:pt>
                <c:pt idx="1">
                  <c:v>0.15070308220399312</c:v>
                </c:pt>
                <c:pt idx="2">
                  <c:v>3.7157041547756365E-3</c:v>
                </c:pt>
                <c:pt idx="3">
                  <c:v>2.3280306709779382E-2</c:v>
                </c:pt>
                <c:pt idx="4">
                  <c:v>0.15555727533569652</c:v>
                </c:pt>
                <c:pt idx="5">
                  <c:v>2.9906581685809355E-2</c:v>
                </c:pt>
                <c:pt idx="6">
                  <c:v>3.5247621257119589E-2</c:v>
                </c:pt>
                <c:pt idx="7">
                  <c:v>3.2970384131806439E-2</c:v>
                </c:pt>
                <c:pt idx="8">
                  <c:v>1.4634465465696422E-2</c:v>
                </c:pt>
                <c:pt idx="9">
                  <c:v>0.17382180717464621</c:v>
                </c:pt>
                <c:pt idx="10">
                  <c:v>0.14860451253267684</c:v>
                </c:pt>
                <c:pt idx="11">
                  <c:v>0.10682221576580872</c:v>
                </c:pt>
                <c:pt idx="12">
                  <c:v>0.14010253107983203</c:v>
                </c:pt>
                <c:pt idx="13">
                  <c:v>0.16304946549427143</c:v>
                </c:pt>
                <c:pt idx="14">
                  <c:v>0.15264181389602924</c:v>
                </c:pt>
                <c:pt idx="15">
                  <c:v>0.13793109242301071</c:v>
                </c:pt>
                <c:pt idx="16">
                  <c:v>0.21605591348078435</c:v>
                </c:pt>
                <c:pt idx="17">
                  <c:v>0.19282217888716716</c:v>
                </c:pt>
                <c:pt idx="18">
                  <c:v>0.25672849667255038</c:v>
                </c:pt>
                <c:pt idx="19">
                  <c:v>0.30758686900206611</c:v>
                </c:pt>
                <c:pt idx="20">
                  <c:v>0.3546221744355485</c:v>
                </c:pt>
                <c:pt idx="21">
                  <c:v>0.32598088440817219</c:v>
                </c:pt>
                <c:pt idx="22">
                  <c:v>0.37223937445829919</c:v>
                </c:pt>
                <c:pt idx="23">
                  <c:v>0.36791242879577235</c:v>
                </c:pt>
                <c:pt idx="24">
                  <c:v>0.33933289964367291</c:v>
                </c:pt>
              </c:numCache>
            </c:numRef>
          </c:val>
          <c:smooth val="0"/>
          <c:extLst>
            <c:ext xmlns:c16="http://schemas.microsoft.com/office/drawing/2014/chart" uri="{C3380CC4-5D6E-409C-BE32-E72D297353CC}">
              <c16:uniqueId val="{00000001-6D80-4246-90ED-3F4A3E0221D5}"/>
            </c:ext>
          </c:extLst>
        </c:ser>
        <c:dLbls>
          <c:showLegendKey val="0"/>
          <c:showVal val="0"/>
          <c:showCatName val="0"/>
          <c:showSerName val="0"/>
          <c:showPercent val="0"/>
          <c:showBubbleSize val="0"/>
        </c:dLbls>
        <c:smooth val="0"/>
        <c:axId val="177403008"/>
        <c:axId val="177404544"/>
      </c:lineChart>
      <c:catAx>
        <c:axId val="177403008"/>
        <c:scaling>
          <c:orientation val="minMax"/>
        </c:scaling>
        <c:delete val="0"/>
        <c:axPos val="b"/>
        <c:numFmt formatCode="General" sourceLinked="1"/>
        <c:majorTickMark val="out"/>
        <c:minorTickMark val="none"/>
        <c:tickLblPos val="nextTo"/>
        <c:crossAx val="177404544"/>
        <c:crosses val="autoZero"/>
        <c:auto val="1"/>
        <c:lblAlgn val="ctr"/>
        <c:lblOffset val="100"/>
        <c:noMultiLvlLbl val="0"/>
      </c:catAx>
      <c:valAx>
        <c:axId val="177404544"/>
        <c:scaling>
          <c:orientation val="minMax"/>
        </c:scaling>
        <c:delete val="0"/>
        <c:axPos val="l"/>
        <c:majorGridlines/>
        <c:numFmt formatCode="General" sourceLinked="1"/>
        <c:majorTickMark val="out"/>
        <c:minorTickMark val="none"/>
        <c:tickLblPos val="nextTo"/>
        <c:crossAx val="1774030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'GARCH vs Correlation 3 assets'!$AG$1</c:f>
              <c:strCache>
                <c:ptCount val="1"/>
                <c:pt idx="0">
                  <c:v>World Bond Correlation</c:v>
                </c:pt>
              </c:strCache>
            </c:strRef>
          </c:tx>
          <c:marker>
            <c:symbol val="none"/>
          </c:marker>
          <c:cat>
            <c:numRef>
              <c:f>'GARCH vs Correlation 3 assets'!$AF$2:$AF$21</c:f>
              <c:numCache>
                <c:formatCode>General</c:formatCode>
                <c:ptCount val="20"/>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numCache>
            </c:numRef>
          </c:cat>
          <c:val>
            <c:numRef>
              <c:f>'GARCH vs Correlation 3 assets'!$AG$2:$AG$21</c:f>
              <c:numCache>
                <c:formatCode>General</c:formatCode>
                <c:ptCount val="20"/>
                <c:pt idx="0">
                  <c:v>0.51500689735357097</c:v>
                </c:pt>
                <c:pt idx="1">
                  <c:v>0.44888125374131299</c:v>
                </c:pt>
                <c:pt idx="2">
                  <c:v>0.45174757118705799</c:v>
                </c:pt>
                <c:pt idx="3">
                  <c:v>0.40097640451980898</c:v>
                </c:pt>
                <c:pt idx="4">
                  <c:v>0.449946356053265</c:v>
                </c:pt>
                <c:pt idx="5">
                  <c:v>0.55124875558931197</c:v>
                </c:pt>
                <c:pt idx="6">
                  <c:v>0.541475027458025</c:v>
                </c:pt>
                <c:pt idx="7">
                  <c:v>0.57949938875817197</c:v>
                </c:pt>
                <c:pt idx="8">
                  <c:v>0.66624091226778304</c:v>
                </c:pt>
                <c:pt idx="9">
                  <c:v>0.67807633204921303</c:v>
                </c:pt>
                <c:pt idx="10">
                  <c:v>0.72218021123818998</c:v>
                </c:pt>
                <c:pt idx="11">
                  <c:v>0.78290640218850804</c:v>
                </c:pt>
                <c:pt idx="12">
                  <c:v>0.76682403351237605</c:v>
                </c:pt>
                <c:pt idx="13">
                  <c:v>0.74733803754555905</c:v>
                </c:pt>
                <c:pt idx="14">
                  <c:v>0.67265557857265501</c:v>
                </c:pt>
                <c:pt idx="15">
                  <c:v>0.66407385526329099</c:v>
                </c:pt>
                <c:pt idx="16">
                  <c:v>0.68150431089008301</c:v>
                </c:pt>
                <c:pt idx="17">
                  <c:v>0.63155950227054103</c:v>
                </c:pt>
                <c:pt idx="18">
                  <c:v>0.57417967655643598</c:v>
                </c:pt>
                <c:pt idx="19">
                  <c:v>0.54026199680424103</c:v>
                </c:pt>
              </c:numCache>
            </c:numRef>
          </c:val>
          <c:smooth val="0"/>
          <c:extLst>
            <c:ext xmlns:c16="http://schemas.microsoft.com/office/drawing/2014/chart" uri="{C3380CC4-5D6E-409C-BE32-E72D297353CC}">
              <c16:uniqueId val="{00000000-A802-4FF6-A05B-4C50F997060C}"/>
            </c:ext>
          </c:extLst>
        </c:ser>
        <c:ser>
          <c:idx val="1"/>
          <c:order val="1"/>
          <c:tx>
            <c:strRef>
              <c:f>'GARCH vs Correlation 3 assets'!$AH$1</c:f>
              <c:strCache>
                <c:ptCount val="1"/>
                <c:pt idx="0">
                  <c:v>World Bond Integration</c:v>
                </c:pt>
              </c:strCache>
            </c:strRef>
          </c:tx>
          <c:marker>
            <c:symbol val="none"/>
          </c:marker>
          <c:cat>
            <c:numRef>
              <c:f>'GARCH vs Correlation 3 assets'!$AF$2:$AF$21</c:f>
              <c:numCache>
                <c:formatCode>General</c:formatCode>
                <c:ptCount val="20"/>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numCache>
            </c:numRef>
          </c:cat>
          <c:val>
            <c:numRef>
              <c:f>'GARCH vs Correlation 3 assets'!$AH$2:$AH$21</c:f>
              <c:numCache>
                <c:formatCode>General</c:formatCode>
                <c:ptCount val="20"/>
                <c:pt idx="0">
                  <c:v>8.948837272796055E-2</c:v>
                </c:pt>
                <c:pt idx="1">
                  <c:v>5.1812445366377913E-2</c:v>
                </c:pt>
                <c:pt idx="2">
                  <c:v>7.8129614236451053E-3</c:v>
                </c:pt>
                <c:pt idx="3">
                  <c:v>2.5855260310624715E-2</c:v>
                </c:pt>
                <c:pt idx="4">
                  <c:v>3.2114547897771357E-2</c:v>
                </c:pt>
                <c:pt idx="5">
                  <c:v>2.9806001371367616E-2</c:v>
                </c:pt>
                <c:pt idx="6">
                  <c:v>1.4607964569409547E-2</c:v>
                </c:pt>
                <c:pt idx="7">
                  <c:v>1.3181404780115855E-2</c:v>
                </c:pt>
                <c:pt idx="8">
                  <c:v>2.5372459783673803E-2</c:v>
                </c:pt>
                <c:pt idx="9">
                  <c:v>1.2472377285241407E-2</c:v>
                </c:pt>
                <c:pt idx="10">
                  <c:v>1.1761776099539106E-2</c:v>
                </c:pt>
                <c:pt idx="11">
                  <c:v>0.17990621185211877</c:v>
                </c:pt>
                <c:pt idx="12">
                  <c:v>0.40984757446555575</c:v>
                </c:pt>
                <c:pt idx="13">
                  <c:v>0.23651802865034383</c:v>
                </c:pt>
                <c:pt idx="14">
                  <c:v>0.13444841178397055</c:v>
                </c:pt>
                <c:pt idx="15">
                  <c:v>0.23000452575764641</c:v>
                </c:pt>
                <c:pt idx="16">
                  <c:v>0.37103310807224998</c:v>
                </c:pt>
                <c:pt idx="17">
                  <c:v>0.40684306457571184</c:v>
                </c:pt>
                <c:pt idx="18">
                  <c:v>0.40481908804348704</c:v>
                </c:pt>
                <c:pt idx="19">
                  <c:v>0.46245388356945016</c:v>
                </c:pt>
              </c:numCache>
            </c:numRef>
          </c:val>
          <c:smooth val="0"/>
          <c:extLst>
            <c:ext xmlns:c16="http://schemas.microsoft.com/office/drawing/2014/chart" uri="{C3380CC4-5D6E-409C-BE32-E72D297353CC}">
              <c16:uniqueId val="{00000001-A802-4FF6-A05B-4C50F997060C}"/>
            </c:ext>
          </c:extLst>
        </c:ser>
        <c:dLbls>
          <c:showLegendKey val="0"/>
          <c:showVal val="0"/>
          <c:showCatName val="0"/>
          <c:showSerName val="0"/>
          <c:showPercent val="0"/>
          <c:showBubbleSize val="0"/>
        </c:dLbls>
        <c:smooth val="0"/>
        <c:axId val="175460736"/>
        <c:axId val="175462272"/>
      </c:lineChart>
      <c:catAx>
        <c:axId val="175460736"/>
        <c:scaling>
          <c:orientation val="minMax"/>
        </c:scaling>
        <c:delete val="0"/>
        <c:axPos val="b"/>
        <c:numFmt formatCode="General" sourceLinked="1"/>
        <c:majorTickMark val="out"/>
        <c:minorTickMark val="none"/>
        <c:tickLblPos val="nextTo"/>
        <c:crossAx val="175462272"/>
        <c:crosses val="autoZero"/>
        <c:auto val="1"/>
        <c:lblAlgn val="ctr"/>
        <c:lblOffset val="100"/>
        <c:noMultiLvlLbl val="0"/>
      </c:catAx>
      <c:valAx>
        <c:axId val="175462272"/>
        <c:scaling>
          <c:orientation val="minMax"/>
        </c:scaling>
        <c:delete val="0"/>
        <c:axPos val="l"/>
        <c:majorGridlines/>
        <c:numFmt formatCode="General" sourceLinked="1"/>
        <c:majorTickMark val="out"/>
        <c:minorTickMark val="none"/>
        <c:tickLblPos val="nextTo"/>
        <c:crossAx val="1754607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'GARCH vs Correlation 3 assets'!$AK$1</c:f>
              <c:strCache>
                <c:ptCount val="1"/>
                <c:pt idx="0">
                  <c:v>World REIT Correlation</c:v>
                </c:pt>
              </c:strCache>
            </c:strRef>
          </c:tx>
          <c:marker>
            <c:symbol val="none"/>
          </c:marker>
          <c:cat>
            <c:numRef>
              <c:f>'GARCH vs Correlation 3 assets'!$AJ$2:$AJ$24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'GARCH vs Correlation 3 assets'!$AK$2:$AK$24</c:f>
              <c:numCache>
                <c:formatCode>General</c:formatCode>
                <c:ptCount val="23"/>
                <c:pt idx="0">
                  <c:v>0.28514777030168298</c:v>
                </c:pt>
                <c:pt idx="1">
                  <c:v>0.29024062478413898</c:v>
                </c:pt>
                <c:pt idx="2">
                  <c:v>0.30306648366214101</c:v>
                </c:pt>
                <c:pt idx="3">
                  <c:v>0.26877871456809999</c:v>
                </c:pt>
                <c:pt idx="4">
                  <c:v>0.24079022357355601</c:v>
                </c:pt>
                <c:pt idx="5">
                  <c:v>0.22811517099886</c:v>
                </c:pt>
                <c:pt idx="6">
                  <c:v>0.213475712179513</c:v>
                </c:pt>
                <c:pt idx="7">
                  <c:v>0.204348204389595</c:v>
                </c:pt>
                <c:pt idx="8">
                  <c:v>0.213282790590092</c:v>
                </c:pt>
                <c:pt idx="9">
                  <c:v>0.21514987467423199</c:v>
                </c:pt>
                <c:pt idx="10">
                  <c:v>0.21221901084335701</c:v>
                </c:pt>
                <c:pt idx="11">
                  <c:v>0.23099423420777901</c:v>
                </c:pt>
                <c:pt idx="12">
                  <c:v>0.231759136290176</c:v>
                </c:pt>
                <c:pt idx="13">
                  <c:v>0.231035859476064</c:v>
                </c:pt>
                <c:pt idx="14">
                  <c:v>0.26025307307627998</c:v>
                </c:pt>
                <c:pt idx="15">
                  <c:v>0.275783239132744</c:v>
                </c:pt>
                <c:pt idx="16">
                  <c:v>0.29642673776415202</c:v>
                </c:pt>
                <c:pt idx="17">
                  <c:v>0.34482659244747599</c:v>
                </c:pt>
                <c:pt idx="18">
                  <c:v>0.38641005080707302</c:v>
                </c:pt>
                <c:pt idx="19">
                  <c:v>0.42430877129005701</c:v>
                </c:pt>
                <c:pt idx="20">
                  <c:v>0.44286956055350502</c:v>
                </c:pt>
                <c:pt idx="21">
                  <c:v>0.473633809742604</c:v>
                </c:pt>
                <c:pt idx="22">
                  <c:v>0.514824926607371</c:v>
                </c:pt>
              </c:numCache>
            </c:numRef>
          </c:val>
          <c:smooth val="0"/>
          <c:extLst>
            <c:ext xmlns:c16="http://schemas.microsoft.com/office/drawing/2014/chart" uri="{C3380CC4-5D6E-409C-BE32-E72D297353CC}">
              <c16:uniqueId val="{00000000-554D-4436-A7A2-4906FD2A2D86}"/>
            </c:ext>
          </c:extLst>
        </c:ser>
        <c:ser>
          <c:idx val="1"/>
          <c:order val="1"/>
          <c:tx>
            <c:strRef>
              <c:f>'GARCH vs Correlation 3 assets'!$AL$1</c:f>
              <c:strCache>
                <c:ptCount val="1"/>
                <c:pt idx="0">
                  <c:v>World Real Estate Integration</c:v>
                </c:pt>
              </c:strCache>
            </c:strRef>
          </c:tx>
          <c:marker>
            <c:symbol val="none"/>
          </c:marker>
          <c:cat>
            <c:numRef>
              <c:f>'GARCH vs Correlation 3 assets'!$AJ$2:$AJ$24</c:f>
              <c:numCache>
                <c:formatCode>General</c:formatCode>
                <c:ptCount val="2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numCache>
            </c:numRef>
          </c:cat>
          <c:val>
            <c:numRef>
              <c:f>'GARCH vs Correlation 3 assets'!$AL$2:$AL$24</c:f>
              <c:numCache>
                <c:formatCode>General</c:formatCode>
                <c:ptCount val="23"/>
                <c:pt idx="0">
                  <c:v>7.240235373375015E-4</c:v>
                </c:pt>
                <c:pt idx="1">
                  <c:v>1.3180017729104775E-2</c:v>
                </c:pt>
                <c:pt idx="2">
                  <c:v>0.15703607964144667</c:v>
                </c:pt>
                <c:pt idx="3">
                  <c:v>3.4714890338510856E-2</c:v>
                </c:pt>
                <c:pt idx="4">
                  <c:v>2.5683524837938593E-2</c:v>
                </c:pt>
                <c:pt idx="5">
                  <c:v>9.9385534461897858E-3</c:v>
                </c:pt>
                <c:pt idx="6">
                  <c:v>7.9733935098489899E-3</c:v>
                </c:pt>
                <c:pt idx="7">
                  <c:v>9.1561235247328343E-2</c:v>
                </c:pt>
                <c:pt idx="8">
                  <c:v>4.9184008904843209E-2</c:v>
                </c:pt>
                <c:pt idx="9">
                  <c:v>3.0761739995801493E-2</c:v>
                </c:pt>
                <c:pt idx="10">
                  <c:v>2.382978554127746E-2</c:v>
                </c:pt>
                <c:pt idx="11">
                  <c:v>8.1797988922762382E-2</c:v>
                </c:pt>
                <c:pt idx="12">
                  <c:v>8.2665761086872749E-2</c:v>
                </c:pt>
                <c:pt idx="13">
                  <c:v>3.5464919661911835E-2</c:v>
                </c:pt>
                <c:pt idx="14">
                  <c:v>0.16391840977109823</c:v>
                </c:pt>
                <c:pt idx="15">
                  <c:v>0.15978268477233995</c:v>
                </c:pt>
                <c:pt idx="16">
                  <c:v>0.20517781008551167</c:v>
                </c:pt>
                <c:pt idx="17">
                  <c:v>0.29409671741881666</c:v>
                </c:pt>
                <c:pt idx="18">
                  <c:v>0.35241550517613845</c:v>
                </c:pt>
                <c:pt idx="19">
                  <c:v>0.33070906857478832</c:v>
                </c:pt>
                <c:pt idx="20">
                  <c:v>0.37970538185952529</c:v>
                </c:pt>
                <c:pt idx="21">
                  <c:v>0.44021934940225732</c:v>
                </c:pt>
                <c:pt idx="22">
                  <c:v>0.33199207423930532</c:v>
                </c:pt>
              </c:numCache>
            </c:numRef>
          </c:val>
          <c:smooth val="0"/>
          <c:extLst>
            <c:ext xmlns:c16="http://schemas.microsoft.com/office/drawing/2014/chart" uri="{C3380CC4-5D6E-409C-BE32-E72D297353CC}">
              <c16:uniqueId val="{00000001-554D-4436-A7A2-4906FD2A2D86}"/>
            </c:ext>
          </c:extLst>
        </c:ser>
        <c:dLbls>
          <c:showLegendKey val="0"/>
          <c:showVal val="0"/>
          <c:showCatName val="0"/>
          <c:showSerName val="0"/>
          <c:showPercent val="0"/>
          <c:showBubbleSize val="0"/>
        </c:dLbls>
        <c:smooth val="0"/>
        <c:axId val="175501696"/>
        <c:axId val="175503232"/>
      </c:lineChart>
      <c:catAx>
        <c:axId val="175501696"/>
        <c:scaling>
          <c:orientation val="minMax"/>
        </c:scaling>
        <c:delete val="0"/>
        <c:axPos val="b"/>
        <c:numFmt formatCode="General" sourceLinked="1"/>
        <c:majorTickMark val="out"/>
        <c:minorTickMark val="none"/>
        <c:tickLblPos val="nextTo"/>
        <c:crossAx val="175503232"/>
        <c:crosses val="autoZero"/>
        <c:auto val="1"/>
        <c:lblAlgn val="ctr"/>
        <c:lblOffset val="100"/>
        <c:noMultiLvlLbl val="0"/>
      </c:catAx>
      <c:valAx>
        <c:axId val="175503232"/>
        <c:scaling>
          <c:orientation val="minMax"/>
        </c:scaling>
        <c:delete val="0"/>
        <c:axPos val="l"/>
        <c:majorGridlines/>
        <c:numFmt formatCode="General" sourceLinked="1"/>
        <c:majorTickMark val="out"/>
        <c:minorTickMark val="none"/>
        <c:tickLblPos val="nextTo"/>
        <c:crossAx val="1755016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[1]Equity_EquityBondREIT!$B$1</c:f>
              <c:strCache>
                <c:ptCount val="1"/>
                <c:pt idx="0">
                  <c:v>World Equity Diversification Index</c:v>
                </c:pt>
              </c:strCache>
            </c:strRef>
          </c:tx>
          <c:marker>
            <c:symbol val="none"/>
          </c:marker>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cat>
            <c:numRef>
              <c:f>[1]Equity_EquityBondREIT!$A$2:$A$28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[1]Equity_EquityBondREIT!$B$2:$B$28</c:f>
              <c:numCache>
                <c:formatCode>General</c:formatCode>
                <c:ptCount val="27"/>
                <c:pt idx="0">
                  <c:v>84.855086277107446</c:v>
                </c:pt>
                <c:pt idx="1">
                  <c:v>82.462951051744881</c:v>
                </c:pt>
                <c:pt idx="2">
                  <c:v>82.549737433812993</c:v>
                </c:pt>
                <c:pt idx="3">
                  <c:v>83.599958701330152</c:v>
                </c:pt>
                <c:pt idx="4">
                  <c:v>99.159077480761312</c:v>
                </c:pt>
                <c:pt idx="5">
                  <c:v>97.10569159824361</c:v>
                </c:pt>
                <c:pt idx="6">
                  <c:v>82.635466939271083</c:v>
                </c:pt>
                <c:pt idx="7">
                  <c:v>96.522490501650068</c:v>
                </c:pt>
                <c:pt idx="8">
                  <c:v>94.951016414520751</c:v>
                </c:pt>
                <c:pt idx="9">
                  <c:v>93.937703562861358</c:v>
                </c:pt>
                <c:pt idx="10">
                  <c:v>97.468633000528172</c:v>
                </c:pt>
                <c:pt idx="11">
                  <c:v>78.755112456432116</c:v>
                </c:pt>
                <c:pt idx="12">
                  <c:v>81.808757948586106</c:v>
                </c:pt>
                <c:pt idx="13">
                  <c:v>86.210223055686484</c:v>
                </c:pt>
                <c:pt idx="14">
                  <c:v>79.523476226793775</c:v>
                </c:pt>
                <c:pt idx="15">
                  <c:v>78.720662977866255</c:v>
                </c:pt>
                <c:pt idx="16">
                  <c:v>77.103727915595698</c:v>
                </c:pt>
                <c:pt idx="17">
                  <c:v>81.765042018652835</c:v>
                </c:pt>
                <c:pt idx="18">
                  <c:v>72.993010814901936</c:v>
                </c:pt>
                <c:pt idx="19">
                  <c:v>76.80544804690598</c:v>
                </c:pt>
                <c:pt idx="20">
                  <c:v>68.579497422165488</c:v>
                </c:pt>
                <c:pt idx="21">
                  <c:v>62.650165906891992</c:v>
                </c:pt>
                <c:pt idx="22">
                  <c:v>61.510520091751474</c:v>
                </c:pt>
                <c:pt idx="23">
                  <c:v>62.804745240605975</c:v>
                </c:pt>
                <c:pt idx="24">
                  <c:v>58.064171738242273</c:v>
                </c:pt>
                <c:pt idx="25">
                  <c:v>58.020248509200336</c:v>
                </c:pt>
                <c:pt idx="26">
                  <c:v>60.778405106120928</c:v>
                </c:pt>
              </c:numCache>
            </c:numRef>
          </c:val>
          <c:smooth val="0"/>
          <c:extLst>
            <c:ext xmlns:c16="http://schemas.microsoft.com/office/drawing/2014/chart" uri="{C3380CC4-5D6E-409C-BE32-E72D297353CC}">
              <c16:uniqueId val="{00000000-3730-406F-92CE-AFBB00B6113B}"/>
            </c:ext>
          </c:extLst>
        </c:ser>
        <c:dLbls>
          <c:showLegendKey val="0"/>
          <c:showVal val="0"/>
          <c:showCatName val="0"/>
          <c:showSerName val="0"/>
          <c:showPercent val="0"/>
          <c:showBubbleSize val="0"/>
        </c:dLbls>
        <c:smooth val="0"/>
        <c:axId val="177967872"/>
        <c:axId val="177969408"/>
      </c:lineChart>
      <c:catAx>
        <c:axId val="177967872"/>
        <c:scaling>
          <c:orientation val="minMax"/>
        </c:scaling>
        <c:delete val="0"/>
        <c:axPos val="b"/>
        <c:numFmt formatCode="General" sourceLinked="1"/>
        <c:majorTickMark val="out"/>
        <c:minorTickMark val="none"/>
        <c:tickLblPos val="nextTo"/>
        <c:crossAx val="177969408"/>
        <c:crosses val="autoZero"/>
        <c:auto val="1"/>
        <c:lblAlgn val="ctr"/>
        <c:lblOffset val="100"/>
        <c:noMultiLvlLbl val="0"/>
      </c:catAx>
      <c:valAx>
        <c:axId val="177969408"/>
        <c:scaling>
          <c:orientation val="minMax"/>
          <c:max val="100"/>
          <c:min val="40"/>
        </c:scaling>
        <c:delete val="0"/>
        <c:axPos val="l"/>
        <c:majorGridlines/>
        <c:numFmt formatCode="General" sourceLinked="1"/>
        <c:majorTickMark val="out"/>
        <c:minorTickMark val="none"/>
        <c:tickLblPos val="nextTo"/>
        <c:crossAx val="177967872"/>
        <c:crosses val="autoZero"/>
        <c:crossBetween val="between"/>
      </c:valAx>
    </c:plotArea>
    <c:plotVisOnly val="1"/>
    <c:dispBlanksAs val="gap"/>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[1]Bond_EquityBondREIT!$B$1</c:f>
              <c:strCache>
                <c:ptCount val="1"/>
                <c:pt idx="0">
                  <c:v>World Bond Diversification Index</c:v>
                </c:pt>
              </c:strCache>
            </c:strRef>
          </c:tx>
          <c:marker>
            <c:symbol val="none"/>
          </c:marker>
          <c:trendline>
            <c:trendlineType val="linear"/>
            <c:dispRSqr val="0"/>
            <c:dispEq val="0"/>
          </c:trendline>
          <c:trendline>
            <c:trendlineType val="linear"/>
            <c:dispRSqr val="0"/>
            <c:dispEq val="0"/>
          </c:trendline>
          <c:trendline>
            <c:trendlineType val="linear"/>
            <c:dispRSqr val="0"/>
            <c:dispEq val="0"/>
          </c:trendline>
          <c:cat>
            <c:numRef>
              <c:f>[1]Bond_EquityBondREIT!$A$2:$A$28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[1]Bond_EquityBondREIT!$B$2:$B$28</c:f>
              <c:numCache>
                <c:formatCode>General</c:formatCode>
                <c:ptCount val="27"/>
                <c:pt idx="0">
                  <c:v>55.871206542264275</c:v>
                </c:pt>
                <c:pt idx="1">
                  <c:v>93.46268871345147</c:v>
                </c:pt>
                <c:pt idx="2">
                  <c:v>95.208509458620625</c:v>
                </c:pt>
                <c:pt idx="3">
                  <c:v>83.535492492588773</c:v>
                </c:pt>
                <c:pt idx="4">
                  <c:v>99.969798076194635</c:v>
                </c:pt>
                <c:pt idx="5">
                  <c:v>99.414265097441458</c:v>
                </c:pt>
                <c:pt idx="6">
                  <c:v>70.700828611097819</c:v>
                </c:pt>
                <c:pt idx="7">
                  <c:v>91.051162727203945</c:v>
                </c:pt>
                <c:pt idx="8">
                  <c:v>94.818755463362209</c:v>
                </c:pt>
                <c:pt idx="9">
                  <c:v>98.579461559337275</c:v>
                </c:pt>
                <c:pt idx="10">
                  <c:v>96.958204669338258</c:v>
                </c:pt>
                <c:pt idx="11">
                  <c:v>95.985681512778584</c:v>
                </c:pt>
                <c:pt idx="12">
                  <c:v>96.688222069848038</c:v>
                </c:pt>
                <c:pt idx="13">
                  <c:v>96.348008857647613</c:v>
                </c:pt>
                <c:pt idx="14">
                  <c:v>97.100090948374515</c:v>
                </c:pt>
                <c:pt idx="15">
                  <c:v>96.928596973555273</c:v>
                </c:pt>
                <c:pt idx="16">
                  <c:v>98.312560720232</c:v>
                </c:pt>
                <c:pt idx="17">
                  <c:v>98.309244685691269</c:v>
                </c:pt>
                <c:pt idx="18">
                  <c:v>82.009378814788121</c:v>
                </c:pt>
                <c:pt idx="19">
                  <c:v>57.152299033146441</c:v>
                </c:pt>
                <c:pt idx="20">
                  <c:v>76.348197134965616</c:v>
                </c:pt>
                <c:pt idx="21">
                  <c:v>85.970600509498695</c:v>
                </c:pt>
                <c:pt idx="22">
                  <c:v>75.99952774702821</c:v>
                </c:pt>
                <c:pt idx="23">
                  <c:v>61.283501766373909</c:v>
                </c:pt>
                <c:pt idx="24">
                  <c:v>59.315693542428818</c:v>
                </c:pt>
                <c:pt idx="25">
                  <c:v>55.997925212664448</c:v>
                </c:pt>
                <c:pt idx="26">
                  <c:v>51.827720461515611</c:v>
                </c:pt>
              </c:numCache>
            </c:numRef>
          </c:val>
          <c:smooth val="0"/>
          <c:extLst>
            <c:ext xmlns:c16="http://schemas.microsoft.com/office/drawing/2014/chart" uri="{C3380CC4-5D6E-409C-BE32-E72D297353CC}">
              <c16:uniqueId val="{00000000-211B-41B8-B766-12C9B79E77BF}"/>
            </c:ext>
          </c:extLst>
        </c:ser>
        <c:dLbls>
          <c:showLegendKey val="0"/>
          <c:showVal val="0"/>
          <c:showCatName val="0"/>
          <c:showSerName val="0"/>
          <c:showPercent val="0"/>
          <c:showBubbleSize val="0"/>
        </c:dLbls>
        <c:smooth val="0"/>
        <c:axId val="178029696"/>
        <c:axId val="178031232"/>
      </c:lineChart>
      <c:catAx>
        <c:axId val="178029696"/>
        <c:scaling>
          <c:orientation val="minMax"/>
        </c:scaling>
        <c:delete val="0"/>
        <c:axPos val="b"/>
        <c:numFmt formatCode="General" sourceLinked="1"/>
        <c:majorTickMark val="out"/>
        <c:minorTickMark val="none"/>
        <c:tickLblPos val="nextTo"/>
        <c:crossAx val="178031232"/>
        <c:crosses val="autoZero"/>
        <c:auto val="1"/>
        <c:lblAlgn val="ctr"/>
        <c:lblOffset val="100"/>
        <c:noMultiLvlLbl val="0"/>
      </c:catAx>
      <c:valAx>
        <c:axId val="178031232"/>
        <c:scaling>
          <c:orientation val="minMax"/>
          <c:max val="100"/>
          <c:min val="40"/>
        </c:scaling>
        <c:delete val="0"/>
        <c:axPos val="l"/>
        <c:majorGridlines/>
        <c:numFmt formatCode="General" sourceLinked="1"/>
        <c:majorTickMark val="out"/>
        <c:minorTickMark val="none"/>
        <c:tickLblPos val="nextTo"/>
        <c:crossAx val="178029696"/>
        <c:crosses val="autoZero"/>
        <c:crossBetween val="between"/>
      </c:valAx>
    </c:plotArea>
    <c:plotVisOnly val="1"/>
    <c:dispBlanksAs val="gap"/>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[1]REIT_EquityBondREIT!$B$1</c:f>
              <c:strCache>
                <c:ptCount val="1"/>
                <c:pt idx="0">
                  <c:v>World Real Estate Diversification Index</c:v>
                </c:pt>
              </c:strCache>
            </c:strRef>
          </c:tx>
          <c:marker>
            <c:symbol val="none"/>
          </c:marker>
          <c:trendline>
            <c:trendlineType val="linear"/>
            <c:dispRSqr val="0"/>
            <c:dispEq val="0"/>
          </c:trendline>
          <c:cat>
            <c:numRef>
              <c:f>[1]REIT_EquityBondREIT!$A$2:$A$28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[1]REIT_EquityBondREIT!$B$2:$B$28</c:f>
              <c:numCache>
                <c:formatCode>General</c:formatCode>
                <c:ptCount val="27"/>
                <c:pt idx="0">
                  <c:v>71.584440262569501</c:v>
                </c:pt>
                <c:pt idx="1">
                  <c:v>90.703792246359541</c:v>
                </c:pt>
                <c:pt idx="2">
                  <c:v>92.198097907780848</c:v>
                </c:pt>
                <c:pt idx="3">
                  <c:v>90.249629283163301</c:v>
                </c:pt>
                <c:pt idx="4">
                  <c:v>99.74659176193191</c:v>
                </c:pt>
                <c:pt idx="5">
                  <c:v>97.693496897406675</c:v>
                </c:pt>
                <c:pt idx="6">
                  <c:v>81.67912404183123</c:v>
                </c:pt>
                <c:pt idx="7">
                  <c:v>96.528510966148914</c:v>
                </c:pt>
                <c:pt idx="8">
                  <c:v>94.863295032412282</c:v>
                </c:pt>
                <c:pt idx="9">
                  <c:v>97.018433966143064</c:v>
                </c:pt>
                <c:pt idx="10">
                  <c:v>98.803990973522659</c:v>
                </c:pt>
                <c:pt idx="11">
                  <c:v>83.518977655480924</c:v>
                </c:pt>
                <c:pt idx="12">
                  <c:v>93.676341712234461</c:v>
                </c:pt>
                <c:pt idx="13">
                  <c:v>95.385739000629769</c:v>
                </c:pt>
                <c:pt idx="14">
                  <c:v>97.352246050969171</c:v>
                </c:pt>
                <c:pt idx="15">
                  <c:v>89.775251384654709</c:v>
                </c:pt>
                <c:pt idx="16">
                  <c:v>87.009666114919995</c:v>
                </c:pt>
                <c:pt idx="17">
                  <c:v>95.74420964057056</c:v>
                </c:pt>
                <c:pt idx="18">
                  <c:v>82.117991661334727</c:v>
                </c:pt>
                <c:pt idx="19">
                  <c:v>84.021731522766004</c:v>
                </c:pt>
                <c:pt idx="20">
                  <c:v>79.482218991448832</c:v>
                </c:pt>
                <c:pt idx="21">
                  <c:v>70.590328258118333</c:v>
                </c:pt>
                <c:pt idx="22">
                  <c:v>64.758449482386155</c:v>
                </c:pt>
                <c:pt idx="23">
                  <c:v>66.929093142521168</c:v>
                </c:pt>
                <c:pt idx="24">
                  <c:v>56.966723389253808</c:v>
                </c:pt>
                <c:pt idx="25">
                  <c:v>55.978065059774266</c:v>
                </c:pt>
                <c:pt idx="26">
                  <c:v>66.800792576069469</c:v>
                </c:pt>
              </c:numCache>
            </c:numRef>
          </c:val>
          <c:smooth val="0"/>
          <c:extLst>
            <c:ext xmlns:c16="http://schemas.microsoft.com/office/drawing/2014/chart" uri="{C3380CC4-5D6E-409C-BE32-E72D297353CC}">
              <c16:uniqueId val="{00000000-87C3-43AE-A40C-CDECC819D72A}"/>
            </c:ext>
          </c:extLst>
        </c:ser>
        <c:dLbls>
          <c:showLegendKey val="0"/>
          <c:showVal val="0"/>
          <c:showCatName val="0"/>
          <c:showSerName val="0"/>
          <c:showPercent val="0"/>
          <c:showBubbleSize val="0"/>
        </c:dLbls>
        <c:smooth val="0"/>
        <c:axId val="175554560"/>
        <c:axId val="175556096"/>
      </c:lineChart>
      <c:catAx>
        <c:axId val="175554560"/>
        <c:scaling>
          <c:orientation val="minMax"/>
        </c:scaling>
        <c:delete val="0"/>
        <c:axPos val="b"/>
        <c:numFmt formatCode="General" sourceLinked="1"/>
        <c:majorTickMark val="out"/>
        <c:minorTickMark val="none"/>
        <c:tickLblPos val="nextTo"/>
        <c:crossAx val="175556096"/>
        <c:crosses val="autoZero"/>
        <c:auto val="1"/>
        <c:lblAlgn val="ctr"/>
        <c:lblOffset val="100"/>
        <c:noMultiLvlLbl val="0"/>
      </c:catAx>
      <c:valAx>
        <c:axId val="175556096"/>
        <c:scaling>
          <c:orientation val="minMax"/>
          <c:max val="100"/>
          <c:min val="40"/>
        </c:scaling>
        <c:delete val="0"/>
        <c:axPos val="l"/>
        <c:majorGridlines/>
        <c:numFmt formatCode="General" sourceLinked="1"/>
        <c:majorTickMark val="out"/>
        <c:minorTickMark val="none"/>
        <c:tickLblPos val="nextTo"/>
        <c:crossAx val="175554560"/>
        <c:crosses val="autoZero"/>
        <c:crossBetween val="between"/>
      </c:valAx>
    </c:plotArea>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[1]Equity_EquityBondREIT!$B$1</c:f>
              <c:strCache>
                <c:ptCount val="1"/>
                <c:pt idx="0">
                  <c:v>World Equity Diversification Index</c:v>
                </c:pt>
              </c:strCache>
            </c:strRef>
          </c:tx>
          <c:marker>
            <c:symbol val="none"/>
          </c:marker>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cat>
            <c:numRef>
              <c:f>[1]Equity_EquityBondREIT!$A$2:$A$28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[1]Equity_EquityBondREIT!$B$2:$B$28</c:f>
              <c:numCache>
                <c:formatCode>General</c:formatCode>
                <c:ptCount val="27"/>
                <c:pt idx="0">
                  <c:v>84.855086277107446</c:v>
                </c:pt>
                <c:pt idx="1">
                  <c:v>82.462951051744881</c:v>
                </c:pt>
                <c:pt idx="2">
                  <c:v>82.549737433812993</c:v>
                </c:pt>
                <c:pt idx="3">
                  <c:v>83.599958701330152</c:v>
                </c:pt>
                <c:pt idx="4">
                  <c:v>99.159077480761312</c:v>
                </c:pt>
                <c:pt idx="5">
                  <c:v>97.10569159824361</c:v>
                </c:pt>
                <c:pt idx="6">
                  <c:v>82.635466939271083</c:v>
                </c:pt>
                <c:pt idx="7">
                  <c:v>96.522490501650068</c:v>
                </c:pt>
                <c:pt idx="8">
                  <c:v>94.951016414520751</c:v>
                </c:pt>
                <c:pt idx="9">
                  <c:v>93.937703562861358</c:v>
                </c:pt>
                <c:pt idx="10">
                  <c:v>97.468633000528172</c:v>
                </c:pt>
                <c:pt idx="11">
                  <c:v>78.755112456432116</c:v>
                </c:pt>
                <c:pt idx="12">
                  <c:v>81.808757948586106</c:v>
                </c:pt>
                <c:pt idx="13">
                  <c:v>86.210223055686484</c:v>
                </c:pt>
                <c:pt idx="14">
                  <c:v>79.523476226793775</c:v>
                </c:pt>
                <c:pt idx="15">
                  <c:v>78.720662977866255</c:v>
                </c:pt>
                <c:pt idx="16">
                  <c:v>77.103727915595698</c:v>
                </c:pt>
                <c:pt idx="17">
                  <c:v>81.765042018652835</c:v>
                </c:pt>
                <c:pt idx="18">
                  <c:v>72.993010814901936</c:v>
                </c:pt>
                <c:pt idx="19">
                  <c:v>76.80544804690598</c:v>
                </c:pt>
                <c:pt idx="20">
                  <c:v>68.579497422165488</c:v>
                </c:pt>
                <c:pt idx="21">
                  <c:v>62.650165906891992</c:v>
                </c:pt>
                <c:pt idx="22">
                  <c:v>61.510520091751474</c:v>
                </c:pt>
                <c:pt idx="23">
                  <c:v>62.804745240605975</c:v>
                </c:pt>
                <c:pt idx="24">
                  <c:v>58.064171738242273</c:v>
                </c:pt>
                <c:pt idx="25">
                  <c:v>58.020248509200336</c:v>
                </c:pt>
                <c:pt idx="26">
                  <c:v>60.778405106120928</c:v>
                </c:pt>
              </c:numCache>
            </c:numRef>
          </c:val>
          <c:smooth val="0"/>
          <c:extLst>
            <c:ext xmlns:c16="http://schemas.microsoft.com/office/drawing/2014/chart" uri="{C3380CC4-5D6E-409C-BE32-E72D297353CC}">
              <c16:uniqueId val="{00000000-3730-406F-92CE-AFBB00B6113B}"/>
            </c:ext>
          </c:extLst>
        </c:ser>
        <c:dLbls>
          <c:showLegendKey val="0"/>
          <c:showVal val="0"/>
          <c:showCatName val="0"/>
          <c:showSerName val="0"/>
          <c:showPercent val="0"/>
          <c:showBubbleSize val="0"/>
        </c:dLbls>
        <c:smooth val="0"/>
        <c:axId val="182818688"/>
        <c:axId val="182820224"/>
      </c:lineChart>
      <c:catAx>
        <c:axId val="182818688"/>
        <c:scaling>
          <c:orientation val="minMax"/>
        </c:scaling>
        <c:delete val="0"/>
        <c:axPos val="b"/>
        <c:numFmt formatCode="General" sourceLinked="1"/>
        <c:majorTickMark val="out"/>
        <c:minorTickMark val="none"/>
        <c:tickLblPos val="nextTo"/>
        <c:crossAx val="182820224"/>
        <c:crosses val="autoZero"/>
        <c:auto val="1"/>
        <c:lblAlgn val="ctr"/>
        <c:lblOffset val="100"/>
        <c:noMultiLvlLbl val="0"/>
      </c:catAx>
      <c:valAx>
        <c:axId val="182820224"/>
        <c:scaling>
          <c:orientation val="minMax"/>
          <c:max val="100"/>
          <c:min val="40"/>
        </c:scaling>
        <c:delete val="0"/>
        <c:axPos val="l"/>
        <c:majorGridlines/>
        <c:numFmt formatCode="General" sourceLinked="1"/>
        <c:majorTickMark val="out"/>
        <c:minorTickMark val="none"/>
        <c:tickLblPos val="nextTo"/>
        <c:crossAx val="182818688"/>
        <c:crosses val="autoZero"/>
        <c:crossBetween val="between"/>
      </c:valAx>
    </c:plotArea>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'Equity to GDP per capita'!$B$2:$B$28</c:f>
              <c:numCache>
                <c:formatCode>General</c:formatCode>
                <c:ptCount val="27"/>
                <c:pt idx="0">
                  <c:v>146.60603798727433</c:v>
                </c:pt>
                <c:pt idx="1">
                  <c:v>133.17141970674481</c:v>
                </c:pt>
                <c:pt idx="2">
                  <c:v>125.46598707996658</c:v>
                </c:pt>
                <c:pt idx="3">
                  <c:v>118.06337630394722</c:v>
                </c:pt>
                <c:pt idx="4">
                  <c:v>134.47554263038694</c:v>
                </c:pt>
                <c:pt idx="5">
                  <c:v>128.80835611117666</c:v>
                </c:pt>
                <c:pt idx="6">
                  <c:v>97.119157347550697</c:v>
                </c:pt>
                <c:pt idx="7">
                  <c:v>123.29404851062462</c:v>
                </c:pt>
                <c:pt idx="8">
                  <c:v>116.93025404216056</c:v>
                </c:pt>
                <c:pt idx="9">
                  <c:v>118.85837977059563</c:v>
                </c:pt>
                <c:pt idx="10">
                  <c:v>110.66086921201568</c:v>
                </c:pt>
                <c:pt idx="11">
                  <c:v>79.444806395746312</c:v>
                </c:pt>
                <c:pt idx="12">
                  <c:v>80.401399051390214</c:v>
                </c:pt>
                <c:pt idx="13">
                  <c:v>90.745885542711875</c:v>
                </c:pt>
                <c:pt idx="14">
                  <c:v>82.016297544436341</c:v>
                </c:pt>
                <c:pt idx="15">
                  <c:v>72.409541125628962</c:v>
                </c:pt>
                <c:pt idx="16">
                  <c:v>69.94463259411333</c:v>
                </c:pt>
                <c:pt idx="17">
                  <c:v>73.076490350498801</c:v>
                </c:pt>
                <c:pt idx="18">
                  <c:v>63.567109735301415</c:v>
                </c:pt>
                <c:pt idx="19">
                  <c:v>71.500651475250251</c:v>
                </c:pt>
                <c:pt idx="20">
                  <c:v>65.087107606695199</c:v>
                </c:pt>
                <c:pt idx="21">
                  <c:v>55.57281499223388</c:v>
                </c:pt>
                <c:pt idx="22">
                  <c:v>51.115173877977327</c:v>
                </c:pt>
                <c:pt idx="23">
                  <c:v>53.115126557081183</c:v>
                </c:pt>
                <c:pt idx="24">
                  <c:v>48.528049690110102</c:v>
                </c:pt>
                <c:pt idx="25">
                  <c:v>46.254732811680213</c:v>
                </c:pt>
                <c:pt idx="26">
                  <c:v>51.611610305207208</c:v>
                </c:pt>
              </c:numCache>
            </c:numRef>
          </c:val>
          <c:smooth val="0"/>
          <c:extLst>
            <c:ext xmlns:c16="http://schemas.microsoft.com/office/drawing/2014/chart" uri="{C3380CC4-5D6E-409C-BE32-E72D297353CC}">
              <c16:uniqueId val="{00000000-39C7-481A-BAB0-0726018D8F1B}"/>
            </c:ext>
          </c:extLst>
        </c:ser>
        <c:dLbls>
          <c:showLegendKey val="0"/>
          <c:showVal val="0"/>
          <c:showCatName val="0"/>
          <c:showSerName val="0"/>
          <c:showPercent val="0"/>
          <c:showBubbleSize val="0"/>
        </c:dLbls>
        <c:smooth val="0"/>
        <c:axId val="182832512"/>
        <c:axId val="182858880"/>
      </c:lineChart>
      <c:catAx>
        <c:axId val="182832512"/>
        <c:scaling>
          <c:orientation val="minMax"/>
        </c:scaling>
        <c:delete val="0"/>
        <c:axPos val="b"/>
        <c:majorTickMark val="out"/>
        <c:minorTickMark val="none"/>
        <c:tickLblPos val="nextTo"/>
        <c:crossAx val="182858880"/>
        <c:crosses val="autoZero"/>
        <c:auto val="1"/>
        <c:lblAlgn val="ctr"/>
        <c:lblOffset val="100"/>
        <c:noMultiLvlLbl val="0"/>
      </c:catAx>
      <c:valAx>
        <c:axId val="182858880"/>
        <c:scaling>
          <c:orientation val="minMax"/>
        </c:scaling>
        <c:delete val="0"/>
        <c:axPos val="l"/>
        <c:majorGridlines/>
        <c:numFmt formatCode="General" sourceLinked="1"/>
        <c:majorTickMark val="out"/>
        <c:minorTickMark val="none"/>
        <c:tickLblPos val="nextTo"/>
        <c:crossAx val="1828325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'Equity to GDP per capita'!$A$2:$A$28</c:f>
              <c:numCache>
                <c:formatCode>General</c:formatCode>
                <c:ptCount val="27"/>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numCache>
            </c:numRef>
          </c:cat>
          <c:val>
            <c:numRef>
              <c:f>'Equity to GDP per capita'!$B$2:$B$28</c:f>
              <c:numCache>
                <c:formatCode>General</c:formatCode>
                <c:ptCount val="27"/>
                <c:pt idx="0">
                  <c:v>146.60603798727433</c:v>
                </c:pt>
                <c:pt idx="1">
                  <c:v>133.17141970674481</c:v>
                </c:pt>
                <c:pt idx="2">
                  <c:v>125.46598707996658</c:v>
                </c:pt>
                <c:pt idx="3">
                  <c:v>118.06337630394722</c:v>
                </c:pt>
                <c:pt idx="4">
                  <c:v>134.47554263038694</c:v>
                </c:pt>
                <c:pt idx="5">
                  <c:v>128.80835611117666</c:v>
                </c:pt>
                <c:pt idx="6">
                  <c:v>97.119157347550697</c:v>
                </c:pt>
                <c:pt idx="7">
                  <c:v>123.29404851062462</c:v>
                </c:pt>
                <c:pt idx="8">
                  <c:v>116.93025404216056</c:v>
                </c:pt>
                <c:pt idx="9">
                  <c:v>118.85837977059563</c:v>
                </c:pt>
                <c:pt idx="10">
                  <c:v>110.66086921201568</c:v>
                </c:pt>
                <c:pt idx="11">
                  <c:v>79.444806395746312</c:v>
                </c:pt>
                <c:pt idx="12">
                  <c:v>80.401399051390214</c:v>
                </c:pt>
                <c:pt idx="13">
                  <c:v>90.745885542711875</c:v>
                </c:pt>
                <c:pt idx="14">
                  <c:v>82.016297544436341</c:v>
                </c:pt>
                <c:pt idx="15">
                  <c:v>72.409541125628962</c:v>
                </c:pt>
                <c:pt idx="16">
                  <c:v>69.94463259411333</c:v>
                </c:pt>
                <c:pt idx="17">
                  <c:v>73.076490350498801</c:v>
                </c:pt>
                <c:pt idx="18">
                  <c:v>63.567109735301415</c:v>
                </c:pt>
                <c:pt idx="19">
                  <c:v>71.500651475250251</c:v>
                </c:pt>
                <c:pt idx="20">
                  <c:v>65.087107606695199</c:v>
                </c:pt>
                <c:pt idx="21">
                  <c:v>55.57281499223388</c:v>
                </c:pt>
                <c:pt idx="22">
                  <c:v>51.115173877977327</c:v>
                </c:pt>
                <c:pt idx="23">
                  <c:v>53.115126557081183</c:v>
                </c:pt>
                <c:pt idx="24">
                  <c:v>48.528049690110102</c:v>
                </c:pt>
                <c:pt idx="25">
                  <c:v>46.254732811680213</c:v>
                </c:pt>
                <c:pt idx="26">
                  <c:v>51.611610305207208</c:v>
                </c:pt>
              </c:numCache>
            </c:numRef>
          </c:val>
          <c:smooth val="0"/>
          <c:extLst>
            <c:ext xmlns:c16="http://schemas.microsoft.com/office/drawing/2014/chart" uri="{C3380CC4-5D6E-409C-BE32-E72D297353CC}">
              <c16:uniqueId val="{00000000-3E52-4370-BD2E-5C81548D4ABA}"/>
            </c:ext>
          </c:extLst>
        </c:ser>
        <c:dLbls>
          <c:showLegendKey val="0"/>
          <c:showVal val="0"/>
          <c:showCatName val="0"/>
          <c:showSerName val="0"/>
          <c:showPercent val="0"/>
          <c:showBubbleSize val="0"/>
        </c:dLbls>
        <c:smooth val="0"/>
        <c:axId val="182883456"/>
        <c:axId val="182884992"/>
      </c:lineChart>
      <c:catAx>
        <c:axId val="182883456"/>
        <c:scaling>
          <c:orientation val="minMax"/>
        </c:scaling>
        <c:delete val="0"/>
        <c:axPos val="b"/>
        <c:numFmt formatCode="General" sourceLinked="1"/>
        <c:majorTickMark val="out"/>
        <c:minorTickMark val="none"/>
        <c:tickLblPos val="nextTo"/>
        <c:crossAx val="182884992"/>
        <c:crosses val="autoZero"/>
        <c:auto val="1"/>
        <c:lblAlgn val="ctr"/>
        <c:lblOffset val="100"/>
        <c:noMultiLvlLbl val="0"/>
      </c:catAx>
      <c:valAx>
        <c:axId val="182884992"/>
        <c:scaling>
          <c:orientation val="minMax"/>
        </c:scaling>
        <c:delete val="0"/>
        <c:axPos val="l"/>
        <c:majorGridlines/>
        <c:numFmt formatCode="General" sourceLinked="1"/>
        <c:majorTickMark val="out"/>
        <c:minorTickMark val="none"/>
        <c:tickLblPos val="nextTo"/>
        <c:crossAx val="18288345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12" Type="http://schemas.openxmlformats.org/officeDocument/2006/relationships/chart" Target="../charts/chart37.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chart" Target="../charts/chart36.xml"/><Relationship Id="rId5" Type="http://schemas.openxmlformats.org/officeDocument/2006/relationships/chart" Target="../charts/chart30.xml"/><Relationship Id="rId10" Type="http://schemas.openxmlformats.org/officeDocument/2006/relationships/chart" Target="../charts/chart35.xml"/><Relationship Id="rId4" Type="http://schemas.openxmlformats.org/officeDocument/2006/relationships/chart" Target="../charts/chart29.xml"/><Relationship Id="rId9" Type="http://schemas.openxmlformats.org/officeDocument/2006/relationships/chart" Target="../charts/chart34.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0</xdr:col>
      <xdr:colOff>247650</xdr:colOff>
      <xdr:row>3</xdr:row>
      <xdr:rowOff>176212</xdr:rowOff>
    </xdr:from>
    <xdr:to>
      <xdr:col>7</xdr:col>
      <xdr:colOff>552450</xdr:colOff>
      <xdr:row>18</xdr:row>
      <xdr:rowOff>61912</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4" name="Chart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466725</xdr:colOff>
      <xdr:row>11</xdr:row>
      <xdr:rowOff>14287</xdr:rowOff>
    </xdr:from>
    <xdr:to>
      <xdr:col>14</xdr:col>
      <xdr:colOff>161925</xdr:colOff>
      <xdr:row>25</xdr:row>
      <xdr:rowOff>90487</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466725</xdr:colOff>
      <xdr:row>6</xdr:row>
      <xdr:rowOff>14287</xdr:rowOff>
    </xdr:from>
    <xdr:to>
      <xdr:col>14</xdr:col>
      <xdr:colOff>161925</xdr:colOff>
      <xdr:row>20</xdr:row>
      <xdr:rowOff>90487</xdr:rowOff>
    </xdr:to>
    <xdr:graphicFrame macro="">
      <xdr:nvGraphicFramePr>
        <xdr:cNvPr id="3" name="Chart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6</xdr:col>
      <xdr:colOff>342900</xdr:colOff>
      <xdr:row>3</xdr:row>
      <xdr:rowOff>61912</xdr:rowOff>
    </xdr:from>
    <xdr:to>
      <xdr:col>14</xdr:col>
      <xdr:colOff>38100</xdr:colOff>
      <xdr:row>17</xdr:row>
      <xdr:rowOff>138112</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466725</xdr:colOff>
      <xdr:row>8</xdr:row>
      <xdr:rowOff>33337</xdr:rowOff>
    </xdr:from>
    <xdr:to>
      <xdr:col>14</xdr:col>
      <xdr:colOff>161925</xdr:colOff>
      <xdr:row>22</xdr:row>
      <xdr:rowOff>109537</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6</xdr:col>
      <xdr:colOff>466725</xdr:colOff>
      <xdr:row>8</xdr:row>
      <xdr:rowOff>33337</xdr:rowOff>
    </xdr:from>
    <xdr:to>
      <xdr:col>14</xdr:col>
      <xdr:colOff>161925</xdr:colOff>
      <xdr:row>22</xdr:row>
      <xdr:rowOff>109537</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302173</xdr:colOff>
      <xdr:row>3</xdr:row>
      <xdr:rowOff>76857</xdr:rowOff>
    </xdr:from>
    <xdr:to>
      <xdr:col>10</xdr:col>
      <xdr:colOff>597776</xdr:colOff>
      <xdr:row>17</xdr:row>
      <xdr:rowOff>153057</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0</xdr:colOff>
      <xdr:row>4</xdr:row>
      <xdr:rowOff>0</xdr:rowOff>
    </xdr:from>
    <xdr:to>
      <xdr:col>9</xdr:col>
      <xdr:colOff>304800</xdr:colOff>
      <xdr:row>18</xdr:row>
      <xdr:rowOff>76200</xdr:rowOff>
    </xdr:to>
    <xdr:graphicFrame macro="">
      <xdr:nvGraphicFramePr>
        <xdr:cNvPr id="4" name="Chart 3">
          <a:extLst>
            <a:ext uri="{FF2B5EF4-FFF2-40B4-BE49-F238E27FC236}">
              <a16:creationId xmlns:a16="http://schemas.microsoft.com/office/drawing/2014/main" id="{00000000-0008-0000-1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6</xdr:col>
      <xdr:colOff>295275</xdr:colOff>
      <xdr:row>8</xdr:row>
      <xdr:rowOff>33337</xdr:rowOff>
    </xdr:from>
    <xdr:to>
      <xdr:col>13</xdr:col>
      <xdr:colOff>600075</xdr:colOff>
      <xdr:row>22</xdr:row>
      <xdr:rowOff>109537</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466725</xdr:colOff>
      <xdr:row>8</xdr:row>
      <xdr:rowOff>33337</xdr:rowOff>
    </xdr:from>
    <xdr:to>
      <xdr:col>14</xdr:col>
      <xdr:colOff>161925</xdr:colOff>
      <xdr:row>22</xdr:row>
      <xdr:rowOff>109537</xdr:rowOff>
    </xdr:to>
    <xdr:graphicFrame macro="">
      <xdr:nvGraphicFramePr>
        <xdr:cNvPr id="2" name="Chart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6</xdr:col>
      <xdr:colOff>466725</xdr:colOff>
      <xdr:row>8</xdr:row>
      <xdr:rowOff>33337</xdr:rowOff>
    </xdr:from>
    <xdr:to>
      <xdr:col>14</xdr:col>
      <xdr:colOff>161925</xdr:colOff>
      <xdr:row>22</xdr:row>
      <xdr:rowOff>109537</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26</xdr:col>
      <xdr:colOff>438150</xdr:colOff>
      <xdr:row>4</xdr:row>
      <xdr:rowOff>52387</xdr:rowOff>
    </xdr:from>
    <xdr:to>
      <xdr:col>34</xdr:col>
      <xdr:colOff>57150</xdr:colOff>
      <xdr:row>18</xdr:row>
      <xdr:rowOff>128587</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466725</xdr:colOff>
      <xdr:row>9</xdr:row>
      <xdr:rowOff>185737</xdr:rowOff>
    </xdr:from>
    <xdr:to>
      <xdr:col>39</xdr:col>
      <xdr:colOff>590550</xdr:colOff>
      <xdr:row>24</xdr:row>
      <xdr:rowOff>71437</xdr:rowOff>
    </xdr:to>
    <xdr:graphicFrame macro="">
      <xdr:nvGraphicFramePr>
        <xdr:cNvPr id="3" name="Chart 2">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9525</xdr:colOff>
      <xdr:row>3</xdr:row>
      <xdr:rowOff>185737</xdr:rowOff>
    </xdr:from>
    <xdr:to>
      <xdr:col>43</xdr:col>
      <xdr:colOff>76200</xdr:colOff>
      <xdr:row>18</xdr:row>
      <xdr:rowOff>71437</xdr:rowOff>
    </xdr:to>
    <xdr:graphicFrame macro="">
      <xdr:nvGraphicFramePr>
        <xdr:cNvPr id="4" name="Chart 3">
          <a:extLst>
            <a:ext uri="{FF2B5EF4-FFF2-40B4-BE49-F238E27FC236}">
              <a16:creationId xmlns:a16="http://schemas.microsoft.com/office/drawing/2014/main" id="{00000000-0008-0000-2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209550</xdr:colOff>
      <xdr:row>19</xdr:row>
      <xdr:rowOff>61912</xdr:rowOff>
    </xdr:from>
    <xdr:to>
      <xdr:col>45</xdr:col>
      <xdr:colOff>381000</xdr:colOff>
      <xdr:row>33</xdr:row>
      <xdr:rowOff>138112</xdr:rowOff>
    </xdr:to>
    <xdr:graphicFrame macro="">
      <xdr:nvGraphicFramePr>
        <xdr:cNvPr id="5" name="Chart 4">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171450</xdr:colOff>
      <xdr:row>2</xdr:row>
      <xdr:rowOff>185737</xdr:rowOff>
    </xdr:from>
    <xdr:to>
      <xdr:col>50</xdr:col>
      <xdr:colOff>247650</xdr:colOff>
      <xdr:row>17</xdr:row>
      <xdr:rowOff>71437</xdr:rowOff>
    </xdr:to>
    <xdr:graphicFrame macro="">
      <xdr:nvGraphicFramePr>
        <xdr:cNvPr id="6" name="Chart 5">
          <a:extLst>
            <a:ext uri="{FF2B5EF4-FFF2-40B4-BE49-F238E27FC236}">
              <a16:creationId xmlns:a16="http://schemas.microsoft.com/office/drawing/2014/main" id="{00000000-0008-0000-2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476250</xdr:colOff>
      <xdr:row>16</xdr:row>
      <xdr:rowOff>71437</xdr:rowOff>
    </xdr:from>
    <xdr:to>
      <xdr:col>50</xdr:col>
      <xdr:colOff>552450</xdr:colOff>
      <xdr:row>30</xdr:row>
      <xdr:rowOff>147637</xdr:rowOff>
    </xdr:to>
    <xdr:graphicFrame macro="">
      <xdr:nvGraphicFramePr>
        <xdr:cNvPr id="7" name="Chart 6">
          <a:extLst>
            <a:ext uri="{FF2B5EF4-FFF2-40B4-BE49-F238E27FC236}">
              <a16:creationId xmlns:a16="http://schemas.microsoft.com/office/drawing/2014/main" id="{00000000-0008-0000-2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361950</xdr:colOff>
      <xdr:row>31</xdr:row>
      <xdr:rowOff>52387</xdr:rowOff>
    </xdr:from>
    <xdr:to>
      <xdr:col>50</xdr:col>
      <xdr:colOff>438150</xdr:colOff>
      <xdr:row>45</xdr:row>
      <xdr:rowOff>128587</xdr:rowOff>
    </xdr:to>
    <xdr:graphicFrame macro="">
      <xdr:nvGraphicFramePr>
        <xdr:cNvPr id="8" name="Chart 7">
          <a:extLst>
            <a:ext uri="{FF2B5EF4-FFF2-40B4-BE49-F238E27FC236}">
              <a16:creationId xmlns:a16="http://schemas.microsoft.com/office/drawing/2014/main" id="{00000000-0008-0000-2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314325</xdr:colOff>
      <xdr:row>2</xdr:row>
      <xdr:rowOff>80962</xdr:rowOff>
    </xdr:from>
    <xdr:to>
      <xdr:col>57</xdr:col>
      <xdr:colOff>619125</xdr:colOff>
      <xdr:row>16</xdr:row>
      <xdr:rowOff>157162</xdr:rowOff>
    </xdr:to>
    <xdr:graphicFrame macro="">
      <xdr:nvGraphicFramePr>
        <xdr:cNvPr id="9" name="Chart 8">
          <a:extLst>
            <a:ext uri="{FF2B5EF4-FFF2-40B4-BE49-F238E27FC236}">
              <a16:creationId xmlns:a16="http://schemas.microsoft.com/office/drawing/2014/main" id="{00000000-0008-0000-2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51</xdr:col>
      <xdr:colOff>190500</xdr:colOff>
      <xdr:row>17</xdr:row>
      <xdr:rowOff>109537</xdr:rowOff>
    </xdr:from>
    <xdr:to>
      <xdr:col>58</xdr:col>
      <xdr:colOff>438150</xdr:colOff>
      <xdr:row>31</xdr:row>
      <xdr:rowOff>185737</xdr:rowOff>
    </xdr:to>
    <xdr:graphicFrame macro="">
      <xdr:nvGraphicFramePr>
        <xdr:cNvPr id="10" name="Chart 9">
          <a:extLst>
            <a:ext uri="{FF2B5EF4-FFF2-40B4-BE49-F238E27FC236}">
              <a16:creationId xmlns:a16="http://schemas.microsoft.com/office/drawing/2014/main" id="{00000000-0008-0000-2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58</xdr:col>
      <xdr:colOff>390525</xdr:colOff>
      <xdr:row>2</xdr:row>
      <xdr:rowOff>4762</xdr:rowOff>
    </xdr:from>
    <xdr:to>
      <xdr:col>66</xdr:col>
      <xdr:colOff>19050</xdr:colOff>
      <xdr:row>16</xdr:row>
      <xdr:rowOff>80962</xdr:rowOff>
    </xdr:to>
    <xdr:graphicFrame macro="">
      <xdr:nvGraphicFramePr>
        <xdr:cNvPr id="11" name="Chart 10">
          <a:extLst>
            <a:ext uri="{FF2B5EF4-FFF2-40B4-BE49-F238E27FC236}">
              <a16:creationId xmlns:a16="http://schemas.microsoft.com/office/drawing/2014/main" id="{00000000-0008-0000-2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59</xdr:col>
      <xdr:colOff>304800</xdr:colOff>
      <xdr:row>17</xdr:row>
      <xdr:rowOff>42862</xdr:rowOff>
    </xdr:from>
    <xdr:to>
      <xdr:col>66</xdr:col>
      <xdr:colOff>542925</xdr:colOff>
      <xdr:row>31</xdr:row>
      <xdr:rowOff>119062</xdr:rowOff>
    </xdr:to>
    <xdr:graphicFrame macro="">
      <xdr:nvGraphicFramePr>
        <xdr:cNvPr id="12" name="Chart 11">
          <a:extLst>
            <a:ext uri="{FF2B5EF4-FFF2-40B4-BE49-F238E27FC236}">
              <a16:creationId xmlns:a16="http://schemas.microsoft.com/office/drawing/2014/main" id="{00000000-0008-0000-2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69</xdr:col>
      <xdr:colOff>400050</xdr:colOff>
      <xdr:row>5</xdr:row>
      <xdr:rowOff>100012</xdr:rowOff>
    </xdr:from>
    <xdr:to>
      <xdr:col>76</xdr:col>
      <xdr:colOff>542925</xdr:colOff>
      <xdr:row>19</xdr:row>
      <xdr:rowOff>176212</xdr:rowOff>
    </xdr:to>
    <xdr:graphicFrame macro="">
      <xdr:nvGraphicFramePr>
        <xdr:cNvPr id="13" name="Chart 12">
          <a:extLst>
            <a:ext uri="{FF2B5EF4-FFF2-40B4-BE49-F238E27FC236}">
              <a16:creationId xmlns:a16="http://schemas.microsoft.com/office/drawing/2014/main" id="{00000000-0008-0000-2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19</xdr:col>
      <xdr:colOff>38100</xdr:colOff>
      <xdr:row>25</xdr:row>
      <xdr:rowOff>147637</xdr:rowOff>
    </xdr:from>
    <xdr:to>
      <xdr:col>26</xdr:col>
      <xdr:colOff>342900</xdr:colOff>
      <xdr:row>40</xdr:row>
      <xdr:rowOff>33337</xdr:rowOff>
    </xdr:to>
    <xdr:graphicFrame macro="">
      <xdr:nvGraphicFramePr>
        <xdr:cNvPr id="7" name="Chart 6">
          <a:extLst>
            <a:ext uri="{FF2B5EF4-FFF2-40B4-BE49-F238E27FC236}">
              <a16:creationId xmlns:a16="http://schemas.microsoft.com/office/drawing/2014/main" id="{00000000-0008-0000-2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400050</xdr:colOff>
      <xdr:row>25</xdr:row>
      <xdr:rowOff>147637</xdr:rowOff>
    </xdr:from>
    <xdr:to>
      <xdr:col>37</xdr:col>
      <xdr:colOff>95250</xdr:colOff>
      <xdr:row>40</xdr:row>
      <xdr:rowOff>33337</xdr:rowOff>
    </xdr:to>
    <xdr:graphicFrame macro="">
      <xdr:nvGraphicFramePr>
        <xdr:cNvPr id="8" name="Chart 7">
          <a:extLst>
            <a:ext uri="{FF2B5EF4-FFF2-40B4-BE49-F238E27FC236}">
              <a16:creationId xmlns:a16="http://schemas.microsoft.com/office/drawing/2014/main" id="{00000000-0008-0000-2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19050</xdr:colOff>
      <xdr:row>25</xdr:row>
      <xdr:rowOff>42862</xdr:rowOff>
    </xdr:from>
    <xdr:to>
      <xdr:col>45</xdr:col>
      <xdr:colOff>323850</xdr:colOff>
      <xdr:row>39</xdr:row>
      <xdr:rowOff>119062</xdr:rowOff>
    </xdr:to>
    <xdr:graphicFrame macro="">
      <xdr:nvGraphicFramePr>
        <xdr:cNvPr id="10" name="Chart 9">
          <a:extLst>
            <a:ext uri="{FF2B5EF4-FFF2-40B4-BE49-F238E27FC236}">
              <a16:creationId xmlns:a16="http://schemas.microsoft.com/office/drawing/2014/main" id="{00000000-0008-0000-2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247650</xdr:colOff>
      <xdr:row>3</xdr:row>
      <xdr:rowOff>176212</xdr:rowOff>
    </xdr:from>
    <xdr:to>
      <xdr:col>7</xdr:col>
      <xdr:colOff>552450</xdr:colOff>
      <xdr:row>18</xdr:row>
      <xdr:rowOff>61912</xdr:rowOff>
    </xdr:to>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6</xdr:col>
      <xdr:colOff>466725</xdr:colOff>
      <xdr:row>5</xdr:row>
      <xdr:rowOff>185737</xdr:rowOff>
    </xdr:from>
    <xdr:to>
      <xdr:col>14</xdr:col>
      <xdr:colOff>161925</xdr:colOff>
      <xdr:row>20</xdr:row>
      <xdr:rowOff>71437</xdr:rowOff>
    </xdr:to>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188</xdr:col>
      <xdr:colOff>247650</xdr:colOff>
      <xdr:row>3</xdr:row>
      <xdr:rowOff>176212</xdr:rowOff>
    </xdr:from>
    <xdr:to>
      <xdr:col>195</xdr:col>
      <xdr:colOff>552450</xdr:colOff>
      <xdr:row>18</xdr:row>
      <xdr:rowOff>61912</xdr:rowOff>
    </xdr:to>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101</xdr:col>
      <xdr:colOff>60960</xdr:colOff>
      <xdr:row>8</xdr:row>
      <xdr:rowOff>163830</xdr:rowOff>
    </xdr:from>
    <xdr:to>
      <xdr:col>108</xdr:col>
      <xdr:colOff>365760</xdr:colOff>
      <xdr:row>23</xdr:row>
      <xdr:rowOff>163830</xdr:rowOff>
    </xdr:to>
    <xdr:graphicFrame macro="">
      <xdr:nvGraphicFramePr>
        <xdr:cNvPr id="4" name="Chart 3">
          <a:extLst>
            <a:ext uri="{FF2B5EF4-FFF2-40B4-BE49-F238E27FC236}">
              <a16:creationId xmlns:a16="http://schemas.microsoft.com/office/drawing/2014/main" id="{00000000-0008-0000-2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60960</xdr:colOff>
      <xdr:row>8</xdr:row>
      <xdr:rowOff>163830</xdr:rowOff>
    </xdr:from>
    <xdr:to>
      <xdr:col>15</xdr:col>
      <xdr:colOff>365760</xdr:colOff>
      <xdr:row>23</xdr:row>
      <xdr:rowOff>163830</xdr:rowOff>
    </xdr:to>
    <xdr:graphicFrame macro="">
      <xdr:nvGraphicFramePr>
        <xdr:cNvPr id="6" name="Chart 5">
          <a:extLst>
            <a:ext uri="{FF2B5EF4-FFF2-40B4-BE49-F238E27FC236}">
              <a16:creationId xmlns:a16="http://schemas.microsoft.com/office/drawing/2014/main" id="{00000000-0008-0000-2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hn%20Cotter/AppData/Local/Microsoft/Windows/INetCache/Content.Outlook/ATRDWJLU/panel%20regressions%20june%202016/jan%20docs%20-%20delete%20when%20completed%20processing%20of%20mar%20docs/diversification%20indexes%20raw%20retur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ty_Equity"/>
      <sheetName val="Bond_Bond"/>
      <sheetName val="REIT_REIT"/>
      <sheetName val="Equity_EquityBond"/>
      <sheetName val="Bond_EquityBond"/>
      <sheetName val="Equity_EquityREIT"/>
      <sheetName val="REIT_EquityREIT"/>
      <sheetName val="Bond_BondREIT"/>
      <sheetName val="REIT_BondREIT"/>
      <sheetName val="Equity_EquityBondREIT"/>
      <sheetName val="Bond_EquityBondREIT"/>
      <sheetName val="REIT_EquityBondREIT"/>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
          <cell r="B1" t="str">
            <v>World Equity Diversification Index</v>
          </cell>
        </row>
        <row r="2">
          <cell r="A2">
            <v>1986</v>
          </cell>
          <cell r="B2">
            <v>84.855086277107446</v>
          </cell>
        </row>
        <row r="3">
          <cell r="A3">
            <v>1987</v>
          </cell>
          <cell r="B3">
            <v>82.462951051744881</v>
          </cell>
        </row>
        <row r="4">
          <cell r="A4">
            <v>1988</v>
          </cell>
          <cell r="B4">
            <v>82.549737433812993</v>
          </cell>
        </row>
        <row r="5">
          <cell r="A5">
            <v>1989</v>
          </cell>
          <cell r="B5">
            <v>83.599958701330152</v>
          </cell>
        </row>
        <row r="6">
          <cell r="A6">
            <v>1990</v>
          </cell>
          <cell r="B6">
            <v>99.159077480761312</v>
          </cell>
        </row>
        <row r="7">
          <cell r="A7">
            <v>1991</v>
          </cell>
          <cell r="B7">
            <v>97.10569159824361</v>
          </cell>
        </row>
        <row r="8">
          <cell r="A8">
            <v>1992</v>
          </cell>
          <cell r="B8">
            <v>82.635466939271083</v>
          </cell>
        </row>
        <row r="9">
          <cell r="A9">
            <v>1993</v>
          </cell>
          <cell r="B9">
            <v>96.522490501650068</v>
          </cell>
        </row>
        <row r="10">
          <cell r="A10">
            <v>1994</v>
          </cell>
          <cell r="B10">
            <v>94.951016414520751</v>
          </cell>
        </row>
        <row r="11">
          <cell r="A11">
            <v>1995</v>
          </cell>
          <cell r="B11">
            <v>93.937703562861358</v>
          </cell>
        </row>
        <row r="12">
          <cell r="A12">
            <v>1996</v>
          </cell>
          <cell r="B12">
            <v>97.468633000528172</v>
          </cell>
        </row>
        <row r="13">
          <cell r="A13">
            <v>1997</v>
          </cell>
          <cell r="B13">
            <v>78.755112456432116</v>
          </cell>
        </row>
        <row r="14">
          <cell r="A14">
            <v>1998</v>
          </cell>
          <cell r="B14">
            <v>81.808757948586106</v>
          </cell>
        </row>
        <row r="15">
          <cell r="A15">
            <v>1999</v>
          </cell>
          <cell r="B15">
            <v>86.210223055686484</v>
          </cell>
        </row>
        <row r="16">
          <cell r="A16">
            <v>2000</v>
          </cell>
          <cell r="B16">
            <v>79.523476226793775</v>
          </cell>
        </row>
        <row r="17">
          <cell r="A17">
            <v>2001</v>
          </cell>
          <cell r="B17">
            <v>78.720662977866255</v>
          </cell>
        </row>
        <row r="18">
          <cell r="A18">
            <v>2002</v>
          </cell>
          <cell r="B18">
            <v>77.103727915595698</v>
          </cell>
        </row>
        <row r="19">
          <cell r="A19">
            <v>2003</v>
          </cell>
          <cell r="B19">
            <v>81.765042018652835</v>
          </cell>
        </row>
        <row r="20">
          <cell r="A20">
            <v>2004</v>
          </cell>
          <cell r="B20">
            <v>72.993010814901936</v>
          </cell>
        </row>
        <row r="21">
          <cell r="A21">
            <v>2005</v>
          </cell>
          <cell r="B21">
            <v>76.80544804690598</v>
          </cell>
        </row>
        <row r="22">
          <cell r="A22">
            <v>2006</v>
          </cell>
          <cell r="B22">
            <v>68.579497422165488</v>
          </cell>
        </row>
        <row r="23">
          <cell r="A23">
            <v>2007</v>
          </cell>
          <cell r="B23">
            <v>62.650165906891992</v>
          </cell>
        </row>
        <row r="24">
          <cell r="A24">
            <v>2008</v>
          </cell>
          <cell r="B24">
            <v>61.510520091751474</v>
          </cell>
        </row>
        <row r="25">
          <cell r="A25">
            <v>2009</v>
          </cell>
          <cell r="B25">
            <v>62.804745240605975</v>
          </cell>
        </row>
        <row r="26">
          <cell r="A26">
            <v>2010</v>
          </cell>
          <cell r="B26">
            <v>58.064171738242273</v>
          </cell>
        </row>
        <row r="27">
          <cell r="A27">
            <v>2011</v>
          </cell>
          <cell r="B27">
            <v>58.020248509200336</v>
          </cell>
        </row>
        <row r="28">
          <cell r="A28">
            <v>2012</v>
          </cell>
          <cell r="B28">
            <v>60.778405106120928</v>
          </cell>
        </row>
      </sheetData>
      <sheetData sheetId="10">
        <row r="1">
          <cell r="B1" t="str">
            <v>World Bond Diversification Index</v>
          </cell>
        </row>
        <row r="2">
          <cell r="A2">
            <v>1986</v>
          </cell>
          <cell r="B2">
            <v>55.871206542264275</v>
          </cell>
        </row>
        <row r="3">
          <cell r="A3">
            <v>1987</v>
          </cell>
          <cell r="B3">
            <v>93.46268871345147</v>
          </cell>
        </row>
        <row r="4">
          <cell r="A4">
            <v>1988</v>
          </cell>
          <cell r="B4">
            <v>95.208509458620625</v>
          </cell>
        </row>
        <row r="5">
          <cell r="A5">
            <v>1989</v>
          </cell>
          <cell r="B5">
            <v>83.535492492588773</v>
          </cell>
        </row>
        <row r="6">
          <cell r="A6">
            <v>1990</v>
          </cell>
          <cell r="B6">
            <v>99.969798076194635</v>
          </cell>
        </row>
        <row r="7">
          <cell r="A7">
            <v>1991</v>
          </cell>
          <cell r="B7">
            <v>99.414265097441458</v>
          </cell>
        </row>
        <row r="8">
          <cell r="A8">
            <v>1992</v>
          </cell>
          <cell r="B8">
            <v>70.700828611097819</v>
          </cell>
        </row>
        <row r="9">
          <cell r="A9">
            <v>1993</v>
          </cell>
          <cell r="B9">
            <v>91.051162727203945</v>
          </cell>
        </row>
        <row r="10">
          <cell r="A10">
            <v>1994</v>
          </cell>
          <cell r="B10">
            <v>94.818755463362209</v>
          </cell>
        </row>
        <row r="11">
          <cell r="A11">
            <v>1995</v>
          </cell>
          <cell r="B11">
            <v>98.579461559337275</v>
          </cell>
        </row>
        <row r="12">
          <cell r="A12">
            <v>1996</v>
          </cell>
          <cell r="B12">
            <v>96.958204669338258</v>
          </cell>
        </row>
        <row r="13">
          <cell r="A13">
            <v>1997</v>
          </cell>
          <cell r="B13">
            <v>95.985681512778584</v>
          </cell>
        </row>
        <row r="14">
          <cell r="A14">
            <v>1998</v>
          </cell>
          <cell r="B14">
            <v>96.688222069848038</v>
          </cell>
        </row>
        <row r="15">
          <cell r="A15">
            <v>1999</v>
          </cell>
          <cell r="B15">
            <v>96.348008857647613</v>
          </cell>
        </row>
        <row r="16">
          <cell r="A16">
            <v>2000</v>
          </cell>
          <cell r="B16">
            <v>97.100090948374515</v>
          </cell>
        </row>
        <row r="17">
          <cell r="A17">
            <v>2001</v>
          </cell>
          <cell r="B17">
            <v>96.928596973555273</v>
          </cell>
        </row>
        <row r="18">
          <cell r="A18">
            <v>2002</v>
          </cell>
          <cell r="B18">
            <v>98.312560720232</v>
          </cell>
        </row>
        <row r="19">
          <cell r="A19">
            <v>2003</v>
          </cell>
          <cell r="B19">
            <v>98.309244685691269</v>
          </cell>
        </row>
        <row r="20">
          <cell r="A20">
            <v>2004</v>
          </cell>
          <cell r="B20">
            <v>82.009378814788121</v>
          </cell>
        </row>
        <row r="21">
          <cell r="A21">
            <v>2005</v>
          </cell>
          <cell r="B21">
            <v>57.152299033146441</v>
          </cell>
        </row>
        <row r="22">
          <cell r="A22">
            <v>2006</v>
          </cell>
          <cell r="B22">
            <v>76.348197134965616</v>
          </cell>
        </row>
        <row r="23">
          <cell r="A23">
            <v>2007</v>
          </cell>
          <cell r="B23">
            <v>85.970600509498695</v>
          </cell>
        </row>
        <row r="24">
          <cell r="A24">
            <v>2008</v>
          </cell>
          <cell r="B24">
            <v>75.99952774702821</v>
          </cell>
        </row>
        <row r="25">
          <cell r="A25">
            <v>2009</v>
          </cell>
          <cell r="B25">
            <v>61.283501766373909</v>
          </cell>
        </row>
        <row r="26">
          <cell r="A26">
            <v>2010</v>
          </cell>
          <cell r="B26">
            <v>59.315693542428818</v>
          </cell>
        </row>
        <row r="27">
          <cell r="A27">
            <v>2011</v>
          </cell>
          <cell r="B27">
            <v>55.997925212664448</v>
          </cell>
        </row>
        <row r="28">
          <cell r="A28">
            <v>2012</v>
          </cell>
          <cell r="B28">
            <v>51.827720461515611</v>
          </cell>
        </row>
      </sheetData>
      <sheetData sheetId="11">
        <row r="1">
          <cell r="B1" t="str">
            <v>World Real Estate Diversification Index</v>
          </cell>
        </row>
        <row r="2">
          <cell r="A2">
            <v>1986</v>
          </cell>
          <cell r="B2">
            <v>71.584440262569501</v>
          </cell>
        </row>
        <row r="3">
          <cell r="A3">
            <v>1987</v>
          </cell>
          <cell r="B3">
            <v>90.703792246359541</v>
          </cell>
        </row>
        <row r="4">
          <cell r="A4">
            <v>1988</v>
          </cell>
          <cell r="B4">
            <v>92.198097907780848</v>
          </cell>
        </row>
        <row r="5">
          <cell r="A5">
            <v>1989</v>
          </cell>
          <cell r="B5">
            <v>90.249629283163301</v>
          </cell>
        </row>
        <row r="6">
          <cell r="A6">
            <v>1990</v>
          </cell>
          <cell r="B6">
            <v>99.74659176193191</v>
          </cell>
        </row>
        <row r="7">
          <cell r="A7">
            <v>1991</v>
          </cell>
          <cell r="B7">
            <v>97.693496897406675</v>
          </cell>
        </row>
        <row r="8">
          <cell r="A8">
            <v>1992</v>
          </cell>
          <cell r="B8">
            <v>81.67912404183123</v>
          </cell>
        </row>
        <row r="9">
          <cell r="A9">
            <v>1993</v>
          </cell>
          <cell r="B9">
            <v>96.528510966148914</v>
          </cell>
        </row>
        <row r="10">
          <cell r="A10">
            <v>1994</v>
          </cell>
          <cell r="B10">
            <v>94.863295032412282</v>
          </cell>
        </row>
        <row r="11">
          <cell r="A11">
            <v>1995</v>
          </cell>
          <cell r="B11">
            <v>97.018433966143064</v>
          </cell>
        </row>
        <row r="12">
          <cell r="A12">
            <v>1996</v>
          </cell>
          <cell r="B12">
            <v>98.803990973522659</v>
          </cell>
        </row>
        <row r="13">
          <cell r="A13">
            <v>1997</v>
          </cell>
          <cell r="B13">
            <v>83.518977655480924</v>
          </cell>
        </row>
        <row r="14">
          <cell r="A14">
            <v>1998</v>
          </cell>
          <cell r="B14">
            <v>93.676341712234461</v>
          </cell>
        </row>
        <row r="15">
          <cell r="A15">
            <v>1999</v>
          </cell>
          <cell r="B15">
            <v>95.385739000629769</v>
          </cell>
        </row>
        <row r="16">
          <cell r="A16">
            <v>2000</v>
          </cell>
          <cell r="B16">
            <v>97.352246050969171</v>
          </cell>
        </row>
        <row r="17">
          <cell r="A17">
            <v>2001</v>
          </cell>
          <cell r="B17">
            <v>89.775251384654709</v>
          </cell>
        </row>
        <row r="18">
          <cell r="A18">
            <v>2002</v>
          </cell>
          <cell r="B18">
            <v>87.009666114919995</v>
          </cell>
        </row>
        <row r="19">
          <cell r="A19">
            <v>2003</v>
          </cell>
          <cell r="B19">
            <v>95.74420964057056</v>
          </cell>
        </row>
        <row r="20">
          <cell r="A20">
            <v>2004</v>
          </cell>
          <cell r="B20">
            <v>82.117991661334727</v>
          </cell>
        </row>
        <row r="21">
          <cell r="A21">
            <v>2005</v>
          </cell>
          <cell r="B21">
            <v>84.021731522766004</v>
          </cell>
        </row>
        <row r="22">
          <cell r="A22">
            <v>2006</v>
          </cell>
          <cell r="B22">
            <v>79.482218991448832</v>
          </cell>
        </row>
        <row r="23">
          <cell r="A23">
            <v>2007</v>
          </cell>
          <cell r="B23">
            <v>70.590328258118333</v>
          </cell>
        </row>
        <row r="24">
          <cell r="A24">
            <v>2008</v>
          </cell>
          <cell r="B24">
            <v>64.758449482386155</v>
          </cell>
        </row>
        <row r="25">
          <cell r="A25">
            <v>2009</v>
          </cell>
          <cell r="B25">
            <v>66.929093142521168</v>
          </cell>
        </row>
        <row r="26">
          <cell r="A26">
            <v>2010</v>
          </cell>
          <cell r="B26">
            <v>56.966723389253808</v>
          </cell>
        </row>
        <row r="27">
          <cell r="A27">
            <v>2011</v>
          </cell>
          <cell r="B27">
            <v>55.978065059774266</v>
          </cell>
        </row>
        <row r="28">
          <cell r="A28">
            <v>2012</v>
          </cell>
          <cell r="B28">
            <v>66.800792576069469</v>
          </cell>
        </row>
      </sheetData>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3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4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4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5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1.bin"/></Relationships>
</file>

<file path=xl/worksheets/_rels/sheet5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5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4.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6.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68.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57"/>
  <sheetViews>
    <sheetView workbookViewId="0">
      <selection activeCell="C1" sqref="C1:CM1"/>
    </sheetView>
  </sheetViews>
  <sheetFormatPr defaultRowHeight="14.25" x14ac:dyDescent="0.45"/>
  <sheetData>
    <row r="1" spans="1:91" x14ac:dyDescent="0.45">
      <c r="A1" t="s">
        <v>1</v>
      </c>
      <c r="B1" t="s">
        <v>2</v>
      </c>
      <c r="C1" t="s">
        <v>97</v>
      </c>
      <c r="D1" t="s">
        <v>3</v>
      </c>
      <c r="E1" t="s">
        <v>4</v>
      </c>
      <c r="F1" t="s">
        <v>5</v>
      </c>
      <c r="G1" t="s">
        <v>98</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99</v>
      </c>
      <c r="BQ1" t="s">
        <v>100</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row>
    <row r="2" spans="1:91" x14ac:dyDescent="0.45">
      <c r="A2">
        <v>1986</v>
      </c>
      <c r="B2">
        <f>AVERAGE(C2:CM2)</f>
        <v>85.486124348894634</v>
      </c>
      <c r="D2">
        <v>99.702784988334855</v>
      </c>
      <c r="E2">
        <v>69.467209351312192</v>
      </c>
      <c r="H2">
        <v>67.484429544826398</v>
      </c>
      <c r="J2">
        <v>98.839867641302476</v>
      </c>
      <c r="L2">
        <v>97.610192129974351</v>
      </c>
      <c r="T2">
        <v>76.346540712034198</v>
      </c>
      <c r="Y2">
        <v>73.864793173884294</v>
      </c>
      <c r="Z2">
        <v>79.632609665296201</v>
      </c>
      <c r="AC2">
        <v>99.699546283714696</v>
      </c>
      <c r="AH2">
        <v>85.650361921529708</v>
      </c>
      <c r="AJ2">
        <v>86.004841145663804</v>
      </c>
      <c r="AL2">
        <v>79.722526693872396</v>
      </c>
      <c r="AV2">
        <v>100</v>
      </c>
      <c r="BC2">
        <v>60.891771392836901</v>
      </c>
      <c r="BF2">
        <v>89.967271759103696</v>
      </c>
      <c r="BS2">
        <v>96.888555643868941</v>
      </c>
      <c r="BV2">
        <v>92.58305079976418</v>
      </c>
      <c r="BW2">
        <v>94.873971696272108</v>
      </c>
      <c r="BX2">
        <v>84.665216777053601</v>
      </c>
      <c r="BZ2">
        <v>87.858902304717503</v>
      </c>
      <c r="CA2">
        <v>52.3262896345475</v>
      </c>
      <c r="CB2">
        <v>94.063339185458887</v>
      </c>
      <c r="CI2">
        <v>84.265947041303008</v>
      </c>
      <c r="CJ2">
        <v>99.256964886799466</v>
      </c>
    </row>
    <row r="3" spans="1:91" x14ac:dyDescent="0.45">
      <c r="A3">
        <v>1987</v>
      </c>
      <c r="B3">
        <f t="shared" ref="B3:B28" si="0">AVERAGE(C3:CM3)</f>
        <v>83.067676877546802</v>
      </c>
      <c r="D3">
        <v>73.5759577136686</v>
      </c>
      <c r="E3">
        <v>93.804467009030859</v>
      </c>
      <c r="H3">
        <v>88.764677635850205</v>
      </c>
      <c r="J3">
        <v>94.550432113766234</v>
      </c>
      <c r="L3">
        <v>72.256962955078507</v>
      </c>
      <c r="M3">
        <v>83.009280170587701</v>
      </c>
      <c r="T3">
        <v>100</v>
      </c>
      <c r="X3">
        <v>70.939825858830005</v>
      </c>
      <c r="Y3">
        <v>84.448884849927794</v>
      </c>
      <c r="Z3">
        <v>79.930284937735095</v>
      </c>
      <c r="AC3">
        <v>88.990320850756902</v>
      </c>
      <c r="AF3">
        <v>98.712053076408466</v>
      </c>
      <c r="AH3">
        <v>79.359780327719307</v>
      </c>
      <c r="AI3">
        <v>99.105273262487501</v>
      </c>
      <c r="AJ3">
        <v>67.309246584390394</v>
      </c>
      <c r="AL3">
        <v>73.581426144106402</v>
      </c>
      <c r="AV3">
        <v>83.152482205428797</v>
      </c>
      <c r="BC3">
        <v>75.992518616358197</v>
      </c>
      <c r="BF3">
        <v>64.56330051294421</v>
      </c>
      <c r="BS3">
        <v>80.078729579421704</v>
      </c>
      <c r="BV3">
        <v>84.392733982915502</v>
      </c>
      <c r="BW3">
        <v>92.853921113930696</v>
      </c>
      <c r="BX3">
        <v>90.56898819531682</v>
      </c>
      <c r="BZ3">
        <v>74.098985535683298</v>
      </c>
      <c r="CA3">
        <v>62.286097874699699</v>
      </c>
      <c r="CB3">
        <v>98.743987557947406</v>
      </c>
      <c r="CC3">
        <v>90.584833222619224</v>
      </c>
      <c r="CI3">
        <v>68.384109608173105</v>
      </c>
      <c r="CJ3">
        <v>94.923067953073669</v>
      </c>
    </row>
    <row r="4" spans="1:91" x14ac:dyDescent="0.45">
      <c r="A4">
        <v>1988</v>
      </c>
      <c r="B4">
        <f t="shared" si="0"/>
        <v>84.089466483770693</v>
      </c>
      <c r="D4">
        <v>72.029388905066298</v>
      </c>
      <c r="E4">
        <v>91.642623777094016</v>
      </c>
      <c r="H4">
        <v>66.974903447398603</v>
      </c>
      <c r="J4">
        <v>100</v>
      </c>
      <c r="L4">
        <v>95.486561147425107</v>
      </c>
      <c r="M4">
        <v>95.611893627423967</v>
      </c>
      <c r="T4">
        <v>97.658174066818646</v>
      </c>
      <c r="X4">
        <v>89.697098769336804</v>
      </c>
      <c r="Y4">
        <v>86.759886413950397</v>
      </c>
      <c r="Z4">
        <v>74.628520521033806</v>
      </c>
      <c r="AC4">
        <v>66.347095367454997</v>
      </c>
      <c r="AF4">
        <v>98.602384432882943</v>
      </c>
      <c r="AH4">
        <v>76.7855277702959</v>
      </c>
      <c r="AI4">
        <v>91.459607475774803</v>
      </c>
      <c r="AJ4">
        <v>80.061194085939007</v>
      </c>
      <c r="AL4">
        <v>80.1248143968146</v>
      </c>
      <c r="AV4">
        <v>65.62377097368261</v>
      </c>
      <c r="AY4">
        <v>100</v>
      </c>
      <c r="BA4">
        <v>98.386223398750275</v>
      </c>
      <c r="BC4">
        <v>70.723101968530102</v>
      </c>
      <c r="BD4">
        <v>87.920014204165895</v>
      </c>
      <c r="BF4">
        <v>80.151494443860301</v>
      </c>
      <c r="BK4">
        <v>94.787643748728925</v>
      </c>
      <c r="BS4">
        <v>55.876333403870497</v>
      </c>
      <c r="BV4">
        <v>90.865468247022903</v>
      </c>
      <c r="BW4">
        <v>97.822745815183836</v>
      </c>
      <c r="BX4">
        <v>60.968054678505098</v>
      </c>
      <c r="BZ4">
        <v>70.251254987031501</v>
      </c>
      <c r="CA4">
        <v>61.835941135434901</v>
      </c>
      <c r="CB4">
        <v>91.1042717544765</v>
      </c>
      <c r="CC4">
        <v>80.196349399460701</v>
      </c>
      <c r="CF4">
        <v>99.40715236601838</v>
      </c>
      <c r="CI4">
        <v>89.252365718770804</v>
      </c>
      <c r="CJ4">
        <v>100</v>
      </c>
    </row>
    <row r="5" spans="1:91" x14ac:dyDescent="0.45">
      <c r="A5">
        <v>1989</v>
      </c>
      <c r="B5">
        <f t="shared" si="0"/>
        <v>84.929691779600688</v>
      </c>
      <c r="D5">
        <v>96.004002269678821</v>
      </c>
      <c r="E5">
        <v>77.326950219616691</v>
      </c>
      <c r="H5">
        <v>94.863393953154244</v>
      </c>
      <c r="J5">
        <v>100</v>
      </c>
      <c r="L5">
        <v>98.757718309197074</v>
      </c>
      <c r="M5">
        <v>94.022000429126834</v>
      </c>
      <c r="T5">
        <v>93.748930041195663</v>
      </c>
      <c r="X5">
        <v>65.962337458928801</v>
      </c>
      <c r="Y5">
        <v>71.068677303357305</v>
      </c>
      <c r="Z5">
        <v>62.938781449991403</v>
      </c>
      <c r="AB5">
        <v>85.709348820588403</v>
      </c>
      <c r="AC5">
        <v>94.984227067735574</v>
      </c>
      <c r="AF5">
        <v>94.749106708492235</v>
      </c>
      <c r="AH5">
        <v>61.236073348543897</v>
      </c>
      <c r="AI5">
        <v>99.236861215334017</v>
      </c>
      <c r="AJ5">
        <v>61.593496185806003</v>
      </c>
      <c r="AL5">
        <v>76.023763828998597</v>
      </c>
      <c r="AM5">
        <v>97.478918430854534</v>
      </c>
      <c r="AV5">
        <v>88.166022036107904</v>
      </c>
      <c r="AY5">
        <v>99.6271756717492</v>
      </c>
      <c r="BA5">
        <v>87.179994590047897</v>
      </c>
      <c r="BC5">
        <v>52.5193564282254</v>
      </c>
      <c r="BD5">
        <v>87.543919593723501</v>
      </c>
      <c r="BF5">
        <v>87.750313449975195</v>
      </c>
      <c r="BH5">
        <v>95.595720260710664</v>
      </c>
      <c r="BK5">
        <v>90.264372194563776</v>
      </c>
      <c r="BS5">
        <v>86.392176804952697</v>
      </c>
      <c r="BV5">
        <v>76.849020933995206</v>
      </c>
      <c r="BW5">
        <v>92.128138074665287</v>
      </c>
      <c r="BX5">
        <v>68.842502293796699</v>
      </c>
      <c r="BZ5">
        <v>63.117846265175899</v>
      </c>
      <c r="CA5">
        <v>73.490005721107792</v>
      </c>
      <c r="CB5">
        <v>98.270570814153956</v>
      </c>
      <c r="CC5">
        <v>98.308320573308094</v>
      </c>
      <c r="CF5">
        <v>100</v>
      </c>
      <c r="CI5">
        <v>70.6485530983649</v>
      </c>
      <c r="CJ5">
        <v>100</v>
      </c>
    </row>
    <row r="6" spans="1:91" x14ac:dyDescent="0.45">
      <c r="A6">
        <v>1990</v>
      </c>
      <c r="B6">
        <f t="shared" si="0"/>
        <v>99.628429584522436</v>
      </c>
      <c r="C6">
        <v>99.890112000533094</v>
      </c>
      <c r="D6">
        <v>99.878336449617663</v>
      </c>
      <c r="E6">
        <v>100</v>
      </c>
      <c r="G6">
        <v>98.66723896247855</v>
      </c>
      <c r="H6">
        <v>100</v>
      </c>
      <c r="J6">
        <v>100</v>
      </c>
      <c r="L6">
        <v>100</v>
      </c>
      <c r="M6">
        <v>100</v>
      </c>
      <c r="T6">
        <v>100</v>
      </c>
      <c r="X6">
        <v>100</v>
      </c>
      <c r="Y6">
        <v>100</v>
      </c>
      <c r="Z6">
        <v>99.539905605236925</v>
      </c>
      <c r="AB6">
        <v>98.681965496812694</v>
      </c>
      <c r="AC6">
        <v>99.666521375242539</v>
      </c>
      <c r="AF6">
        <v>100</v>
      </c>
      <c r="AH6">
        <v>99.949264686082302</v>
      </c>
      <c r="AI6">
        <v>98.04731846141263</v>
      </c>
      <c r="AJ6">
        <v>100</v>
      </c>
      <c r="AL6">
        <v>100</v>
      </c>
      <c r="AM6">
        <v>97.395375852320953</v>
      </c>
      <c r="AO6">
        <v>99.802396447808562</v>
      </c>
      <c r="AV6">
        <v>99.756504993334843</v>
      </c>
      <c r="AY6">
        <v>100</v>
      </c>
      <c r="BA6">
        <v>100</v>
      </c>
      <c r="BC6">
        <v>100</v>
      </c>
      <c r="BD6">
        <v>99.406232875410666</v>
      </c>
      <c r="BF6">
        <v>98.345260931543066</v>
      </c>
      <c r="BH6">
        <v>100</v>
      </c>
      <c r="BK6">
        <v>99.871264879177659</v>
      </c>
      <c r="BM6">
        <v>99.496068486055506</v>
      </c>
      <c r="BS6">
        <v>100</v>
      </c>
      <c r="BV6">
        <v>97.602140557178387</v>
      </c>
      <c r="BW6">
        <v>99.468803359954137</v>
      </c>
      <c r="BX6">
        <v>100</v>
      </c>
      <c r="BY6">
        <v>100</v>
      </c>
      <c r="BZ6">
        <v>100</v>
      </c>
      <c r="CA6">
        <v>100</v>
      </c>
      <c r="CB6">
        <v>100</v>
      </c>
      <c r="CC6">
        <v>99.278405816956095</v>
      </c>
      <c r="CF6">
        <v>100</v>
      </c>
      <c r="CI6">
        <v>100</v>
      </c>
      <c r="CJ6">
        <v>100</v>
      </c>
      <c r="CK6">
        <v>99.279354897308195</v>
      </c>
    </row>
    <row r="7" spans="1:91" x14ac:dyDescent="0.45">
      <c r="A7">
        <v>1991</v>
      </c>
      <c r="B7">
        <f t="shared" si="0"/>
        <v>97.671969329022062</v>
      </c>
      <c r="C7">
        <v>99.120963516892971</v>
      </c>
      <c r="D7">
        <v>97.458321843760231</v>
      </c>
      <c r="E7">
        <v>96.938375542283467</v>
      </c>
      <c r="G7">
        <v>98.777265276141421</v>
      </c>
      <c r="H7">
        <v>94.805611402272547</v>
      </c>
      <c r="J7">
        <v>95.762640565271525</v>
      </c>
      <c r="L7">
        <v>96.719055974184897</v>
      </c>
      <c r="M7">
        <v>100</v>
      </c>
      <c r="T7">
        <v>99.093001804639599</v>
      </c>
      <c r="X7">
        <v>99.267267442977868</v>
      </c>
      <c r="Y7">
        <v>95.680720169945275</v>
      </c>
      <c r="Z7">
        <v>94.883227037733519</v>
      </c>
      <c r="AB7">
        <v>96.529058769484237</v>
      </c>
      <c r="AC7">
        <v>97.713385467518989</v>
      </c>
      <c r="AD7">
        <v>99.876276623480578</v>
      </c>
      <c r="AF7">
        <v>98.394437595583838</v>
      </c>
      <c r="AH7">
        <v>97.610747638693738</v>
      </c>
      <c r="AI7">
        <v>100</v>
      </c>
      <c r="AJ7">
        <v>94.471124983676035</v>
      </c>
      <c r="AL7">
        <v>97.040254355139353</v>
      </c>
      <c r="AM7">
        <v>100</v>
      </c>
      <c r="AO7">
        <v>100</v>
      </c>
      <c r="AV7">
        <v>97.960522852144933</v>
      </c>
      <c r="AY7">
        <v>96.472555965502309</v>
      </c>
      <c r="BA7">
        <v>100</v>
      </c>
      <c r="BC7">
        <v>97.679474694098701</v>
      </c>
      <c r="BD7">
        <v>100</v>
      </c>
      <c r="BF7">
        <v>94.306621691191552</v>
      </c>
      <c r="BH7">
        <v>100</v>
      </c>
      <c r="BJ7">
        <v>95.573357193150073</v>
      </c>
      <c r="BK7">
        <v>98.421711341430495</v>
      </c>
      <c r="BL7">
        <v>100</v>
      </c>
      <c r="BM7">
        <v>95.828934229647857</v>
      </c>
      <c r="BS7">
        <v>91.519718743117892</v>
      </c>
      <c r="BV7">
        <v>97.769092874380334</v>
      </c>
      <c r="BW7">
        <v>99.364799889366253</v>
      </c>
      <c r="BX7">
        <v>93.787306629318635</v>
      </c>
      <c r="BY7">
        <v>99.695131288242891</v>
      </c>
      <c r="BZ7">
        <v>94.71263793946207</v>
      </c>
      <c r="CA7">
        <v>97.568428003483831</v>
      </c>
      <c r="CB7">
        <v>99.412194931649196</v>
      </c>
      <c r="CC7">
        <v>98.377847478624616</v>
      </c>
      <c r="CF7">
        <v>99.329710129057801</v>
      </c>
      <c r="CI7">
        <v>98.81308214556104</v>
      </c>
      <c r="CJ7">
        <v>96.175725105903211</v>
      </c>
      <c r="CK7">
        <v>100</v>
      </c>
    </row>
    <row r="8" spans="1:91" x14ac:dyDescent="0.45">
      <c r="A8">
        <v>1992</v>
      </c>
      <c r="B8">
        <f t="shared" si="0"/>
        <v>84.444272466430348</v>
      </c>
      <c r="C8">
        <v>96.342579327439964</v>
      </c>
      <c r="D8">
        <v>76.682485753814603</v>
      </c>
      <c r="E8">
        <v>60.032335135511602</v>
      </c>
      <c r="G8">
        <v>88.306628657344106</v>
      </c>
      <c r="H8">
        <v>58.069510179697801</v>
      </c>
      <c r="J8">
        <v>98.623147359919926</v>
      </c>
      <c r="L8">
        <v>97.160947274125405</v>
      </c>
      <c r="M8">
        <v>98.505335221456832</v>
      </c>
      <c r="O8">
        <v>87.278416954173707</v>
      </c>
      <c r="T8">
        <v>86.904366439010801</v>
      </c>
      <c r="X8">
        <v>71.748062527411292</v>
      </c>
      <c r="Y8">
        <v>54.085275603131102</v>
      </c>
      <c r="Z8">
        <v>50.509122048889402</v>
      </c>
      <c r="AB8">
        <v>95.508648867827901</v>
      </c>
      <c r="AC8">
        <v>91.565185276659832</v>
      </c>
      <c r="AD8">
        <v>87.027537541163198</v>
      </c>
      <c r="AF8">
        <v>100</v>
      </c>
      <c r="AH8">
        <v>71.0724683422509</v>
      </c>
      <c r="AI8">
        <v>96.065922942647177</v>
      </c>
      <c r="AJ8">
        <v>81.021054696750298</v>
      </c>
      <c r="AL8">
        <v>82.790324290620802</v>
      </c>
      <c r="AM8">
        <v>87.679236526443106</v>
      </c>
      <c r="AO8">
        <v>99.054418493770072</v>
      </c>
      <c r="AV8">
        <v>80.794900088496206</v>
      </c>
      <c r="AY8">
        <v>92.125643548681566</v>
      </c>
      <c r="BA8">
        <v>93.365579818603834</v>
      </c>
      <c r="BC8">
        <v>46.373875958414203</v>
      </c>
      <c r="BD8">
        <v>75.293411382847808</v>
      </c>
      <c r="BF8">
        <v>84.682236517921694</v>
      </c>
      <c r="BH8">
        <v>100</v>
      </c>
      <c r="BI8">
        <v>83.796189019860606</v>
      </c>
      <c r="BJ8">
        <v>92.343139711702975</v>
      </c>
      <c r="BK8">
        <v>99.655308481767193</v>
      </c>
      <c r="BL8">
        <v>90.468518546560901</v>
      </c>
      <c r="BM8">
        <v>100</v>
      </c>
      <c r="BS8">
        <v>74.675039600178792</v>
      </c>
      <c r="BV8">
        <v>70.817017312553403</v>
      </c>
      <c r="BW8">
        <v>90.836507648602009</v>
      </c>
      <c r="BX8">
        <v>74.480518316368702</v>
      </c>
      <c r="BY8">
        <v>100</v>
      </c>
      <c r="BZ8">
        <v>73.8019627970058</v>
      </c>
      <c r="CA8">
        <v>55.855510732550897</v>
      </c>
      <c r="CB8">
        <v>97.562240648405776</v>
      </c>
      <c r="CC8">
        <v>99.775217063883161</v>
      </c>
      <c r="CF8">
        <v>96.788835285381367</v>
      </c>
      <c r="CI8">
        <v>65.183014036974001</v>
      </c>
      <c r="CJ8">
        <v>100</v>
      </c>
      <c r="CK8">
        <v>98.617402411834703</v>
      </c>
    </row>
    <row r="9" spans="1:91" x14ac:dyDescent="0.45">
      <c r="A9">
        <v>1993</v>
      </c>
      <c r="B9">
        <f t="shared" si="0"/>
        <v>97.009341831419064</v>
      </c>
      <c r="C9">
        <v>99.365335542577711</v>
      </c>
      <c r="D9">
        <v>96.498695083107151</v>
      </c>
      <c r="E9">
        <v>91.983933970689918</v>
      </c>
      <c r="G9">
        <v>100</v>
      </c>
      <c r="H9">
        <v>92.680546812267636</v>
      </c>
      <c r="J9">
        <v>99.333324402528888</v>
      </c>
      <c r="L9">
        <v>96.062579991570075</v>
      </c>
      <c r="M9">
        <v>98.394457247739936</v>
      </c>
      <c r="O9">
        <v>99.303496096912809</v>
      </c>
      <c r="T9">
        <v>98.942785446160727</v>
      </c>
      <c r="U9">
        <v>100</v>
      </c>
      <c r="X9">
        <v>93.976446867238906</v>
      </c>
      <c r="Y9">
        <v>91.900112607711293</v>
      </c>
      <c r="Z9">
        <v>91.953278423569714</v>
      </c>
      <c r="AB9">
        <v>98.060383588612964</v>
      </c>
      <c r="AC9">
        <v>98.533498145139774</v>
      </c>
      <c r="AD9">
        <v>98.165060359893545</v>
      </c>
      <c r="AE9">
        <v>97.58667903240233</v>
      </c>
      <c r="AF9">
        <v>97.511155385525186</v>
      </c>
      <c r="AH9">
        <v>95.762771523225553</v>
      </c>
      <c r="AI9">
        <v>96.224594780517137</v>
      </c>
      <c r="AJ9">
        <v>100</v>
      </c>
      <c r="AL9">
        <v>98.254498081008904</v>
      </c>
      <c r="AM9">
        <v>97.043650938517246</v>
      </c>
      <c r="AO9">
        <v>100</v>
      </c>
      <c r="AV9">
        <v>97.514638431123814</v>
      </c>
      <c r="AY9">
        <v>98.769024401978484</v>
      </c>
      <c r="BA9">
        <v>94.213279390826898</v>
      </c>
      <c r="BC9">
        <v>90.876600347035335</v>
      </c>
      <c r="BD9">
        <v>98.304765538230839</v>
      </c>
      <c r="BF9">
        <v>96.77435744471164</v>
      </c>
      <c r="BH9">
        <v>98.677922294032683</v>
      </c>
      <c r="BI9">
        <v>97.317198261870914</v>
      </c>
      <c r="BJ9">
        <v>95.871644380871345</v>
      </c>
      <c r="BK9">
        <v>97.327653388213875</v>
      </c>
      <c r="BL9">
        <v>96.836198803248706</v>
      </c>
      <c r="BM9">
        <v>100</v>
      </c>
      <c r="BS9">
        <v>97.235110512551884</v>
      </c>
      <c r="BV9">
        <v>96.942766826062268</v>
      </c>
      <c r="BW9">
        <v>96.587150155669406</v>
      </c>
      <c r="BX9">
        <v>96.054957194308344</v>
      </c>
      <c r="BY9">
        <v>98.841906924528359</v>
      </c>
      <c r="BZ9">
        <v>98.217532154440121</v>
      </c>
      <c r="CA9">
        <v>92.868531920155135</v>
      </c>
      <c r="CB9">
        <v>100</v>
      </c>
      <c r="CC9">
        <v>91.280949195539591</v>
      </c>
      <c r="CF9">
        <v>100</v>
      </c>
      <c r="CI9">
        <v>94.145698036135613</v>
      </c>
      <c r="CJ9">
        <v>98.757624963743766</v>
      </c>
      <c r="CK9">
        <v>99.514296678756835</v>
      </c>
    </row>
    <row r="10" spans="1:91" x14ac:dyDescent="0.45">
      <c r="A10">
        <v>1994</v>
      </c>
      <c r="B10">
        <f t="shared" si="0"/>
        <v>96.475237874288041</v>
      </c>
      <c r="C10">
        <v>81.463286059354701</v>
      </c>
      <c r="D10">
        <v>99.807283283376734</v>
      </c>
      <c r="E10">
        <v>96.471508063254106</v>
      </c>
      <c r="G10">
        <v>99.223074963214927</v>
      </c>
      <c r="H10">
        <v>97.109398995317918</v>
      </c>
      <c r="J10">
        <v>94.906280932791617</v>
      </c>
      <c r="L10">
        <v>89.764465055569602</v>
      </c>
      <c r="M10">
        <v>94.246392675987636</v>
      </c>
      <c r="N10">
        <v>100</v>
      </c>
      <c r="O10">
        <v>99.124773923894367</v>
      </c>
      <c r="S10">
        <v>100</v>
      </c>
      <c r="T10">
        <v>98.128799578255624</v>
      </c>
      <c r="U10">
        <v>100</v>
      </c>
      <c r="X10">
        <v>91.424348932097871</v>
      </c>
      <c r="Y10">
        <v>90.572280532368637</v>
      </c>
      <c r="Z10">
        <v>93.490845072942818</v>
      </c>
      <c r="AB10">
        <v>100</v>
      </c>
      <c r="AC10">
        <v>98.103824388414367</v>
      </c>
      <c r="AD10">
        <v>96.130151727297303</v>
      </c>
      <c r="AE10">
        <v>99.167239418256969</v>
      </c>
      <c r="AF10">
        <v>100</v>
      </c>
      <c r="AH10">
        <v>92.661339807918836</v>
      </c>
      <c r="AI10">
        <v>100</v>
      </c>
      <c r="AJ10">
        <v>97.650392827179687</v>
      </c>
      <c r="AL10">
        <v>98.089669040595396</v>
      </c>
      <c r="AM10">
        <v>100</v>
      </c>
      <c r="AO10">
        <v>100</v>
      </c>
      <c r="AV10">
        <v>100</v>
      </c>
      <c r="AY10">
        <v>86.608467100220196</v>
      </c>
      <c r="BA10">
        <v>96.502427551963393</v>
      </c>
      <c r="BC10">
        <v>90.477993660950773</v>
      </c>
      <c r="BD10">
        <v>96.765541407448296</v>
      </c>
      <c r="BF10">
        <v>93.209986358652387</v>
      </c>
      <c r="BH10">
        <v>99.476895488939547</v>
      </c>
      <c r="BI10">
        <v>100</v>
      </c>
      <c r="BJ10">
        <v>89.696314517247203</v>
      </c>
      <c r="BK10">
        <v>99.955985706006146</v>
      </c>
      <c r="BL10">
        <v>100</v>
      </c>
      <c r="BM10">
        <v>100</v>
      </c>
      <c r="BS10">
        <v>96.775248694592023</v>
      </c>
      <c r="BT10">
        <v>99.87889222429321</v>
      </c>
      <c r="BV10">
        <v>100</v>
      </c>
      <c r="BW10">
        <v>98.465389810991283</v>
      </c>
      <c r="BX10">
        <v>89.864645708610098</v>
      </c>
      <c r="BY10">
        <v>99.00881332448418</v>
      </c>
      <c r="BZ10">
        <v>93.826205446957857</v>
      </c>
      <c r="CA10">
        <v>91.523236699595955</v>
      </c>
      <c r="CB10">
        <v>99.926396983163997</v>
      </c>
      <c r="CC10">
        <v>100</v>
      </c>
      <c r="CF10">
        <v>100</v>
      </c>
      <c r="CI10">
        <v>89.151782450395203</v>
      </c>
      <c r="CJ10">
        <v>94.538028924666023</v>
      </c>
      <c r="CK10">
        <v>100</v>
      </c>
    </row>
    <row r="11" spans="1:91" x14ac:dyDescent="0.45">
      <c r="A11">
        <v>1995</v>
      </c>
      <c r="B11">
        <f t="shared" si="0"/>
        <v>96.702961586819356</v>
      </c>
      <c r="C11">
        <v>63.709477502212501</v>
      </c>
      <c r="D11">
        <v>98.816314857059325</v>
      </c>
      <c r="E11">
        <v>100</v>
      </c>
      <c r="G11">
        <v>100</v>
      </c>
      <c r="H11">
        <v>97.256176846043232</v>
      </c>
      <c r="J11">
        <v>100</v>
      </c>
      <c r="L11">
        <v>96.193193241709963</v>
      </c>
      <c r="M11">
        <v>67.22458442234489</v>
      </c>
      <c r="N11">
        <v>100</v>
      </c>
      <c r="O11">
        <v>99.295209463158855</v>
      </c>
      <c r="S11">
        <v>97.262153828518635</v>
      </c>
      <c r="T11">
        <v>100</v>
      </c>
      <c r="U11">
        <v>100</v>
      </c>
      <c r="V11">
        <v>98.853006798086426</v>
      </c>
      <c r="X11">
        <v>97.640454633068344</v>
      </c>
      <c r="Y11">
        <v>95.898438934813697</v>
      </c>
      <c r="Z11">
        <v>99.024175990556458</v>
      </c>
      <c r="AB11">
        <v>99.272620189467006</v>
      </c>
      <c r="AC11">
        <v>100</v>
      </c>
      <c r="AD11">
        <v>98.774426637280627</v>
      </c>
      <c r="AE11">
        <v>98.344074987510027</v>
      </c>
      <c r="AF11">
        <v>99.047668019188578</v>
      </c>
      <c r="AH11">
        <v>95.998622801821355</v>
      </c>
      <c r="AI11">
        <v>100</v>
      </c>
      <c r="AJ11">
        <v>97.152559086577597</v>
      </c>
      <c r="AL11">
        <v>100</v>
      </c>
      <c r="AM11">
        <v>99.96264174405141</v>
      </c>
      <c r="AO11">
        <v>100</v>
      </c>
      <c r="AP11">
        <v>100</v>
      </c>
      <c r="AV11">
        <v>100</v>
      </c>
      <c r="AY11">
        <v>79.475398221473299</v>
      </c>
      <c r="BA11">
        <v>100</v>
      </c>
      <c r="BC11">
        <v>98.980574625011755</v>
      </c>
      <c r="BD11">
        <v>100</v>
      </c>
      <c r="BE11">
        <v>100</v>
      </c>
      <c r="BF11">
        <v>90.733589257610575</v>
      </c>
      <c r="BH11">
        <v>100</v>
      </c>
      <c r="BI11">
        <v>99.90109305856781</v>
      </c>
      <c r="BJ11">
        <v>89.475503857778307</v>
      </c>
      <c r="BK11">
        <v>100</v>
      </c>
      <c r="BL11">
        <v>100</v>
      </c>
      <c r="BM11">
        <v>98.17345069894823</v>
      </c>
      <c r="BP11">
        <v>100</v>
      </c>
      <c r="BS11">
        <v>100</v>
      </c>
      <c r="BT11">
        <v>98.013987818993769</v>
      </c>
      <c r="BV11">
        <v>96.760816178954016</v>
      </c>
      <c r="BW11">
        <v>100</v>
      </c>
      <c r="BX11">
        <v>87.888888474922993</v>
      </c>
      <c r="BY11">
        <v>96.102734304235298</v>
      </c>
      <c r="BZ11">
        <v>92.742001949664996</v>
      </c>
      <c r="CA11">
        <v>100</v>
      </c>
      <c r="CB11">
        <v>100</v>
      </c>
      <c r="CC11">
        <v>100</v>
      </c>
      <c r="CF11">
        <v>100</v>
      </c>
      <c r="CI11">
        <v>92.901027420427184</v>
      </c>
      <c r="CJ11">
        <v>91.193944598645032</v>
      </c>
      <c r="CK11">
        <v>100</v>
      </c>
    </row>
    <row r="12" spans="1:91" x14ac:dyDescent="0.45">
      <c r="A12">
        <v>1996</v>
      </c>
      <c r="B12">
        <f t="shared" si="0"/>
        <v>98.536553453430358</v>
      </c>
      <c r="C12">
        <v>76.905470807581708</v>
      </c>
      <c r="D12">
        <v>99.751989068973003</v>
      </c>
      <c r="E12">
        <v>100</v>
      </c>
      <c r="G12">
        <v>100</v>
      </c>
      <c r="H12">
        <v>100</v>
      </c>
      <c r="J12">
        <v>99.886691499210229</v>
      </c>
      <c r="L12">
        <v>93.280465847856135</v>
      </c>
      <c r="M12">
        <v>97.330070579925277</v>
      </c>
      <c r="N12">
        <v>100</v>
      </c>
      <c r="O12">
        <v>98.804821278979858</v>
      </c>
      <c r="P12">
        <v>100</v>
      </c>
      <c r="S12">
        <v>100</v>
      </c>
      <c r="T12">
        <v>98.631408070152943</v>
      </c>
      <c r="U12">
        <v>100</v>
      </c>
      <c r="V12">
        <v>100</v>
      </c>
      <c r="W12">
        <v>96.363855082853902</v>
      </c>
      <c r="X12">
        <v>97.824928463408412</v>
      </c>
      <c r="Y12">
        <v>99.735004090446921</v>
      </c>
      <c r="Z12">
        <v>99.92855252830158</v>
      </c>
      <c r="AA12">
        <v>100</v>
      </c>
      <c r="AB12">
        <v>99.627787320266506</v>
      </c>
      <c r="AC12">
        <v>99.34845465397585</v>
      </c>
      <c r="AD12">
        <v>100</v>
      </c>
      <c r="AE12">
        <v>100</v>
      </c>
      <c r="AF12">
        <v>100</v>
      </c>
      <c r="AH12">
        <v>100</v>
      </c>
      <c r="AI12">
        <v>100</v>
      </c>
      <c r="AJ12">
        <v>93.309389467492863</v>
      </c>
      <c r="AK12">
        <v>99.940549339363884</v>
      </c>
      <c r="AL12">
        <v>100</v>
      </c>
      <c r="AM12">
        <v>100</v>
      </c>
      <c r="AO12">
        <v>99.91160777473516</v>
      </c>
      <c r="AP12">
        <v>100</v>
      </c>
      <c r="AV12">
        <v>99.388971518144515</v>
      </c>
      <c r="AW12">
        <v>96.176695864331194</v>
      </c>
      <c r="AX12">
        <v>100</v>
      </c>
      <c r="AY12">
        <v>95.969375557778477</v>
      </c>
      <c r="BA12">
        <v>98.081215354948625</v>
      </c>
      <c r="BC12">
        <v>98.913265476324099</v>
      </c>
      <c r="BD12">
        <v>100</v>
      </c>
      <c r="BE12">
        <v>100</v>
      </c>
      <c r="BF12">
        <v>100</v>
      </c>
      <c r="BH12">
        <v>98.868508949593917</v>
      </c>
      <c r="BI12">
        <v>96.004291301007299</v>
      </c>
      <c r="BJ12">
        <v>98.096859311579436</v>
      </c>
      <c r="BK12">
        <v>97.829200857167791</v>
      </c>
      <c r="BL12">
        <v>98.762892643083674</v>
      </c>
      <c r="BM12">
        <v>98.637655569839396</v>
      </c>
      <c r="BP12">
        <v>98.355743062589255</v>
      </c>
      <c r="BS12">
        <v>100</v>
      </c>
      <c r="BT12">
        <v>99.854781724194993</v>
      </c>
      <c r="BV12">
        <v>99.638198235239955</v>
      </c>
      <c r="BW12">
        <v>99.348492809904997</v>
      </c>
      <c r="BX12">
        <v>100</v>
      </c>
      <c r="BY12">
        <v>100</v>
      </c>
      <c r="BZ12">
        <v>97.766959012588003</v>
      </c>
      <c r="CA12">
        <v>100</v>
      </c>
      <c r="CB12">
        <v>98.436815277178795</v>
      </c>
      <c r="CC12">
        <v>100</v>
      </c>
      <c r="CD12">
        <v>97.989194489955693</v>
      </c>
      <c r="CF12">
        <v>100</v>
      </c>
      <c r="CI12">
        <v>98.975206608451714</v>
      </c>
      <c r="CJ12">
        <v>91.828871424559125</v>
      </c>
      <c r="CK12">
        <v>96.835180097557043</v>
      </c>
    </row>
    <row r="13" spans="1:91" x14ac:dyDescent="0.45">
      <c r="A13">
        <v>1997</v>
      </c>
      <c r="B13">
        <f t="shared" si="0"/>
        <v>82.617819282535379</v>
      </c>
      <c r="C13">
        <v>88.981466110824798</v>
      </c>
      <c r="D13">
        <v>43.899349196933898</v>
      </c>
      <c r="E13">
        <v>54.011031885654603</v>
      </c>
      <c r="G13">
        <v>97.574449529749955</v>
      </c>
      <c r="H13">
        <v>66.638610042324302</v>
      </c>
      <c r="J13">
        <v>94.001183737460607</v>
      </c>
      <c r="L13">
        <v>75.170123469313197</v>
      </c>
      <c r="M13">
        <v>69.831483212355408</v>
      </c>
      <c r="N13">
        <v>100</v>
      </c>
      <c r="O13">
        <v>94.237596663192576</v>
      </c>
      <c r="P13">
        <v>99.632998632519048</v>
      </c>
      <c r="Q13">
        <v>99.420279014975804</v>
      </c>
      <c r="S13">
        <v>99.278414806688545</v>
      </c>
      <c r="T13">
        <v>100</v>
      </c>
      <c r="U13">
        <v>97.938223329147874</v>
      </c>
      <c r="V13">
        <v>96.930985733569116</v>
      </c>
      <c r="W13">
        <v>96.443714697110764</v>
      </c>
      <c r="X13">
        <v>36.359000849645</v>
      </c>
      <c r="Y13">
        <v>53.137554118941203</v>
      </c>
      <c r="Z13">
        <v>50.868416008081198</v>
      </c>
      <c r="AA13">
        <v>100</v>
      </c>
      <c r="AB13">
        <v>95.545347206646923</v>
      </c>
      <c r="AC13">
        <v>63.285275970328499</v>
      </c>
      <c r="AD13">
        <v>66.176137907541602</v>
      </c>
      <c r="AE13">
        <v>100</v>
      </c>
      <c r="AF13">
        <v>100</v>
      </c>
      <c r="AH13">
        <v>66.266421996379904</v>
      </c>
      <c r="AI13">
        <v>88.370321333995093</v>
      </c>
      <c r="AJ13">
        <v>71.258656974211505</v>
      </c>
      <c r="AK13">
        <v>100</v>
      </c>
      <c r="AL13">
        <v>85.054478893004998</v>
      </c>
      <c r="AM13">
        <v>100</v>
      </c>
      <c r="AO13">
        <v>99.07321134659945</v>
      </c>
      <c r="AP13">
        <v>98.899670588095589</v>
      </c>
      <c r="AV13">
        <v>89.161170125358893</v>
      </c>
      <c r="AW13">
        <v>98.773642022792956</v>
      </c>
      <c r="AX13">
        <v>100</v>
      </c>
      <c r="AY13">
        <v>76.4564179662421</v>
      </c>
      <c r="BA13">
        <v>99.109474004839512</v>
      </c>
      <c r="BC13">
        <v>54.947761636204802</v>
      </c>
      <c r="BD13">
        <v>60.1143862546215</v>
      </c>
      <c r="BE13">
        <v>100</v>
      </c>
      <c r="BF13">
        <v>64.323323452458098</v>
      </c>
      <c r="BG13">
        <v>100</v>
      </c>
      <c r="BH13">
        <v>79.941196043463904</v>
      </c>
      <c r="BJ13">
        <v>85.539634982165495</v>
      </c>
      <c r="BK13">
        <v>89.028814006706696</v>
      </c>
      <c r="BL13">
        <v>62.865980687662102</v>
      </c>
      <c r="BM13">
        <v>53.316057609673699</v>
      </c>
      <c r="BP13">
        <v>60.662324192595399</v>
      </c>
      <c r="BS13">
        <v>70.474723554918199</v>
      </c>
      <c r="BT13">
        <v>99.658640999266055</v>
      </c>
      <c r="BV13">
        <v>47.739385501523401</v>
      </c>
      <c r="BW13">
        <v>95.352249672303699</v>
      </c>
      <c r="BX13">
        <v>67.471488868189098</v>
      </c>
      <c r="BY13">
        <v>97.986026193760836</v>
      </c>
      <c r="BZ13">
        <v>42.621733974655001</v>
      </c>
      <c r="CA13">
        <v>69.684350197489195</v>
      </c>
      <c r="CB13">
        <v>96.759881016414525</v>
      </c>
      <c r="CC13">
        <v>97.021136492061714</v>
      </c>
      <c r="CD13">
        <v>100</v>
      </c>
      <c r="CF13">
        <v>96.212764460209186</v>
      </c>
      <c r="CI13">
        <v>67.23087291855299</v>
      </c>
      <c r="CJ13">
        <v>94.43228867125562</v>
      </c>
      <c r="CK13">
        <v>87.605943886659205</v>
      </c>
      <c r="CM13">
        <v>100</v>
      </c>
    </row>
    <row r="14" spans="1:91" x14ac:dyDescent="0.45">
      <c r="A14">
        <v>1998</v>
      </c>
      <c r="B14">
        <f t="shared" si="0"/>
        <v>85.139548746732316</v>
      </c>
      <c r="C14">
        <v>79.335388770391205</v>
      </c>
      <c r="D14">
        <v>75.081305779099893</v>
      </c>
      <c r="E14">
        <v>73.592815829340196</v>
      </c>
      <c r="G14">
        <v>97.951314409388146</v>
      </c>
      <c r="H14">
        <v>67.482361046549201</v>
      </c>
      <c r="J14">
        <v>93.684204683162747</v>
      </c>
      <c r="L14">
        <v>76.585872170189205</v>
      </c>
      <c r="M14">
        <v>68.059170384736902</v>
      </c>
      <c r="N14">
        <v>100</v>
      </c>
      <c r="O14">
        <v>99.207613333676633</v>
      </c>
      <c r="P14">
        <v>100</v>
      </c>
      <c r="Q14">
        <v>91.636744473254055</v>
      </c>
      <c r="S14">
        <v>69.095792839250805</v>
      </c>
      <c r="T14">
        <v>100</v>
      </c>
      <c r="U14">
        <v>99.026041911052459</v>
      </c>
      <c r="V14">
        <v>99.927553088721183</v>
      </c>
      <c r="W14">
        <v>95.905202195525177</v>
      </c>
      <c r="X14">
        <v>64.299630332440998</v>
      </c>
      <c r="Y14">
        <v>61.798443886958303</v>
      </c>
      <c r="Z14">
        <v>65.3934176973208</v>
      </c>
      <c r="AA14">
        <v>100</v>
      </c>
      <c r="AB14">
        <v>83.563329737942396</v>
      </c>
      <c r="AC14">
        <v>70.237293445103305</v>
      </c>
      <c r="AD14">
        <v>66.150017280638906</v>
      </c>
      <c r="AE14">
        <v>100</v>
      </c>
      <c r="AF14">
        <v>89.157498718352599</v>
      </c>
      <c r="AH14">
        <v>77.773456154195898</v>
      </c>
      <c r="AI14">
        <v>88.137362587992797</v>
      </c>
      <c r="AJ14">
        <v>73.244573795513304</v>
      </c>
      <c r="AK14">
        <v>100</v>
      </c>
      <c r="AL14">
        <v>76.326264599276399</v>
      </c>
      <c r="AM14">
        <v>100</v>
      </c>
      <c r="AO14">
        <v>100</v>
      </c>
      <c r="AP14">
        <v>99.0524358697173</v>
      </c>
      <c r="AV14">
        <v>89.055000754353898</v>
      </c>
      <c r="AW14">
        <v>99.909165950741468</v>
      </c>
      <c r="AX14">
        <v>99.272511800731138</v>
      </c>
      <c r="AY14">
        <v>76.845601802171402</v>
      </c>
      <c r="BA14">
        <v>98.683359479460321</v>
      </c>
      <c r="BC14">
        <v>62.385192098487501</v>
      </c>
      <c r="BD14">
        <v>75.559230682582395</v>
      </c>
      <c r="BE14">
        <v>100</v>
      </c>
      <c r="BF14">
        <v>73.249291998451298</v>
      </c>
      <c r="BG14">
        <v>99.42457107848432</v>
      </c>
      <c r="BH14">
        <v>99.322793752758272</v>
      </c>
      <c r="BI14">
        <v>98.416517568142154</v>
      </c>
      <c r="BJ14">
        <v>86.929990405224004</v>
      </c>
      <c r="BK14">
        <v>72.185346345302804</v>
      </c>
      <c r="BL14">
        <v>64.227930511628898</v>
      </c>
      <c r="BM14">
        <v>69.746017511361501</v>
      </c>
      <c r="BO14">
        <v>100</v>
      </c>
      <c r="BP14">
        <v>79.482246953583797</v>
      </c>
      <c r="BQ14">
        <v>97.478832646211487</v>
      </c>
      <c r="BS14">
        <v>62.289610478233499</v>
      </c>
      <c r="BT14">
        <v>100</v>
      </c>
      <c r="BV14">
        <v>68.126116624819801</v>
      </c>
      <c r="BW14">
        <v>94.447851267080011</v>
      </c>
      <c r="BX14">
        <v>66.358609549121695</v>
      </c>
      <c r="BY14">
        <v>97.405096410095794</v>
      </c>
      <c r="BZ14">
        <v>68.180738607796201</v>
      </c>
      <c r="CA14">
        <v>69.670311613962298</v>
      </c>
      <c r="CB14">
        <v>87.016929514584902</v>
      </c>
      <c r="CC14">
        <v>66.730596446152703</v>
      </c>
      <c r="CD14">
        <v>100</v>
      </c>
      <c r="CE14">
        <v>99.28262430123344</v>
      </c>
      <c r="CF14">
        <v>88.985761893197804</v>
      </c>
      <c r="CG14">
        <v>100</v>
      </c>
      <c r="CI14">
        <v>60.243094041875501</v>
      </c>
      <c r="CJ14">
        <v>84.417213416761697</v>
      </c>
      <c r="CK14">
        <v>88.075516288679893</v>
      </c>
      <c r="CM14">
        <v>99.799184204931649</v>
      </c>
    </row>
    <row r="15" spans="1:91" x14ac:dyDescent="0.45">
      <c r="A15">
        <v>1999</v>
      </c>
      <c r="B15">
        <f t="shared" si="0"/>
        <v>89.317778423419128</v>
      </c>
      <c r="C15">
        <v>82.101344812050897</v>
      </c>
      <c r="D15">
        <v>77.645395085203603</v>
      </c>
      <c r="E15">
        <v>87.6337812622494</v>
      </c>
      <c r="G15">
        <v>99.978262713495653</v>
      </c>
      <c r="H15">
        <v>84.787355207998701</v>
      </c>
      <c r="J15">
        <v>90.736166128595642</v>
      </c>
      <c r="L15">
        <v>75.758986417787696</v>
      </c>
      <c r="M15">
        <v>77.938352999415599</v>
      </c>
      <c r="N15">
        <v>100</v>
      </c>
      <c r="O15">
        <v>93.440460319564039</v>
      </c>
      <c r="P15">
        <v>100</v>
      </c>
      <c r="Q15">
        <v>95.507145798849805</v>
      </c>
      <c r="S15">
        <v>91.383552956012139</v>
      </c>
      <c r="T15">
        <v>100</v>
      </c>
      <c r="U15">
        <v>100</v>
      </c>
      <c r="V15">
        <v>99.320236271591753</v>
      </c>
      <c r="W15">
        <v>96.447169352924845</v>
      </c>
      <c r="X15">
        <v>75.066964380952598</v>
      </c>
      <c r="Y15">
        <v>62.702097792037002</v>
      </c>
      <c r="Z15">
        <v>68.765085566851397</v>
      </c>
      <c r="AA15">
        <v>100</v>
      </c>
      <c r="AB15">
        <v>97.741241741918714</v>
      </c>
      <c r="AC15">
        <v>75.900523931424601</v>
      </c>
      <c r="AD15">
        <v>75.438877656651201</v>
      </c>
      <c r="AE15">
        <v>98.126961037005415</v>
      </c>
      <c r="AF15">
        <v>100</v>
      </c>
      <c r="AH15">
        <v>87.088002067705204</v>
      </c>
      <c r="AI15">
        <v>85.541102860258604</v>
      </c>
      <c r="AJ15">
        <v>71.177896579271504</v>
      </c>
      <c r="AK15">
        <v>98.700295491288585</v>
      </c>
      <c r="AL15">
        <v>84.9317798068288</v>
      </c>
      <c r="AM15">
        <v>100</v>
      </c>
      <c r="AO15">
        <v>100</v>
      </c>
      <c r="AP15">
        <v>100</v>
      </c>
      <c r="AT15">
        <v>92.641109472052904</v>
      </c>
      <c r="AV15">
        <v>96.75722822549838</v>
      </c>
      <c r="AW15">
        <v>99.185093740024911</v>
      </c>
      <c r="AX15">
        <v>99.924398892400973</v>
      </c>
      <c r="AY15">
        <v>82.453420630271694</v>
      </c>
      <c r="BA15">
        <v>99.980953133183064</v>
      </c>
      <c r="BC15">
        <v>64.026344209199806</v>
      </c>
      <c r="BD15">
        <v>86.255339472914599</v>
      </c>
      <c r="BE15">
        <v>99.836205825214307</v>
      </c>
      <c r="BF15">
        <v>79.4129886727968</v>
      </c>
      <c r="BG15">
        <v>99.621476364442515</v>
      </c>
      <c r="BH15">
        <v>100</v>
      </c>
      <c r="BJ15">
        <v>81.261649195219604</v>
      </c>
      <c r="BK15">
        <v>84.524692478441295</v>
      </c>
      <c r="BL15">
        <v>79.926690919446401</v>
      </c>
      <c r="BM15">
        <v>84.717486484155103</v>
      </c>
      <c r="BO15">
        <v>100</v>
      </c>
      <c r="BP15">
        <v>92.583949207529045</v>
      </c>
      <c r="BQ15">
        <v>100</v>
      </c>
      <c r="BS15">
        <v>74.152793699691102</v>
      </c>
      <c r="BT15">
        <v>100</v>
      </c>
      <c r="BV15">
        <v>79.845490479160205</v>
      </c>
      <c r="BW15">
        <v>90.537306095887715</v>
      </c>
      <c r="BX15">
        <v>73.004976304526195</v>
      </c>
      <c r="BY15">
        <v>100</v>
      </c>
      <c r="BZ15">
        <v>72.909761644179198</v>
      </c>
      <c r="CA15">
        <v>72.081783079112597</v>
      </c>
      <c r="CB15">
        <v>97.831611855346168</v>
      </c>
      <c r="CC15">
        <v>75.937633858210006</v>
      </c>
      <c r="CD15">
        <v>99.827344820517979</v>
      </c>
      <c r="CE15">
        <v>99.770931923876205</v>
      </c>
      <c r="CF15">
        <v>98.514843119729022</v>
      </c>
      <c r="CG15">
        <v>100</v>
      </c>
      <c r="CI15">
        <v>60.063621998862999</v>
      </c>
      <c r="CJ15">
        <v>94.016259606260263</v>
      </c>
      <c r="CK15">
        <v>96.099844416672866</v>
      </c>
      <c r="CM15">
        <v>100</v>
      </c>
    </row>
    <row r="16" spans="1:91" x14ac:dyDescent="0.45">
      <c r="A16">
        <v>2000</v>
      </c>
      <c r="B16">
        <f t="shared" si="0"/>
        <v>85.989746892016797</v>
      </c>
      <c r="C16">
        <v>80.023879026559996</v>
      </c>
      <c r="D16">
        <v>77.184608301930098</v>
      </c>
      <c r="E16">
        <v>91.283881544968807</v>
      </c>
      <c r="F16">
        <v>100</v>
      </c>
      <c r="G16">
        <v>100</v>
      </c>
      <c r="H16">
        <v>93.374270584177225</v>
      </c>
      <c r="J16">
        <v>79.303569488047899</v>
      </c>
      <c r="L16">
        <v>72.624641713041996</v>
      </c>
      <c r="M16">
        <v>76.460726736891402</v>
      </c>
      <c r="N16">
        <v>100</v>
      </c>
      <c r="O16">
        <v>100</v>
      </c>
      <c r="P16">
        <v>100</v>
      </c>
      <c r="Q16">
        <v>91.614013579838854</v>
      </c>
      <c r="S16">
        <v>73.614709280728604</v>
      </c>
      <c r="T16">
        <v>100</v>
      </c>
      <c r="U16">
        <v>100</v>
      </c>
      <c r="V16">
        <v>100</v>
      </c>
      <c r="W16">
        <v>91.824132527421213</v>
      </c>
      <c r="X16">
        <v>59.790400309941802</v>
      </c>
      <c r="Y16">
        <v>52.188371772174399</v>
      </c>
      <c r="Z16">
        <v>57.238133311366198</v>
      </c>
      <c r="AA16">
        <v>100</v>
      </c>
      <c r="AB16">
        <v>91.599581422594653</v>
      </c>
      <c r="AC16">
        <v>67.46558420959181</v>
      </c>
      <c r="AD16">
        <v>68.277352588513509</v>
      </c>
      <c r="AE16">
        <v>95.311952592585826</v>
      </c>
      <c r="AF16">
        <v>89.675484203346002</v>
      </c>
      <c r="AH16">
        <v>80.984535719167596</v>
      </c>
      <c r="AI16">
        <v>74.875685395239699</v>
      </c>
      <c r="AJ16">
        <v>68.269209618047398</v>
      </c>
      <c r="AK16">
        <v>99.11308870679089</v>
      </c>
      <c r="AL16">
        <v>89.659157656902494</v>
      </c>
      <c r="AM16">
        <v>99.720296747598297</v>
      </c>
      <c r="AO16">
        <v>100</v>
      </c>
      <c r="AP16">
        <v>100</v>
      </c>
      <c r="AQ16">
        <v>100</v>
      </c>
      <c r="AS16">
        <v>99.979999920156757</v>
      </c>
      <c r="AT16">
        <v>83.104679840859205</v>
      </c>
      <c r="AV16">
        <v>97.183870255845633</v>
      </c>
      <c r="AW16">
        <v>100</v>
      </c>
      <c r="AX16">
        <v>100</v>
      </c>
      <c r="AY16">
        <v>67.988932952407097</v>
      </c>
      <c r="BA16">
        <v>100</v>
      </c>
      <c r="BC16">
        <v>53.1639903738699</v>
      </c>
      <c r="BD16">
        <v>85.7273394232339</v>
      </c>
      <c r="BE16">
        <v>100</v>
      </c>
      <c r="BF16">
        <v>63.914076663675203</v>
      </c>
      <c r="BG16">
        <v>100</v>
      </c>
      <c r="BH16">
        <v>100</v>
      </c>
      <c r="BI16">
        <v>99.401752093604856</v>
      </c>
      <c r="BJ16">
        <v>76.452909750588105</v>
      </c>
      <c r="BK16">
        <v>83.608625800342793</v>
      </c>
      <c r="BL16">
        <v>71.280025561001906</v>
      </c>
      <c r="BM16">
        <v>64.862819503090293</v>
      </c>
      <c r="BO16">
        <v>99.060860731467486</v>
      </c>
      <c r="BP16">
        <v>68.305612811253198</v>
      </c>
      <c r="BQ16">
        <v>100</v>
      </c>
      <c r="BS16">
        <v>70.8715494466134</v>
      </c>
      <c r="BT16">
        <v>100</v>
      </c>
      <c r="BV16">
        <v>58.766537048894598</v>
      </c>
      <c r="BW16">
        <v>75.355769900476801</v>
      </c>
      <c r="BX16">
        <v>59.717909730486198</v>
      </c>
      <c r="BY16">
        <v>99.245495659361609</v>
      </c>
      <c r="BZ16">
        <v>58.513260522125499</v>
      </c>
      <c r="CA16">
        <v>78.675712709537095</v>
      </c>
      <c r="CB16">
        <v>93.533946443694546</v>
      </c>
      <c r="CC16">
        <v>86.844403481916402</v>
      </c>
      <c r="CD16">
        <v>100</v>
      </c>
      <c r="CE16">
        <v>100</v>
      </c>
      <c r="CF16">
        <v>92.585826706864523</v>
      </c>
      <c r="CG16">
        <v>98.978182781802715</v>
      </c>
      <c r="CI16">
        <v>54.4526419304961</v>
      </c>
      <c r="CJ16">
        <v>82.342892935629806</v>
      </c>
      <c r="CK16">
        <v>89.823871776514295</v>
      </c>
      <c r="CL16">
        <v>100</v>
      </c>
      <c r="CM16">
        <v>100</v>
      </c>
    </row>
    <row r="17" spans="1:91" x14ac:dyDescent="0.45">
      <c r="A17">
        <v>2001</v>
      </c>
      <c r="B17">
        <f t="shared" si="0"/>
        <v>83.695053450572857</v>
      </c>
      <c r="C17">
        <v>94.053748144232785</v>
      </c>
      <c r="D17">
        <v>76.552394999065498</v>
      </c>
      <c r="E17">
        <v>84.339667300234694</v>
      </c>
      <c r="F17">
        <v>100</v>
      </c>
      <c r="G17">
        <v>99.161827332737928</v>
      </c>
      <c r="H17">
        <v>60.051351880002201</v>
      </c>
      <c r="J17">
        <v>88.0274876988382</v>
      </c>
      <c r="K17">
        <v>99.291050201272597</v>
      </c>
      <c r="L17">
        <v>79.517000995228898</v>
      </c>
      <c r="M17">
        <v>82.657756299989401</v>
      </c>
      <c r="N17">
        <v>100</v>
      </c>
      <c r="O17">
        <v>99.07027158877429</v>
      </c>
      <c r="P17">
        <v>100</v>
      </c>
      <c r="Q17">
        <v>88.745071607064105</v>
      </c>
      <c r="S17">
        <v>75.459890996155195</v>
      </c>
      <c r="T17">
        <v>65.3856845458576</v>
      </c>
      <c r="V17">
        <v>99.297686595389678</v>
      </c>
      <c r="W17">
        <v>74.207272867349403</v>
      </c>
      <c r="X17">
        <v>57.443574948509401</v>
      </c>
      <c r="Y17">
        <v>31.522928437097207</v>
      </c>
      <c r="Z17">
        <v>43.2461691301217</v>
      </c>
      <c r="AA17">
        <v>100</v>
      </c>
      <c r="AB17">
        <v>78.617235780510896</v>
      </c>
      <c r="AC17">
        <v>68.688614513054006</v>
      </c>
      <c r="AD17">
        <v>59.667095850748503</v>
      </c>
      <c r="AE17">
        <v>99.720065923285603</v>
      </c>
      <c r="AF17">
        <v>90.347279739691672</v>
      </c>
      <c r="AG17">
        <v>99.874558750398677</v>
      </c>
      <c r="AH17">
        <v>63.091584921949398</v>
      </c>
      <c r="AI17">
        <v>75.6640141977051</v>
      </c>
      <c r="AJ17">
        <v>42.287119705256103</v>
      </c>
      <c r="AK17">
        <v>100</v>
      </c>
      <c r="AL17">
        <v>83.251767004514306</v>
      </c>
      <c r="AM17">
        <v>100</v>
      </c>
      <c r="AO17">
        <v>100</v>
      </c>
      <c r="AP17">
        <v>100</v>
      </c>
      <c r="AQ17">
        <v>99.596183279426782</v>
      </c>
      <c r="AS17">
        <v>93.494666197668224</v>
      </c>
      <c r="AT17">
        <v>80.382102891751998</v>
      </c>
      <c r="AV17">
        <v>97.95432900370092</v>
      </c>
      <c r="AW17">
        <v>99.84688658915438</v>
      </c>
      <c r="AX17">
        <v>100</v>
      </c>
      <c r="AY17">
        <v>78.569444622096299</v>
      </c>
      <c r="BA17">
        <v>100</v>
      </c>
      <c r="BC17">
        <v>37.8125643730368</v>
      </c>
      <c r="BD17">
        <v>82.2762555417725</v>
      </c>
      <c r="BE17">
        <v>99.919360892433858</v>
      </c>
      <c r="BF17">
        <v>57.684815170723503</v>
      </c>
      <c r="BG17">
        <v>100</v>
      </c>
      <c r="BH17">
        <v>99.509316069020613</v>
      </c>
      <c r="BI17">
        <v>98.741741305048535</v>
      </c>
      <c r="BJ17">
        <v>82.383332246976806</v>
      </c>
      <c r="BK17">
        <v>100</v>
      </c>
      <c r="BL17">
        <v>77.739257965179405</v>
      </c>
      <c r="BM17">
        <v>67.1918801511368</v>
      </c>
      <c r="BO17">
        <v>99.945453096709613</v>
      </c>
      <c r="BP17">
        <v>90.440316061171742</v>
      </c>
      <c r="BQ17">
        <v>100</v>
      </c>
      <c r="BS17">
        <v>71.0309710117983</v>
      </c>
      <c r="BT17">
        <v>97.50066931728405</v>
      </c>
      <c r="BV17">
        <v>75.091285947138005</v>
      </c>
      <c r="BW17">
        <v>86.421324200645898</v>
      </c>
      <c r="BX17">
        <v>43.068733612779504</v>
      </c>
      <c r="BY17">
        <v>100</v>
      </c>
      <c r="BZ17">
        <v>40.9408402237529</v>
      </c>
      <c r="CA17">
        <v>44.751360518289601</v>
      </c>
      <c r="CB17">
        <v>93.369814848271901</v>
      </c>
      <c r="CC17">
        <v>90.886009048289978</v>
      </c>
      <c r="CD17">
        <v>100</v>
      </c>
      <c r="CE17">
        <v>98.471910890362267</v>
      </c>
      <c r="CF17">
        <v>84.785195967647198</v>
      </c>
      <c r="CG17">
        <v>99.685438087072114</v>
      </c>
      <c r="CI17">
        <v>42.105197158545799</v>
      </c>
      <c r="CJ17">
        <v>73.682287450187502</v>
      </c>
      <c r="CK17">
        <v>100</v>
      </c>
      <c r="CL17">
        <v>100</v>
      </c>
      <c r="CM17">
        <v>100</v>
      </c>
    </row>
    <row r="18" spans="1:91" x14ac:dyDescent="0.45">
      <c r="A18">
        <v>2002</v>
      </c>
      <c r="B18">
        <f t="shared" si="0"/>
        <v>84.735818610397075</v>
      </c>
      <c r="C18">
        <v>97.668336727348077</v>
      </c>
      <c r="D18">
        <v>79.174643229924499</v>
      </c>
      <c r="E18">
        <v>84.155055007886602</v>
      </c>
      <c r="F18">
        <v>100</v>
      </c>
      <c r="G18">
        <v>100</v>
      </c>
      <c r="H18">
        <v>26.876360724625101</v>
      </c>
      <c r="J18">
        <v>93.501287107712983</v>
      </c>
      <c r="K18">
        <v>100</v>
      </c>
      <c r="L18">
        <v>65.887461381156299</v>
      </c>
      <c r="M18">
        <v>79.381505879974597</v>
      </c>
      <c r="N18">
        <v>100</v>
      </c>
      <c r="O18">
        <v>99.528994638605823</v>
      </c>
      <c r="P18">
        <v>100</v>
      </c>
      <c r="Q18">
        <v>100</v>
      </c>
      <c r="S18">
        <v>88.203897196751498</v>
      </c>
      <c r="T18">
        <v>56.963319589047401</v>
      </c>
      <c r="U18">
        <v>100</v>
      </c>
      <c r="V18">
        <v>100</v>
      </c>
      <c r="W18">
        <v>88.391781623654794</v>
      </c>
      <c r="X18">
        <v>48.325675095363103</v>
      </c>
      <c r="Y18">
        <v>20.432895141675203</v>
      </c>
      <c r="Z18">
        <v>52.546039099421399</v>
      </c>
      <c r="AA18">
        <v>100</v>
      </c>
      <c r="AB18">
        <v>74.302470573044502</v>
      </c>
      <c r="AC18">
        <v>87.1686281312912</v>
      </c>
      <c r="AD18">
        <v>83.118289340462695</v>
      </c>
      <c r="AE18">
        <v>99.601579729125106</v>
      </c>
      <c r="AF18">
        <v>98.671708523282305</v>
      </c>
      <c r="AG18">
        <v>96.501858279758736</v>
      </c>
      <c r="AH18">
        <v>53.896720819365903</v>
      </c>
      <c r="AI18">
        <v>93.452393857306348</v>
      </c>
      <c r="AJ18">
        <v>30.793303273379706</v>
      </c>
      <c r="AK18">
        <v>100</v>
      </c>
      <c r="AL18">
        <v>95.135781397431614</v>
      </c>
      <c r="AM18">
        <v>97.522060268189122</v>
      </c>
      <c r="AO18">
        <v>100</v>
      </c>
      <c r="AP18">
        <v>100</v>
      </c>
      <c r="AQ18">
        <v>100</v>
      </c>
      <c r="AS18">
        <v>100</v>
      </c>
      <c r="AT18">
        <v>82.8277972240613</v>
      </c>
      <c r="AV18">
        <v>97.289797692365241</v>
      </c>
      <c r="AW18">
        <v>100</v>
      </c>
      <c r="AX18">
        <v>100</v>
      </c>
      <c r="AY18">
        <v>80.261939094903596</v>
      </c>
      <c r="BA18">
        <v>100</v>
      </c>
      <c r="BC18">
        <v>21.359869843551905</v>
      </c>
      <c r="BD18">
        <v>86.723992818869206</v>
      </c>
      <c r="BE18">
        <v>100</v>
      </c>
      <c r="BF18">
        <v>57.660336549901402</v>
      </c>
      <c r="BG18">
        <v>99.790632655069587</v>
      </c>
      <c r="BH18">
        <v>100</v>
      </c>
      <c r="BI18">
        <v>98.718402093171946</v>
      </c>
      <c r="BJ18">
        <v>93.849121002634305</v>
      </c>
      <c r="BK18">
        <v>99.271192430057781</v>
      </c>
      <c r="BL18">
        <v>86.623584799025906</v>
      </c>
      <c r="BM18">
        <v>62.011398398934801</v>
      </c>
      <c r="BO18">
        <v>100</v>
      </c>
      <c r="BP18">
        <v>85.8765533389453</v>
      </c>
      <c r="BQ18">
        <v>99.863326863422856</v>
      </c>
      <c r="BS18">
        <v>91.690536234816875</v>
      </c>
      <c r="BT18">
        <v>100</v>
      </c>
      <c r="BV18">
        <v>91.049245430911441</v>
      </c>
      <c r="BW18">
        <v>91.933234684968227</v>
      </c>
      <c r="BX18">
        <v>28.304941258262502</v>
      </c>
      <c r="BY18">
        <v>100</v>
      </c>
      <c r="BZ18">
        <v>32.596068173637207</v>
      </c>
      <c r="CA18">
        <v>32.534941405378206</v>
      </c>
      <c r="CB18">
        <v>95.53215315777129</v>
      </c>
      <c r="CC18">
        <v>90.280816529723722</v>
      </c>
      <c r="CD18">
        <v>99.704487848495248</v>
      </c>
      <c r="CE18">
        <v>100</v>
      </c>
      <c r="CF18">
        <v>97.882046417289146</v>
      </c>
      <c r="CG18">
        <v>100</v>
      </c>
      <c r="CI18">
        <v>35.645050197279403</v>
      </c>
      <c r="CJ18">
        <v>79.660432395934691</v>
      </c>
      <c r="CK18">
        <v>100</v>
      </c>
      <c r="CL18">
        <v>100</v>
      </c>
      <c r="CM18">
        <v>99.24990643580756</v>
      </c>
    </row>
    <row r="19" spans="1:91" x14ac:dyDescent="0.45">
      <c r="A19">
        <v>2003</v>
      </c>
      <c r="B19">
        <f t="shared" si="0"/>
        <v>86.206890757698929</v>
      </c>
      <c r="C19">
        <v>98.475179560513325</v>
      </c>
      <c r="D19">
        <v>92.128058890299314</v>
      </c>
      <c r="E19">
        <v>95.124626077516695</v>
      </c>
      <c r="F19">
        <v>99.765263634068404</v>
      </c>
      <c r="H19">
        <v>37.506991107013803</v>
      </c>
      <c r="J19">
        <v>84.454276198069095</v>
      </c>
      <c r="K19">
        <v>98.584251528002767</v>
      </c>
      <c r="L19">
        <v>69.231306274839199</v>
      </c>
      <c r="M19">
        <v>77.674603287775497</v>
      </c>
      <c r="N19">
        <v>100</v>
      </c>
      <c r="O19">
        <v>99.650995677515041</v>
      </c>
      <c r="P19">
        <v>100</v>
      </c>
      <c r="Q19">
        <v>97.922967008413707</v>
      </c>
      <c r="S19">
        <v>99.862144101283789</v>
      </c>
      <c r="T19">
        <v>66.983539024174007</v>
      </c>
      <c r="U19">
        <v>100</v>
      </c>
      <c r="V19">
        <v>99.612893921840694</v>
      </c>
      <c r="W19">
        <v>99.658430027591251</v>
      </c>
      <c r="X19">
        <v>60.192082157613498</v>
      </c>
      <c r="Y19">
        <v>17.131759726294703</v>
      </c>
      <c r="Z19">
        <v>43.233841099168103</v>
      </c>
      <c r="AA19">
        <v>100</v>
      </c>
      <c r="AB19">
        <v>80.003479410637595</v>
      </c>
      <c r="AC19">
        <v>89.573393320083994</v>
      </c>
      <c r="AD19">
        <v>98.341278748199173</v>
      </c>
      <c r="AE19">
        <v>100</v>
      </c>
      <c r="AF19">
        <v>95.803237224427519</v>
      </c>
      <c r="AG19">
        <v>95.853307124748</v>
      </c>
      <c r="AH19">
        <v>77.186383907797804</v>
      </c>
      <c r="AI19">
        <v>91.219850493100097</v>
      </c>
      <c r="AJ19">
        <v>34.470006762497505</v>
      </c>
      <c r="AK19">
        <v>98.598281824530247</v>
      </c>
      <c r="AL19">
        <v>91.850747376867503</v>
      </c>
      <c r="AM19">
        <v>98.102292909892398</v>
      </c>
      <c r="AO19">
        <v>100</v>
      </c>
      <c r="AP19">
        <v>99.91016230322397</v>
      </c>
      <c r="AQ19">
        <v>99.506953721822285</v>
      </c>
      <c r="AS19">
        <v>100</v>
      </c>
      <c r="AT19">
        <v>82.988362163973193</v>
      </c>
      <c r="AV19">
        <v>96.860396619985579</v>
      </c>
      <c r="AW19">
        <v>99.128384343786152</v>
      </c>
      <c r="AX19">
        <v>100</v>
      </c>
      <c r="AY19">
        <v>71.364104457604</v>
      </c>
      <c r="AZ19">
        <v>100</v>
      </c>
      <c r="BA19">
        <v>100</v>
      </c>
      <c r="BC19">
        <v>21.460383874004904</v>
      </c>
      <c r="BD19">
        <v>96.570569409342795</v>
      </c>
      <c r="BE19">
        <v>100</v>
      </c>
      <c r="BF19">
        <v>74.793047805247596</v>
      </c>
      <c r="BG19">
        <v>100</v>
      </c>
      <c r="BH19">
        <v>99.663578179490216</v>
      </c>
      <c r="BI19">
        <v>100</v>
      </c>
      <c r="BJ19">
        <v>83.363579454866198</v>
      </c>
      <c r="BK19">
        <v>97.027003536905823</v>
      </c>
      <c r="BL19">
        <v>89.007641640467</v>
      </c>
      <c r="BM19">
        <v>81.532048998313499</v>
      </c>
      <c r="BO19">
        <v>100</v>
      </c>
      <c r="BP19">
        <v>97.53762252243628</v>
      </c>
      <c r="BQ19">
        <v>99.718137846231286</v>
      </c>
      <c r="BS19">
        <v>81.788466858658694</v>
      </c>
      <c r="BT19">
        <v>100</v>
      </c>
      <c r="BV19">
        <v>91.506524108972172</v>
      </c>
      <c r="BW19">
        <v>86.0373933287173</v>
      </c>
      <c r="BX19">
        <v>32.150855411427301</v>
      </c>
      <c r="BY19">
        <v>99.725375948903022</v>
      </c>
      <c r="BZ19">
        <v>36.772579092977601</v>
      </c>
      <c r="CA19">
        <v>32.633919516617595</v>
      </c>
      <c r="CB19">
        <v>90.271100123637694</v>
      </c>
      <c r="CC19">
        <v>96.540052870813113</v>
      </c>
      <c r="CD19">
        <v>100</v>
      </c>
      <c r="CE19">
        <v>100</v>
      </c>
      <c r="CF19">
        <v>99.082608533446717</v>
      </c>
      <c r="CG19">
        <v>100</v>
      </c>
      <c r="CI19">
        <v>34.257141130599805</v>
      </c>
      <c r="CJ19">
        <v>67.923449168360293</v>
      </c>
      <c r="CK19">
        <v>100</v>
      </c>
      <c r="CL19">
        <v>97.496383559023727</v>
      </c>
      <c r="CM19">
        <v>99.324184165886209</v>
      </c>
    </row>
    <row r="20" spans="1:91" x14ac:dyDescent="0.45">
      <c r="A20">
        <v>2004</v>
      </c>
      <c r="B20">
        <f t="shared" si="0"/>
        <v>78.394408651921566</v>
      </c>
      <c r="C20">
        <v>85.588288820006596</v>
      </c>
      <c r="D20">
        <v>55.919004638813199</v>
      </c>
      <c r="E20">
        <v>44.977587659503101</v>
      </c>
      <c r="F20">
        <v>100</v>
      </c>
      <c r="G20">
        <v>100</v>
      </c>
      <c r="H20">
        <v>32.225086192666097</v>
      </c>
      <c r="J20">
        <v>73.869300423803395</v>
      </c>
      <c r="K20">
        <v>87.035961276861997</v>
      </c>
      <c r="L20">
        <v>62.775642317158002</v>
      </c>
      <c r="M20">
        <v>61.852431978925999</v>
      </c>
      <c r="N20">
        <v>100</v>
      </c>
      <c r="O20">
        <v>94.064837352089384</v>
      </c>
      <c r="P20">
        <v>98.061204079828272</v>
      </c>
      <c r="Q20">
        <v>82.560704271981905</v>
      </c>
      <c r="R20">
        <v>96.264090636428264</v>
      </c>
      <c r="S20">
        <v>76.392359468926102</v>
      </c>
      <c r="T20">
        <v>46.971010390892502</v>
      </c>
      <c r="U20">
        <v>99.494996489280837</v>
      </c>
      <c r="V20">
        <v>100</v>
      </c>
      <c r="W20">
        <v>78.390448395119805</v>
      </c>
      <c r="X20">
        <v>52.986386447163802</v>
      </c>
      <c r="Y20">
        <v>19.968643614899804</v>
      </c>
      <c r="Z20">
        <v>25.550075028286798</v>
      </c>
      <c r="AA20">
        <v>100</v>
      </c>
      <c r="AB20">
        <v>63.719615710231302</v>
      </c>
      <c r="AC20">
        <v>71.460678466749499</v>
      </c>
      <c r="AD20">
        <v>71.220640861213596</v>
      </c>
      <c r="AE20">
        <v>91.623904455408265</v>
      </c>
      <c r="AF20">
        <v>87.916775391529598</v>
      </c>
      <c r="AG20">
        <v>82.095137014290799</v>
      </c>
      <c r="AH20">
        <v>55.050862178358202</v>
      </c>
      <c r="AI20">
        <v>75.3382869027254</v>
      </c>
      <c r="AJ20">
        <v>29.768437270688395</v>
      </c>
      <c r="AK20">
        <v>100</v>
      </c>
      <c r="AL20">
        <v>74.248949597349096</v>
      </c>
      <c r="AM20">
        <v>100</v>
      </c>
      <c r="AO20">
        <v>88.647651052123294</v>
      </c>
      <c r="AP20">
        <v>98.794327621126556</v>
      </c>
      <c r="AQ20">
        <v>93.397919713045127</v>
      </c>
      <c r="AS20">
        <v>87.396556610455093</v>
      </c>
      <c r="AT20">
        <v>86.439028408670595</v>
      </c>
      <c r="AV20">
        <v>82.727985614792303</v>
      </c>
      <c r="AW20">
        <v>91.29567720500846</v>
      </c>
      <c r="AX20">
        <v>100</v>
      </c>
      <c r="AY20">
        <v>60.361067459937203</v>
      </c>
      <c r="AZ20">
        <v>100</v>
      </c>
      <c r="BA20">
        <v>92.500167830879846</v>
      </c>
      <c r="BC20">
        <v>24.623971428931199</v>
      </c>
      <c r="BD20">
        <v>68.490651358247902</v>
      </c>
      <c r="BE20">
        <v>99.614921320013408</v>
      </c>
      <c r="BF20">
        <v>61.566731060465997</v>
      </c>
      <c r="BG20">
        <v>100</v>
      </c>
      <c r="BH20">
        <v>97.644029963476768</v>
      </c>
      <c r="BI20">
        <v>100</v>
      </c>
      <c r="BJ20">
        <v>87.560799038924898</v>
      </c>
      <c r="BK20">
        <v>95.022601432750704</v>
      </c>
      <c r="BL20">
        <v>69.3063545394089</v>
      </c>
      <c r="BM20">
        <v>76.908633237139298</v>
      </c>
      <c r="BO20">
        <v>96.77636821746465</v>
      </c>
      <c r="BP20">
        <v>96.05514454884792</v>
      </c>
      <c r="BQ20">
        <v>94.591239738572085</v>
      </c>
      <c r="BS20">
        <v>61.980520182171702</v>
      </c>
      <c r="BT20">
        <v>90.379739117233584</v>
      </c>
      <c r="BV20">
        <v>73.480025613472009</v>
      </c>
      <c r="BW20">
        <v>79.943338210533398</v>
      </c>
      <c r="BX20">
        <v>24.984562744389805</v>
      </c>
      <c r="BY20">
        <v>100</v>
      </c>
      <c r="BZ20">
        <v>28.620249410663007</v>
      </c>
      <c r="CA20">
        <v>39.499631067781799</v>
      </c>
      <c r="CB20">
        <v>82.622493445103999</v>
      </c>
      <c r="CC20">
        <v>82.304466613690693</v>
      </c>
      <c r="CD20">
        <v>100</v>
      </c>
      <c r="CE20">
        <v>83.726784451022198</v>
      </c>
      <c r="CF20">
        <v>87.8410526858911</v>
      </c>
      <c r="CG20">
        <v>100</v>
      </c>
      <c r="CI20">
        <v>34.268212211204997</v>
      </c>
      <c r="CJ20">
        <v>79.677185831755395</v>
      </c>
      <c r="CK20">
        <v>95.111255837348722</v>
      </c>
      <c r="CL20">
        <v>100</v>
      </c>
      <c r="CM20">
        <v>100</v>
      </c>
    </row>
    <row r="21" spans="1:91" x14ac:dyDescent="0.45">
      <c r="A21">
        <v>2005</v>
      </c>
      <c r="B21">
        <f t="shared" si="0"/>
        <v>80.717782111283285</v>
      </c>
      <c r="C21">
        <v>93.277697593632666</v>
      </c>
      <c r="D21">
        <v>59.680678896154703</v>
      </c>
      <c r="E21">
        <v>47.710655814866101</v>
      </c>
      <c r="F21">
        <v>100</v>
      </c>
      <c r="G21">
        <v>99.722836512805102</v>
      </c>
      <c r="H21">
        <v>31.5838413293516</v>
      </c>
      <c r="J21">
        <v>84.439861269396701</v>
      </c>
      <c r="K21">
        <v>88.376793434613106</v>
      </c>
      <c r="L21">
        <v>72.154921856606308</v>
      </c>
      <c r="M21">
        <v>74.708724783409906</v>
      </c>
      <c r="N21">
        <v>94.736263328409379</v>
      </c>
      <c r="O21">
        <v>90.300202800591819</v>
      </c>
      <c r="P21">
        <v>80.105149527773605</v>
      </c>
      <c r="Q21">
        <v>86.355134481840906</v>
      </c>
      <c r="R21">
        <v>90.159418508230729</v>
      </c>
      <c r="S21">
        <v>71.271111574196993</v>
      </c>
      <c r="T21">
        <v>55.286975192623402</v>
      </c>
      <c r="U21">
        <v>99.574303306826252</v>
      </c>
      <c r="V21">
        <v>100</v>
      </c>
      <c r="W21">
        <v>78.913403751908803</v>
      </c>
      <c r="X21">
        <v>50.405595002189102</v>
      </c>
      <c r="Y21">
        <v>27.547691531922098</v>
      </c>
      <c r="Z21">
        <v>40.852503138364803</v>
      </c>
      <c r="AA21">
        <v>100</v>
      </c>
      <c r="AB21">
        <v>68.981720129177702</v>
      </c>
      <c r="AC21">
        <v>83.2289130501009</v>
      </c>
      <c r="AD21">
        <v>78.659331035804698</v>
      </c>
      <c r="AE21">
        <v>79.154793512011196</v>
      </c>
      <c r="AF21">
        <v>91.465533924299251</v>
      </c>
      <c r="AG21">
        <v>97.659371912401426</v>
      </c>
      <c r="AH21">
        <v>61.463863117841797</v>
      </c>
      <c r="AI21">
        <v>88.320275527260506</v>
      </c>
      <c r="AJ21">
        <v>29.804224339235404</v>
      </c>
      <c r="AK21">
        <v>95.450663708757844</v>
      </c>
      <c r="AL21">
        <v>68.440480830402294</v>
      </c>
      <c r="AM21">
        <v>100</v>
      </c>
      <c r="AO21">
        <v>100</v>
      </c>
      <c r="AP21">
        <v>100</v>
      </c>
      <c r="AQ21">
        <v>90.661315862210628</v>
      </c>
      <c r="AS21">
        <v>91.152828323835507</v>
      </c>
      <c r="AT21">
        <v>93.489687819673165</v>
      </c>
      <c r="AU21">
        <v>100</v>
      </c>
      <c r="AV21">
        <v>97.352634736819795</v>
      </c>
      <c r="AW21">
        <v>82.367734532194191</v>
      </c>
      <c r="AX21">
        <v>100</v>
      </c>
      <c r="AY21">
        <v>76.846701529359805</v>
      </c>
      <c r="AZ21">
        <v>100</v>
      </c>
      <c r="BA21">
        <v>73.437798129733807</v>
      </c>
      <c r="BC21">
        <v>26.817762672240704</v>
      </c>
      <c r="BD21">
        <v>62.442694650301398</v>
      </c>
      <c r="BE21">
        <v>99.419236440819745</v>
      </c>
      <c r="BF21">
        <v>62.5402987479956</v>
      </c>
      <c r="BG21">
        <v>99.299996194222274</v>
      </c>
      <c r="BH21">
        <v>100</v>
      </c>
      <c r="BI21">
        <v>100</v>
      </c>
      <c r="BJ21">
        <v>92.062765955133884</v>
      </c>
      <c r="BK21">
        <v>98.091284898732283</v>
      </c>
      <c r="BL21">
        <v>56.709962406065401</v>
      </c>
      <c r="BM21">
        <v>97.511620874838741</v>
      </c>
      <c r="BN21">
        <v>100</v>
      </c>
      <c r="BO21">
        <v>92.1621058931958</v>
      </c>
      <c r="BP21">
        <v>92.49622215390076</v>
      </c>
      <c r="BQ21">
        <v>99.661373702964738</v>
      </c>
      <c r="BS21">
        <v>76.475412615055404</v>
      </c>
      <c r="BT21">
        <v>83.022435116569099</v>
      </c>
      <c r="BV21">
        <v>48.372704510228203</v>
      </c>
      <c r="BW21">
        <v>79.868750211931697</v>
      </c>
      <c r="BX21">
        <v>29.097076099185003</v>
      </c>
      <c r="BY21">
        <v>99.332489919961915</v>
      </c>
      <c r="BZ21">
        <v>37.796673537453202</v>
      </c>
      <c r="CA21">
        <v>34.074779089841101</v>
      </c>
      <c r="CB21">
        <v>91.784162708675666</v>
      </c>
      <c r="CC21">
        <v>90.471583542680335</v>
      </c>
      <c r="CD21">
        <v>99.166166075872169</v>
      </c>
      <c r="CE21">
        <v>77.319164771747296</v>
      </c>
      <c r="CF21">
        <v>76.4529176773394</v>
      </c>
      <c r="CG21">
        <v>98.756240057610441</v>
      </c>
      <c r="CH21">
        <v>100</v>
      </c>
      <c r="CI21">
        <v>39.275761298188897</v>
      </c>
      <c r="CJ21">
        <v>95.276047334935882</v>
      </c>
      <c r="CK21">
        <v>99.513077493649703</v>
      </c>
      <c r="CL21">
        <v>100</v>
      </c>
      <c r="CM21">
        <v>99.203512928341468</v>
      </c>
    </row>
    <row r="22" spans="1:91" x14ac:dyDescent="0.45">
      <c r="A22">
        <v>2006</v>
      </c>
      <c r="B22">
        <f t="shared" si="0"/>
        <v>74.327150332744964</v>
      </c>
      <c r="C22">
        <v>73.1858589233006</v>
      </c>
      <c r="D22">
        <v>59.826066535136299</v>
      </c>
      <c r="E22">
        <v>29.431540811366901</v>
      </c>
      <c r="F22">
        <v>100</v>
      </c>
      <c r="G22">
        <v>99.908706190037066</v>
      </c>
      <c r="H22">
        <v>20.021745803995998</v>
      </c>
      <c r="J22">
        <v>68.952242995812597</v>
      </c>
      <c r="K22">
        <v>87.751752698439105</v>
      </c>
      <c r="L22">
        <v>69.647024307324898</v>
      </c>
      <c r="M22">
        <v>49.111392892073503</v>
      </c>
      <c r="N22">
        <v>100</v>
      </c>
      <c r="O22">
        <v>57.416883589523202</v>
      </c>
      <c r="P22">
        <v>86.934305582984294</v>
      </c>
      <c r="Q22">
        <v>87.220660405972694</v>
      </c>
      <c r="R22">
        <v>80.583866589317395</v>
      </c>
      <c r="S22">
        <v>44.915873276486302</v>
      </c>
      <c r="T22">
        <v>32.325941181645007</v>
      </c>
      <c r="U22">
        <v>100</v>
      </c>
      <c r="V22">
        <v>97.777570063716254</v>
      </c>
      <c r="W22">
        <v>73.891419007762607</v>
      </c>
      <c r="X22">
        <v>28.753030782479598</v>
      </c>
      <c r="Y22">
        <v>20.288956859385607</v>
      </c>
      <c r="Z22">
        <v>33.489359726726505</v>
      </c>
      <c r="AA22">
        <v>99.814680377174653</v>
      </c>
      <c r="AB22">
        <v>41.120355113164599</v>
      </c>
      <c r="AC22">
        <v>71.750754373060303</v>
      </c>
      <c r="AD22">
        <v>52.452245083759401</v>
      </c>
      <c r="AE22">
        <v>90.775581194992952</v>
      </c>
      <c r="AF22">
        <v>71.921609220441098</v>
      </c>
      <c r="AG22">
        <v>67.223639307359605</v>
      </c>
      <c r="AH22">
        <v>29.8933687822514</v>
      </c>
      <c r="AI22">
        <v>76.806385160351795</v>
      </c>
      <c r="AJ22">
        <v>26.328572168079404</v>
      </c>
      <c r="AK22">
        <v>100</v>
      </c>
      <c r="AL22">
        <v>72.377277223454001</v>
      </c>
      <c r="AM22">
        <v>100</v>
      </c>
      <c r="AO22">
        <v>100</v>
      </c>
      <c r="AP22">
        <v>100</v>
      </c>
      <c r="AQ22">
        <v>93.382710907038415</v>
      </c>
      <c r="AS22">
        <v>93.803804342710535</v>
      </c>
      <c r="AT22">
        <v>93.846326352971886</v>
      </c>
      <c r="AU22">
        <v>97.932782976815005</v>
      </c>
      <c r="AV22">
        <v>83.147676137803899</v>
      </c>
      <c r="AW22">
        <v>97.686023599062963</v>
      </c>
      <c r="AY22">
        <v>59.029849025154498</v>
      </c>
      <c r="AZ22">
        <v>99.191563670300013</v>
      </c>
      <c r="BA22">
        <v>91.882751991343369</v>
      </c>
      <c r="BC22">
        <v>26.201524326635493</v>
      </c>
      <c r="BD22">
        <v>90.747553664740806</v>
      </c>
      <c r="BE22">
        <v>100</v>
      </c>
      <c r="BF22">
        <v>50.008753069100301</v>
      </c>
      <c r="BG22">
        <v>100</v>
      </c>
      <c r="BH22">
        <v>98.563247657603455</v>
      </c>
      <c r="BI22">
        <v>100</v>
      </c>
      <c r="BJ22">
        <v>91.934812444299709</v>
      </c>
      <c r="BK22">
        <v>87.875625760589301</v>
      </c>
      <c r="BL22">
        <v>49.923920010990699</v>
      </c>
      <c r="BM22">
        <v>78.472145385065403</v>
      </c>
      <c r="BN22">
        <v>100</v>
      </c>
      <c r="BO22">
        <v>88.858330996971503</v>
      </c>
      <c r="BP22">
        <v>47.0095117534471</v>
      </c>
      <c r="BQ22">
        <v>98.118135371317038</v>
      </c>
      <c r="BS22">
        <v>58.977362835777598</v>
      </c>
      <c r="BT22">
        <v>89.758482476923902</v>
      </c>
      <c r="BV22">
        <v>44.710696751314003</v>
      </c>
      <c r="BW22">
        <v>78.140912741163902</v>
      </c>
      <c r="BX22">
        <v>24.755228111989197</v>
      </c>
      <c r="BY22">
        <v>99.66269588749374</v>
      </c>
      <c r="BZ22">
        <v>29.226457744240193</v>
      </c>
      <c r="CA22">
        <v>26.713915306095103</v>
      </c>
      <c r="CB22">
        <v>82.7999538073894</v>
      </c>
      <c r="CC22">
        <v>87.613358211398605</v>
      </c>
      <c r="CD22">
        <v>100</v>
      </c>
      <c r="CE22">
        <v>85.951359748814497</v>
      </c>
      <c r="CF22">
        <v>57.120991596936598</v>
      </c>
      <c r="CG22">
        <v>99.653250874763032</v>
      </c>
      <c r="CH22">
        <v>100</v>
      </c>
      <c r="CI22">
        <v>24.9414966604824</v>
      </c>
      <c r="CJ22">
        <v>88.3031900926334</v>
      </c>
      <c r="CK22">
        <v>96.981258766134602</v>
      </c>
      <c r="CL22">
        <v>100</v>
      </c>
      <c r="CM22">
        <v>100</v>
      </c>
    </row>
    <row r="23" spans="1:91" x14ac:dyDescent="0.45">
      <c r="A23">
        <v>2007</v>
      </c>
      <c r="B23">
        <f t="shared" si="0"/>
        <v>69.241313099793388</v>
      </c>
      <c r="C23">
        <v>63.622879338841699</v>
      </c>
      <c r="D23">
        <v>47.415225712591898</v>
      </c>
      <c r="E23">
        <v>21.469016295838799</v>
      </c>
      <c r="F23">
        <v>100</v>
      </c>
      <c r="G23">
        <v>100</v>
      </c>
      <c r="H23">
        <v>18.684486056563003</v>
      </c>
      <c r="J23">
        <v>50.1322264767131</v>
      </c>
      <c r="K23">
        <v>93.288672784689751</v>
      </c>
      <c r="L23">
        <v>55.313554454597401</v>
      </c>
      <c r="M23">
        <v>58.014881675689203</v>
      </c>
      <c r="N23">
        <v>99.197423966913263</v>
      </c>
      <c r="O23">
        <v>63.279212121384802</v>
      </c>
      <c r="P23">
        <v>96.613408095759965</v>
      </c>
      <c r="Q23">
        <v>78.981134601734794</v>
      </c>
      <c r="R23">
        <v>57.222347963549801</v>
      </c>
      <c r="S23">
        <v>61.958335618671697</v>
      </c>
      <c r="T23">
        <v>21.528029356118907</v>
      </c>
      <c r="U23">
        <v>100</v>
      </c>
      <c r="V23">
        <v>91.669540083261822</v>
      </c>
      <c r="W23">
        <v>72.726675592913892</v>
      </c>
      <c r="X23">
        <v>23.738607957097898</v>
      </c>
      <c r="Y23">
        <v>12.787855075219298</v>
      </c>
      <c r="Z23">
        <v>24.329552753117298</v>
      </c>
      <c r="AA23">
        <v>99.237048510776816</v>
      </c>
      <c r="AB23">
        <v>32.167882040777201</v>
      </c>
      <c r="AC23">
        <v>60.820675107365297</v>
      </c>
      <c r="AD23">
        <v>44.327065487144203</v>
      </c>
      <c r="AE23">
        <v>46.813167726860399</v>
      </c>
      <c r="AF23">
        <v>71.347630923474597</v>
      </c>
      <c r="AG23">
        <v>55.625342074059603</v>
      </c>
      <c r="AH23">
        <v>34.645468642593997</v>
      </c>
      <c r="AI23">
        <v>52.211927956328701</v>
      </c>
      <c r="AJ23">
        <v>19.367921065367298</v>
      </c>
      <c r="AK23">
        <v>99.241349960096727</v>
      </c>
      <c r="AL23">
        <v>93.099308940067104</v>
      </c>
      <c r="AM23">
        <v>100</v>
      </c>
      <c r="AN23">
        <v>97.682181005692797</v>
      </c>
      <c r="AO23">
        <v>99.813446437791654</v>
      </c>
      <c r="AP23">
        <v>100</v>
      </c>
      <c r="AQ23">
        <v>83.019375683170495</v>
      </c>
      <c r="AS23">
        <v>76.7164048148597</v>
      </c>
      <c r="AT23">
        <v>96.029240794681513</v>
      </c>
      <c r="AU23">
        <v>100</v>
      </c>
      <c r="AV23">
        <v>56.659790413721304</v>
      </c>
      <c r="AW23">
        <v>86.726167320291296</v>
      </c>
      <c r="AX23">
        <v>100</v>
      </c>
      <c r="AY23">
        <v>60.530002300500001</v>
      </c>
      <c r="AZ23">
        <v>100</v>
      </c>
      <c r="BA23">
        <v>99.756476058411579</v>
      </c>
      <c r="BC23">
        <v>11.555506191565598</v>
      </c>
      <c r="BD23">
        <v>55.365467719028203</v>
      </c>
      <c r="BE23">
        <v>100</v>
      </c>
      <c r="BF23">
        <v>32.641097811515706</v>
      </c>
      <c r="BG23">
        <v>99.833548697284868</v>
      </c>
      <c r="BH23">
        <v>96.707384087909844</v>
      </c>
      <c r="BI23">
        <v>100</v>
      </c>
      <c r="BJ23">
        <v>60.958372503943103</v>
      </c>
      <c r="BK23">
        <v>73.5879102060196</v>
      </c>
      <c r="BL23">
        <v>38.280681901315603</v>
      </c>
      <c r="BM23">
        <v>51.490920415911503</v>
      </c>
      <c r="BN23">
        <v>99.463189568660525</v>
      </c>
      <c r="BO23">
        <v>65.88078983129671</v>
      </c>
      <c r="BP23">
        <v>48.891383090583503</v>
      </c>
      <c r="BQ23">
        <v>100</v>
      </c>
      <c r="BR23">
        <v>98.804671186270696</v>
      </c>
      <c r="BS23">
        <v>46.704597348990902</v>
      </c>
      <c r="BT23">
        <v>95.733213886927999</v>
      </c>
      <c r="BV23">
        <v>27.445593230357204</v>
      </c>
      <c r="BW23">
        <v>60.986559727499397</v>
      </c>
      <c r="BX23">
        <v>28.203872222284602</v>
      </c>
      <c r="BY23">
        <v>99.561419761600419</v>
      </c>
      <c r="BZ23">
        <v>22.693632380474099</v>
      </c>
      <c r="CA23">
        <v>26.223472976559094</v>
      </c>
      <c r="CB23">
        <v>66.051889048439506</v>
      </c>
      <c r="CC23">
        <v>79.033326659573703</v>
      </c>
      <c r="CD23">
        <v>100</v>
      </c>
      <c r="CE23">
        <v>91.033808268382856</v>
      </c>
      <c r="CF23">
        <v>35.969984771338005</v>
      </c>
      <c r="CG23">
        <v>100</v>
      </c>
      <c r="CH23">
        <v>98.890333547815004</v>
      </c>
      <c r="CI23">
        <v>18.785769266685705</v>
      </c>
      <c r="CJ23">
        <v>77.024019905435807</v>
      </c>
      <c r="CK23">
        <v>99.898258023468628</v>
      </c>
      <c r="CL23">
        <v>100</v>
      </c>
      <c r="CM23">
        <v>100</v>
      </c>
    </row>
    <row r="24" spans="1:91" x14ac:dyDescent="0.45">
      <c r="A24">
        <v>2008</v>
      </c>
      <c r="B24">
        <f t="shared" si="0"/>
        <v>64.537782556445151</v>
      </c>
      <c r="C24">
        <v>57.362701670680799</v>
      </c>
      <c r="D24">
        <v>41.985270358142699</v>
      </c>
      <c r="E24">
        <v>25.304483746805801</v>
      </c>
      <c r="F24">
        <v>100</v>
      </c>
      <c r="G24">
        <v>100</v>
      </c>
      <c r="H24">
        <v>21.761922459990998</v>
      </c>
      <c r="I24">
        <v>67.946937116972691</v>
      </c>
      <c r="J24">
        <v>50.413353353768798</v>
      </c>
      <c r="K24">
        <v>71.996605292191404</v>
      </c>
      <c r="L24">
        <v>50.179668620508501</v>
      </c>
      <c r="M24">
        <v>49.863974857326703</v>
      </c>
      <c r="N24">
        <v>96.715834327532036</v>
      </c>
      <c r="O24">
        <v>53.057458340385203</v>
      </c>
      <c r="P24">
        <v>93.514064227765701</v>
      </c>
      <c r="Q24">
        <v>47.433614023045799</v>
      </c>
      <c r="R24">
        <v>50.943851946943703</v>
      </c>
      <c r="S24">
        <v>42.751697574672498</v>
      </c>
      <c r="T24">
        <v>17.517715698747693</v>
      </c>
      <c r="U24">
        <v>97.675339493170043</v>
      </c>
      <c r="V24">
        <v>82.1952233388038</v>
      </c>
      <c r="W24">
        <v>56.280825293029999</v>
      </c>
      <c r="X24">
        <v>23.926449267510804</v>
      </c>
      <c r="Y24">
        <v>15.7855403374151</v>
      </c>
      <c r="Z24">
        <v>24.630189959354098</v>
      </c>
      <c r="AA24">
        <v>100</v>
      </c>
      <c r="AB24">
        <v>34.020031090866297</v>
      </c>
      <c r="AC24">
        <v>63.239418695018401</v>
      </c>
      <c r="AD24">
        <v>40.925712862158598</v>
      </c>
      <c r="AE24">
        <v>95.579391084813366</v>
      </c>
      <c r="AF24">
        <v>72.054996843745499</v>
      </c>
      <c r="AG24">
        <v>72.9770249960917</v>
      </c>
      <c r="AH24">
        <v>38.5910073799906</v>
      </c>
      <c r="AI24">
        <v>56.147260634875998</v>
      </c>
      <c r="AJ24">
        <v>18.003382207434399</v>
      </c>
      <c r="AK24">
        <v>89.492827958713093</v>
      </c>
      <c r="AL24">
        <v>70.079505354810408</v>
      </c>
      <c r="AM24">
        <v>95.599626513138134</v>
      </c>
      <c r="AN24">
        <v>69.249696226923405</v>
      </c>
      <c r="AO24">
        <v>91.65235849663118</v>
      </c>
      <c r="AP24">
        <v>98.216015550614458</v>
      </c>
      <c r="AQ24">
        <v>77.950938112034095</v>
      </c>
      <c r="AR24">
        <v>88.528872861917094</v>
      </c>
      <c r="AS24">
        <v>60.8642359293571</v>
      </c>
      <c r="AT24">
        <v>54.029075723265699</v>
      </c>
      <c r="AU24">
        <v>88.172896698888195</v>
      </c>
      <c r="AV24">
        <v>75.947078956152197</v>
      </c>
      <c r="AW24">
        <v>75.3466697222307</v>
      </c>
      <c r="AX24">
        <v>95.570310863117655</v>
      </c>
      <c r="AY24">
        <v>45.717196320848998</v>
      </c>
      <c r="AZ24">
        <v>95.657174324459788</v>
      </c>
      <c r="BA24">
        <v>69.503982964749795</v>
      </c>
      <c r="BB24">
        <v>50.726372178155401</v>
      </c>
      <c r="BC24">
        <v>15.682074238319501</v>
      </c>
      <c r="BD24">
        <v>39.924964206825997</v>
      </c>
      <c r="BE24">
        <v>100</v>
      </c>
      <c r="BF24">
        <v>25.218752374627698</v>
      </c>
      <c r="BG24">
        <v>91.254316097524466</v>
      </c>
      <c r="BH24">
        <v>100</v>
      </c>
      <c r="BI24">
        <v>99.586134543568974</v>
      </c>
      <c r="BJ24">
        <v>57.0530859422147</v>
      </c>
      <c r="BK24">
        <v>59.5525052009178</v>
      </c>
      <c r="BL24">
        <v>30.918846784061799</v>
      </c>
      <c r="BM24">
        <v>32.916490733714497</v>
      </c>
      <c r="BN24">
        <v>96.085765796371405</v>
      </c>
      <c r="BO24">
        <v>46.722948974139399</v>
      </c>
      <c r="BP24">
        <v>45.334546510494597</v>
      </c>
      <c r="BQ24">
        <v>98.439723517982529</v>
      </c>
      <c r="BR24">
        <v>79.497755642140802</v>
      </c>
      <c r="BS24">
        <v>54.801261497464502</v>
      </c>
      <c r="BT24">
        <v>81.142201828304195</v>
      </c>
      <c r="BU24">
        <v>59.481747572161403</v>
      </c>
      <c r="BV24">
        <v>31.375759421369807</v>
      </c>
      <c r="BW24">
        <v>69.064153536209503</v>
      </c>
      <c r="BX24">
        <v>20.245480722449301</v>
      </c>
      <c r="BY24">
        <v>90.926671864770796</v>
      </c>
      <c r="BZ24">
        <v>18.824175813192994</v>
      </c>
      <c r="CA24">
        <v>26.8333785166665</v>
      </c>
      <c r="CB24">
        <v>69.289780410516698</v>
      </c>
      <c r="CC24">
        <v>71.446789345210306</v>
      </c>
      <c r="CD24">
        <v>100</v>
      </c>
      <c r="CE24">
        <v>80.719516801690105</v>
      </c>
      <c r="CF24">
        <v>46.250868750799299</v>
      </c>
      <c r="CG24">
        <v>97.159597148769194</v>
      </c>
      <c r="CH24">
        <v>92.457936843811524</v>
      </c>
      <c r="CI24">
        <v>18.897022282759096</v>
      </c>
      <c r="CJ24">
        <v>78.613007136432898</v>
      </c>
      <c r="CK24">
        <v>100</v>
      </c>
      <c r="CL24">
        <v>98.088077803607348</v>
      </c>
      <c r="CM24">
        <v>96.971527808761053</v>
      </c>
    </row>
    <row r="25" spans="1:91" x14ac:dyDescent="0.45">
      <c r="A25">
        <v>2009</v>
      </c>
      <c r="B25">
        <f t="shared" si="0"/>
        <v>67.401911559182778</v>
      </c>
      <c r="C25">
        <v>63.6999508950489</v>
      </c>
      <c r="D25">
        <v>48.074634732892598</v>
      </c>
      <c r="E25">
        <v>26.3414620063798</v>
      </c>
      <c r="F25">
        <v>100</v>
      </c>
      <c r="G25">
        <v>100</v>
      </c>
      <c r="H25">
        <v>27.988826000846203</v>
      </c>
      <c r="I25">
        <v>64.956482828298391</v>
      </c>
      <c r="J25">
        <v>47.567560140927696</v>
      </c>
      <c r="K25">
        <v>63.549030397145899</v>
      </c>
      <c r="L25">
        <v>41.8817561321396</v>
      </c>
      <c r="M25">
        <v>59.543277557253802</v>
      </c>
      <c r="N25">
        <v>95.91976454623925</v>
      </c>
      <c r="O25">
        <v>62.450448419913499</v>
      </c>
      <c r="P25">
        <v>79.219630307192801</v>
      </c>
      <c r="Q25">
        <v>45.256285991590403</v>
      </c>
      <c r="R25">
        <v>62.290475121116202</v>
      </c>
      <c r="S25">
        <v>47.129075581660899</v>
      </c>
      <c r="T25">
        <v>34.193780008305893</v>
      </c>
      <c r="U25">
        <v>100</v>
      </c>
      <c r="V25">
        <v>83.339783396015008</v>
      </c>
      <c r="W25">
        <v>71.547840122711108</v>
      </c>
      <c r="X25">
        <v>24.928368895157305</v>
      </c>
      <c r="Y25">
        <v>15.336018684672098</v>
      </c>
      <c r="Z25">
        <v>20.335824209791795</v>
      </c>
      <c r="AA25">
        <v>100</v>
      </c>
      <c r="AB25">
        <v>49.468470099208197</v>
      </c>
      <c r="AC25">
        <v>65.760945419339208</v>
      </c>
      <c r="AD25">
        <v>48.222178131766</v>
      </c>
      <c r="AE25">
        <v>74.6865934531384</v>
      </c>
      <c r="AF25">
        <v>69.461874843924306</v>
      </c>
      <c r="AG25">
        <v>76.835665968188408</v>
      </c>
      <c r="AH25">
        <v>37.312194214503698</v>
      </c>
      <c r="AI25">
        <v>57.618386574008397</v>
      </c>
      <c r="AJ25">
        <v>17.807826074468394</v>
      </c>
      <c r="AK25">
        <v>100</v>
      </c>
      <c r="AL25">
        <v>90.937768189863689</v>
      </c>
      <c r="AM25">
        <v>98.308986855220809</v>
      </c>
      <c r="AN25">
        <v>82.733255291840294</v>
      </c>
      <c r="AO25">
        <v>98.608208952562208</v>
      </c>
      <c r="AP25">
        <v>97.437109929729303</v>
      </c>
      <c r="AQ25">
        <v>88.655302450104202</v>
      </c>
      <c r="AR25">
        <v>100</v>
      </c>
      <c r="AS25">
        <v>72.198648749178503</v>
      </c>
      <c r="AT25">
        <v>64.007426114069204</v>
      </c>
      <c r="AU25">
        <v>88.510554984706303</v>
      </c>
      <c r="AV25">
        <v>62.647719798976098</v>
      </c>
      <c r="AW25">
        <v>81.8989690353946</v>
      </c>
      <c r="AX25">
        <v>99.67503126619269</v>
      </c>
      <c r="AY25">
        <v>44.6304036745085</v>
      </c>
      <c r="AZ25">
        <v>100</v>
      </c>
      <c r="BA25">
        <v>83.483170255037408</v>
      </c>
      <c r="BB25">
        <v>46.412624816130602</v>
      </c>
      <c r="BC25">
        <v>16.026190768122603</v>
      </c>
      <c r="BD25">
        <v>39.519937279542901</v>
      </c>
      <c r="BE25">
        <v>99.971125233299446</v>
      </c>
      <c r="BF25">
        <v>33.318461696614094</v>
      </c>
      <c r="BG25">
        <v>95.512617287020603</v>
      </c>
      <c r="BH25">
        <v>98.94968605944176</v>
      </c>
      <c r="BI25">
        <v>100</v>
      </c>
      <c r="BJ25">
        <v>58.136142746185101</v>
      </c>
      <c r="BK25">
        <v>90.18490667262472</v>
      </c>
      <c r="BL25">
        <v>38.400052294710399</v>
      </c>
      <c r="BM25">
        <v>42.525384180985199</v>
      </c>
      <c r="BN25">
        <v>93.833629162300056</v>
      </c>
      <c r="BO25">
        <v>56.589342679258401</v>
      </c>
      <c r="BP25">
        <v>52.871018434491603</v>
      </c>
      <c r="BQ25">
        <v>80.735394089866602</v>
      </c>
      <c r="BR25">
        <v>80.281258898353101</v>
      </c>
      <c r="BS25">
        <v>52.785031104717497</v>
      </c>
      <c r="BT25">
        <v>96.991905104314867</v>
      </c>
      <c r="BU25">
        <v>84.755856208118402</v>
      </c>
      <c r="BV25">
        <v>32.056757092648596</v>
      </c>
      <c r="BW25">
        <v>71.030917999824695</v>
      </c>
      <c r="BX25">
        <v>16.165032923015403</v>
      </c>
      <c r="BY25">
        <v>100</v>
      </c>
      <c r="BZ25">
        <v>25.866252354643606</v>
      </c>
      <c r="CA25">
        <v>27.386058498275801</v>
      </c>
      <c r="CB25">
        <v>78.607282156295398</v>
      </c>
      <c r="CC25">
        <v>70.020265493679901</v>
      </c>
      <c r="CD25">
        <v>100</v>
      </c>
      <c r="CE25">
        <v>72.755850096833498</v>
      </c>
      <c r="CF25">
        <v>49.5737387265319</v>
      </c>
      <c r="CG25">
        <v>90.467586772840662</v>
      </c>
      <c r="CH25">
        <v>89.678024004321102</v>
      </c>
      <c r="CI25">
        <v>21.461429531818595</v>
      </c>
      <c r="CJ25">
        <v>65.170004923379395</v>
      </c>
      <c r="CK25">
        <v>100</v>
      </c>
      <c r="CL25">
        <v>95.516677892154817</v>
      </c>
      <c r="CM25">
        <v>98.756719283676873</v>
      </c>
    </row>
    <row r="26" spans="1:91" x14ac:dyDescent="0.45">
      <c r="A26">
        <v>2010</v>
      </c>
      <c r="B26">
        <f t="shared" si="0"/>
        <v>62.776062554170082</v>
      </c>
      <c r="C26">
        <v>65.589988702960909</v>
      </c>
      <c r="D26">
        <v>42.128700457379601</v>
      </c>
      <c r="E26">
        <v>11.856863371745803</v>
      </c>
      <c r="F26">
        <v>100</v>
      </c>
      <c r="G26">
        <v>100</v>
      </c>
      <c r="H26">
        <v>12.251874747572103</v>
      </c>
      <c r="I26">
        <v>77.949953152912599</v>
      </c>
      <c r="J26">
        <v>40.784121358321698</v>
      </c>
      <c r="K26">
        <v>63.447050177229798</v>
      </c>
      <c r="L26">
        <v>35.238979596278298</v>
      </c>
      <c r="M26">
        <v>50.456663690792297</v>
      </c>
      <c r="N26">
        <v>94.461224388307613</v>
      </c>
      <c r="O26">
        <v>67.842503364458906</v>
      </c>
      <c r="P26">
        <v>73.324486032962</v>
      </c>
      <c r="Q26">
        <v>60.160116154565301</v>
      </c>
      <c r="R26">
        <v>55.743174429838703</v>
      </c>
      <c r="S26">
        <v>37.451387370152503</v>
      </c>
      <c r="T26">
        <v>28.083872551838695</v>
      </c>
      <c r="U26">
        <v>100</v>
      </c>
      <c r="V26">
        <v>72.181757558508195</v>
      </c>
      <c r="W26">
        <v>64.839410590939394</v>
      </c>
      <c r="X26">
        <v>14.084683381274701</v>
      </c>
      <c r="Y26">
        <v>6.4925743345211941</v>
      </c>
      <c r="Z26">
        <v>10.557836997506996</v>
      </c>
      <c r="AA26">
        <v>100</v>
      </c>
      <c r="AB26">
        <v>49.567614964788099</v>
      </c>
      <c r="AC26">
        <v>69.271491193776001</v>
      </c>
      <c r="AD26">
        <v>28.829317690542595</v>
      </c>
      <c r="AE26">
        <v>71.467219373144005</v>
      </c>
      <c r="AF26">
        <v>54.536052135218</v>
      </c>
      <c r="AG26">
        <v>73.451213240282598</v>
      </c>
      <c r="AH26">
        <v>22.321781650411396</v>
      </c>
      <c r="AI26">
        <v>49.043350536439299</v>
      </c>
      <c r="AJ26">
        <v>12.030876046177795</v>
      </c>
      <c r="AK26">
        <v>100</v>
      </c>
      <c r="AL26">
        <v>94.820742672478474</v>
      </c>
      <c r="AM26">
        <v>100</v>
      </c>
      <c r="AN26">
        <v>72.249673265765296</v>
      </c>
      <c r="AO26">
        <v>93.106033394736855</v>
      </c>
      <c r="AP26">
        <v>99.564128228202591</v>
      </c>
      <c r="AQ26">
        <v>79.219938032457605</v>
      </c>
      <c r="AR26">
        <v>99.924691043065721</v>
      </c>
      <c r="AS26">
        <v>46.313074425775099</v>
      </c>
      <c r="AT26">
        <v>74.127277263930893</v>
      </c>
      <c r="AU26">
        <v>76.106482201432797</v>
      </c>
      <c r="AV26">
        <v>62.469150193243401</v>
      </c>
      <c r="AW26">
        <v>76.897946193089595</v>
      </c>
      <c r="AX26">
        <v>95.021486259236667</v>
      </c>
      <c r="AY26">
        <v>32.021273607839902</v>
      </c>
      <c r="AZ26">
        <v>100</v>
      </c>
      <c r="BA26">
        <v>73.128602066650004</v>
      </c>
      <c r="BB26">
        <v>45.340051854594101</v>
      </c>
      <c r="BC26">
        <v>6.1307743187421977</v>
      </c>
      <c r="BD26">
        <v>44.725556900699502</v>
      </c>
      <c r="BE26">
        <v>96.913365556270449</v>
      </c>
      <c r="BF26">
        <v>15.5683022274264</v>
      </c>
      <c r="BG26">
        <v>88.593515937708005</v>
      </c>
      <c r="BH26">
        <v>100</v>
      </c>
      <c r="BI26">
        <v>100</v>
      </c>
      <c r="BJ26">
        <v>49.872874101810403</v>
      </c>
      <c r="BK26">
        <v>87.897355453086703</v>
      </c>
      <c r="BL26">
        <v>17.192924363752795</v>
      </c>
      <c r="BM26">
        <v>40.2273343854365</v>
      </c>
      <c r="BN26">
        <v>92.588276095220465</v>
      </c>
      <c r="BO26">
        <v>48.499992311214697</v>
      </c>
      <c r="BP26">
        <v>30.214619642938104</v>
      </c>
      <c r="BQ26">
        <v>77.338705596567095</v>
      </c>
      <c r="BR26">
        <v>71.499348805053202</v>
      </c>
      <c r="BS26">
        <v>47.8825536055922</v>
      </c>
      <c r="BT26">
        <v>89.151109897465105</v>
      </c>
      <c r="BU26">
        <v>95.296695527284385</v>
      </c>
      <c r="BV26">
        <v>32.473270262882494</v>
      </c>
      <c r="BW26">
        <v>67.471186748490396</v>
      </c>
      <c r="BX26">
        <v>24.498801275556204</v>
      </c>
      <c r="BY26">
        <v>100</v>
      </c>
      <c r="BZ26">
        <v>14.192883708890193</v>
      </c>
      <c r="CA26">
        <v>21.366169697552095</v>
      </c>
      <c r="CB26">
        <v>74.924150852127497</v>
      </c>
      <c r="CC26">
        <v>79.216013839022708</v>
      </c>
      <c r="CD26">
        <v>99.803311738622895</v>
      </c>
      <c r="CE26">
        <v>86.724856044160205</v>
      </c>
      <c r="CF26">
        <v>39.391242723181499</v>
      </c>
      <c r="CG26">
        <v>73.1885289265512</v>
      </c>
      <c r="CH26">
        <v>84.964398225548095</v>
      </c>
      <c r="CI26">
        <v>12.135280644897506</v>
      </c>
      <c r="CJ26">
        <v>56.736160624511399</v>
      </c>
      <c r="CK26">
        <v>99.886156137879041</v>
      </c>
      <c r="CL26">
        <v>98.119162141003201</v>
      </c>
      <c r="CM26">
        <v>86.627999060647596</v>
      </c>
    </row>
    <row r="27" spans="1:91" x14ac:dyDescent="0.45">
      <c r="A27">
        <v>2011</v>
      </c>
      <c r="B27">
        <f t="shared" si="0"/>
        <v>63.208757120422767</v>
      </c>
      <c r="C27">
        <v>49.991745332523401</v>
      </c>
      <c r="D27">
        <v>44.812033001162398</v>
      </c>
      <c r="E27">
        <v>12.827943504738499</v>
      </c>
      <c r="F27">
        <v>100</v>
      </c>
      <c r="G27">
        <v>100</v>
      </c>
      <c r="H27">
        <v>12.419259399630107</v>
      </c>
      <c r="I27">
        <v>70.521894611709996</v>
      </c>
      <c r="J27">
        <v>40.564615360398101</v>
      </c>
      <c r="K27">
        <v>61.863523336179298</v>
      </c>
      <c r="L27">
        <v>26.804325192060105</v>
      </c>
      <c r="M27">
        <v>46.030367508157198</v>
      </c>
      <c r="N27">
        <v>97.906088204983675</v>
      </c>
      <c r="O27">
        <v>55.7065227571725</v>
      </c>
      <c r="P27">
        <v>81.618243213702598</v>
      </c>
      <c r="Q27">
        <v>38.5045035776254</v>
      </c>
      <c r="R27">
        <v>72.4201915449773</v>
      </c>
      <c r="S27">
        <v>44.419038884899599</v>
      </c>
      <c r="T27">
        <v>24.854338214069998</v>
      </c>
      <c r="U27">
        <v>98.689504829462436</v>
      </c>
      <c r="V27">
        <v>99.144424504361041</v>
      </c>
      <c r="W27">
        <v>44.936195685692802</v>
      </c>
      <c r="X27">
        <v>11.591464567413496</v>
      </c>
      <c r="Y27">
        <v>6.472799045136199</v>
      </c>
      <c r="Z27">
        <v>10.344755083612796</v>
      </c>
      <c r="AA27">
        <v>100</v>
      </c>
      <c r="AB27">
        <v>62.025653786761701</v>
      </c>
      <c r="AC27">
        <v>78.518167145542009</v>
      </c>
      <c r="AD27">
        <v>32.538421110210805</v>
      </c>
      <c r="AE27">
        <v>67.316703639774204</v>
      </c>
      <c r="AF27">
        <v>70.849635116444801</v>
      </c>
      <c r="AG27">
        <v>83.086657762795696</v>
      </c>
      <c r="AH27">
        <v>13.224797515751902</v>
      </c>
      <c r="AI27">
        <v>47.451962577123297</v>
      </c>
      <c r="AJ27">
        <v>14.782632602283599</v>
      </c>
      <c r="AK27">
        <v>100</v>
      </c>
      <c r="AL27">
        <v>92.483096503415055</v>
      </c>
      <c r="AM27">
        <v>100</v>
      </c>
      <c r="AN27">
        <v>85.766109777180404</v>
      </c>
      <c r="AO27">
        <v>98.882950731570887</v>
      </c>
      <c r="AP27">
        <v>97.254182387685461</v>
      </c>
      <c r="AQ27">
        <v>65.403628254559692</v>
      </c>
      <c r="AR27">
        <v>100</v>
      </c>
      <c r="AS27">
        <v>52.407598519173099</v>
      </c>
      <c r="AT27">
        <v>28.775511599881298</v>
      </c>
      <c r="AU27">
        <v>77.090646893982395</v>
      </c>
      <c r="AV27">
        <v>83.288998418030403</v>
      </c>
      <c r="AW27">
        <v>66.917096012219702</v>
      </c>
      <c r="AX27">
        <v>97.120620057827765</v>
      </c>
      <c r="AY27">
        <v>32.369407672756196</v>
      </c>
      <c r="AZ27">
        <v>100</v>
      </c>
      <c r="BA27">
        <v>71.7422347135835</v>
      </c>
      <c r="BB27">
        <v>40.097888524661897</v>
      </c>
      <c r="BC27">
        <v>5.5751440631624973</v>
      </c>
      <c r="BD27">
        <v>45.95384990993</v>
      </c>
      <c r="BE27">
        <v>99.3956252639491</v>
      </c>
      <c r="BF27">
        <v>13.574647601635604</v>
      </c>
      <c r="BG27">
        <v>100</v>
      </c>
      <c r="BH27">
        <v>99.507861988327889</v>
      </c>
      <c r="BI27">
        <v>100</v>
      </c>
      <c r="BJ27">
        <v>80.257374491097195</v>
      </c>
      <c r="BK27">
        <v>96.166947708488365</v>
      </c>
      <c r="BL27">
        <v>18.770498209101802</v>
      </c>
      <c r="BM27">
        <v>39.489501025036297</v>
      </c>
      <c r="BN27">
        <v>96.458715138432495</v>
      </c>
      <c r="BO27">
        <v>39.146849889974902</v>
      </c>
      <c r="BP27">
        <v>36.819247292670703</v>
      </c>
      <c r="BQ27">
        <v>97.745535229161504</v>
      </c>
      <c r="BR27">
        <v>70.885779791876701</v>
      </c>
      <c r="BS27">
        <v>48.598191548128298</v>
      </c>
      <c r="BT27">
        <v>74.798780266419797</v>
      </c>
      <c r="BU27">
        <v>94.683018771962594</v>
      </c>
      <c r="BV27">
        <v>29.789108695978996</v>
      </c>
      <c r="BW27">
        <v>78.177706947488502</v>
      </c>
      <c r="BX27">
        <v>20.758048505625197</v>
      </c>
      <c r="BY27">
        <v>98.579292910730899</v>
      </c>
      <c r="BZ27">
        <v>11.940710789746902</v>
      </c>
      <c r="CA27">
        <v>21.201268356833907</v>
      </c>
      <c r="CB27">
        <v>82.425692556581907</v>
      </c>
      <c r="CC27">
        <v>79.473282660334505</v>
      </c>
      <c r="CD27">
        <v>100</v>
      </c>
      <c r="CE27">
        <v>95.028969147320424</v>
      </c>
      <c r="CF27">
        <v>52.533988930611002</v>
      </c>
      <c r="CG27">
        <v>36.562209686062303</v>
      </c>
      <c r="CH27">
        <v>97.969588240919606</v>
      </c>
      <c r="CI27">
        <v>11.350537448599496</v>
      </c>
      <c r="CJ27">
        <v>44.720035075135499</v>
      </c>
      <c r="CK27">
        <v>97.824787521422422</v>
      </c>
      <c r="CL27">
        <v>100</v>
      </c>
      <c r="CM27">
        <v>97.578209371993211</v>
      </c>
    </row>
    <row r="28" spans="1:91" x14ac:dyDescent="0.45">
      <c r="A28">
        <v>2012</v>
      </c>
      <c r="B28">
        <f t="shared" si="0"/>
        <v>66.06671003563271</v>
      </c>
      <c r="C28">
        <v>80.203661053202609</v>
      </c>
      <c r="D28">
        <v>55.944746740414999</v>
      </c>
      <c r="E28">
        <v>11.464274415360904</v>
      </c>
      <c r="F28">
        <v>96.688502875139918</v>
      </c>
      <c r="G28">
        <v>100</v>
      </c>
      <c r="H28">
        <v>17.934066692855097</v>
      </c>
      <c r="I28">
        <v>61.823634745458001</v>
      </c>
      <c r="J28">
        <v>51.993907223770798</v>
      </c>
      <c r="K28">
        <v>64.530530714348799</v>
      </c>
      <c r="L28">
        <v>35.709799042769802</v>
      </c>
      <c r="M28">
        <v>36.007072753170903</v>
      </c>
      <c r="N28">
        <v>93.861968509482594</v>
      </c>
      <c r="O28">
        <v>75.146045508203301</v>
      </c>
      <c r="P28">
        <v>69.230178936313195</v>
      </c>
      <c r="Q28">
        <v>47.206267395381197</v>
      </c>
      <c r="R28">
        <v>90.753933663460217</v>
      </c>
      <c r="S28">
        <v>57.156210771088801</v>
      </c>
      <c r="T28">
        <v>41.670075027885702</v>
      </c>
      <c r="U28">
        <v>100</v>
      </c>
      <c r="V28">
        <v>100</v>
      </c>
      <c r="W28">
        <v>56.343599937614698</v>
      </c>
      <c r="X28">
        <v>11.823677974145099</v>
      </c>
      <c r="Y28">
        <v>7.2313384116798005</v>
      </c>
      <c r="Z28">
        <v>7.193866025685594</v>
      </c>
      <c r="AA28">
        <v>100</v>
      </c>
      <c r="AB28">
        <v>74.908972130680297</v>
      </c>
      <c r="AC28">
        <v>78.6088409655313</v>
      </c>
      <c r="AD28">
        <v>35.008201955752796</v>
      </c>
      <c r="AE28">
        <v>71.489608789240293</v>
      </c>
      <c r="AF28">
        <v>74.599346614919995</v>
      </c>
      <c r="AG28">
        <v>75.945087770334197</v>
      </c>
      <c r="AH28">
        <v>24.845361410096501</v>
      </c>
      <c r="AI28">
        <v>55.621103701796699</v>
      </c>
      <c r="AJ28">
        <v>17.001392620068202</v>
      </c>
      <c r="AK28">
        <v>100</v>
      </c>
      <c r="AL28">
        <v>92.855633116210768</v>
      </c>
      <c r="AM28">
        <v>99.441057358150985</v>
      </c>
      <c r="AN28">
        <v>96.455160387495454</v>
      </c>
      <c r="AO28">
        <v>99.576924991445566</v>
      </c>
      <c r="AP28">
        <v>95.976038327523412</v>
      </c>
      <c r="AQ28">
        <v>60.822930489008399</v>
      </c>
      <c r="AR28">
        <v>98.881438700127845</v>
      </c>
      <c r="AS28">
        <v>40.233577070451602</v>
      </c>
      <c r="AT28">
        <v>37.144684619103998</v>
      </c>
      <c r="AU28">
        <v>95.815972627543644</v>
      </c>
      <c r="AV28">
        <v>81.017941295249798</v>
      </c>
      <c r="AW28">
        <v>68.834764409369299</v>
      </c>
      <c r="AX28">
        <v>99.991159572292659</v>
      </c>
      <c r="AY28">
        <v>39.282784333509198</v>
      </c>
      <c r="AZ28">
        <v>100</v>
      </c>
      <c r="BA28">
        <v>77.212602680663394</v>
      </c>
      <c r="BB28">
        <v>50.089495539955301</v>
      </c>
      <c r="BC28">
        <v>6.4234657865156066</v>
      </c>
      <c r="BD28">
        <v>52.281012802758198</v>
      </c>
      <c r="BE28">
        <v>99.80506377118995</v>
      </c>
      <c r="BF28">
        <v>22.006931784363204</v>
      </c>
      <c r="BG28">
        <v>99.819906948793744</v>
      </c>
      <c r="BH28">
        <v>100</v>
      </c>
      <c r="BI28">
        <v>100</v>
      </c>
      <c r="BJ28">
        <v>54.3115054685423</v>
      </c>
      <c r="BK28">
        <v>89.683859030007298</v>
      </c>
      <c r="BL28">
        <v>22.786032191595396</v>
      </c>
      <c r="BM28">
        <v>48.5277368811755</v>
      </c>
      <c r="BN28">
        <v>100</v>
      </c>
      <c r="BO28">
        <v>45.848094642736797</v>
      </c>
      <c r="BP28">
        <v>35.961513250498797</v>
      </c>
      <c r="BQ28">
        <v>97.192697193418468</v>
      </c>
      <c r="BR28">
        <v>78.383691140796401</v>
      </c>
      <c r="BS28">
        <v>59.188492891534402</v>
      </c>
      <c r="BT28">
        <v>87.8917347277728</v>
      </c>
      <c r="BU28">
        <v>96.900625495946429</v>
      </c>
      <c r="BV28">
        <v>38.002436364234597</v>
      </c>
      <c r="BW28">
        <v>78.865448097188306</v>
      </c>
      <c r="BX28">
        <v>29.923274852694306</v>
      </c>
      <c r="BY28">
        <v>100</v>
      </c>
      <c r="BZ28">
        <v>17.253969218078595</v>
      </c>
      <c r="CA28">
        <v>11.779217219135802</v>
      </c>
      <c r="CB28">
        <v>88.832432635590706</v>
      </c>
      <c r="CC28">
        <v>78.230539912940301</v>
      </c>
      <c r="CD28">
        <v>100</v>
      </c>
      <c r="CE28">
        <v>74.401409269354602</v>
      </c>
      <c r="CF28">
        <v>52.700599235799999</v>
      </c>
      <c r="CG28">
        <v>40.809702498796199</v>
      </c>
      <c r="CH28">
        <v>95.084617643158467</v>
      </c>
      <c r="CI28">
        <v>15.956633089253401</v>
      </c>
      <c r="CJ28">
        <v>55.442572350455698</v>
      </c>
      <c r="CK28">
        <v>99.05373919487927</v>
      </c>
      <c r="CL28">
        <v>95.010797688153517</v>
      </c>
      <c r="CM28">
        <v>100</v>
      </c>
    </row>
    <row r="30" spans="1:91" x14ac:dyDescent="0.45">
      <c r="A30" t="s">
        <v>153</v>
      </c>
      <c r="B30" s="7">
        <f t="array" ref="B30:B31">LINEST(B2:B28,,TRUE, TRUE)</f>
        <v>-1.0885842017135965</v>
      </c>
      <c r="C30" s="7">
        <f t="array" ref="C30:C31">LINEST(C6:C28,,TRUE, TRUE)</f>
        <v>-1.3551635582108992</v>
      </c>
      <c r="D30" s="7">
        <f t="array" ref="D30:D31">LINEST(D2:D28,,TRUE, TRUE)</f>
        <v>-1.9676589121309169</v>
      </c>
      <c r="E30" s="7">
        <f t="array" ref="E30:E31">LINEST(E2:E28,,TRUE, TRUE)</f>
        <v>-3.1228766962176895</v>
      </c>
      <c r="F30" s="7">
        <f t="array" ref="F30:F31">LINEST(F16:F28,,TRUE,TRUE)</f>
        <v>-0.10530095412838301</v>
      </c>
      <c r="G30" s="7" t="e">
        <f>LINEST(G6:G28, ,TRUE, TRUE)</f>
        <v>#VALUE!</v>
      </c>
      <c r="H30" s="7">
        <f t="array" ref="H30:H31">LINEST(H2:H28,,TRUE, TRUE)</f>
        <v>-3.3865060115183905</v>
      </c>
      <c r="I30" s="7">
        <f t="array" ref="I30:I31">LINEST(I24:I28,,TRUE,TRUE)</f>
        <v>-0.66811929596177755</v>
      </c>
      <c r="J30" s="7">
        <f t="array" ref="J30:J31">LINEST(J2:J28,,TRUE, TRUE)</f>
        <v>-2.2916719354023947</v>
      </c>
      <c r="K30" s="7">
        <f t="array" ref="K30:K31">LINEST(K17:K28,,TRUE,TRUE)</f>
        <v>-3.9601143794599776</v>
      </c>
      <c r="L30" s="7">
        <f t="array" ref="L30:L31">LINEST(L2:L28,,TRUE, TRUE)</f>
        <v>-2.452703502220718</v>
      </c>
      <c r="M30" s="7">
        <f t="array" ref="M30:M31">LINEST(M3:M28,,TRUE,TRUE)</f>
        <v>-2.1914915885005897</v>
      </c>
      <c r="N30" s="7">
        <f t="array" ref="N30:N31">LINEST(N10:N28, ,TRUE, TRUE)</f>
        <v>-0.29018425546853766</v>
      </c>
      <c r="O30" s="7">
        <f t="array" ref="O30:O31">LINEST(O10:O28, , TRUE, TRUE)</f>
        <v>-2.5861869756209073</v>
      </c>
      <c r="P30" s="7">
        <f t="array" ref="P30:P31">LINEST(P12:P28,,TRUE, TRUE)</f>
        <v>-1.7606533010181091</v>
      </c>
      <c r="Q30" s="7">
        <f t="array" ref="Q30:Q31">LINEST(Q13:Q28, , TRUE, TRUE)</f>
        <v>-3.9743429411696694</v>
      </c>
      <c r="R30" s="7">
        <f t="array" ref="R30:R31">LINEST(R20:R28,,TRUE,TRUE)</f>
        <v>-1.9978594323837235</v>
      </c>
      <c r="S30" s="7">
        <f t="array" ref="S30:S31">LINEST(S10:S28, , TRUE, TRUE)</f>
        <v>-3.3592671870613562</v>
      </c>
      <c r="T30" s="7">
        <f t="array" ref="T30:T31">LINEST(T2:T28,,TRUE, TRUE)</f>
        <v>-3.2370834402519599</v>
      </c>
      <c r="U30" s="7" t="e">
        <f>LINEST(U9:U28, , TRUE, TRUE)</f>
        <v>#VALUE!</v>
      </c>
      <c r="V30" s="7">
        <f t="array" ref="V30:V31">LINEST(V11:V28, , TRUE, TRUE)</f>
        <v>-0.74013621598563473</v>
      </c>
      <c r="W30" s="7">
        <f t="array" ref="W30:W31">LINEST(W12:W28, , TRUE, TRUE)</f>
        <v>-2.9116834369822562</v>
      </c>
      <c r="X30" s="7">
        <f t="array" ref="X30:X31">LINEST(X10:X28, , TRUE, TRUE)</f>
        <v>-4.5074914992841615</v>
      </c>
      <c r="Y30" s="7">
        <f t="array" ref="Y30:Y31">LINEST(Y2:Y28,,TRUE, TRUE)</f>
        <v>-3.8124586860530911</v>
      </c>
      <c r="Z30" s="7">
        <f t="array" ref="Z30:Z31">LINEST(Z2:Z28,,TRUE, TRUE)</f>
        <v>-3.2358421538454141</v>
      </c>
      <c r="AA30" s="7">
        <f t="array" ref="AA30:AA31">LINEST(AA12:AA28,,TRUE, TRUE)</f>
        <v>-6.5183669444123637E-3</v>
      </c>
      <c r="AB30" s="7">
        <f t="array" ref="AB30:AB31">LINEST(AB5:AB28,,TRUE, TRUE)</f>
        <v>-2.5108400234304691</v>
      </c>
      <c r="AC30" s="7">
        <f t="array" ref="AC30:AC31">LINEST(AC2:AC28,,TRUE, TRUE)</f>
        <v>-1.0481381428193985</v>
      </c>
      <c r="AD30" s="7">
        <f t="array" ref="AD30:AD31">LINEST(AD7:AD28,,TRUE, TRUE)</f>
        <v>-3.1635706489986513</v>
      </c>
      <c r="AE30" s="7">
        <f t="array" ref="AE30:AE31">LINEST(AE9:AE28,,TRUE, TRUE)</f>
        <v>-1.8443415557398526</v>
      </c>
      <c r="AF30" s="7">
        <f t="array" ref="AF30:AF31">LINEST(AF3:AF28,,TRUE, TRUE)</f>
        <v>-1.4061130526227634</v>
      </c>
      <c r="AG30" s="7">
        <f t="array" ref="AG30:AG31">LINEST(AG17:AG28,,TRUE, TRUE)</f>
        <v>-2.2822319434873277</v>
      </c>
      <c r="AH30" s="7">
        <f t="array" ref="AH30:AH31">LINEST(AH2:AH28,,TRUE, TRUE)</f>
        <v>-2.6722639010848499</v>
      </c>
      <c r="AI30" s="7">
        <f t="array" ref="AI30:AI31">LINEST(AI3:AI28,,TRUE, TRUE)</f>
        <v>-2.0553180357302523</v>
      </c>
      <c r="AJ30" s="7">
        <f t="array" ref="AJ30:AJ31">LINEST(AJ2:AJ28,,TRUE, TRUE)</f>
        <v>-3.4780087336325458</v>
      </c>
      <c r="AK30" s="7">
        <f t="array" ref="AK30:AK31">LINEST(AK12:AK28,,TRUE, TRUE)</f>
        <v>-9.0515890684184738E-2</v>
      </c>
      <c r="AL30" s="7">
        <f t="array" ref="AL30:AL31">LINEST(AL2:AL28,,TRUE, TRUE)</f>
        <v>-5.5406586926572566E-4</v>
      </c>
      <c r="AM30" s="7">
        <f t="array" ref="AM30:AM31">LINEST(AM5:AM28,,TRUE, TRUE)</f>
        <v>0.10549564393890355</v>
      </c>
      <c r="AN30" s="7">
        <f t="array" ref="AN30:AN31">LINEST(AN23:AN28,,TRUE, TRUE)</f>
        <v>0.94087301524883704</v>
      </c>
      <c r="AO30" s="7">
        <f t="array" ref="AO30:AO31">LINEST(AO6:AO28,,TRUE, TRUE)</f>
        <v>-0.16579171539092971</v>
      </c>
      <c r="AP30" s="7">
        <f t="array" ref="AP30:AP31">LINEST(AP11:AP28,,TRUE, TRUE)</f>
        <v>-0.14024452359325529</v>
      </c>
      <c r="AQ30" s="7">
        <f t="array" ref="AQ30:AQ31">LINEST(AQ16:AQ28,,TRUE, TRUE)</f>
        <v>-3.0782214134981931</v>
      </c>
      <c r="AR30" s="7">
        <f t="array" ref="AR30:AR31">LINEST(AR24:AR28,,TRUE, TRUE)</f>
        <v>2.07051316764215</v>
      </c>
      <c r="AS30" s="7">
        <f t="array" ref="AS30:AS31">LINEST(AS16:AS28,,TRUE, TRUE)</f>
        <v>-5.1075093209408928</v>
      </c>
      <c r="AT30" s="7">
        <f t="array" ref="AT30:AT31">LINEST(AT15:AT28,,TRUE, TRUE)</f>
        <v>-3.566548480596996</v>
      </c>
      <c r="AU30" s="7">
        <f t="array" ref="AU30:AU31">LINEST(AU21:AU28,,TRUE, TRUE)</f>
        <v>-2.438592465848108</v>
      </c>
      <c r="AV30" s="7">
        <f t="array" ref="AV30:AV31">LINEST(AV2:AV28,,TRUE, TRUE)</f>
        <v>-0.69823353046071068</v>
      </c>
      <c r="AW30" s="7">
        <f t="array" ref="AW30:AW31">LINEST(AW12:AW28,,TRUE, TRUE)</f>
        <v>-2.0235129836125068</v>
      </c>
      <c r="AX30" s="7" t="e">
        <f>LINEST(AX12:AX28,,TRUE, TRUE)</f>
        <v>#VALUE!</v>
      </c>
      <c r="AY30" s="7">
        <f t="array" ref="AY30:AY31">LINEST(AY4:AY28,,TRUE, TRUE)</f>
        <v>-2.7593277456240926</v>
      </c>
      <c r="AZ30" s="7">
        <f t="array" ref="AZ30:AZ31">LINEST(AZ19:AZ28,,TRUE, TRUE)</f>
        <v>-1.1621313251153068E-2</v>
      </c>
      <c r="BA30" s="7">
        <f t="array" ref="BA30:BA31">LINEST(BA4:BA28,,TRUE, TRUE)</f>
        <v>-0.90067999951692479</v>
      </c>
      <c r="BB30" s="7">
        <f t="array" ref="BB30:BB31">LINEST(BB24:BB28,,TRUE, TRUE)</f>
        <v>-0.75884895678689024</v>
      </c>
      <c r="BC30" s="7">
        <f t="array" ref="BC30:BC31">LINEST(BC2:BC28,,TRUE, TRUE)</f>
        <v>-3.3684120591753497</v>
      </c>
      <c r="BD30" s="7">
        <f t="array" ref="BD30:BD31">LINEST(BD4:BD28,,TRUE, TRUE)</f>
        <v>-2.1400166366758384</v>
      </c>
      <c r="BE30" s="7">
        <f t="array" ref="BE30:BE31">LINEST(BE11:BE28,,TRUE, TRUE)</f>
        <v>-5.4771345076728609E-2</v>
      </c>
      <c r="BF30" s="7">
        <f t="array" ref="BF30:BF31">LINEST(BF2:BF28,,TRUE, TRUE)</f>
        <v>-2.8823400826876249</v>
      </c>
      <c r="BG30" s="7">
        <f t="array" ref="BG30:BG31">LINEST(BG13:BG28,,TRUE, TRUE)</f>
        <v>-0.32150005854605029</v>
      </c>
      <c r="BH30" s="7">
        <f t="array" ref="BH30:BH31">LINEST(BH5:BH28,,TRUE, TRUE)</f>
        <v>7.6716493684885659E-2</v>
      </c>
      <c r="BI30" s="7" t="e">
        <f>LINEST(BI8:BI28,,TRUE, TRUE)</f>
        <v>#VALUE!</v>
      </c>
      <c r="BJ30" s="7">
        <f t="array" ref="BJ30:BJ31">LINEST(BJ7:BJ28,,TRUE, TRUE)</f>
        <v>-1.707704862455659</v>
      </c>
      <c r="BK30" s="7">
        <f t="array" ref="BK30:BK31">LINEST(BK4:BK28,,TRUE, TRUE)</f>
        <v>-0.52061431951434434</v>
      </c>
      <c r="BL30" s="7">
        <f t="array" ref="BL30:BL31">LINEST(BL7:BL28,,TRUE, TRUE)</f>
        <v>-3.9442059463933221</v>
      </c>
      <c r="BM30" s="7">
        <f t="array" ref="BM30:BM31">LINEST(BM6:BM28,,TRUE, TRUE)</f>
        <v>-2.7502533499080237</v>
      </c>
      <c r="BN30" s="7">
        <f t="array" ref="BN30:BN31">LINEST(BN21:BN28,,TRUE, TRUE)</f>
        <v>-0.48313454002653611</v>
      </c>
      <c r="BO30" s="7">
        <f t="array" ref="BO30:BO31">LINEST(BO14:BO28,,TRUE, TRUE)</f>
        <v>-5.0228522591697971</v>
      </c>
      <c r="BP30" s="7">
        <f t="array" ref="BP30:BP31">LINEST(BP11:BP28,,TRUE, TRUE)</f>
        <v>-3.5708638901250769</v>
      </c>
      <c r="BQ30" s="7">
        <f t="array" ref="BQ30:BQ31">LINEST(BQ14:BQ28,,TRUE, TRUE)</f>
        <v>-0.73598150910113846</v>
      </c>
      <c r="BR30" s="7">
        <f t="array" ref="BR30:BR31">LINEST(BR23:BR28,,TRUE, TRUE)</f>
        <v>-3.9063639391846765</v>
      </c>
      <c r="BS30" s="7">
        <f t="array" ref="BS30:BS31">LINEST(BS2:BS28,,TRUE, TRUE)</f>
        <v>-1.5590205017654344</v>
      </c>
      <c r="BT30" s="7">
        <f t="array" ref="BT30:BT31">LINEST(BT10:BT28,,TRUE, TRUE)</f>
        <v>-0.99156072493032177</v>
      </c>
      <c r="BU30" s="7">
        <f t="array" ref="BU30:BU31">LINEST(BU24:BU28,,TRUE, TRUE)</f>
        <v>8.4764918411414225</v>
      </c>
      <c r="BV30" s="7">
        <f t="array" ref="BV30:BV31">LINEST(BV2:BV28,,TRUE, TRUE)</f>
        <v>-2.5774469046718709</v>
      </c>
      <c r="BW30" s="7">
        <f t="array" ref="BW30:BW31">LINEST(BW2:BW28,,TRUE, TRUE)</f>
        <v>-1.1639636461310796</v>
      </c>
      <c r="BX30" s="7">
        <f t="array" ref="BX30:BX31">LINEST(BX2:BX28,,TRUE, TRUE)</f>
        <v>-3.2280094034301583</v>
      </c>
      <c r="BY30" s="7">
        <f t="array" ref="BY30:BY31">LINEST(BY6:BY28,,TRUE, TRUE)</f>
        <v>-2.5718592188458178E-2</v>
      </c>
      <c r="BZ30" s="7">
        <f t="array" ref="BZ30:BZ31">LINEST(BZ2:BZ28,,TRUE, TRUE)</f>
        <v>-3.2922216173256533</v>
      </c>
      <c r="CA30" s="7">
        <f t="array" ref="CA30:CA31">LINEST(CA2:CA28,,TRUE, TRUE)</f>
        <v>-2.7382099367103399</v>
      </c>
      <c r="CB30" s="7">
        <f t="array" ref="CB30:CB31">LINEST(CB2:CB28,,TRUE, TRUE)</f>
        <v>-0.89667473482071558</v>
      </c>
      <c r="CC30" s="7">
        <f t="array" ref="CC30:CC31">LINEST(CC3:CC28,,TRUE, TRUE)</f>
        <v>-0.79917490811070546</v>
      </c>
      <c r="CD30" s="7">
        <f t="array" ref="CD30:CD31">LINEST(CD12:CD28,,TRUE, TRUE)</f>
        <v>3.8055835265646071E-2</v>
      </c>
      <c r="CE30" s="7">
        <f t="array" ref="CE30:CE31">LINEST(CE14:CE28,,TRUE, TRUE)</f>
        <v>-1.5907482235577584</v>
      </c>
      <c r="CF30" s="7">
        <f t="array" ref="CF30:CF31">LINEST(CF4:CF28,,TRUE, TRUE)</f>
        <v>-2.6153713159741647</v>
      </c>
      <c r="CG30" s="7">
        <f t="array" ref="CG30:CG31">LINEST(CG14:CG28,,TRUE, TRUE)</f>
        <v>-3.4630230593005913</v>
      </c>
      <c r="CH30" s="7">
        <f t="array" ref="CH30:CH31">LINEST(CH21:CH28,,TRUE, TRUE)</f>
        <v>-1.060922072614094</v>
      </c>
      <c r="CI30" s="7">
        <f t="array" ref="CI30:CI31">LINEST(CI2:CI28,,TRUE, TRUE)</f>
        <v>-3.4485130235281205</v>
      </c>
      <c r="CJ30" s="7">
        <f t="array" ref="CJ30:CJ31">LINEST(CJ2:CJ28,,TRUE, TRUE)</f>
        <v>-1.6435624121485943</v>
      </c>
      <c r="CK30" s="7">
        <f t="array" ref="CK30:CK31">LINEST(CK6:CK28,,TRUE, TRUE)</f>
        <v>7.6978899742745494E-2</v>
      </c>
      <c r="CL30" s="7">
        <f t="array" ref="CL30:CL31">LINEST(CL16:CL28,,TRUE, TRUE)</f>
        <v>-0.25945893791460517</v>
      </c>
      <c r="CM30" s="7">
        <f t="array" ref="CM30:CM31">LINEST(CM13:CM28,,TRUE, TRUE)</f>
        <v>-0.29907659808089981</v>
      </c>
    </row>
    <row r="31" spans="1:91" x14ac:dyDescent="0.45">
      <c r="A31" t="s">
        <v>154</v>
      </c>
      <c r="B31" s="7">
        <v>0.18477165234644541</v>
      </c>
      <c r="C31" s="7">
        <v>0.38364355419725393</v>
      </c>
      <c r="D31" s="7">
        <v>0.35305935753801082</v>
      </c>
      <c r="E31" s="7">
        <v>0.50738540565550316</v>
      </c>
      <c r="F31" s="7">
        <v>6.335475788329753E-2</v>
      </c>
      <c r="G31" s="7"/>
      <c r="H31" s="7">
        <v>0.46071886536302958</v>
      </c>
      <c r="I31" s="7">
        <v>2.2080488450145528</v>
      </c>
      <c r="J31" s="7">
        <v>0.25598311540347274</v>
      </c>
      <c r="K31" s="7">
        <v>0.51264356894703789</v>
      </c>
      <c r="L31" s="7">
        <v>0.2487554349096886</v>
      </c>
      <c r="M31" s="7">
        <v>0.25266441621059893</v>
      </c>
      <c r="N31" s="7">
        <v>6.5507517909557958E-2</v>
      </c>
      <c r="O31" s="7">
        <v>0.46564980093821584</v>
      </c>
      <c r="P31" s="7">
        <v>0.31451337585336059</v>
      </c>
      <c r="Q31" s="7">
        <v>0.60917697489598666</v>
      </c>
      <c r="R31" s="7">
        <v>2.2451470341904032</v>
      </c>
      <c r="S31" s="7">
        <v>0.50320500569231441</v>
      </c>
      <c r="T31" s="7">
        <v>0.42334167844095105</v>
      </c>
      <c r="U31" s="7"/>
      <c r="V31" s="7">
        <v>0.32851247588144122</v>
      </c>
      <c r="W31" s="7">
        <v>0.39379632700898115</v>
      </c>
      <c r="X31" s="7">
        <v>0.52097920971187028</v>
      </c>
      <c r="Y31" s="7">
        <v>0.40083498617396013</v>
      </c>
      <c r="Z31" s="7">
        <v>0.39411969595550983</v>
      </c>
      <c r="AA31" s="7">
        <v>9.4472010511986552E-3</v>
      </c>
      <c r="AB31" s="7">
        <v>0.40617079536374584</v>
      </c>
      <c r="AC31" s="7">
        <v>0.28141039636371268</v>
      </c>
      <c r="AD31" s="7">
        <v>0.43486633781959627</v>
      </c>
      <c r="AE31" s="7">
        <v>0.41437421892733273</v>
      </c>
      <c r="AF31" s="7">
        <v>0.20406976044253292</v>
      </c>
      <c r="AG31" s="7">
        <v>0.97204043581147537</v>
      </c>
      <c r="AH31" s="7">
        <v>0.39263088809069624</v>
      </c>
      <c r="AI31" s="7">
        <v>0.24396185095934619</v>
      </c>
      <c r="AJ31" s="7">
        <v>0.39697297880126792</v>
      </c>
      <c r="AK31" s="7">
        <v>0.13436570683136076</v>
      </c>
      <c r="AL31" s="7">
        <v>0.25639092311571926</v>
      </c>
      <c r="AM31" s="7">
        <v>7.7318472117221593E-2</v>
      </c>
      <c r="AN31" s="7">
        <v>3.1332404525859281</v>
      </c>
      <c r="AO31" s="7">
        <v>9.1853535531622163E-2</v>
      </c>
      <c r="AP31" s="7">
        <v>4.4551630539898905E-2</v>
      </c>
      <c r="AQ31" s="7">
        <v>0.40982391052065165</v>
      </c>
      <c r="AR31" s="7">
        <v>1.389159566816357</v>
      </c>
      <c r="AS31" s="7">
        <v>0.65873646878126346</v>
      </c>
      <c r="AT31" s="7">
        <v>1.0549596956983252</v>
      </c>
      <c r="AU31" s="7">
        <v>1.2764398427612473</v>
      </c>
      <c r="AV31" s="7">
        <v>0.30136145049942992</v>
      </c>
      <c r="AW31" s="7">
        <v>0.30387551958152742</v>
      </c>
      <c r="AX31" s="7"/>
      <c r="AY31" s="7">
        <v>0.21408302193578999</v>
      </c>
      <c r="AZ31" s="7">
        <v>0.15977736447759558</v>
      </c>
      <c r="BA31" s="7">
        <v>0.23483964496805798</v>
      </c>
      <c r="BB31" s="7">
        <v>1.4980296849526835</v>
      </c>
      <c r="BC31" s="7">
        <v>0.47008933204820452</v>
      </c>
      <c r="BD31" s="7">
        <v>0.38807506174862877</v>
      </c>
      <c r="BE31" s="7">
        <v>3.1182430447389182E-2</v>
      </c>
      <c r="BF31" s="7">
        <v>0.35290793709847001</v>
      </c>
      <c r="BG31" s="7">
        <v>0.17609260605963634</v>
      </c>
      <c r="BH31" s="7">
        <v>0.12256843322853057</v>
      </c>
      <c r="BI31" s="7"/>
      <c r="BJ31" s="7">
        <v>0.34707038958025649</v>
      </c>
      <c r="BK31" s="7">
        <v>0.2690568763669608</v>
      </c>
      <c r="BL31" s="7">
        <v>0.42749378433866858</v>
      </c>
      <c r="BM31" s="7">
        <v>0.45056918061587459</v>
      </c>
      <c r="BN31" s="7">
        <v>0.45922586823409067</v>
      </c>
      <c r="BO31" s="7">
        <v>0.63314007673333006</v>
      </c>
      <c r="BP31" s="7">
        <v>0.76592329739611897</v>
      </c>
      <c r="BQ31" s="7">
        <v>0.3903957110359712</v>
      </c>
      <c r="BR31" s="7">
        <v>1.8699705427367499</v>
      </c>
      <c r="BS31" s="7">
        <v>0.33074311462483102</v>
      </c>
      <c r="BT31" s="7">
        <v>0.22872611313267591</v>
      </c>
      <c r="BU31" s="7">
        <v>2.9813503966527604</v>
      </c>
      <c r="BV31" s="7">
        <v>0.40228402040736655</v>
      </c>
      <c r="BW31" s="7">
        <v>0.16720147505686786</v>
      </c>
      <c r="BX31" s="7">
        <v>0.37588466301782175</v>
      </c>
      <c r="BY31" s="7">
        <v>6.4558659518741332E-2</v>
      </c>
      <c r="BZ31" s="7">
        <v>0.38441539493339971</v>
      </c>
      <c r="CA31" s="7">
        <v>0.47313920847088919</v>
      </c>
      <c r="CB31" s="7">
        <v>0.16725958401944099</v>
      </c>
      <c r="CC31" s="7">
        <v>0.22533866550915069</v>
      </c>
      <c r="CD31" s="7">
        <v>2.4182900091541778E-2</v>
      </c>
      <c r="CE31" s="7">
        <v>0.44591281243763309</v>
      </c>
      <c r="CF31" s="7">
        <v>0.35345600352735168</v>
      </c>
      <c r="CG31" s="7">
        <v>0.93486618342257977</v>
      </c>
      <c r="CH31" s="7">
        <v>0.80196129060537691</v>
      </c>
      <c r="CI31" s="7">
        <v>0.34384032586297958</v>
      </c>
      <c r="CJ31" s="7">
        <v>0.21116950889464869</v>
      </c>
      <c r="CK31" s="7">
        <v>0.12354791421504766</v>
      </c>
      <c r="CL31" s="7">
        <v>0.11629006643954255</v>
      </c>
      <c r="CM31" s="7">
        <v>0.16844944670153891</v>
      </c>
    </row>
    <row r="32" spans="1:91" x14ac:dyDescent="0.45">
      <c r="A32" t="s">
        <v>155</v>
      </c>
      <c r="B32" s="7">
        <f>B30/B31</f>
        <v>-5.8915108886535776</v>
      </c>
      <c r="C32" s="7">
        <f t="shared" ref="C32:BN32" si="1">C30/C31</f>
        <v>-3.5323506504533349</v>
      </c>
      <c r="D32" s="7">
        <f t="shared" si="1"/>
        <v>-5.5731674295563067</v>
      </c>
      <c r="E32" s="7">
        <f t="shared" si="1"/>
        <v>-6.1548413915910167</v>
      </c>
      <c r="F32" s="7">
        <f t="shared" si="1"/>
        <v>-1.6620843902892404</v>
      </c>
      <c r="G32" s="7"/>
      <c r="H32" s="7">
        <f t="shared" si="1"/>
        <v>-7.3504826177455262</v>
      </c>
      <c r="I32" s="7">
        <f t="shared" si="1"/>
        <v>-0.30258356714811446</v>
      </c>
      <c r="J32" s="7">
        <f t="shared" si="1"/>
        <v>-8.9524339595224145</v>
      </c>
      <c r="K32" s="7">
        <f t="shared" si="1"/>
        <v>-7.7248884397281961</v>
      </c>
      <c r="L32" s="7">
        <f t="shared" si="1"/>
        <v>-9.8598991540071452</v>
      </c>
      <c r="M32" s="7">
        <f t="shared" si="1"/>
        <v>-8.6735268122360143</v>
      </c>
      <c r="N32" s="7">
        <f t="shared" si="1"/>
        <v>-4.4297855380381916</v>
      </c>
      <c r="O32" s="7">
        <f t="shared" si="1"/>
        <v>-5.5539312384760411</v>
      </c>
      <c r="P32" s="7">
        <f t="shared" si="1"/>
        <v>-5.5980236015113078</v>
      </c>
      <c r="Q32" s="7">
        <f t="shared" si="1"/>
        <v>-6.5241187782060619</v>
      </c>
      <c r="R32" s="7">
        <f t="shared" si="1"/>
        <v>-0.88985683430045315</v>
      </c>
      <c r="S32" s="7">
        <f t="shared" si="1"/>
        <v>-6.6757427868580983</v>
      </c>
      <c r="T32" s="7">
        <f t="shared" si="1"/>
        <v>-7.646503061482707</v>
      </c>
      <c r="U32" s="7"/>
      <c r="V32" s="7">
        <f t="shared" si="1"/>
        <v>-2.2529927181601068</v>
      </c>
      <c r="W32" s="7">
        <f t="shared" si="1"/>
        <v>-7.3938816522172655</v>
      </c>
      <c r="X32" s="7">
        <f t="shared" si="1"/>
        <v>-8.6519604146527236</v>
      </c>
      <c r="Y32" s="7">
        <f t="shared" si="1"/>
        <v>-9.511292221379362</v>
      </c>
      <c r="Z32" s="7">
        <f t="shared" si="1"/>
        <v>-8.2103030806425163</v>
      </c>
      <c r="AA32" s="7">
        <f t="shared" si="1"/>
        <v>-0.68997864119609453</v>
      </c>
      <c r="AB32" s="7">
        <f t="shared" si="1"/>
        <v>-6.1817345119111504</v>
      </c>
      <c r="AC32" s="7">
        <f t="shared" si="1"/>
        <v>-3.7245892702013688</v>
      </c>
      <c r="AD32" s="7">
        <f t="shared" si="1"/>
        <v>-7.2748115314252129</v>
      </c>
      <c r="AE32" s="7">
        <f t="shared" si="1"/>
        <v>-4.4509080717284872</v>
      </c>
      <c r="AF32" s="7">
        <f t="shared" si="1"/>
        <v>-6.8903547961910405</v>
      </c>
      <c r="AG32" s="7">
        <f t="shared" si="1"/>
        <v>-2.3478775773171234</v>
      </c>
      <c r="AH32" s="7">
        <f t="shared" si="1"/>
        <v>-6.8060460400343414</v>
      </c>
      <c r="AI32" s="7">
        <f t="shared" si="1"/>
        <v>-8.4247517701968508</v>
      </c>
      <c r="AJ32" s="7">
        <f t="shared" si="1"/>
        <v>-8.761323614859192</v>
      </c>
      <c r="AK32" s="7">
        <f t="shared" si="1"/>
        <v>-0.67365321716938609</v>
      </c>
      <c r="AL32" s="7">
        <f t="shared" si="1"/>
        <v>-2.1610198307045921E-3</v>
      </c>
      <c r="AM32" s="7">
        <f t="shared" si="1"/>
        <v>1.3644300132956959</v>
      </c>
      <c r="AN32" s="7">
        <f t="shared" si="1"/>
        <v>0.30028752324843599</v>
      </c>
      <c r="AO32" s="7">
        <f t="shared" si="1"/>
        <v>-1.8049573642579393</v>
      </c>
      <c r="AP32" s="7">
        <f t="shared" si="1"/>
        <v>-3.1479100067427863</v>
      </c>
      <c r="AQ32" s="7">
        <f t="shared" si="1"/>
        <v>-7.5110830151113817</v>
      </c>
      <c r="AR32" s="7">
        <f t="shared" si="1"/>
        <v>1.4904790040695635</v>
      </c>
      <c r="AS32" s="7">
        <f t="shared" si="1"/>
        <v>-7.7534940951278424</v>
      </c>
      <c r="AT32" s="7">
        <f t="shared" si="1"/>
        <v>-3.3807438285461111</v>
      </c>
      <c r="AU32" s="7">
        <f t="shared" si="1"/>
        <v>-1.9104640768442671</v>
      </c>
      <c r="AV32" s="7">
        <f t="shared" si="1"/>
        <v>-2.3169304810006928</v>
      </c>
      <c r="AW32" s="7">
        <f t="shared" si="1"/>
        <v>-6.6590194116298802</v>
      </c>
      <c r="AX32" s="7"/>
      <c r="AY32" s="7">
        <f t="shared" si="1"/>
        <v>-12.88905453909231</v>
      </c>
      <c r="AZ32" s="7">
        <f t="shared" si="1"/>
        <v>-7.2734415723715612E-2</v>
      </c>
      <c r="BA32" s="7">
        <f t="shared" si="1"/>
        <v>-3.8352979099394906</v>
      </c>
      <c r="BB32" s="7">
        <f t="shared" si="1"/>
        <v>-0.5065646992241406</v>
      </c>
      <c r="BC32" s="7">
        <f t="shared" si="1"/>
        <v>-7.1654722401357143</v>
      </c>
      <c r="BD32" s="7">
        <f t="shared" si="1"/>
        <v>-5.5144399823918855</v>
      </c>
      <c r="BE32" s="7">
        <f t="shared" si="1"/>
        <v>-1.7564809506795345</v>
      </c>
      <c r="BF32" s="7">
        <f t="shared" si="1"/>
        <v>-8.1673994254297</v>
      </c>
      <c r="BG32" s="7">
        <f t="shared" si="1"/>
        <v>-1.8257442248152633</v>
      </c>
      <c r="BH32" s="7">
        <f t="shared" si="1"/>
        <v>0.62590743525167425</v>
      </c>
      <c r="BI32" s="7"/>
      <c r="BJ32" s="7">
        <f t="shared" si="1"/>
        <v>-4.9203415610330241</v>
      </c>
      <c r="BK32" s="7">
        <f t="shared" si="1"/>
        <v>-1.9349600967056864</v>
      </c>
      <c r="BL32" s="7">
        <f t="shared" si="1"/>
        <v>-9.2263468871132126</v>
      </c>
      <c r="BM32" s="7">
        <f t="shared" si="1"/>
        <v>-6.1039535508148912</v>
      </c>
      <c r="BN32" s="7">
        <f t="shared" si="1"/>
        <v>-1.0520629900148786</v>
      </c>
      <c r="BO32" s="7">
        <f t="shared" ref="BO32:CM32" si="2">BO30/BO31</f>
        <v>-7.9332401213410373</v>
      </c>
      <c r="BP32" s="7">
        <f t="shared" si="2"/>
        <v>-4.6621690478208597</v>
      </c>
      <c r="BQ32" s="7">
        <f t="shared" si="2"/>
        <v>-1.8852192488183479</v>
      </c>
      <c r="BR32" s="7">
        <f t="shared" si="2"/>
        <v>-2.0889975803937597</v>
      </c>
      <c r="BS32" s="7">
        <f t="shared" si="2"/>
        <v>-4.7136899691286533</v>
      </c>
      <c r="BT32" s="7">
        <f t="shared" si="2"/>
        <v>-4.3351443844767852</v>
      </c>
      <c r="BU32" s="7">
        <f t="shared" si="2"/>
        <v>2.8431719567945453</v>
      </c>
      <c r="BV32" s="7">
        <f t="shared" si="2"/>
        <v>-6.4070327776426712</v>
      </c>
      <c r="BW32" s="7">
        <f t="shared" si="2"/>
        <v>-6.9614436459678197</v>
      </c>
      <c r="BX32" s="7">
        <f t="shared" si="2"/>
        <v>-8.5877656659726735</v>
      </c>
      <c r="BY32" s="7">
        <f t="shared" si="2"/>
        <v>-0.39837556077186037</v>
      </c>
      <c r="BZ32" s="7">
        <f t="shared" si="2"/>
        <v>-8.5642293745702709</v>
      </c>
      <c r="CA32" s="7">
        <f t="shared" si="2"/>
        <v>-5.7873240849343253</v>
      </c>
      <c r="CB32" s="7">
        <f t="shared" si="2"/>
        <v>-5.3609767122013938</v>
      </c>
      <c r="CC32" s="7">
        <f t="shared" si="2"/>
        <v>-3.5465502837916296</v>
      </c>
      <c r="CD32" s="7">
        <f t="shared" si="2"/>
        <v>1.5736671417236883</v>
      </c>
      <c r="CE32" s="7">
        <f t="shared" si="2"/>
        <v>-3.5673974355250131</v>
      </c>
      <c r="CF32" s="7">
        <f t="shared" si="2"/>
        <v>-7.399425359517986</v>
      </c>
      <c r="CG32" s="7">
        <f t="shared" si="2"/>
        <v>-3.7042981345440644</v>
      </c>
      <c r="CH32" s="7">
        <f t="shared" si="2"/>
        <v>-1.3229093287198876</v>
      </c>
      <c r="CI32" s="7">
        <f t="shared" si="2"/>
        <v>-10.029402499177346</v>
      </c>
      <c r="CJ32" s="7">
        <f t="shared" si="2"/>
        <v>-7.7831426551669383</v>
      </c>
      <c r="CK32" s="7">
        <f t="shared" si="2"/>
        <v>0.62306919733793253</v>
      </c>
      <c r="CL32" s="7">
        <f t="shared" si="2"/>
        <v>-2.2311358644677872</v>
      </c>
      <c r="CM32" s="7">
        <f t="shared" si="2"/>
        <v>-1.7754679753315421</v>
      </c>
    </row>
    <row r="34" spans="1:91" x14ac:dyDescent="0.45">
      <c r="A34" t="s">
        <v>157</v>
      </c>
      <c r="B34" s="8">
        <f t="array" ref="B34">MATCH(TRUE, B2:B28&lt;&gt;"",0)</f>
        <v>1</v>
      </c>
      <c r="C34" s="8">
        <f t="array" ref="C34">MATCH(TRUE, C2:C28&lt;&gt;"",0)</f>
        <v>5</v>
      </c>
      <c r="D34" s="8">
        <f t="array" ref="D34">MATCH(TRUE, D2:D28&lt;&gt;"",0)</f>
        <v>1</v>
      </c>
      <c r="E34" s="8">
        <f t="array" ref="E34">MATCH(TRUE, E2:E28&lt;&gt;"",0)</f>
        <v>1</v>
      </c>
      <c r="F34" s="8">
        <f t="array" ref="F34">MATCH(TRUE, F2:F28&lt;&gt;"",0)</f>
        <v>15</v>
      </c>
      <c r="G34" s="8">
        <f t="array" ref="G34">MATCH(TRUE, G2:G28&lt;&gt;"",0)</f>
        <v>5</v>
      </c>
      <c r="H34" s="8">
        <f t="array" ref="H34">MATCH(TRUE, H2:H28&lt;&gt;"",0)</f>
        <v>1</v>
      </c>
      <c r="I34" s="8">
        <f t="array" ref="I34">MATCH(TRUE, I2:I28&lt;&gt;"",0)</f>
        <v>23</v>
      </c>
      <c r="J34" s="8">
        <f t="array" ref="J34">MATCH(TRUE, J2:J28&lt;&gt;"",0)</f>
        <v>1</v>
      </c>
      <c r="K34" s="8">
        <f t="array" ref="K34">MATCH(TRUE, K2:K28&lt;&gt;"",0)</f>
        <v>16</v>
      </c>
      <c r="L34" s="8">
        <f t="array" ref="L34">MATCH(TRUE, L2:L28&lt;&gt;"",0)</f>
        <v>1</v>
      </c>
      <c r="M34" s="8">
        <f t="array" ref="M34">MATCH(TRUE, M2:M28&lt;&gt;"",0)</f>
        <v>2</v>
      </c>
      <c r="N34" s="8">
        <f t="array" ref="N34">MATCH(TRUE, N2:N28&lt;&gt;"",0)</f>
        <v>9</v>
      </c>
      <c r="O34" s="8">
        <f t="array" ref="O34">MATCH(TRUE, O2:O28&lt;&gt;"",0)</f>
        <v>7</v>
      </c>
      <c r="P34" s="8">
        <f t="array" ref="P34">MATCH(TRUE, P2:P28&lt;&gt;"",0)</f>
        <v>11</v>
      </c>
      <c r="Q34" s="8">
        <f t="array" ref="Q34">MATCH(TRUE, Q2:Q28&lt;&gt;"",0)</f>
        <v>12</v>
      </c>
      <c r="R34" s="8">
        <f t="array" ref="R34">MATCH(TRUE, R2:R28&lt;&gt;"",0)</f>
        <v>19</v>
      </c>
      <c r="S34" s="8">
        <f t="array" ref="S34">MATCH(TRUE, S2:S28&lt;&gt;"",0)</f>
        <v>9</v>
      </c>
      <c r="T34" s="8">
        <f t="array" ref="T34">MATCH(TRUE, T2:T28&lt;&gt;"",0)</f>
        <v>1</v>
      </c>
      <c r="U34" s="8">
        <f t="array" ref="U34">MATCH(TRUE, U2:U28&lt;&gt;"",0)</f>
        <v>8</v>
      </c>
      <c r="V34" s="8">
        <f t="array" ref="V34">MATCH(TRUE, V2:V28&lt;&gt;"",0)</f>
        <v>10</v>
      </c>
      <c r="W34" s="8">
        <f t="array" ref="W34">MATCH(TRUE, W2:W28&lt;&gt;"",0)</f>
        <v>11</v>
      </c>
      <c r="X34" s="8">
        <f t="array" ref="X34">MATCH(TRUE, X2:X28&lt;&gt;"",0)</f>
        <v>2</v>
      </c>
      <c r="Y34" s="8">
        <f t="array" ref="Y34">MATCH(TRUE, Y2:Y28&lt;&gt;"",0)</f>
        <v>1</v>
      </c>
      <c r="Z34" s="8">
        <f t="array" ref="Z34">MATCH(TRUE, Z2:Z28&lt;&gt;"",0)</f>
        <v>1</v>
      </c>
      <c r="AA34" s="8">
        <f t="array" ref="AA34">MATCH(TRUE, AA2:AA28&lt;&gt;"",0)</f>
        <v>11</v>
      </c>
      <c r="AB34" s="8">
        <f t="array" ref="AB34">MATCH(TRUE, AB2:AB28&lt;&gt;"",0)</f>
        <v>4</v>
      </c>
      <c r="AC34" s="8">
        <f t="array" ref="AC34">MATCH(TRUE, AC2:AC28&lt;&gt;"",0)</f>
        <v>1</v>
      </c>
      <c r="AD34" s="8">
        <f t="array" ref="AD34">MATCH(TRUE, AD2:AD28&lt;&gt;"",0)</f>
        <v>6</v>
      </c>
      <c r="AE34" s="8">
        <f t="array" ref="AE34">MATCH(TRUE, AE2:AE28&lt;&gt;"",0)</f>
        <v>8</v>
      </c>
      <c r="AF34" s="8">
        <f t="array" ref="AF34">MATCH(TRUE, AF2:AF28&lt;&gt;"",0)</f>
        <v>2</v>
      </c>
      <c r="AG34" s="8">
        <f t="array" ref="AG34">MATCH(TRUE, AG2:AG28&lt;&gt;"",0)</f>
        <v>16</v>
      </c>
      <c r="AH34" s="8">
        <f t="array" ref="AH34">MATCH(TRUE, AH2:AH28&lt;&gt;"",0)</f>
        <v>1</v>
      </c>
      <c r="AI34" s="8">
        <f t="array" ref="AI34">MATCH(TRUE, AI2:AI28&lt;&gt;"",0)</f>
        <v>2</v>
      </c>
      <c r="AJ34" s="8">
        <f t="array" ref="AJ34">MATCH(TRUE, AJ2:AJ28&lt;&gt;"",0)</f>
        <v>1</v>
      </c>
      <c r="AK34" s="8">
        <f t="array" ref="AK34">MATCH(TRUE, AK2:AK28&lt;&gt;"",0)</f>
        <v>11</v>
      </c>
      <c r="AL34" s="8">
        <f t="array" ref="AL34">MATCH(TRUE, AL2:AL28&lt;&gt;"",0)</f>
        <v>1</v>
      </c>
      <c r="AM34" s="8">
        <f t="array" ref="AM34">MATCH(TRUE, AM2:AM28&lt;&gt;"",0)</f>
        <v>4</v>
      </c>
      <c r="AN34" s="8">
        <f t="array" ref="AN34">MATCH(TRUE, AN2:AN28&lt;&gt;"",0)</f>
        <v>22</v>
      </c>
      <c r="AO34" s="8">
        <f t="array" ref="AO34">MATCH(TRUE, AO2:AO28&lt;&gt;"",0)</f>
        <v>5</v>
      </c>
      <c r="AP34" s="8">
        <f t="array" ref="AP34">MATCH(TRUE, AP2:AP28&lt;&gt;"",0)</f>
        <v>10</v>
      </c>
      <c r="AQ34" s="8">
        <f t="array" ref="AQ34">MATCH(TRUE, AQ2:AQ28&lt;&gt;"",0)</f>
        <v>15</v>
      </c>
      <c r="AR34" s="8">
        <f t="array" ref="AR34">MATCH(TRUE, AR2:AR28&lt;&gt;"",0)</f>
        <v>23</v>
      </c>
      <c r="AS34" s="8">
        <f t="array" ref="AS34">MATCH(TRUE, AS2:AS28&lt;&gt;"",0)</f>
        <v>15</v>
      </c>
      <c r="AT34" s="8">
        <f t="array" ref="AT34">MATCH(TRUE, AT2:AT28&lt;&gt;"",0)</f>
        <v>14</v>
      </c>
      <c r="AU34" s="8">
        <f t="array" ref="AU34">MATCH(TRUE, AU2:AU28&lt;&gt;"",0)</f>
        <v>20</v>
      </c>
      <c r="AV34" s="8">
        <f t="array" ref="AV34">MATCH(TRUE, AV2:AV28&lt;&gt;"",0)</f>
        <v>1</v>
      </c>
      <c r="AW34" s="8">
        <f t="array" ref="AW34">MATCH(TRUE, AW2:AW28&lt;&gt;"",0)</f>
        <v>11</v>
      </c>
      <c r="AX34" s="8">
        <f t="array" ref="AX34">MATCH(TRUE, AX2:AX28&lt;&gt;"",0)</f>
        <v>11</v>
      </c>
      <c r="AY34" s="8">
        <f t="array" ref="AY34">MATCH(TRUE, AY2:AY28&lt;&gt;"",0)</f>
        <v>3</v>
      </c>
      <c r="AZ34" s="8">
        <f t="array" ref="AZ34">MATCH(TRUE, AZ2:AZ28&lt;&gt;"",0)</f>
        <v>18</v>
      </c>
      <c r="BA34" s="8">
        <f t="array" ref="BA34">MATCH(TRUE, BA2:BA28&lt;&gt;"",0)</f>
        <v>3</v>
      </c>
      <c r="BB34" s="8">
        <f t="array" ref="BB34">MATCH(TRUE, BB2:BB28&lt;&gt;"",0)</f>
        <v>23</v>
      </c>
      <c r="BC34" s="8">
        <f t="array" ref="BC34">MATCH(TRUE, BC2:BC28&lt;&gt;"",0)</f>
        <v>1</v>
      </c>
      <c r="BD34" s="8">
        <f t="array" ref="BD34">MATCH(TRUE, BD2:BD28&lt;&gt;"",0)</f>
        <v>3</v>
      </c>
      <c r="BE34" s="8">
        <f t="array" ref="BE34">MATCH(TRUE, BE2:BE28&lt;&gt;"",0)</f>
        <v>10</v>
      </c>
      <c r="BF34" s="8">
        <f t="array" ref="BF34">MATCH(TRUE, BF2:BF28&lt;&gt;"",0)</f>
        <v>1</v>
      </c>
      <c r="BG34" s="8">
        <f t="array" ref="BG34">MATCH(TRUE, BG2:BG28&lt;&gt;"",0)</f>
        <v>12</v>
      </c>
      <c r="BH34" s="8">
        <f t="array" ref="BH34">MATCH(TRUE, BH2:BH28&lt;&gt;"",0)</f>
        <v>4</v>
      </c>
      <c r="BI34" s="8">
        <f t="array" ref="BI34">MATCH(TRUE, BI2:BI28&lt;&gt;"",0)</f>
        <v>7</v>
      </c>
      <c r="BJ34" s="8">
        <f t="array" ref="BJ34">MATCH(TRUE, BJ2:BJ28&lt;&gt;"",0)</f>
        <v>6</v>
      </c>
      <c r="BK34" s="8">
        <f t="array" ref="BK34">MATCH(TRUE, BK2:BK28&lt;&gt;"",0)</f>
        <v>3</v>
      </c>
      <c r="BL34" s="8">
        <f t="array" ref="BL34">MATCH(TRUE, BL2:BL28&lt;&gt;"",0)</f>
        <v>6</v>
      </c>
      <c r="BM34" s="8">
        <f t="array" ref="BM34">MATCH(TRUE, BM2:BM28&lt;&gt;"",0)</f>
        <v>5</v>
      </c>
      <c r="BN34" s="8">
        <f t="array" ref="BN34">MATCH(TRUE, BN2:BN28&lt;&gt;"",0)</f>
        <v>20</v>
      </c>
      <c r="BO34" s="8">
        <f t="array" ref="BO34">MATCH(TRUE, BO2:BO28&lt;&gt;"",0)</f>
        <v>13</v>
      </c>
      <c r="BP34" s="8">
        <f t="array" ref="BP34">MATCH(TRUE, BP2:BP28&lt;&gt;"",0)</f>
        <v>10</v>
      </c>
      <c r="BQ34" s="8">
        <f t="array" ref="BQ34">MATCH(TRUE, BQ2:BQ28&lt;&gt;"",0)</f>
        <v>13</v>
      </c>
      <c r="BR34" s="8">
        <f t="array" ref="BR34">MATCH(TRUE, BR2:BR28&lt;&gt;"",0)</f>
        <v>22</v>
      </c>
      <c r="BS34" s="8">
        <f t="array" ref="BS34">MATCH(TRUE, BS2:BS28&lt;&gt;"",0)</f>
        <v>1</v>
      </c>
      <c r="BT34" s="8">
        <f t="array" ref="BT34">MATCH(TRUE, BT2:BT28&lt;&gt;"",0)</f>
        <v>9</v>
      </c>
      <c r="BU34" s="8">
        <f t="array" ref="BU34">MATCH(TRUE, BU2:BU28&lt;&gt;"",0)</f>
        <v>23</v>
      </c>
      <c r="BV34" s="8">
        <f t="array" ref="BV34">MATCH(TRUE, BV2:BV28&lt;&gt;"",0)</f>
        <v>1</v>
      </c>
      <c r="BW34" s="8">
        <f t="array" ref="BW34">MATCH(TRUE, BW2:BW28&lt;&gt;"",0)</f>
        <v>1</v>
      </c>
      <c r="BX34" s="8">
        <f t="array" ref="BX34">MATCH(TRUE, BX2:BX28&lt;&gt;"",0)</f>
        <v>1</v>
      </c>
      <c r="BY34" s="8">
        <f t="array" ref="BY34">MATCH(TRUE, BY2:BY28&lt;&gt;"",0)</f>
        <v>5</v>
      </c>
      <c r="BZ34" s="8">
        <f t="array" ref="BZ34">MATCH(TRUE, BZ2:BZ28&lt;&gt;"",0)</f>
        <v>1</v>
      </c>
      <c r="CA34" s="8">
        <f t="array" ref="CA34">MATCH(TRUE, CA2:CA28&lt;&gt;"",0)</f>
        <v>1</v>
      </c>
      <c r="CB34" s="8">
        <f t="array" ref="CB34">MATCH(TRUE, CB2:CB28&lt;&gt;"",0)</f>
        <v>1</v>
      </c>
      <c r="CC34" s="8">
        <f t="array" ref="CC34">MATCH(TRUE, CC2:CC28&lt;&gt;"",0)</f>
        <v>2</v>
      </c>
      <c r="CD34" s="8">
        <f t="array" ref="CD34">MATCH(TRUE, CD2:CD28&lt;&gt;"",0)</f>
        <v>11</v>
      </c>
      <c r="CE34" s="8">
        <f t="array" ref="CE34">MATCH(TRUE, CE2:CE28&lt;&gt;"",0)</f>
        <v>13</v>
      </c>
      <c r="CF34" s="8">
        <f t="array" ref="CF34">MATCH(TRUE, CF2:CF28&lt;&gt;"",0)</f>
        <v>3</v>
      </c>
      <c r="CG34" s="8">
        <f t="array" ref="CG34">MATCH(TRUE, CG2:CG28&lt;&gt;"",0)</f>
        <v>13</v>
      </c>
      <c r="CH34" s="8">
        <f t="array" ref="CH34">MATCH(TRUE, CH2:CH28&lt;&gt;"",0)</f>
        <v>20</v>
      </c>
      <c r="CI34" s="8">
        <f t="array" ref="CI34">MATCH(TRUE, CI2:CI28&lt;&gt;"",0)</f>
        <v>1</v>
      </c>
      <c r="CJ34" s="8">
        <f t="array" ref="CJ34">MATCH(TRUE, CJ2:CJ28&lt;&gt;"",0)</f>
        <v>1</v>
      </c>
      <c r="CK34" s="8">
        <f t="array" ref="CK34">MATCH(TRUE, CK2:CK28&lt;&gt;"",0)</f>
        <v>5</v>
      </c>
      <c r="CL34" s="8">
        <f t="array" ref="CL34">MATCH(TRUE, CL2:CL28&lt;&gt;"",0)</f>
        <v>15</v>
      </c>
      <c r="CM34" s="8">
        <f t="array" ref="CM34">MATCH(TRUE, CM2:CM28&lt;&gt;"",0)</f>
        <v>12</v>
      </c>
    </row>
    <row r="35" spans="1:91" x14ac:dyDescent="0.45">
      <c r="A35" t="s">
        <v>160</v>
      </c>
      <c r="B35">
        <f>IF(B32&lt;-1.96, 1,0)</f>
        <v>1</v>
      </c>
      <c r="C35">
        <f t="shared" ref="C35:BN35" si="3">IF(C32&lt;-1.96, 1,0)</f>
        <v>1</v>
      </c>
      <c r="D35">
        <f t="shared" si="3"/>
        <v>1</v>
      </c>
      <c r="E35">
        <f t="shared" si="3"/>
        <v>1</v>
      </c>
      <c r="F35">
        <f t="shared" si="3"/>
        <v>0</v>
      </c>
      <c r="H35">
        <f t="shared" si="3"/>
        <v>1</v>
      </c>
      <c r="I35">
        <f t="shared" si="3"/>
        <v>0</v>
      </c>
      <c r="J35">
        <f t="shared" si="3"/>
        <v>1</v>
      </c>
      <c r="K35">
        <f t="shared" si="3"/>
        <v>1</v>
      </c>
      <c r="L35">
        <f t="shared" si="3"/>
        <v>1</v>
      </c>
      <c r="M35">
        <f t="shared" si="3"/>
        <v>1</v>
      </c>
      <c r="O35">
        <f t="shared" si="3"/>
        <v>1</v>
      </c>
      <c r="P35">
        <f t="shared" si="3"/>
        <v>1</v>
      </c>
      <c r="Q35">
        <f t="shared" si="3"/>
        <v>1</v>
      </c>
      <c r="R35">
        <f t="shared" si="3"/>
        <v>0</v>
      </c>
      <c r="S35">
        <f t="shared" si="3"/>
        <v>1</v>
      </c>
      <c r="T35">
        <f t="shared" si="3"/>
        <v>1</v>
      </c>
      <c r="V35">
        <f t="shared" si="3"/>
        <v>1</v>
      </c>
      <c r="W35">
        <f t="shared" si="3"/>
        <v>1</v>
      </c>
      <c r="X35">
        <f t="shared" si="3"/>
        <v>1</v>
      </c>
      <c r="Y35">
        <f t="shared" si="3"/>
        <v>1</v>
      </c>
      <c r="Z35">
        <f t="shared" si="3"/>
        <v>1</v>
      </c>
      <c r="AA35">
        <f t="shared" si="3"/>
        <v>0</v>
      </c>
      <c r="AB35">
        <f t="shared" si="3"/>
        <v>1</v>
      </c>
      <c r="AC35">
        <f t="shared" si="3"/>
        <v>1</v>
      </c>
      <c r="AD35">
        <f t="shared" si="3"/>
        <v>1</v>
      </c>
      <c r="AE35">
        <f t="shared" si="3"/>
        <v>1</v>
      </c>
      <c r="AF35">
        <f t="shared" si="3"/>
        <v>1</v>
      </c>
      <c r="AG35">
        <f t="shared" si="3"/>
        <v>1</v>
      </c>
      <c r="AH35">
        <f t="shared" si="3"/>
        <v>1</v>
      </c>
      <c r="AI35">
        <f t="shared" si="3"/>
        <v>1</v>
      </c>
      <c r="AJ35">
        <f t="shared" si="3"/>
        <v>1</v>
      </c>
      <c r="AK35">
        <f t="shared" si="3"/>
        <v>0</v>
      </c>
      <c r="AL35">
        <f t="shared" si="3"/>
        <v>0</v>
      </c>
      <c r="AM35">
        <f t="shared" si="3"/>
        <v>0</v>
      </c>
      <c r="AN35">
        <f t="shared" si="3"/>
        <v>0</v>
      </c>
      <c r="AO35">
        <f t="shared" si="3"/>
        <v>0</v>
      </c>
      <c r="AP35">
        <f t="shared" si="3"/>
        <v>1</v>
      </c>
      <c r="AQ35">
        <f t="shared" si="3"/>
        <v>1</v>
      </c>
      <c r="AR35">
        <f t="shared" si="3"/>
        <v>0</v>
      </c>
      <c r="AS35">
        <f t="shared" si="3"/>
        <v>1</v>
      </c>
      <c r="AT35">
        <f t="shared" si="3"/>
        <v>1</v>
      </c>
      <c r="AU35">
        <f t="shared" si="3"/>
        <v>0</v>
      </c>
      <c r="AV35">
        <f t="shared" si="3"/>
        <v>1</v>
      </c>
      <c r="AW35">
        <f t="shared" si="3"/>
        <v>1</v>
      </c>
      <c r="AY35">
        <f t="shared" si="3"/>
        <v>1</v>
      </c>
      <c r="AZ35">
        <f t="shared" si="3"/>
        <v>0</v>
      </c>
      <c r="BA35">
        <f t="shared" si="3"/>
        <v>1</v>
      </c>
      <c r="BB35">
        <f t="shared" si="3"/>
        <v>0</v>
      </c>
      <c r="BC35">
        <f t="shared" si="3"/>
        <v>1</v>
      </c>
      <c r="BD35">
        <f t="shared" si="3"/>
        <v>1</v>
      </c>
      <c r="BE35">
        <f t="shared" si="3"/>
        <v>0</v>
      </c>
      <c r="BF35">
        <f t="shared" si="3"/>
        <v>1</v>
      </c>
      <c r="BG35">
        <f t="shared" si="3"/>
        <v>0</v>
      </c>
      <c r="BH35">
        <f t="shared" si="3"/>
        <v>0</v>
      </c>
      <c r="BJ35">
        <f t="shared" si="3"/>
        <v>1</v>
      </c>
      <c r="BK35">
        <f t="shared" si="3"/>
        <v>0</v>
      </c>
      <c r="BL35">
        <f t="shared" si="3"/>
        <v>1</v>
      </c>
      <c r="BM35">
        <f t="shared" si="3"/>
        <v>1</v>
      </c>
      <c r="BN35">
        <f t="shared" si="3"/>
        <v>0</v>
      </c>
      <c r="BO35">
        <f t="shared" ref="BO35:CM35" si="4">IF(BO32&lt;-1.96, 1,0)</f>
        <v>1</v>
      </c>
      <c r="BP35">
        <f t="shared" si="4"/>
        <v>1</v>
      </c>
      <c r="BQ35">
        <f t="shared" si="4"/>
        <v>0</v>
      </c>
      <c r="BR35">
        <f t="shared" si="4"/>
        <v>1</v>
      </c>
      <c r="BS35">
        <f t="shared" si="4"/>
        <v>1</v>
      </c>
      <c r="BT35">
        <f t="shared" si="4"/>
        <v>1</v>
      </c>
      <c r="BU35">
        <f t="shared" si="4"/>
        <v>0</v>
      </c>
      <c r="BV35">
        <f t="shared" si="4"/>
        <v>1</v>
      </c>
      <c r="BW35">
        <f t="shared" si="4"/>
        <v>1</v>
      </c>
      <c r="BX35">
        <f t="shared" si="4"/>
        <v>1</v>
      </c>
      <c r="BY35">
        <f t="shared" si="4"/>
        <v>0</v>
      </c>
      <c r="BZ35">
        <f t="shared" si="4"/>
        <v>1</v>
      </c>
      <c r="CA35">
        <f t="shared" si="4"/>
        <v>1</v>
      </c>
      <c r="CB35">
        <f t="shared" si="4"/>
        <v>1</v>
      </c>
      <c r="CC35">
        <f t="shared" si="4"/>
        <v>1</v>
      </c>
      <c r="CD35">
        <f t="shared" si="4"/>
        <v>0</v>
      </c>
      <c r="CE35">
        <f t="shared" si="4"/>
        <v>1</v>
      </c>
      <c r="CF35">
        <f t="shared" si="4"/>
        <v>1</v>
      </c>
      <c r="CG35">
        <f t="shared" si="4"/>
        <v>1</v>
      </c>
      <c r="CH35">
        <f t="shared" si="4"/>
        <v>0</v>
      </c>
      <c r="CI35">
        <f t="shared" si="4"/>
        <v>1</v>
      </c>
      <c r="CJ35">
        <f t="shared" si="4"/>
        <v>1</v>
      </c>
      <c r="CK35">
        <f t="shared" si="4"/>
        <v>0</v>
      </c>
      <c r="CL35">
        <f t="shared" si="4"/>
        <v>1</v>
      </c>
      <c r="CM35">
        <f t="shared" si="4"/>
        <v>0</v>
      </c>
    </row>
    <row r="36" spans="1:91" x14ac:dyDescent="0.45">
      <c r="A36" t="s">
        <v>156</v>
      </c>
      <c r="B36">
        <f>IF(B32&gt;1.96, 1, 0)</f>
        <v>0</v>
      </c>
      <c r="C36">
        <f t="shared" ref="C36:BN36" si="5">IF(C32&gt;1.96, 1, 0)</f>
        <v>0</v>
      </c>
      <c r="D36">
        <f t="shared" si="5"/>
        <v>0</v>
      </c>
      <c r="E36">
        <f t="shared" si="5"/>
        <v>0</v>
      </c>
      <c r="F36">
        <f t="shared" si="5"/>
        <v>0</v>
      </c>
      <c r="H36">
        <f t="shared" si="5"/>
        <v>0</v>
      </c>
      <c r="I36">
        <f t="shared" si="5"/>
        <v>0</v>
      </c>
      <c r="J36">
        <f t="shared" si="5"/>
        <v>0</v>
      </c>
      <c r="K36">
        <f t="shared" si="5"/>
        <v>0</v>
      </c>
      <c r="L36">
        <f t="shared" si="5"/>
        <v>0</v>
      </c>
      <c r="M36">
        <f t="shared" si="5"/>
        <v>0</v>
      </c>
      <c r="O36">
        <f t="shared" si="5"/>
        <v>0</v>
      </c>
      <c r="P36">
        <f t="shared" si="5"/>
        <v>0</v>
      </c>
      <c r="Q36">
        <f t="shared" si="5"/>
        <v>0</v>
      </c>
      <c r="R36">
        <f t="shared" si="5"/>
        <v>0</v>
      </c>
      <c r="S36">
        <f t="shared" si="5"/>
        <v>0</v>
      </c>
      <c r="T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c r="AI36">
        <f t="shared" si="5"/>
        <v>0</v>
      </c>
      <c r="AJ36">
        <f t="shared" si="5"/>
        <v>0</v>
      </c>
      <c r="AK36">
        <f t="shared" si="5"/>
        <v>0</v>
      </c>
      <c r="AL36">
        <f t="shared" si="5"/>
        <v>0</v>
      </c>
      <c r="AM36">
        <f t="shared" si="5"/>
        <v>0</v>
      </c>
      <c r="AN36">
        <f t="shared" si="5"/>
        <v>0</v>
      </c>
      <c r="AO36">
        <f t="shared" si="5"/>
        <v>0</v>
      </c>
      <c r="AP36">
        <f t="shared" si="5"/>
        <v>0</v>
      </c>
      <c r="AQ36">
        <f t="shared" si="5"/>
        <v>0</v>
      </c>
      <c r="AR36">
        <f t="shared" si="5"/>
        <v>0</v>
      </c>
      <c r="AS36">
        <f t="shared" si="5"/>
        <v>0</v>
      </c>
      <c r="AT36">
        <f t="shared" si="5"/>
        <v>0</v>
      </c>
      <c r="AU36">
        <f t="shared" si="5"/>
        <v>0</v>
      </c>
      <c r="AV36">
        <f t="shared" si="5"/>
        <v>0</v>
      </c>
      <c r="AW36">
        <f t="shared" si="5"/>
        <v>0</v>
      </c>
      <c r="AY36">
        <f t="shared" si="5"/>
        <v>0</v>
      </c>
      <c r="AZ36">
        <f t="shared" si="5"/>
        <v>0</v>
      </c>
      <c r="BA36">
        <f t="shared" si="5"/>
        <v>0</v>
      </c>
      <c r="BB36">
        <f t="shared" si="5"/>
        <v>0</v>
      </c>
      <c r="BC36">
        <f t="shared" si="5"/>
        <v>0</v>
      </c>
      <c r="BD36">
        <f t="shared" si="5"/>
        <v>0</v>
      </c>
      <c r="BE36">
        <f t="shared" si="5"/>
        <v>0</v>
      </c>
      <c r="BF36">
        <f t="shared" si="5"/>
        <v>0</v>
      </c>
      <c r="BG36">
        <f t="shared" si="5"/>
        <v>0</v>
      </c>
      <c r="BH36">
        <f t="shared" si="5"/>
        <v>0</v>
      </c>
      <c r="BJ36">
        <f t="shared" si="5"/>
        <v>0</v>
      </c>
      <c r="BK36">
        <f t="shared" si="5"/>
        <v>0</v>
      </c>
      <c r="BL36">
        <f t="shared" si="5"/>
        <v>0</v>
      </c>
      <c r="BM36">
        <f t="shared" si="5"/>
        <v>0</v>
      </c>
      <c r="BN36">
        <f t="shared" si="5"/>
        <v>0</v>
      </c>
      <c r="BO36">
        <f t="shared" ref="BO36:CM36" si="6">IF(BO32&gt;1.96, 1, 0)</f>
        <v>0</v>
      </c>
      <c r="BP36">
        <f t="shared" si="6"/>
        <v>0</v>
      </c>
      <c r="BQ36">
        <f t="shared" si="6"/>
        <v>0</v>
      </c>
      <c r="BR36">
        <f t="shared" si="6"/>
        <v>0</v>
      </c>
      <c r="BS36">
        <f t="shared" si="6"/>
        <v>0</v>
      </c>
      <c r="BT36">
        <f t="shared" si="6"/>
        <v>0</v>
      </c>
      <c r="BU36">
        <f t="shared" si="6"/>
        <v>1</v>
      </c>
      <c r="BV36">
        <f t="shared" si="6"/>
        <v>0</v>
      </c>
      <c r="BW36">
        <f t="shared" si="6"/>
        <v>0</v>
      </c>
      <c r="BX36">
        <f t="shared" si="6"/>
        <v>0</v>
      </c>
      <c r="BY36">
        <f t="shared" si="6"/>
        <v>0</v>
      </c>
      <c r="BZ36">
        <f t="shared" si="6"/>
        <v>0</v>
      </c>
      <c r="CA36">
        <f t="shared" si="6"/>
        <v>0</v>
      </c>
      <c r="CB36">
        <f t="shared" si="6"/>
        <v>0</v>
      </c>
      <c r="CC36">
        <f t="shared" si="6"/>
        <v>0</v>
      </c>
      <c r="CD36">
        <f t="shared" si="6"/>
        <v>0</v>
      </c>
      <c r="CE36">
        <f t="shared" si="6"/>
        <v>0</v>
      </c>
      <c r="CF36">
        <f t="shared" si="6"/>
        <v>0</v>
      </c>
      <c r="CG36">
        <f t="shared" si="6"/>
        <v>0</v>
      </c>
      <c r="CH36">
        <f t="shared" si="6"/>
        <v>0</v>
      </c>
      <c r="CI36">
        <f t="shared" si="6"/>
        <v>0</v>
      </c>
      <c r="CJ36">
        <f t="shared" si="6"/>
        <v>0</v>
      </c>
      <c r="CK36">
        <f t="shared" si="6"/>
        <v>0</v>
      </c>
      <c r="CL36">
        <f t="shared" si="6"/>
        <v>0</v>
      </c>
      <c r="CM36">
        <f t="shared" si="6"/>
        <v>0</v>
      </c>
    </row>
    <row r="37" spans="1:91" x14ac:dyDescent="0.45">
      <c r="A37" t="s">
        <v>158</v>
      </c>
      <c r="B37">
        <f>SUM(C35:CM35)</f>
        <v>59</v>
      </c>
    </row>
    <row r="38" spans="1:91" x14ac:dyDescent="0.45">
      <c r="A38" t="s">
        <v>159</v>
      </c>
      <c r="B38">
        <f>SUM(C36:CM36)</f>
        <v>1</v>
      </c>
    </row>
    <row r="39" spans="1:91" x14ac:dyDescent="0.45">
      <c r="A39" s="10"/>
      <c r="B39" s="11"/>
      <c r="C39" s="12"/>
      <c r="D39" s="9"/>
    </row>
    <row r="41" spans="1:91" x14ac:dyDescent="0.45">
      <c r="A41" t="s">
        <v>161</v>
      </c>
      <c r="B41" s="7">
        <f>AVERAGE(C32:CM32)</f>
        <v>-4.5768543716611605</v>
      </c>
    </row>
    <row r="43" spans="1:91" x14ac:dyDescent="0.45">
      <c r="B43" s="7"/>
    </row>
    <row r="44" spans="1:91" x14ac:dyDescent="0.45">
      <c r="B44" s="7"/>
    </row>
    <row r="45" spans="1:91" x14ac:dyDescent="0.45">
      <c r="B45" s="7"/>
    </row>
    <row r="47" spans="1:91" x14ac:dyDescent="0.45">
      <c r="B47" s="8"/>
    </row>
    <row r="53" spans="2:2" x14ac:dyDescent="0.45">
      <c r="B53" s="7"/>
    </row>
    <row r="54" spans="2:2" x14ac:dyDescent="0.45">
      <c r="B54" s="7"/>
    </row>
    <row r="55" spans="2:2" x14ac:dyDescent="0.45">
      <c r="B55" s="7"/>
    </row>
    <row r="57" spans="2:2" x14ac:dyDescent="0.45">
      <c r="B57"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39"/>
  <sheetViews>
    <sheetView workbookViewId="0">
      <selection sqref="A1:XFD1048576"/>
    </sheetView>
  </sheetViews>
  <sheetFormatPr defaultRowHeight="14.25" x14ac:dyDescent="0.45"/>
  <cols>
    <col min="16" max="16" width="10.33203125" bestFit="1" customWidth="1"/>
  </cols>
  <sheetData>
    <row r="1" spans="1:27" x14ac:dyDescent="0.45">
      <c r="A1" t="s">
        <v>1</v>
      </c>
      <c r="B1" t="s">
        <v>103</v>
      </c>
      <c r="C1" t="s">
        <v>3</v>
      </c>
      <c r="D1" t="s">
        <v>4</v>
      </c>
      <c r="E1" t="s">
        <v>6</v>
      </c>
      <c r="F1" t="s">
        <v>10</v>
      </c>
      <c r="G1" t="s">
        <v>12</v>
      </c>
      <c r="H1" t="s">
        <v>17</v>
      </c>
      <c r="I1" t="s">
        <v>18</v>
      </c>
      <c r="J1" t="s">
        <v>22</v>
      </c>
      <c r="K1" t="s">
        <v>23</v>
      </c>
      <c r="L1" t="s">
        <v>24</v>
      </c>
      <c r="M1" t="s">
        <v>32</v>
      </c>
      <c r="N1" t="s">
        <v>34</v>
      </c>
      <c r="O1" t="s">
        <v>36</v>
      </c>
      <c r="P1" t="s">
        <v>49</v>
      </c>
      <c r="Q1" t="s">
        <v>53</v>
      </c>
      <c r="R1" t="s">
        <v>54</v>
      </c>
      <c r="S1" t="s">
        <v>56</v>
      </c>
      <c r="T1" t="s">
        <v>62</v>
      </c>
      <c r="U1" t="s">
        <v>63</v>
      </c>
      <c r="V1" t="s">
        <v>70</v>
      </c>
      <c r="W1" t="s">
        <v>72</v>
      </c>
      <c r="X1" t="s">
        <v>74</v>
      </c>
      <c r="Y1" t="s">
        <v>75</v>
      </c>
      <c r="Z1" t="s">
        <v>83</v>
      </c>
      <c r="AA1" t="s">
        <v>84</v>
      </c>
    </row>
    <row r="2" spans="1:27" x14ac:dyDescent="0.45">
      <c r="A2">
        <v>1986</v>
      </c>
      <c r="B2">
        <f t="shared" ref="B2:B28" si="0">AVERAGE(C2:AA2)</f>
        <v>55.871206542264275</v>
      </c>
      <c r="D2">
        <v>43.956531825517402</v>
      </c>
      <c r="E2">
        <v>47.240275687024003</v>
      </c>
      <c r="F2">
        <v>99.842806609554955</v>
      </c>
      <c r="I2">
        <v>47.949636017778602</v>
      </c>
      <c r="K2">
        <v>44.221926316031997</v>
      </c>
      <c r="L2">
        <v>25.044155543186704</v>
      </c>
      <c r="M2">
        <v>52.1906322932481</v>
      </c>
      <c r="O2">
        <v>55.633416840751998</v>
      </c>
      <c r="Q2">
        <v>26.937059553102799</v>
      </c>
      <c r="X2">
        <v>66.3409288097575</v>
      </c>
      <c r="Y2">
        <v>46.332027972816</v>
      </c>
      <c r="Z2">
        <v>73.461765714859496</v>
      </c>
      <c r="AA2">
        <v>97.174521865806184</v>
      </c>
    </row>
    <row r="3" spans="1:27" x14ac:dyDescent="0.45">
      <c r="A3">
        <v>1987</v>
      </c>
      <c r="B3">
        <f t="shared" si="0"/>
        <v>93.929639519633511</v>
      </c>
      <c r="C3">
        <v>84.583555935639694</v>
      </c>
      <c r="D3">
        <v>95.412794037200356</v>
      </c>
      <c r="E3">
        <v>98.228833098102996</v>
      </c>
      <c r="F3">
        <v>100</v>
      </c>
      <c r="I3">
        <v>94.914995247605773</v>
      </c>
      <c r="K3">
        <v>94.414498318889613</v>
      </c>
      <c r="L3">
        <v>97.150937777177418</v>
      </c>
      <c r="M3">
        <v>90.533702845091938</v>
      </c>
      <c r="O3">
        <v>95.005732368532023</v>
      </c>
      <c r="Q3">
        <v>98.937043591759405</v>
      </c>
      <c r="X3">
        <v>92.218931384790665</v>
      </c>
      <c r="Y3">
        <v>96.419852425796208</v>
      </c>
      <c r="Z3">
        <v>98.007949736408264</v>
      </c>
      <c r="AA3">
        <v>79.186126507874704</v>
      </c>
    </row>
    <row r="4" spans="1:27" x14ac:dyDescent="0.45">
      <c r="A4">
        <v>1988</v>
      </c>
      <c r="B4">
        <f t="shared" si="0"/>
        <v>95.550758783004866</v>
      </c>
      <c r="C4">
        <v>90.692130486009034</v>
      </c>
      <c r="D4">
        <v>97.385283149667373</v>
      </c>
      <c r="E4">
        <v>96.080577457377117</v>
      </c>
      <c r="F4">
        <v>98.612126494623141</v>
      </c>
      <c r="I4">
        <v>95.684332387108157</v>
      </c>
      <c r="K4">
        <v>91.962801318920839</v>
      </c>
      <c r="L4">
        <v>93.778819623907054</v>
      </c>
      <c r="M4">
        <v>92.584279156862308</v>
      </c>
      <c r="O4">
        <v>97.11355489404356</v>
      </c>
      <c r="Q4">
        <v>94.070073993540873</v>
      </c>
      <c r="X4">
        <v>95.986967093469232</v>
      </c>
      <c r="Y4">
        <v>96.512103576361284</v>
      </c>
      <c r="Z4">
        <v>97.247573330178284</v>
      </c>
      <c r="AA4">
        <v>100</v>
      </c>
    </row>
    <row r="5" spans="1:27" x14ac:dyDescent="0.45">
      <c r="A5">
        <v>1989</v>
      </c>
      <c r="B5">
        <f t="shared" si="0"/>
        <v>83.535492492588773</v>
      </c>
      <c r="C5">
        <v>91.906647546973176</v>
      </c>
      <c r="D5">
        <v>76.979367912229705</v>
      </c>
      <c r="E5">
        <v>88.106279709587199</v>
      </c>
      <c r="F5">
        <v>93.056109078158286</v>
      </c>
      <c r="I5">
        <v>80.767890884413106</v>
      </c>
      <c r="K5">
        <v>77.142194738694997</v>
      </c>
      <c r="L5">
        <v>80.830068296723695</v>
      </c>
      <c r="M5">
        <v>76.576465362068205</v>
      </c>
      <c r="O5">
        <v>79.006510093925201</v>
      </c>
      <c r="Q5">
        <v>74.702304981358793</v>
      </c>
      <c r="R5">
        <v>90.742727459931302</v>
      </c>
      <c r="S5">
        <v>80.343105839019302</v>
      </c>
      <c r="W5">
        <v>85.850239127283601</v>
      </c>
      <c r="X5">
        <v>80.316157886527606</v>
      </c>
      <c r="Y5">
        <v>83.938237346126797</v>
      </c>
      <c r="Z5">
        <v>80.136865764921595</v>
      </c>
      <c r="AA5">
        <v>99.702200346066519</v>
      </c>
    </row>
    <row r="6" spans="1:27" x14ac:dyDescent="0.45">
      <c r="A6">
        <v>1990</v>
      </c>
      <c r="B6">
        <f t="shared" si="0"/>
        <v>99.998223416246745</v>
      </c>
      <c r="C6">
        <v>100</v>
      </c>
      <c r="D6">
        <v>100</v>
      </c>
      <c r="E6">
        <v>100</v>
      </c>
      <c r="F6">
        <v>100</v>
      </c>
      <c r="I6">
        <v>100</v>
      </c>
      <c r="K6">
        <v>100</v>
      </c>
      <c r="L6">
        <v>100</v>
      </c>
      <c r="M6">
        <v>100</v>
      </c>
      <c r="O6">
        <v>100</v>
      </c>
      <c r="Q6">
        <v>100</v>
      </c>
      <c r="R6">
        <v>99.969798076194635</v>
      </c>
      <c r="S6">
        <v>100</v>
      </c>
      <c r="W6">
        <v>100</v>
      </c>
      <c r="X6">
        <v>100</v>
      </c>
      <c r="Y6">
        <v>100</v>
      </c>
      <c r="Z6">
        <v>100</v>
      </c>
      <c r="AA6">
        <v>100</v>
      </c>
    </row>
    <row r="7" spans="1:27" x14ac:dyDescent="0.45">
      <c r="A7">
        <v>1991</v>
      </c>
      <c r="B7">
        <f t="shared" si="0"/>
        <v>99.691718472337627</v>
      </c>
      <c r="C7">
        <v>100</v>
      </c>
      <c r="D7">
        <v>100</v>
      </c>
      <c r="E7">
        <v>98.722458539314403</v>
      </c>
      <c r="F7">
        <v>99.136103432336284</v>
      </c>
      <c r="I7">
        <v>99.66329069908069</v>
      </c>
      <c r="J7">
        <v>100</v>
      </c>
      <c r="K7">
        <v>99.566120019465927</v>
      </c>
      <c r="L7">
        <v>99.282891988660154</v>
      </c>
      <c r="M7">
        <v>99.334689691614429</v>
      </c>
      <c r="N7">
        <v>100</v>
      </c>
      <c r="O7">
        <v>99.255083706203166</v>
      </c>
      <c r="Q7">
        <v>99.886435850469411</v>
      </c>
      <c r="R7">
        <v>100</v>
      </c>
      <c r="S7">
        <v>99.835343954040738</v>
      </c>
      <c r="W7">
        <v>100</v>
      </c>
      <c r="X7">
        <v>99.460233093229363</v>
      </c>
      <c r="Y7">
        <v>100</v>
      </c>
      <c r="Z7">
        <v>100</v>
      </c>
      <c r="AA7">
        <v>100</v>
      </c>
    </row>
    <row r="8" spans="1:27" x14ac:dyDescent="0.45">
      <c r="A8">
        <v>1992</v>
      </c>
      <c r="B8">
        <f t="shared" si="0"/>
        <v>70.700828611097819</v>
      </c>
      <c r="C8">
        <v>84.872544951085402</v>
      </c>
      <c r="D8">
        <v>66.397910104295107</v>
      </c>
      <c r="E8">
        <v>71.427864794985396</v>
      </c>
      <c r="F8">
        <v>93.814111798712588</v>
      </c>
      <c r="I8">
        <v>64.609687135794402</v>
      </c>
      <c r="J8">
        <v>57.757058693776202</v>
      </c>
      <c r="K8">
        <v>56.803011341350199</v>
      </c>
      <c r="L8">
        <v>61.775599894185603</v>
      </c>
      <c r="M8">
        <v>72.270280286448795</v>
      </c>
      <c r="N8">
        <v>53.096560836815001</v>
      </c>
      <c r="O8">
        <v>81.488441579784507</v>
      </c>
      <c r="Q8">
        <v>63.4752654159144</v>
      </c>
      <c r="R8">
        <v>82.202570685339495</v>
      </c>
      <c r="S8">
        <v>65.204978657835198</v>
      </c>
      <c r="W8">
        <v>78.430158722317699</v>
      </c>
      <c r="X8">
        <v>57.515641102895202</v>
      </c>
      <c r="Y8">
        <v>72.199128411449294</v>
      </c>
      <c r="Z8">
        <v>63.636299925889297</v>
      </c>
      <c r="AA8">
        <v>96.338629271984658</v>
      </c>
    </row>
    <row r="9" spans="1:27" x14ac:dyDescent="0.45">
      <c r="A9">
        <v>1993</v>
      </c>
      <c r="B9">
        <f t="shared" si="0"/>
        <v>91.051162727203945</v>
      </c>
      <c r="C9">
        <v>97.666045264994537</v>
      </c>
      <c r="D9">
        <v>87.5284358127589</v>
      </c>
      <c r="E9">
        <v>93.209811345122176</v>
      </c>
      <c r="F9">
        <v>98.952555961134763</v>
      </c>
      <c r="I9">
        <v>86.5465335215994</v>
      </c>
      <c r="J9">
        <v>90.080033963879075</v>
      </c>
      <c r="K9">
        <v>84.506107963261499</v>
      </c>
      <c r="L9">
        <v>84.428838835212005</v>
      </c>
      <c r="M9">
        <v>86.347244035089204</v>
      </c>
      <c r="N9">
        <v>96.960033044428627</v>
      </c>
      <c r="O9">
        <v>94.279603351413087</v>
      </c>
      <c r="Q9">
        <v>84.591884686190795</v>
      </c>
      <c r="R9">
        <v>97.320150512938355</v>
      </c>
      <c r="S9">
        <v>87.083379602226302</v>
      </c>
      <c r="U9">
        <v>86.227674084774208</v>
      </c>
      <c r="W9">
        <v>93.952416532334666</v>
      </c>
      <c r="X9">
        <v>94.680270378738328</v>
      </c>
      <c r="Y9">
        <v>86.164961557789397</v>
      </c>
      <c r="Z9">
        <v>92.027119058100197</v>
      </c>
      <c r="AA9">
        <v>98.470155032093373</v>
      </c>
    </row>
    <row r="10" spans="1:27" x14ac:dyDescent="0.45">
      <c r="A10">
        <v>1994</v>
      </c>
      <c r="B10">
        <f t="shared" si="0"/>
        <v>94.818755463362209</v>
      </c>
      <c r="C10">
        <v>98.528070156647004</v>
      </c>
      <c r="D10">
        <v>95.945904182974871</v>
      </c>
      <c r="E10">
        <v>95.49797547379471</v>
      </c>
      <c r="F10">
        <v>95.635077706676014</v>
      </c>
      <c r="I10">
        <v>91.203822126027433</v>
      </c>
      <c r="J10">
        <v>90.514284716660853</v>
      </c>
      <c r="K10">
        <v>91.203044938659787</v>
      </c>
      <c r="L10">
        <v>96.177495041715446</v>
      </c>
      <c r="M10">
        <v>92.844012792031506</v>
      </c>
      <c r="N10">
        <v>94.931321354715209</v>
      </c>
      <c r="O10">
        <v>98.494340908605281</v>
      </c>
      <c r="Q10">
        <v>94.010236862970203</v>
      </c>
      <c r="R10">
        <v>99.089901465730037</v>
      </c>
      <c r="S10">
        <v>88.955632039840793</v>
      </c>
      <c r="U10">
        <v>96.918422792470466</v>
      </c>
      <c r="W10">
        <v>92.525334445086798</v>
      </c>
      <c r="X10">
        <v>95.679906916001514</v>
      </c>
      <c r="Y10">
        <v>97.404635590461595</v>
      </c>
      <c r="Z10">
        <v>92.519005435056457</v>
      </c>
      <c r="AA10">
        <v>98.296684321118263</v>
      </c>
    </row>
    <row r="11" spans="1:27" x14ac:dyDescent="0.45">
      <c r="A11">
        <v>1995</v>
      </c>
      <c r="B11">
        <f t="shared" si="0"/>
        <v>99.218703857635489</v>
      </c>
      <c r="C11">
        <v>100</v>
      </c>
      <c r="D11">
        <v>100</v>
      </c>
      <c r="E11">
        <v>100</v>
      </c>
      <c r="F11">
        <v>96.669786972689721</v>
      </c>
      <c r="I11">
        <v>99.129772620361877</v>
      </c>
      <c r="J11">
        <v>99.250647957830552</v>
      </c>
      <c r="K11">
        <v>100</v>
      </c>
      <c r="L11">
        <v>100</v>
      </c>
      <c r="M11">
        <v>99.627722399261771</v>
      </c>
      <c r="N11">
        <v>99.485366125641463</v>
      </c>
      <c r="O11">
        <v>100</v>
      </c>
      <c r="Q11">
        <v>100</v>
      </c>
      <c r="R11">
        <v>99.385455621928344</v>
      </c>
      <c r="S11">
        <v>100</v>
      </c>
      <c r="U11">
        <v>100</v>
      </c>
      <c r="W11">
        <v>97.903881735798748</v>
      </c>
      <c r="X11">
        <v>98.647964557778252</v>
      </c>
      <c r="Y11">
        <v>99.608812115287208</v>
      </c>
      <c r="Z11">
        <v>98.812453936001575</v>
      </c>
      <c r="AA11">
        <v>95.852213110130478</v>
      </c>
    </row>
    <row r="12" spans="1:27" x14ac:dyDescent="0.45">
      <c r="A12">
        <v>1996</v>
      </c>
      <c r="B12">
        <f t="shared" si="0"/>
        <v>97.414473968937529</v>
      </c>
      <c r="C12">
        <v>100</v>
      </c>
      <c r="D12">
        <v>96.896549863340056</v>
      </c>
      <c r="E12">
        <v>97.068274998098829</v>
      </c>
      <c r="F12">
        <v>95.681537987731645</v>
      </c>
      <c r="I12">
        <v>96.262873068313198</v>
      </c>
      <c r="J12">
        <v>97.215553604405031</v>
      </c>
      <c r="K12">
        <v>97.069910191992761</v>
      </c>
      <c r="L12">
        <v>97.795726379489835</v>
      </c>
      <c r="M12">
        <v>99.343741651099322</v>
      </c>
      <c r="N12">
        <v>100</v>
      </c>
      <c r="O12">
        <v>97.413192351724206</v>
      </c>
      <c r="Q12">
        <v>97.748137726655614</v>
      </c>
      <c r="R12">
        <v>100</v>
      </c>
      <c r="S12">
        <v>95.698177561186796</v>
      </c>
      <c r="U12">
        <v>95.402187088153141</v>
      </c>
      <c r="W12">
        <v>96.773415663298309</v>
      </c>
      <c r="X12">
        <v>99.950897103462495</v>
      </c>
      <c r="Y12">
        <v>94.292110078931302</v>
      </c>
      <c r="Z12">
        <v>99.8115939619735</v>
      </c>
      <c r="AA12">
        <v>93.865600098894504</v>
      </c>
    </row>
    <row r="13" spans="1:27" x14ac:dyDescent="0.45">
      <c r="A13">
        <v>1997</v>
      </c>
      <c r="B13">
        <f t="shared" si="0"/>
        <v>96.788545210222864</v>
      </c>
      <c r="C13">
        <v>96.883801210956861</v>
      </c>
      <c r="D13">
        <v>95.213472338591828</v>
      </c>
      <c r="E13">
        <v>95.129667198346169</v>
      </c>
      <c r="F13">
        <v>89.604092250500301</v>
      </c>
      <c r="I13">
        <v>96.539491329376418</v>
      </c>
      <c r="J13">
        <v>97.887741385336597</v>
      </c>
      <c r="K13">
        <v>95.933283555066964</v>
      </c>
      <c r="L13">
        <v>95.453544317703702</v>
      </c>
      <c r="M13">
        <v>94.290749787993647</v>
      </c>
      <c r="N13">
        <v>100</v>
      </c>
      <c r="O13">
        <v>100</v>
      </c>
      <c r="Q13">
        <v>95.778700671011663</v>
      </c>
      <c r="R13">
        <v>97.941254645170716</v>
      </c>
      <c r="S13">
        <v>100</v>
      </c>
      <c r="U13">
        <v>98.625918590818756</v>
      </c>
      <c r="W13">
        <v>97.709271353481739</v>
      </c>
      <c r="X13">
        <v>100</v>
      </c>
      <c r="Y13">
        <v>90.290485873730873</v>
      </c>
      <c r="Z13">
        <v>98.763795119942131</v>
      </c>
      <c r="AA13">
        <v>99.725634576428931</v>
      </c>
    </row>
    <row r="14" spans="1:27" x14ac:dyDescent="0.45">
      <c r="A14">
        <v>1998</v>
      </c>
      <c r="B14">
        <f t="shared" si="0"/>
        <v>97.019399862863239</v>
      </c>
      <c r="C14">
        <v>96.982492387491618</v>
      </c>
      <c r="D14">
        <v>96.472128861957714</v>
      </c>
      <c r="E14">
        <v>97.138030904710504</v>
      </c>
      <c r="F14">
        <v>100</v>
      </c>
      <c r="I14">
        <v>98.496123074281016</v>
      </c>
      <c r="J14">
        <v>97.343200737918778</v>
      </c>
      <c r="K14">
        <v>97.016313900042235</v>
      </c>
      <c r="L14">
        <v>95.868604602300778</v>
      </c>
      <c r="M14">
        <v>99.031864783240138</v>
      </c>
      <c r="N14">
        <v>97.066250697374016</v>
      </c>
      <c r="O14">
        <v>99.13288416619335</v>
      </c>
      <c r="Q14">
        <v>97.196256141617638</v>
      </c>
      <c r="R14">
        <v>94.423738960065464</v>
      </c>
      <c r="S14">
        <v>100</v>
      </c>
      <c r="U14">
        <v>97.138164956898279</v>
      </c>
      <c r="W14">
        <v>97.336752380334744</v>
      </c>
      <c r="X14">
        <v>99.721515735564196</v>
      </c>
      <c r="Y14">
        <v>94.627762852047155</v>
      </c>
      <c r="Z14">
        <v>94.405930856015871</v>
      </c>
      <c r="AA14">
        <v>90.989981259211149</v>
      </c>
    </row>
    <row r="15" spans="1:27" x14ac:dyDescent="0.45">
      <c r="A15">
        <v>1999</v>
      </c>
      <c r="B15">
        <f t="shared" si="0"/>
        <v>98.539203543059045</v>
      </c>
      <c r="C15">
        <v>91.350398099724345</v>
      </c>
      <c r="D15">
        <v>100</v>
      </c>
      <c r="E15">
        <v>100</v>
      </c>
      <c r="F15">
        <v>91.289720886509272</v>
      </c>
      <c r="I15">
        <v>100</v>
      </c>
      <c r="J15">
        <v>100</v>
      </c>
      <c r="K15">
        <v>100</v>
      </c>
      <c r="L15">
        <v>100</v>
      </c>
      <c r="M15">
        <v>100</v>
      </c>
      <c r="N15">
        <v>100</v>
      </c>
      <c r="O15">
        <v>99.922768743780495</v>
      </c>
      <c r="Q15">
        <v>100</v>
      </c>
      <c r="R15">
        <v>94.609930097220584</v>
      </c>
      <c r="S15">
        <v>98.029968854005716</v>
      </c>
      <c r="U15">
        <v>100</v>
      </c>
      <c r="W15">
        <v>100</v>
      </c>
      <c r="X15">
        <v>97.586278713385425</v>
      </c>
      <c r="Y15">
        <v>98.259375198715304</v>
      </c>
      <c r="Z15">
        <v>100</v>
      </c>
      <c r="AA15">
        <v>99.735630267839767</v>
      </c>
    </row>
    <row r="16" spans="1:27" x14ac:dyDescent="0.45">
      <c r="A16">
        <v>2000</v>
      </c>
      <c r="B16">
        <f t="shared" si="0"/>
        <v>98.681859521988414</v>
      </c>
      <c r="C16">
        <v>99.738864750017541</v>
      </c>
      <c r="D16">
        <v>99.803030140011629</v>
      </c>
      <c r="E16">
        <v>100</v>
      </c>
      <c r="F16">
        <v>88.535746253925097</v>
      </c>
      <c r="H16">
        <v>96.628789615861464</v>
      </c>
      <c r="I16">
        <v>100</v>
      </c>
      <c r="J16">
        <v>100</v>
      </c>
      <c r="K16">
        <v>100</v>
      </c>
      <c r="L16">
        <v>100</v>
      </c>
      <c r="M16">
        <v>100</v>
      </c>
      <c r="N16">
        <v>100</v>
      </c>
      <c r="O16">
        <v>97.358753255207972</v>
      </c>
      <c r="Q16">
        <v>100</v>
      </c>
      <c r="R16">
        <v>97.712168982513703</v>
      </c>
      <c r="S16">
        <v>99.343537023674983</v>
      </c>
      <c r="U16">
        <v>99.874910268095263</v>
      </c>
      <c r="V16">
        <v>94.488313687950409</v>
      </c>
      <c r="W16">
        <v>100</v>
      </c>
      <c r="X16">
        <v>97.516795506487</v>
      </c>
      <c r="Y16">
        <v>100</v>
      </c>
      <c r="Z16">
        <v>100</v>
      </c>
      <c r="AA16">
        <v>100</v>
      </c>
    </row>
    <row r="17" spans="1:56" x14ac:dyDescent="0.45">
      <c r="A17">
        <v>2001</v>
      </c>
      <c r="B17">
        <f t="shared" si="0"/>
        <v>97.46275402163262</v>
      </c>
      <c r="C17">
        <v>91.549510483351128</v>
      </c>
      <c r="D17">
        <v>99.05518675740494</v>
      </c>
      <c r="E17">
        <v>99.052450362769363</v>
      </c>
      <c r="F17">
        <v>98.980674480758637</v>
      </c>
      <c r="H17">
        <v>88.763701882109402</v>
      </c>
      <c r="I17">
        <v>98.110724544727148</v>
      </c>
      <c r="J17">
        <v>98.327420347762086</v>
      </c>
      <c r="K17">
        <v>99.347945320074345</v>
      </c>
      <c r="L17">
        <v>99.300428894215983</v>
      </c>
      <c r="M17">
        <v>99.128868929408739</v>
      </c>
      <c r="N17">
        <v>98.42821737488562</v>
      </c>
      <c r="O17">
        <v>100</v>
      </c>
      <c r="Q17">
        <v>99.461250912784223</v>
      </c>
      <c r="R17">
        <v>95.389404019088005</v>
      </c>
      <c r="S17">
        <v>97.48694350088816</v>
      </c>
      <c r="T17">
        <v>95.801119188605838</v>
      </c>
      <c r="U17">
        <v>98.506411931092202</v>
      </c>
      <c r="V17">
        <v>100</v>
      </c>
      <c r="W17">
        <v>99.28841632487449</v>
      </c>
      <c r="X17">
        <v>86.454271657336506</v>
      </c>
      <c r="Y17">
        <v>100</v>
      </c>
      <c r="Z17">
        <v>100</v>
      </c>
      <c r="AA17">
        <v>99.210395585413636</v>
      </c>
    </row>
    <row r="18" spans="1:56" x14ac:dyDescent="0.45">
      <c r="A18">
        <v>2002</v>
      </c>
      <c r="B18">
        <f t="shared" si="0"/>
        <v>98.752762271475859</v>
      </c>
      <c r="C18">
        <v>99.754077461188146</v>
      </c>
      <c r="D18">
        <v>100</v>
      </c>
      <c r="E18">
        <v>99.722913073637628</v>
      </c>
      <c r="F18">
        <v>98.737617482553276</v>
      </c>
      <c r="H18">
        <v>100</v>
      </c>
      <c r="I18">
        <v>99.319874479388005</v>
      </c>
      <c r="J18">
        <v>99.68197959176274</v>
      </c>
      <c r="K18">
        <v>99.841625595215618</v>
      </c>
      <c r="L18">
        <v>100</v>
      </c>
      <c r="M18">
        <v>99.153332056426351</v>
      </c>
      <c r="N18">
        <v>99.830060383131752</v>
      </c>
      <c r="O18">
        <v>100</v>
      </c>
      <c r="Q18">
        <v>99.681675907166152</v>
      </c>
      <c r="R18">
        <v>98.065921123185376</v>
      </c>
      <c r="S18">
        <v>100</v>
      </c>
      <c r="T18">
        <v>100</v>
      </c>
      <c r="U18">
        <v>99.462323588077197</v>
      </c>
      <c r="V18">
        <v>99.769709250942014</v>
      </c>
      <c r="W18">
        <v>99.850730684602809</v>
      </c>
      <c r="X18">
        <v>98.867097732656873</v>
      </c>
      <c r="Y18">
        <v>98.925482502324357</v>
      </c>
      <c r="Z18">
        <v>95.164478615543345</v>
      </c>
      <c r="AA18">
        <v>85.484632716142698</v>
      </c>
    </row>
    <row r="19" spans="1:56" x14ac:dyDescent="0.45">
      <c r="A19">
        <v>2003</v>
      </c>
      <c r="B19">
        <f t="shared" si="0"/>
        <v>98.823822390046089</v>
      </c>
      <c r="C19">
        <v>100</v>
      </c>
      <c r="D19">
        <v>98.386476569319683</v>
      </c>
      <c r="E19">
        <v>98.331858518620081</v>
      </c>
      <c r="F19">
        <v>100</v>
      </c>
      <c r="H19">
        <v>99.583696201961629</v>
      </c>
      <c r="I19">
        <v>99.205145919032148</v>
      </c>
      <c r="J19">
        <v>98.687409956264744</v>
      </c>
      <c r="K19">
        <v>98.947448838663036</v>
      </c>
      <c r="L19">
        <v>99.54752760911505</v>
      </c>
      <c r="M19">
        <v>98.125496299827006</v>
      </c>
      <c r="N19">
        <v>98.487947083738874</v>
      </c>
      <c r="O19">
        <v>100</v>
      </c>
      <c r="Q19">
        <v>99.053570957553873</v>
      </c>
      <c r="R19">
        <v>100</v>
      </c>
      <c r="S19">
        <v>100</v>
      </c>
      <c r="T19">
        <v>99.489371775892621</v>
      </c>
      <c r="U19">
        <v>98.612018470304292</v>
      </c>
      <c r="V19">
        <v>100</v>
      </c>
      <c r="W19">
        <v>98.340641396853968</v>
      </c>
      <c r="X19">
        <v>100</v>
      </c>
      <c r="Y19">
        <v>96.839570169044265</v>
      </c>
      <c r="Z19">
        <v>99.027742036281907</v>
      </c>
      <c r="AA19">
        <v>92.281993168587078</v>
      </c>
    </row>
    <row r="20" spans="1:56" x14ac:dyDescent="0.45">
      <c r="A20">
        <v>2004</v>
      </c>
      <c r="B20">
        <f t="shared" si="0"/>
        <v>82.009378814788121</v>
      </c>
      <c r="C20">
        <v>69.288798308006804</v>
      </c>
      <c r="D20">
        <v>80.564839391393008</v>
      </c>
      <c r="E20">
        <v>81.767513438689406</v>
      </c>
      <c r="F20">
        <v>89.332739306004797</v>
      </c>
      <c r="H20">
        <v>81.868292697351507</v>
      </c>
      <c r="I20">
        <v>79.984115636075302</v>
      </c>
      <c r="J20">
        <v>80.629745919643298</v>
      </c>
      <c r="K20">
        <v>80.940143096583697</v>
      </c>
      <c r="L20">
        <v>78.743886005712596</v>
      </c>
      <c r="M20">
        <v>81.021693807515504</v>
      </c>
      <c r="N20">
        <v>82.560791996914105</v>
      </c>
      <c r="O20">
        <v>82.130215791482996</v>
      </c>
      <c r="Q20">
        <v>80.947317229357296</v>
      </c>
      <c r="R20">
        <v>72.217639877615298</v>
      </c>
      <c r="S20">
        <v>85.672384301585197</v>
      </c>
      <c r="T20">
        <v>76.813025218641897</v>
      </c>
      <c r="U20">
        <v>80.835964908313699</v>
      </c>
      <c r="V20">
        <v>90.50070688089292</v>
      </c>
      <c r="W20">
        <v>82.075946582531301</v>
      </c>
      <c r="X20">
        <v>76.913861368039392</v>
      </c>
      <c r="Y20">
        <v>88.201610005516997</v>
      </c>
      <c r="Z20">
        <v>84.098110043650493</v>
      </c>
      <c r="AA20">
        <v>99.106370928609593</v>
      </c>
    </row>
    <row r="21" spans="1:56" x14ac:dyDescent="0.45">
      <c r="A21">
        <v>2005</v>
      </c>
      <c r="B21">
        <f t="shared" si="0"/>
        <v>59.015242553444423</v>
      </c>
      <c r="C21">
        <v>54.598004267236</v>
      </c>
      <c r="D21">
        <v>54.985938234421397</v>
      </c>
      <c r="E21">
        <v>55.410671857734997</v>
      </c>
      <c r="F21">
        <v>76.745473714442696</v>
      </c>
      <c r="H21">
        <v>45.424366864896697</v>
      </c>
      <c r="I21">
        <v>57.0610797262513</v>
      </c>
      <c r="J21">
        <v>52.819919147258702</v>
      </c>
      <c r="K21">
        <v>54.7730154021638</v>
      </c>
      <c r="L21">
        <v>54.5582757940373</v>
      </c>
      <c r="M21">
        <v>54.988496512327302</v>
      </c>
      <c r="N21">
        <v>52.472372684908599</v>
      </c>
      <c r="O21">
        <v>73.006939470893599</v>
      </c>
      <c r="Q21">
        <v>55.756192736289698</v>
      </c>
      <c r="R21">
        <v>61.910687753956999</v>
      </c>
      <c r="S21">
        <v>62.142044772175197</v>
      </c>
      <c r="T21">
        <v>54.8050011695263</v>
      </c>
      <c r="U21">
        <v>52.516968423336401</v>
      </c>
      <c r="V21">
        <v>49.834170880836901</v>
      </c>
      <c r="W21">
        <v>52.492423327755603</v>
      </c>
      <c r="X21">
        <v>54.684674123927998</v>
      </c>
      <c r="Y21">
        <v>64.692273176258908</v>
      </c>
      <c r="Z21">
        <v>61.671588688585402</v>
      </c>
      <c r="AA21">
        <v>100</v>
      </c>
    </row>
    <row r="22" spans="1:56" x14ac:dyDescent="0.45">
      <c r="A22">
        <v>2006</v>
      </c>
      <c r="B22">
        <f t="shared" si="0"/>
        <v>76.348197134965616</v>
      </c>
      <c r="C22">
        <v>68.316405041007201</v>
      </c>
      <c r="D22">
        <v>74.997746809753892</v>
      </c>
      <c r="E22">
        <v>75.650549520127697</v>
      </c>
      <c r="F22">
        <v>83.971982869431997</v>
      </c>
      <c r="H22">
        <v>61.3454304802462</v>
      </c>
      <c r="I22">
        <v>75.198195482900104</v>
      </c>
      <c r="J22">
        <v>74.008815369001695</v>
      </c>
      <c r="K22">
        <v>75.313587149837701</v>
      </c>
      <c r="L22">
        <v>75.583166318408701</v>
      </c>
      <c r="M22">
        <v>73.369898057484107</v>
      </c>
      <c r="N22">
        <v>74.646071989264101</v>
      </c>
      <c r="O22">
        <v>85.670650263023305</v>
      </c>
      <c r="Q22">
        <v>76.087588061762602</v>
      </c>
      <c r="R22">
        <v>90.94004147045365</v>
      </c>
      <c r="S22">
        <v>74.961540985027298</v>
      </c>
      <c r="T22">
        <v>61.950748226317103</v>
      </c>
      <c r="U22">
        <v>72.921810996176305</v>
      </c>
      <c r="V22">
        <v>69.315176908815005</v>
      </c>
      <c r="W22">
        <v>73.163814277901196</v>
      </c>
      <c r="X22">
        <v>73.884369998660802</v>
      </c>
      <c r="Y22">
        <v>84.186284258449405</v>
      </c>
      <c r="Z22">
        <v>81.317187501250402</v>
      </c>
      <c r="AA22">
        <v>99.20747206890907</v>
      </c>
    </row>
    <row r="23" spans="1:56" x14ac:dyDescent="0.45">
      <c r="A23">
        <v>2007</v>
      </c>
      <c r="B23">
        <f t="shared" si="0"/>
        <v>86.555158821602944</v>
      </c>
      <c r="C23">
        <v>58.986132409316902</v>
      </c>
      <c r="D23">
        <v>96.951469514793075</v>
      </c>
      <c r="E23">
        <v>96.940584984761102</v>
      </c>
      <c r="F23">
        <v>90.896015592429933</v>
      </c>
      <c r="G23">
        <v>100</v>
      </c>
      <c r="H23">
        <v>95.227809948608623</v>
      </c>
      <c r="I23">
        <v>94.898617303193063</v>
      </c>
      <c r="J23">
        <v>97.19397157270437</v>
      </c>
      <c r="K23">
        <v>97.387945110446879</v>
      </c>
      <c r="L23">
        <v>97.800112321390216</v>
      </c>
      <c r="M23">
        <v>93.014058098330707</v>
      </c>
      <c r="N23">
        <v>95.854886843439786</v>
      </c>
      <c r="O23">
        <v>64.978246481128508</v>
      </c>
      <c r="Q23">
        <v>97.288225175506454</v>
      </c>
      <c r="R23">
        <v>51.918316916106299</v>
      </c>
      <c r="S23">
        <v>77.617281342252909</v>
      </c>
      <c r="T23">
        <v>63.247822061992302</v>
      </c>
      <c r="U23">
        <v>96.357072007399395</v>
      </c>
      <c r="V23">
        <v>44.383430925490401</v>
      </c>
      <c r="W23">
        <v>96.982689443355895</v>
      </c>
      <c r="X23">
        <v>89.525305859135699</v>
      </c>
      <c r="Y23">
        <v>99.034023038804463</v>
      </c>
      <c r="Z23">
        <v>92.307197913899643</v>
      </c>
      <c r="AA23">
        <v>88.532596853983705</v>
      </c>
    </row>
    <row r="24" spans="1:56" x14ac:dyDescent="0.45">
      <c r="A24">
        <v>2008</v>
      </c>
      <c r="B24">
        <f t="shared" si="0"/>
        <v>76.999547424235359</v>
      </c>
      <c r="C24">
        <v>49.234764118420102</v>
      </c>
      <c r="D24">
        <v>85.757226503418394</v>
      </c>
      <c r="E24">
        <v>84.323687379934199</v>
      </c>
      <c r="F24">
        <v>54.881079428867302</v>
      </c>
      <c r="G24">
        <v>99.788566260169446</v>
      </c>
      <c r="H24">
        <v>74.941942858541694</v>
      </c>
      <c r="I24">
        <v>76.022397644329303</v>
      </c>
      <c r="J24">
        <v>84.766197964316802</v>
      </c>
      <c r="K24">
        <v>84.608868284807301</v>
      </c>
      <c r="L24">
        <v>85.8136891064038</v>
      </c>
      <c r="M24">
        <v>84.987665178524708</v>
      </c>
      <c r="N24">
        <v>81.6376145861758</v>
      </c>
      <c r="O24">
        <v>74.329400500475302</v>
      </c>
      <c r="Q24">
        <v>85.351084366048994</v>
      </c>
      <c r="R24">
        <v>44.861808750705002</v>
      </c>
      <c r="S24">
        <v>75.450972785076402</v>
      </c>
      <c r="T24">
        <v>60.062082908636697</v>
      </c>
      <c r="U24">
        <v>83.469769284261801</v>
      </c>
      <c r="V24">
        <v>53.1505790408821</v>
      </c>
      <c r="W24">
        <v>83.939903454220399</v>
      </c>
      <c r="X24">
        <v>69.204487820301097</v>
      </c>
      <c r="Y24">
        <v>100</v>
      </c>
      <c r="Z24">
        <v>77.970641066539699</v>
      </c>
      <c r="AA24">
        <v>93.434708890592646</v>
      </c>
    </row>
    <row r="25" spans="1:56" x14ac:dyDescent="0.45">
      <c r="A25">
        <v>2009</v>
      </c>
      <c r="B25">
        <f t="shared" si="0"/>
        <v>62.896689192775</v>
      </c>
      <c r="C25">
        <v>39.468115175617498</v>
      </c>
      <c r="D25">
        <v>66.132267227248008</v>
      </c>
      <c r="E25">
        <v>64.116030474267703</v>
      </c>
      <c r="F25">
        <v>59.142253071169897</v>
      </c>
      <c r="G25">
        <v>100</v>
      </c>
      <c r="H25">
        <v>47.782927952831002</v>
      </c>
      <c r="I25">
        <v>61.659929328733497</v>
      </c>
      <c r="J25">
        <v>66.571500177500198</v>
      </c>
      <c r="K25">
        <v>66.910500503190903</v>
      </c>
      <c r="L25">
        <v>69.949954837685695</v>
      </c>
      <c r="M25">
        <v>58.073054009734797</v>
      </c>
      <c r="N25">
        <v>59.274505747880298</v>
      </c>
      <c r="O25">
        <v>99.402873716908246</v>
      </c>
      <c r="Q25">
        <v>65.639626592475793</v>
      </c>
      <c r="R25">
        <v>41.440488795436899</v>
      </c>
      <c r="S25">
        <v>50.824243068824899</v>
      </c>
      <c r="T25">
        <v>37.328185538859799</v>
      </c>
      <c r="U25">
        <v>61.044869730812501</v>
      </c>
      <c r="V25">
        <v>48.322033545841698</v>
      </c>
      <c r="W25">
        <v>62.962711681255598</v>
      </c>
      <c r="X25">
        <v>42.6764586202845</v>
      </c>
      <c r="Y25">
        <v>80.805649635871404</v>
      </c>
      <c r="Z25">
        <v>71.302340000828096</v>
      </c>
      <c r="AA25">
        <v>88.690021193341295</v>
      </c>
    </row>
    <row r="26" spans="1:56" x14ac:dyDescent="0.45">
      <c r="A26">
        <v>2010</v>
      </c>
      <c r="B26">
        <f t="shared" si="0"/>
        <v>59.315693542428818</v>
      </c>
      <c r="C26">
        <v>39.855481885579401</v>
      </c>
      <c r="D26">
        <v>58.259221287066502</v>
      </c>
      <c r="E26">
        <v>51.616687105606701</v>
      </c>
      <c r="F26">
        <v>55.1583101519225</v>
      </c>
      <c r="G26">
        <v>99.652809542749111</v>
      </c>
      <c r="H26">
        <v>46.491204357043699</v>
      </c>
      <c r="I26">
        <v>64.721276052944503</v>
      </c>
      <c r="J26">
        <v>59.459191533254703</v>
      </c>
      <c r="K26">
        <v>61.102110820259902</v>
      </c>
      <c r="L26">
        <v>65.83992763973859</v>
      </c>
      <c r="M26">
        <v>52.045009479893103</v>
      </c>
      <c r="N26">
        <v>43.373320483160299</v>
      </c>
      <c r="O26">
        <v>92.856769630109511</v>
      </c>
      <c r="P26">
        <v>76.688584422500995</v>
      </c>
      <c r="Q26">
        <v>61.284389993087899</v>
      </c>
      <c r="R26">
        <v>45.759886781438098</v>
      </c>
      <c r="S26">
        <v>38.810672090191098</v>
      </c>
      <c r="T26">
        <v>26.164412744609507</v>
      </c>
      <c r="U26">
        <v>56.011676670584599</v>
      </c>
      <c r="V26">
        <v>45.667290891795297</v>
      </c>
      <c r="W26">
        <v>46.952643462217999</v>
      </c>
      <c r="X26">
        <v>40.399456251610999</v>
      </c>
      <c r="Y26">
        <v>86.139418373818899</v>
      </c>
      <c r="Z26">
        <v>73.829984680336793</v>
      </c>
      <c r="AA26">
        <v>94.752602229199766</v>
      </c>
    </row>
    <row r="27" spans="1:56" x14ac:dyDescent="0.45">
      <c r="A27">
        <v>2011</v>
      </c>
      <c r="B27">
        <f t="shared" si="0"/>
        <v>59.518091195651294</v>
      </c>
      <c r="C27">
        <v>40.0793055100591</v>
      </c>
      <c r="D27">
        <v>49.381528507509202</v>
      </c>
      <c r="E27">
        <v>43.798152727220803</v>
      </c>
      <c r="F27">
        <v>63.6850006222407</v>
      </c>
      <c r="G27">
        <v>100</v>
      </c>
      <c r="H27">
        <v>42.642878949032401</v>
      </c>
      <c r="I27">
        <v>58.404041829315602</v>
      </c>
      <c r="J27">
        <v>51.053651664524303</v>
      </c>
      <c r="K27">
        <v>47.934253003695297</v>
      </c>
      <c r="L27">
        <v>55.8623151572802</v>
      </c>
      <c r="M27">
        <v>74.519357389675704</v>
      </c>
      <c r="N27">
        <v>59.825741515299299</v>
      </c>
      <c r="O27">
        <v>100</v>
      </c>
      <c r="P27">
        <v>53.115620577559604</v>
      </c>
      <c r="Q27">
        <v>52.510481586847398</v>
      </c>
      <c r="R27">
        <v>43.212706498154098</v>
      </c>
      <c r="S27">
        <v>43.358948528945497</v>
      </c>
      <c r="T27">
        <v>30.6290187573846</v>
      </c>
      <c r="U27">
        <v>77.201205714143697</v>
      </c>
      <c r="V27">
        <v>43.799228017045202</v>
      </c>
      <c r="W27">
        <v>59.399314315175999</v>
      </c>
      <c r="X27">
        <v>44.266640740605901</v>
      </c>
      <c r="Y27">
        <v>96.268200672213965</v>
      </c>
      <c r="Z27">
        <v>74.718887212357203</v>
      </c>
      <c r="AA27">
        <v>82.285800394996599</v>
      </c>
    </row>
    <row r="28" spans="1:56" x14ac:dyDescent="0.45">
      <c r="A28">
        <v>2012</v>
      </c>
      <c r="B28">
        <f t="shared" si="0"/>
        <v>53.754611643054986</v>
      </c>
      <c r="C28">
        <v>58.823337632913301</v>
      </c>
      <c r="D28">
        <v>36.538253865607501</v>
      </c>
      <c r="E28">
        <v>36.058799188267997</v>
      </c>
      <c r="F28">
        <v>61.179744152515497</v>
      </c>
      <c r="G28">
        <v>100</v>
      </c>
      <c r="H28">
        <v>40.476159530632799</v>
      </c>
      <c r="I28">
        <v>46.7024028754768</v>
      </c>
      <c r="J28">
        <v>45.472498280844</v>
      </c>
      <c r="K28">
        <v>35.492967552888601</v>
      </c>
      <c r="L28">
        <v>46.362586327930401</v>
      </c>
      <c r="M28">
        <v>67.00394380462879</v>
      </c>
      <c r="N28">
        <v>31.972474453942894</v>
      </c>
      <c r="O28">
        <v>95.089615660781234</v>
      </c>
      <c r="P28">
        <v>52.337227069327803</v>
      </c>
      <c r="Q28">
        <v>40.572773954538697</v>
      </c>
      <c r="R28">
        <v>48.100197732213203</v>
      </c>
      <c r="S28">
        <v>55.226303430711702</v>
      </c>
      <c r="T28">
        <v>32.524555776168199</v>
      </c>
      <c r="U28">
        <v>79.633407385715401</v>
      </c>
      <c r="V28">
        <v>45.5208155958926</v>
      </c>
      <c r="W28">
        <v>37.368333660767803</v>
      </c>
      <c r="X28">
        <v>57.614956994312799</v>
      </c>
      <c r="Y28">
        <v>43.862353879115702</v>
      </c>
      <c r="Z28">
        <v>69.623812468938809</v>
      </c>
      <c r="AA28">
        <v>80.307769802242305</v>
      </c>
    </row>
    <row r="30" spans="1:56" x14ac:dyDescent="0.45">
      <c r="A30" t="s">
        <v>153</v>
      </c>
      <c r="B30" s="7">
        <f t="array" ref="B30:B31">LINEST(B2:B28,,TRUE, TRUE)</f>
        <v>-0.95774922689567354</v>
      </c>
      <c r="C30" s="7">
        <f t="array" ref="C30:C31">LINEST(C3:C28,,TRUE, TRUE)</f>
        <v>-2.2007938056120331</v>
      </c>
      <c r="D30" s="7">
        <f t="array" ref="D30:D31">LINEST(D2:D28,,TRUE, TRUE)</f>
        <v>-0.9391541869421387</v>
      </c>
      <c r="E30" s="7">
        <f t="array" ref="E30:E31">LINEST(E2:E28,,TRUE, TRUE)</f>
        <v>-1.1823955540126514</v>
      </c>
      <c r="F30" s="7">
        <f t="array" ref="F30:F31">LINEST(F2:F28,,TRUE,TRUE)</f>
        <v>-1.4843665560769141</v>
      </c>
      <c r="G30" s="7">
        <f t="array" ref="G30:G31">LINEST(G23:G28,,TRUE, TRUE)</f>
        <v>8.2031646354506216E-3</v>
      </c>
      <c r="H30" s="7">
        <f t="array" ref="H30:H31">LINEST(H16:H28, , TRUE, TRUE)</f>
        <v>-4.9505859290652854</v>
      </c>
      <c r="I30" s="7">
        <f t="array" ref="I30:I31">LINEST(I24:I28,,TRUE,TRUE)</f>
        <v>-6.1895877037122888</v>
      </c>
      <c r="J30" s="7">
        <f t="array" ref="J30:J31">LINEST(J7:J28,,TRUE, TRUE)</f>
        <v>-1.6751447757770155</v>
      </c>
      <c r="K30" s="7">
        <f t="array" ref="K30:K31">LINEST(K17:K28,,TRUE,TRUE)</f>
        <v>-4.8708208784964064</v>
      </c>
      <c r="L30" s="7">
        <f t="array" ref="L30:L31">LINEST(L2:L28,,TRUE, TRUE)</f>
        <v>-0.56599646864630182</v>
      </c>
      <c r="M30" s="7">
        <f t="array" ref="M30:M31">LINEST(M3:M28,,TRUE,TRUE)</f>
        <v>-1.0204262226774181</v>
      </c>
      <c r="N30" s="7">
        <f t="array" ref="N30:N31">LINEST(N7:N28,,TRUE, TRUE)</f>
        <v>-2.0637153133230646</v>
      </c>
      <c r="O30" s="7">
        <f t="array" ref="O30:O31">LINEST(O10:O28, , TRUE, TRUE)</f>
        <v>-0.76637888702237145</v>
      </c>
      <c r="P30" s="7">
        <f t="array" ref="P30:P31">LINEST(P26:P28,,TRUE, TRUE)</f>
        <v>-12.1756786765866</v>
      </c>
      <c r="Q30" s="7">
        <f t="array" ref="Q30:Q31">LINEST(Q13:Q28, , TRUE, TRUE)</f>
        <v>-3.4543331373069774</v>
      </c>
      <c r="R30" s="7">
        <f t="array" ref="R30:R31">LINEST(R5:R28, , TRUE, TRUE)</f>
        <v>-2.5548445789892833</v>
      </c>
      <c r="S30" s="7">
        <f t="array" ref="S30:S31">LINEST(S5:S28,,TRUE, TRUE)</f>
        <v>-1.8115837053369299</v>
      </c>
      <c r="T30" s="7">
        <f t="array" ref="T30:T31">LINEST(T17:T28,,TRUE,TRUE)</f>
        <v>-7.0419986758225139</v>
      </c>
      <c r="U30" s="7">
        <f t="array" ref="U30:U31">LINEST(U9:U28,,TRUE,TRUE)</f>
        <v>-1.6698495417703885</v>
      </c>
      <c r="V30" s="7">
        <f t="array" ref="V30:V31">LINEST(V16:V28,,TRUE,TRUE)</f>
        <v>-5.6395792137447867</v>
      </c>
      <c r="W30" s="7">
        <f t="array" ref="W30:W31">LINEST(W5:W28,,TRUE,TRUE)</f>
        <v>-1.7856650318319249</v>
      </c>
      <c r="X30" s="7">
        <f t="array" ref="X30:X31">LINEST(X10:X28, , TRUE, TRUE)</f>
        <v>-3.2976407246001012</v>
      </c>
      <c r="Y30" s="7">
        <f t="array" ref="Y30:Y31">LINEST(Y2:Y28,,TRUE, TRUE)</f>
        <v>-0.15287275133112427</v>
      </c>
      <c r="Z30" s="7">
        <f t="array" ref="Z30:Z31">LINEST(Z2:Z28,,TRUE, TRUE)</f>
        <v>-0.63528246840377223</v>
      </c>
      <c r="AA30" s="7">
        <f t="array" ref="AA30:AA31">LINEST(AA12:AA28,,TRUE, TRUE)</f>
        <v>-0.70177616737935766</v>
      </c>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row>
    <row r="31" spans="1:56" x14ac:dyDescent="0.45">
      <c r="A31" t="s">
        <v>154</v>
      </c>
      <c r="B31" s="7">
        <v>0.36508987454414815</v>
      </c>
      <c r="C31" s="7">
        <v>0.37925659487160174</v>
      </c>
      <c r="D31" s="7">
        <v>0.46680992151540929</v>
      </c>
      <c r="E31" s="7">
        <v>0.45844637859095394</v>
      </c>
      <c r="F31" s="7">
        <v>0.24393665721851579</v>
      </c>
      <c r="G31" s="7">
        <v>4.0010296161476187E-2</v>
      </c>
      <c r="H31" s="7">
        <v>1.1204125300900778</v>
      </c>
      <c r="I31" s="7">
        <v>1.4915996802422817</v>
      </c>
      <c r="J31" s="7">
        <v>0.5432359779886371</v>
      </c>
      <c r="K31" s="7">
        <v>1.1767568456665753</v>
      </c>
      <c r="L31" s="7">
        <v>0.49942165535053068</v>
      </c>
      <c r="M31" s="7">
        <v>0.35193543887538131</v>
      </c>
      <c r="N31" s="7">
        <v>0.60941806009195909</v>
      </c>
      <c r="O31" s="7">
        <v>0.43829427881044358</v>
      </c>
      <c r="P31" s="7">
        <v>6.5802256599805711</v>
      </c>
      <c r="Q31" s="7">
        <v>0.67530083542162345</v>
      </c>
      <c r="R31" s="7">
        <v>0.41718364547037229</v>
      </c>
      <c r="S31" s="7">
        <v>0.46183364932070603</v>
      </c>
      <c r="T31" s="7">
        <v>0.80241408739655362</v>
      </c>
      <c r="U31" s="7">
        <v>0.48233498898718541</v>
      </c>
      <c r="V31" s="7">
        <v>0.88376358297393864</v>
      </c>
      <c r="W31" s="7">
        <v>0.43742566389652865</v>
      </c>
      <c r="X31" s="7">
        <v>0.52092375068263352</v>
      </c>
      <c r="Y31" s="7">
        <v>0.38858815724433182</v>
      </c>
      <c r="Z31" s="7">
        <v>0.29644913791470029</v>
      </c>
      <c r="AA31" s="7">
        <v>0.27975016835728717</v>
      </c>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row>
    <row r="32" spans="1:56" x14ac:dyDescent="0.45">
      <c r="A32" t="s">
        <v>155</v>
      </c>
      <c r="B32" s="7">
        <f>B30/B31</f>
        <v>-2.6233245391741442</v>
      </c>
      <c r="C32" s="7">
        <f t="shared" ref="C32:AA32" si="1">C30/C31</f>
        <v>-5.8029150590172787</v>
      </c>
      <c r="D32" s="7">
        <f t="shared" si="1"/>
        <v>-2.0118556689912546</v>
      </c>
      <c r="E32" s="7">
        <f t="shared" si="1"/>
        <v>-2.5791359889171179</v>
      </c>
      <c r="F32" s="7">
        <f t="shared" si="1"/>
        <v>-6.0850491803994622</v>
      </c>
      <c r="G32" s="7">
        <f t="shared" si="1"/>
        <v>0.20502634127834871</v>
      </c>
      <c r="H32" s="7">
        <f t="shared" si="1"/>
        <v>-4.4185385258653556</v>
      </c>
      <c r="I32" s="7">
        <f t="shared" si="1"/>
        <v>-4.149630618522866</v>
      </c>
      <c r="J32" s="7">
        <f t="shared" si="1"/>
        <v>-3.0836410761660829</v>
      </c>
      <c r="K32" s="7">
        <f t="shared" si="1"/>
        <v>-4.1391906037626018</v>
      </c>
      <c r="L32" s="7">
        <f t="shared" si="1"/>
        <v>-1.1333038176909731</v>
      </c>
      <c r="M32" s="7">
        <f t="shared" si="1"/>
        <v>-2.8994699310140977</v>
      </c>
      <c r="N32" s="7">
        <f t="shared" si="1"/>
        <v>-3.3863704548100477</v>
      </c>
      <c r="O32" s="7">
        <f t="shared" si="1"/>
        <v>-1.7485486899403953</v>
      </c>
      <c r="P32" s="7">
        <f t="shared" si="1"/>
        <v>-1.8503436364859485</v>
      </c>
      <c r="Q32" s="7">
        <f t="shared" si="1"/>
        <v>-5.1152507980391695</v>
      </c>
      <c r="R32" s="7">
        <f t="shared" si="1"/>
        <v>-6.1240286064155507</v>
      </c>
      <c r="S32" s="7">
        <f t="shared" si="1"/>
        <v>-3.9225892439875722</v>
      </c>
      <c r="T32" s="7">
        <f t="shared" si="1"/>
        <v>-8.7760157584849985</v>
      </c>
      <c r="U32" s="7">
        <f t="shared" si="1"/>
        <v>-3.4620120453562051</v>
      </c>
      <c r="V32" s="7">
        <f t="shared" si="1"/>
        <v>-6.3813211161825985</v>
      </c>
      <c r="W32" s="7">
        <f t="shared" si="1"/>
        <v>-4.0822136861506078</v>
      </c>
      <c r="X32" s="7">
        <f t="shared" si="1"/>
        <v>-6.3303712304896402</v>
      </c>
      <c r="Y32" s="7">
        <f t="shared" si="1"/>
        <v>-0.39340558501633072</v>
      </c>
      <c r="Z32" s="7">
        <f t="shared" si="1"/>
        <v>-2.1429728987323524</v>
      </c>
      <c r="AA32" s="7">
        <f t="shared" si="1"/>
        <v>-2.5085817517116689</v>
      </c>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row>
    <row r="34" spans="1:56" x14ac:dyDescent="0.45">
      <c r="A34" t="s">
        <v>157</v>
      </c>
      <c r="B34" s="8">
        <f t="array" ref="B34">MATCH(TRUE, B2:B28&lt;&gt;"",0)</f>
        <v>1</v>
      </c>
      <c r="C34" s="8">
        <f t="array" ref="C34">MATCH(TRUE, C2:C28&lt;&gt;"",0)</f>
        <v>2</v>
      </c>
      <c r="D34" s="8">
        <f t="array" ref="D34">MATCH(TRUE, D2:D28&lt;&gt;"",0)</f>
        <v>1</v>
      </c>
      <c r="E34" s="8">
        <f t="array" ref="E34">MATCH(TRUE, E2:E28&lt;&gt;"",0)</f>
        <v>1</v>
      </c>
      <c r="F34" s="8">
        <f t="array" ref="F34">MATCH(TRUE, F2:F28&lt;&gt;"",0)</f>
        <v>1</v>
      </c>
      <c r="G34" s="8">
        <f t="array" ref="G34">MATCH(TRUE, G2:G28&lt;&gt;"",0)</f>
        <v>22</v>
      </c>
      <c r="H34" s="8">
        <f t="array" ref="H34">MATCH(TRUE, H2:H28&lt;&gt;"",0)</f>
        <v>15</v>
      </c>
      <c r="I34" s="8">
        <f t="array" ref="I34">MATCH(TRUE, I2:I28&lt;&gt;"",0)</f>
        <v>1</v>
      </c>
      <c r="J34" s="8">
        <f t="array" ref="J34">MATCH(TRUE, J2:J28&lt;&gt;"",0)</f>
        <v>6</v>
      </c>
      <c r="K34" s="8">
        <f t="array" ref="K34">MATCH(TRUE, K2:K28&lt;&gt;"",0)</f>
        <v>1</v>
      </c>
      <c r="L34" s="8">
        <f t="array" ref="L34">MATCH(TRUE, L2:L28&lt;&gt;"",0)</f>
        <v>1</v>
      </c>
      <c r="M34" s="8">
        <f t="array" ref="M34">MATCH(TRUE, M2:M28&lt;&gt;"",0)</f>
        <v>1</v>
      </c>
      <c r="N34" s="8">
        <f t="array" ref="N34">MATCH(TRUE, N2:N28&lt;&gt;"",0)</f>
        <v>6</v>
      </c>
      <c r="O34" s="8">
        <f t="array" ref="O34">MATCH(TRUE, O2:O28&lt;&gt;"",0)</f>
        <v>1</v>
      </c>
      <c r="P34" s="8">
        <f t="array" ref="P34">MATCH(TRUE, P2:P28&lt;&gt;"",0)</f>
        <v>25</v>
      </c>
      <c r="Q34" s="8">
        <f t="array" ref="Q34">MATCH(TRUE, Q2:Q28&lt;&gt;"",0)</f>
        <v>1</v>
      </c>
      <c r="R34" s="8">
        <f t="array" ref="R34">MATCH(TRUE, R2:R28&lt;&gt;"",0)</f>
        <v>4</v>
      </c>
      <c r="S34" s="8">
        <f t="array" ref="S34">MATCH(TRUE, S2:S28&lt;&gt;"",0)</f>
        <v>4</v>
      </c>
      <c r="T34" s="8">
        <f t="array" ref="T34">MATCH(TRUE, T2:T28&lt;&gt;"",0)</f>
        <v>16</v>
      </c>
      <c r="U34" s="8">
        <f t="array" ref="U34">MATCH(TRUE, U2:U28&lt;&gt;"",0)</f>
        <v>8</v>
      </c>
      <c r="V34" s="8">
        <f t="array" ref="V34">MATCH(TRUE, V2:V28&lt;&gt;"",0)</f>
        <v>15</v>
      </c>
      <c r="W34" s="8">
        <f t="array" ref="W34">MATCH(TRUE, W2:W28&lt;&gt;"",0)</f>
        <v>4</v>
      </c>
      <c r="X34" s="8">
        <f t="array" ref="X34">MATCH(TRUE, X2:X28&lt;&gt;"",0)</f>
        <v>1</v>
      </c>
      <c r="Y34" s="8">
        <f t="array" ref="Y34">MATCH(TRUE, Y2:Y28&lt;&gt;"",0)</f>
        <v>1</v>
      </c>
      <c r="Z34" s="8">
        <f t="array" ref="Z34">MATCH(TRUE, Z2:Z28&lt;&gt;"",0)</f>
        <v>1</v>
      </c>
      <c r="AA34" s="8">
        <f t="array" ref="AA34">MATCH(TRUE, AA2:AA28&lt;&gt;"",0)</f>
        <v>1</v>
      </c>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row>
    <row r="35" spans="1:56" x14ac:dyDescent="0.45">
      <c r="A35" t="s">
        <v>160</v>
      </c>
      <c r="B35">
        <f>IF(B32&lt;-1.96, 1,0)</f>
        <v>1</v>
      </c>
      <c r="C35">
        <f t="shared" ref="C35:AA35" si="2">IF(C32&lt;-1.96, 1,0)</f>
        <v>1</v>
      </c>
      <c r="D35">
        <f t="shared" si="2"/>
        <v>1</v>
      </c>
      <c r="E35">
        <f t="shared" si="2"/>
        <v>1</v>
      </c>
      <c r="F35">
        <f t="shared" si="2"/>
        <v>1</v>
      </c>
      <c r="G35">
        <f t="shared" si="2"/>
        <v>0</v>
      </c>
      <c r="H35">
        <f t="shared" si="2"/>
        <v>1</v>
      </c>
      <c r="I35">
        <f t="shared" si="2"/>
        <v>1</v>
      </c>
      <c r="J35">
        <f t="shared" si="2"/>
        <v>1</v>
      </c>
      <c r="K35">
        <f t="shared" si="2"/>
        <v>1</v>
      </c>
      <c r="L35">
        <f t="shared" si="2"/>
        <v>0</v>
      </c>
      <c r="M35">
        <f t="shared" si="2"/>
        <v>1</v>
      </c>
      <c r="N35">
        <f t="shared" si="2"/>
        <v>1</v>
      </c>
      <c r="O35">
        <f t="shared" si="2"/>
        <v>0</v>
      </c>
      <c r="P35">
        <f t="shared" si="2"/>
        <v>0</v>
      </c>
      <c r="Q35">
        <f t="shared" si="2"/>
        <v>1</v>
      </c>
      <c r="R35">
        <f t="shared" si="2"/>
        <v>1</v>
      </c>
      <c r="S35">
        <f t="shared" si="2"/>
        <v>1</v>
      </c>
      <c r="T35">
        <f t="shared" si="2"/>
        <v>1</v>
      </c>
      <c r="U35">
        <f t="shared" si="2"/>
        <v>1</v>
      </c>
      <c r="V35">
        <f t="shared" si="2"/>
        <v>1</v>
      </c>
      <c r="W35">
        <f t="shared" si="2"/>
        <v>1</v>
      </c>
      <c r="X35">
        <f t="shared" si="2"/>
        <v>1</v>
      </c>
      <c r="Y35">
        <f t="shared" si="2"/>
        <v>0</v>
      </c>
      <c r="Z35">
        <f t="shared" si="2"/>
        <v>1</v>
      </c>
      <c r="AA35">
        <f t="shared" si="2"/>
        <v>1</v>
      </c>
    </row>
    <row r="36" spans="1:56" x14ac:dyDescent="0.45">
      <c r="A36" t="s">
        <v>156</v>
      </c>
      <c r="B36">
        <f>IF(B32&gt;1.96, 1, 0)</f>
        <v>0</v>
      </c>
      <c r="C36">
        <f t="shared" ref="C36:AA36" si="3">IF(C32&gt;1.96, 1, 0)</f>
        <v>0</v>
      </c>
      <c r="D36">
        <f t="shared" si="3"/>
        <v>0</v>
      </c>
      <c r="E36">
        <f t="shared" si="3"/>
        <v>0</v>
      </c>
      <c r="F36">
        <f t="shared" si="3"/>
        <v>0</v>
      </c>
      <c r="G36">
        <f t="shared" si="3"/>
        <v>0</v>
      </c>
      <c r="H36">
        <f t="shared" si="3"/>
        <v>0</v>
      </c>
      <c r="I36">
        <f t="shared" si="3"/>
        <v>0</v>
      </c>
      <c r="J36">
        <f t="shared" si="3"/>
        <v>0</v>
      </c>
      <c r="K36">
        <f t="shared" si="3"/>
        <v>0</v>
      </c>
      <c r="L36">
        <f t="shared" si="3"/>
        <v>0</v>
      </c>
      <c r="M36">
        <f t="shared" si="3"/>
        <v>0</v>
      </c>
      <c r="N36">
        <f t="shared" si="3"/>
        <v>0</v>
      </c>
      <c r="O36">
        <f t="shared" si="3"/>
        <v>0</v>
      </c>
      <c r="P36">
        <f t="shared" si="3"/>
        <v>0</v>
      </c>
      <c r="Q36">
        <f t="shared" si="3"/>
        <v>0</v>
      </c>
      <c r="R36">
        <f t="shared" si="3"/>
        <v>0</v>
      </c>
      <c r="S36">
        <f t="shared" si="3"/>
        <v>0</v>
      </c>
      <c r="T36">
        <f t="shared" si="3"/>
        <v>0</v>
      </c>
      <c r="U36">
        <f t="shared" si="3"/>
        <v>0</v>
      </c>
      <c r="V36">
        <f t="shared" si="3"/>
        <v>0</v>
      </c>
      <c r="W36">
        <f t="shared" si="3"/>
        <v>0</v>
      </c>
      <c r="X36">
        <f t="shared" si="3"/>
        <v>0</v>
      </c>
      <c r="Y36">
        <f t="shared" si="3"/>
        <v>0</v>
      </c>
      <c r="Z36">
        <f t="shared" si="3"/>
        <v>0</v>
      </c>
      <c r="AA36">
        <f t="shared" si="3"/>
        <v>0</v>
      </c>
    </row>
    <row r="37" spans="1:56" x14ac:dyDescent="0.45">
      <c r="A37" t="s">
        <v>158</v>
      </c>
      <c r="B37">
        <f>SUM(C35:CM35)</f>
        <v>20</v>
      </c>
    </row>
    <row r="38" spans="1:56" x14ac:dyDescent="0.45">
      <c r="A38" t="s">
        <v>159</v>
      </c>
      <c r="B38">
        <f>SUM(C36:CM36)</f>
        <v>0</v>
      </c>
    </row>
    <row r="39" spans="1:56" x14ac:dyDescent="0.45">
      <c r="A39" s="10"/>
      <c r="B39" s="11"/>
      <c r="C39" s="12"/>
      <c r="D39"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8"/>
  <sheetViews>
    <sheetView workbookViewId="0">
      <selection sqref="A1:XFD1048576"/>
    </sheetView>
  </sheetViews>
  <sheetFormatPr defaultRowHeight="14.25" x14ac:dyDescent="0.45"/>
  <cols>
    <col min="19" max="19" width="9.53125" bestFit="1" customWidth="1"/>
  </cols>
  <sheetData>
    <row r="1" spans="1:21" x14ac:dyDescent="0.45">
      <c r="A1" t="s">
        <v>1</v>
      </c>
      <c r="B1" t="s">
        <v>104</v>
      </c>
      <c r="C1" t="s">
        <v>3</v>
      </c>
      <c r="D1" t="s">
        <v>6</v>
      </c>
      <c r="E1" t="s">
        <v>9</v>
      </c>
      <c r="F1" t="s">
        <v>10</v>
      </c>
      <c r="G1" t="s">
        <v>23</v>
      </c>
      <c r="H1" t="s">
        <v>24</v>
      </c>
      <c r="I1" t="s">
        <v>26</v>
      </c>
      <c r="J1" t="s">
        <v>27</v>
      </c>
      <c r="K1" t="s">
        <v>34</v>
      </c>
      <c r="L1" t="s">
        <v>36</v>
      </c>
      <c r="M1" t="s">
        <v>46</v>
      </c>
      <c r="N1" t="s">
        <v>49</v>
      </c>
      <c r="O1" t="s">
        <v>53</v>
      </c>
      <c r="P1" t="s">
        <v>54</v>
      </c>
      <c r="Q1" t="s">
        <v>67</v>
      </c>
      <c r="R1" t="s">
        <v>70</v>
      </c>
      <c r="S1" t="s">
        <v>80</v>
      </c>
      <c r="T1" t="s">
        <v>83</v>
      </c>
      <c r="U1" t="s">
        <v>84</v>
      </c>
    </row>
    <row r="2" spans="1:21" x14ac:dyDescent="0.45">
      <c r="A2">
        <v>1986</v>
      </c>
      <c r="B2">
        <f>AVERAGE(C2:U2)</f>
        <v>85.792220131284751</v>
      </c>
      <c r="C2">
        <v>100</v>
      </c>
      <c r="O2">
        <v>55.096007792157003</v>
      </c>
      <c r="T2">
        <v>88.072872732982006</v>
      </c>
      <c r="U2">
        <v>100</v>
      </c>
    </row>
    <row r="3" spans="1:21" x14ac:dyDescent="0.45">
      <c r="A3">
        <v>1987</v>
      </c>
      <c r="B3">
        <f t="shared" ref="B3:B28" si="0">AVERAGE(C3:U3)</f>
        <v>90.703792246359541</v>
      </c>
      <c r="C3">
        <v>92.233942163990392</v>
      </c>
      <c r="O3">
        <v>95.839155453238888</v>
      </c>
      <c r="T3">
        <v>79.040330672495202</v>
      </c>
      <c r="U3">
        <v>95.701740695713696</v>
      </c>
    </row>
    <row r="4" spans="1:21" x14ac:dyDescent="0.45">
      <c r="A4">
        <v>1988</v>
      </c>
      <c r="B4">
        <f t="shared" si="0"/>
        <v>92.198097907780848</v>
      </c>
      <c r="C4">
        <v>91.805825366504806</v>
      </c>
      <c r="G4">
        <v>85.051894772395599</v>
      </c>
      <c r="H4">
        <v>88.810860563864594</v>
      </c>
      <c r="O4">
        <v>91.069077276421226</v>
      </c>
      <c r="T4">
        <v>96.739888731264571</v>
      </c>
      <c r="U4">
        <v>99.711040736234381</v>
      </c>
    </row>
    <row r="5" spans="1:21" x14ac:dyDescent="0.45">
      <c r="A5">
        <v>1989</v>
      </c>
      <c r="B5">
        <f t="shared" si="0"/>
        <v>91.874691069302756</v>
      </c>
      <c r="C5">
        <v>94.528335201175366</v>
      </c>
      <c r="G5">
        <v>96.506327991284323</v>
      </c>
      <c r="H5">
        <v>100</v>
      </c>
      <c r="O5">
        <v>75.641369998062402</v>
      </c>
      <c r="T5">
        <v>84.844247362706497</v>
      </c>
      <c r="U5">
        <v>99.72786586258799</v>
      </c>
    </row>
    <row r="6" spans="1:21" x14ac:dyDescent="0.45">
      <c r="A6">
        <v>1990</v>
      </c>
      <c r="B6">
        <f t="shared" si="0"/>
        <v>99.92759764626625</v>
      </c>
      <c r="C6">
        <v>100</v>
      </c>
      <c r="G6">
        <v>100</v>
      </c>
      <c r="H6">
        <v>99.799410066170594</v>
      </c>
      <c r="O6">
        <v>100</v>
      </c>
      <c r="R6">
        <v>100</v>
      </c>
      <c r="T6">
        <v>99.693773457693197</v>
      </c>
      <c r="U6">
        <v>100</v>
      </c>
    </row>
    <row r="7" spans="1:21" x14ac:dyDescent="0.45">
      <c r="A7">
        <v>1991</v>
      </c>
      <c r="B7">
        <f t="shared" si="0"/>
        <v>98.681998227089522</v>
      </c>
      <c r="C7">
        <v>99.022275695484979</v>
      </c>
      <c r="G7">
        <v>100</v>
      </c>
      <c r="H7">
        <v>99.048368767702527</v>
      </c>
      <c r="O7">
        <v>99.922619687773917</v>
      </c>
      <c r="R7">
        <v>100</v>
      </c>
      <c r="T7">
        <v>100</v>
      </c>
      <c r="U7">
        <v>92.780723438665277</v>
      </c>
    </row>
    <row r="8" spans="1:21" x14ac:dyDescent="0.45">
      <c r="A8">
        <v>1992</v>
      </c>
      <c r="B8">
        <f t="shared" si="0"/>
        <v>84.296392035855334</v>
      </c>
      <c r="C8">
        <v>85.768798655077504</v>
      </c>
      <c r="G8">
        <v>84.319209419206501</v>
      </c>
      <c r="H8">
        <v>77.851554311305705</v>
      </c>
      <c r="O8">
        <v>75.911537954734897</v>
      </c>
      <c r="R8">
        <v>88.519340513728096</v>
      </c>
      <c r="T8">
        <v>77.704303396934705</v>
      </c>
      <c r="U8">
        <v>100</v>
      </c>
    </row>
    <row r="9" spans="1:21" x14ac:dyDescent="0.45">
      <c r="A9">
        <v>1993</v>
      </c>
      <c r="B9">
        <f t="shared" si="0"/>
        <v>96.528510966148914</v>
      </c>
      <c r="C9">
        <v>98.673343640467522</v>
      </c>
      <c r="G9">
        <v>94.58429086247358</v>
      </c>
      <c r="H9">
        <v>96.259862685843132</v>
      </c>
      <c r="O9">
        <v>91.765901711327558</v>
      </c>
      <c r="R9">
        <v>99.942507482500645</v>
      </c>
      <c r="T9">
        <v>95.199433290042847</v>
      </c>
      <c r="U9">
        <v>99.274237090387103</v>
      </c>
    </row>
    <row r="10" spans="1:21" x14ac:dyDescent="0.45">
      <c r="A10">
        <v>1994</v>
      </c>
      <c r="B10">
        <f t="shared" si="0"/>
        <v>97.431647516206141</v>
      </c>
      <c r="C10">
        <v>100</v>
      </c>
      <c r="F10">
        <v>100</v>
      </c>
      <c r="G10">
        <v>100</v>
      </c>
      <c r="H10">
        <v>93.558816528965039</v>
      </c>
      <c r="O10">
        <v>97.150626250061606</v>
      </c>
      <c r="R10">
        <v>100</v>
      </c>
      <c r="T10">
        <v>94.257999019152123</v>
      </c>
      <c r="U10">
        <v>94.485738331470401</v>
      </c>
    </row>
    <row r="11" spans="1:21" x14ac:dyDescent="0.45">
      <c r="A11">
        <v>1995</v>
      </c>
      <c r="B11">
        <f t="shared" si="0"/>
        <v>99.006144655381021</v>
      </c>
      <c r="C11">
        <v>100</v>
      </c>
      <c r="D11">
        <v>100</v>
      </c>
      <c r="F11">
        <v>97.072500562625564</v>
      </c>
      <c r="G11">
        <v>100</v>
      </c>
      <c r="H11">
        <v>100</v>
      </c>
      <c r="O11">
        <v>100</v>
      </c>
      <c r="R11">
        <v>100</v>
      </c>
      <c r="T11">
        <v>99.842097592715476</v>
      </c>
      <c r="U11">
        <v>94.140703743088181</v>
      </c>
    </row>
    <row r="12" spans="1:21" x14ac:dyDescent="0.45">
      <c r="A12">
        <v>1996</v>
      </c>
      <c r="B12">
        <f t="shared" si="0"/>
        <v>99.202660649015101</v>
      </c>
      <c r="C12">
        <v>99.39641407970818</v>
      </c>
      <c r="D12">
        <v>98.767280111443966</v>
      </c>
      <c r="F12">
        <v>100</v>
      </c>
      <c r="G12">
        <v>100</v>
      </c>
      <c r="H12">
        <v>98.694326260106422</v>
      </c>
      <c r="O12">
        <v>98.395868830164943</v>
      </c>
      <c r="R12">
        <v>99.348385229202108</v>
      </c>
      <c r="T12">
        <v>100</v>
      </c>
      <c r="U12">
        <v>98.221671330510304</v>
      </c>
    </row>
    <row r="13" spans="1:21" x14ac:dyDescent="0.45">
      <c r="A13">
        <v>1997</v>
      </c>
      <c r="B13">
        <f t="shared" si="0"/>
        <v>90.843876475267166</v>
      </c>
      <c r="C13">
        <v>53.687157412481803</v>
      </c>
      <c r="D13">
        <v>100</v>
      </c>
      <c r="F13">
        <v>94.989434473264026</v>
      </c>
      <c r="G13">
        <v>100</v>
      </c>
      <c r="H13">
        <v>100</v>
      </c>
      <c r="O13">
        <v>96.926319665751052</v>
      </c>
      <c r="R13">
        <v>100</v>
      </c>
      <c r="T13">
        <v>87.212844339377199</v>
      </c>
      <c r="U13">
        <v>84.779132386530506</v>
      </c>
    </row>
    <row r="14" spans="1:21" x14ac:dyDescent="0.45">
      <c r="A14">
        <v>1998</v>
      </c>
      <c r="B14">
        <f t="shared" si="0"/>
        <v>95.081599109515679</v>
      </c>
      <c r="C14">
        <v>79.1184860163075</v>
      </c>
      <c r="D14">
        <v>99.503690034657382</v>
      </c>
      <c r="F14">
        <v>91.390684743229002</v>
      </c>
      <c r="G14">
        <v>100</v>
      </c>
      <c r="H14">
        <v>99.522155517875575</v>
      </c>
      <c r="O14">
        <v>100</v>
      </c>
      <c r="R14">
        <v>99.881345609583079</v>
      </c>
      <c r="T14">
        <v>97.475402827996859</v>
      </c>
      <c r="U14">
        <v>88.842627235991699</v>
      </c>
    </row>
    <row r="15" spans="1:21" x14ac:dyDescent="0.45">
      <c r="A15">
        <v>1999</v>
      </c>
      <c r="B15">
        <f t="shared" si="0"/>
        <v>96.923826000419851</v>
      </c>
      <c r="C15">
        <v>88.162235786270102</v>
      </c>
      <c r="D15">
        <v>99.473057832503429</v>
      </c>
      <c r="F15">
        <v>96.381563379306172</v>
      </c>
      <c r="G15">
        <v>100</v>
      </c>
      <c r="H15">
        <v>100</v>
      </c>
      <c r="O15">
        <v>100</v>
      </c>
      <c r="R15">
        <v>98.165111990764871</v>
      </c>
      <c r="T15">
        <v>93.474201243449031</v>
      </c>
      <c r="U15">
        <v>96.658263771485025</v>
      </c>
    </row>
    <row r="16" spans="1:21" x14ac:dyDescent="0.45">
      <c r="A16">
        <v>2000</v>
      </c>
      <c r="B16">
        <f t="shared" si="0"/>
        <v>97.617021445872254</v>
      </c>
      <c r="C16">
        <v>91.563066937302096</v>
      </c>
      <c r="D16">
        <v>99.503589360147927</v>
      </c>
      <c r="F16">
        <v>96.798875555386672</v>
      </c>
      <c r="G16">
        <v>99.854157340915634</v>
      </c>
      <c r="H16">
        <v>100</v>
      </c>
      <c r="K16">
        <v>98.414303339982695</v>
      </c>
      <c r="O16">
        <v>97.814155249933791</v>
      </c>
      <c r="R16">
        <v>98.034152952390869</v>
      </c>
      <c r="T16">
        <v>98.566650035643974</v>
      </c>
      <c r="U16">
        <v>95.621263687018811</v>
      </c>
    </row>
    <row r="17" spans="1:21" x14ac:dyDescent="0.45">
      <c r="A17">
        <v>2001</v>
      </c>
      <c r="B17">
        <f t="shared" si="0"/>
        <v>91.820201107723761</v>
      </c>
      <c r="C17">
        <v>90.352685604368887</v>
      </c>
      <c r="D17">
        <v>93.589201060750796</v>
      </c>
      <c r="F17">
        <v>93.788149731988526</v>
      </c>
      <c r="G17">
        <v>98.930405764545398</v>
      </c>
      <c r="H17">
        <v>100</v>
      </c>
      <c r="K17">
        <v>81.966391339006606</v>
      </c>
      <c r="O17">
        <v>88.377690316659596</v>
      </c>
      <c r="R17">
        <v>100</v>
      </c>
      <c r="T17">
        <v>82.047629427880096</v>
      </c>
      <c r="U17">
        <v>89.149857832037696</v>
      </c>
    </row>
    <row r="18" spans="1:21" x14ac:dyDescent="0.45">
      <c r="A18">
        <v>2002</v>
      </c>
      <c r="B18">
        <f t="shared" si="0"/>
        <v>91.733423891312725</v>
      </c>
      <c r="C18">
        <v>89.857890965813297</v>
      </c>
      <c r="D18">
        <v>100</v>
      </c>
      <c r="F18">
        <v>83.194545029913201</v>
      </c>
      <c r="G18">
        <v>100</v>
      </c>
      <c r="H18">
        <v>100</v>
      </c>
      <c r="K18">
        <v>86.572971464788992</v>
      </c>
      <c r="L18">
        <v>99.865415077386956</v>
      </c>
      <c r="O18">
        <v>91.827977744525839</v>
      </c>
      <c r="R18">
        <v>100</v>
      </c>
      <c r="T18">
        <v>75.481906758348899</v>
      </c>
      <c r="U18">
        <v>82.266955763662708</v>
      </c>
    </row>
    <row r="19" spans="1:21" x14ac:dyDescent="0.45">
      <c r="A19">
        <v>2003</v>
      </c>
      <c r="B19">
        <f t="shared" si="0"/>
        <v>96.453508033808816</v>
      </c>
      <c r="C19">
        <v>97.617439035215355</v>
      </c>
      <c r="D19">
        <v>100</v>
      </c>
      <c r="F19">
        <v>98.505754148211153</v>
      </c>
      <c r="G19">
        <v>99.953408010094293</v>
      </c>
      <c r="H19">
        <v>99.382925676012292</v>
      </c>
      <c r="K19">
        <v>99.921512916821044</v>
      </c>
      <c r="L19">
        <v>99.686874993505242</v>
      </c>
      <c r="O19">
        <v>98.835327297358972</v>
      </c>
      <c r="P19">
        <v>99.720811366285574</v>
      </c>
      <c r="R19">
        <v>100</v>
      </c>
      <c r="T19">
        <v>79.591465441079805</v>
      </c>
      <c r="U19">
        <v>84.226577521121897</v>
      </c>
    </row>
    <row r="20" spans="1:21" x14ac:dyDescent="0.45">
      <c r="A20">
        <v>2004</v>
      </c>
      <c r="B20">
        <f t="shared" si="0"/>
        <v>83.608159022890177</v>
      </c>
      <c r="C20">
        <v>66.593128762706201</v>
      </c>
      <c r="D20">
        <v>81.127401197134404</v>
      </c>
      <c r="F20">
        <v>78.923289506242099</v>
      </c>
      <c r="G20">
        <v>95.833531971857226</v>
      </c>
      <c r="H20">
        <v>100</v>
      </c>
      <c r="K20">
        <v>86.917876771796301</v>
      </c>
      <c r="L20">
        <v>89.509618919804396</v>
      </c>
      <c r="O20">
        <v>64.660433836474994</v>
      </c>
      <c r="P20">
        <v>83.485276906832809</v>
      </c>
      <c r="R20">
        <v>94.139357240704797</v>
      </c>
      <c r="T20">
        <v>66.613905083564703</v>
      </c>
      <c r="U20">
        <v>95.494088077564058</v>
      </c>
    </row>
    <row r="21" spans="1:21" x14ac:dyDescent="0.45">
      <c r="A21">
        <v>2005</v>
      </c>
      <c r="B21">
        <f t="shared" si="0"/>
        <v>84.021731522766004</v>
      </c>
      <c r="C21">
        <v>74.047675943045704</v>
      </c>
      <c r="D21">
        <v>72.186111350525806</v>
      </c>
      <c r="F21">
        <v>88.668710084958306</v>
      </c>
      <c r="G21">
        <v>94.297140026724293</v>
      </c>
      <c r="H21">
        <v>97.916481069950109</v>
      </c>
      <c r="K21">
        <v>90.113128869708561</v>
      </c>
      <c r="L21">
        <v>79.910587074572803</v>
      </c>
      <c r="O21">
        <v>61.820285040133498</v>
      </c>
      <c r="P21">
        <v>89.972628466417206</v>
      </c>
      <c r="Q21">
        <v>93.64352718086117</v>
      </c>
      <c r="R21">
        <v>89.551184084046596</v>
      </c>
      <c r="T21">
        <v>62.346549803861102</v>
      </c>
      <c r="U21">
        <v>97.808500801152888</v>
      </c>
    </row>
    <row r="22" spans="1:21" x14ac:dyDescent="0.45">
      <c r="A22">
        <v>2006</v>
      </c>
      <c r="B22">
        <f t="shared" si="0"/>
        <v>79.482218991448832</v>
      </c>
      <c r="C22">
        <v>76.901346144511393</v>
      </c>
      <c r="D22">
        <v>78.820958172542305</v>
      </c>
      <c r="E22">
        <v>90.687682767479643</v>
      </c>
      <c r="F22">
        <v>82.019552841763897</v>
      </c>
      <c r="G22">
        <v>71.749246686029608</v>
      </c>
      <c r="H22">
        <v>83.001231711803996</v>
      </c>
      <c r="I22">
        <v>74.699662489848492</v>
      </c>
      <c r="J22">
        <v>97.235045995430468</v>
      </c>
      <c r="K22">
        <v>64.086771728639093</v>
      </c>
      <c r="L22">
        <v>90.238391064960496</v>
      </c>
      <c r="O22">
        <v>50.019663018080102</v>
      </c>
      <c r="P22">
        <v>95.058637934425477</v>
      </c>
      <c r="Q22">
        <v>83.829244484285297</v>
      </c>
      <c r="R22">
        <v>82.553435074791793</v>
      </c>
      <c r="T22">
        <v>60.439814973429499</v>
      </c>
      <c r="U22">
        <v>90.37481877515954</v>
      </c>
    </row>
    <row r="23" spans="1:21" x14ac:dyDescent="0.45">
      <c r="A23">
        <v>2007</v>
      </c>
      <c r="B23">
        <f t="shared" si="0"/>
        <v>70.590328258118333</v>
      </c>
      <c r="C23">
        <v>65.188370951967102</v>
      </c>
      <c r="D23">
        <v>55.108282538416603</v>
      </c>
      <c r="E23">
        <v>99.735751796472314</v>
      </c>
      <c r="F23">
        <v>66.60961799353791</v>
      </c>
      <c r="G23">
        <v>40.424033558966698</v>
      </c>
      <c r="H23">
        <v>71.375306311974299</v>
      </c>
      <c r="I23">
        <v>85.443289957691803</v>
      </c>
      <c r="J23">
        <v>88.215709799569595</v>
      </c>
      <c r="K23">
        <v>69.233069240134697</v>
      </c>
      <c r="L23">
        <v>94.20191923738868</v>
      </c>
      <c r="O23">
        <v>50.727077805802402</v>
      </c>
      <c r="P23">
        <v>63.2141256347767</v>
      </c>
      <c r="Q23">
        <v>62.510528676713001</v>
      </c>
      <c r="R23">
        <v>78.749028623999294</v>
      </c>
      <c r="T23">
        <v>53.320958152127602</v>
      </c>
      <c r="U23">
        <v>85.388181850354698</v>
      </c>
    </row>
    <row r="24" spans="1:21" x14ac:dyDescent="0.45">
      <c r="A24">
        <v>2008</v>
      </c>
      <c r="B24">
        <f t="shared" si="0"/>
        <v>64.758449482386155</v>
      </c>
      <c r="C24">
        <v>60.222698332869903</v>
      </c>
      <c r="D24">
        <v>48.212048068054102</v>
      </c>
      <c r="E24">
        <v>97.523513004160264</v>
      </c>
      <c r="F24">
        <v>47.206745079338901</v>
      </c>
      <c r="G24">
        <v>27.642421569443897</v>
      </c>
      <c r="H24">
        <v>85.466999428595699</v>
      </c>
      <c r="I24">
        <v>63.178391230853798</v>
      </c>
      <c r="J24">
        <v>82.739892984378798</v>
      </c>
      <c r="K24">
        <v>66.377837055864902</v>
      </c>
      <c r="L24">
        <v>80.658100898883305</v>
      </c>
      <c r="O24">
        <v>41.215969794789203</v>
      </c>
      <c r="P24">
        <v>50.743612704815298</v>
      </c>
      <c r="Q24">
        <v>76.967098318257499</v>
      </c>
      <c r="R24">
        <v>62.116693518996797</v>
      </c>
      <c r="T24">
        <v>50.332876053215898</v>
      </c>
      <c r="U24">
        <v>95.530293675660289</v>
      </c>
    </row>
    <row r="25" spans="1:21" x14ac:dyDescent="0.45">
      <c r="A25">
        <v>2009</v>
      </c>
      <c r="B25">
        <f t="shared" si="0"/>
        <v>66.929093142521168</v>
      </c>
      <c r="C25">
        <v>74.622223673503996</v>
      </c>
      <c r="D25">
        <v>45.534233789788502</v>
      </c>
      <c r="E25">
        <v>90.012517199450741</v>
      </c>
      <c r="F25">
        <v>47.247811200594697</v>
      </c>
      <c r="G25">
        <v>30.253616193656697</v>
      </c>
      <c r="H25">
        <v>82.417403499819301</v>
      </c>
      <c r="I25">
        <v>85.662183486544393</v>
      </c>
      <c r="J25">
        <v>97.97442934370423</v>
      </c>
      <c r="K25">
        <v>69.556822419329905</v>
      </c>
      <c r="L25">
        <v>99.543160678131358</v>
      </c>
      <c r="O25">
        <v>36.252555407985703</v>
      </c>
      <c r="P25">
        <v>57.3570268928041</v>
      </c>
      <c r="Q25">
        <v>65.662707735530503</v>
      </c>
      <c r="R25">
        <v>66.309739005288407</v>
      </c>
      <c r="T25">
        <v>37.799029690530404</v>
      </c>
      <c r="U25">
        <v>84.660030063675805</v>
      </c>
    </row>
    <row r="26" spans="1:21" x14ac:dyDescent="0.45">
      <c r="A26">
        <v>2010</v>
      </c>
      <c r="B26">
        <f t="shared" si="0"/>
        <v>62.029461814047473</v>
      </c>
      <c r="C26">
        <v>54.8372726222197</v>
      </c>
      <c r="D26">
        <v>29.975198377565405</v>
      </c>
      <c r="E26">
        <v>74.858888362389592</v>
      </c>
      <c r="F26">
        <v>43.229788472026101</v>
      </c>
      <c r="G26">
        <v>20.891227433268995</v>
      </c>
      <c r="H26">
        <v>85.9361439307593</v>
      </c>
      <c r="I26">
        <v>86.4262933275444</v>
      </c>
      <c r="J26">
        <v>97.360228187703527</v>
      </c>
      <c r="K26">
        <v>47.385308735552599</v>
      </c>
      <c r="L26">
        <v>100</v>
      </c>
      <c r="M26">
        <v>100</v>
      </c>
      <c r="O26">
        <v>28.611222416343793</v>
      </c>
      <c r="P26">
        <v>62.045418711016403</v>
      </c>
      <c r="Q26">
        <v>53.571030039603102</v>
      </c>
      <c r="R26">
        <v>65.186061833863903</v>
      </c>
      <c r="T26">
        <v>29.735366850760698</v>
      </c>
      <c r="U26">
        <v>74.451401538189501</v>
      </c>
    </row>
    <row r="27" spans="1:21" x14ac:dyDescent="0.45">
      <c r="A27">
        <v>2011</v>
      </c>
      <c r="B27">
        <f t="shared" si="0"/>
        <v>55.978065059774266</v>
      </c>
      <c r="C27">
        <v>48.950937777053603</v>
      </c>
      <c r="D27">
        <v>27.483433026218407</v>
      </c>
      <c r="E27">
        <v>70.245069555116899</v>
      </c>
      <c r="F27">
        <v>41.670835789839998</v>
      </c>
      <c r="G27">
        <v>11.631395926663203</v>
      </c>
      <c r="H27">
        <v>49.974002530990802</v>
      </c>
      <c r="I27">
        <v>82.046991536611401</v>
      </c>
      <c r="J27">
        <v>97.592611985299584</v>
      </c>
      <c r="K27">
        <v>38.302290849681803</v>
      </c>
      <c r="L27">
        <v>99.079809033159563</v>
      </c>
      <c r="M27">
        <v>96.242791540369055</v>
      </c>
      <c r="N27">
        <v>68.711975741751601</v>
      </c>
      <c r="O27">
        <v>17.148425824448594</v>
      </c>
      <c r="P27">
        <v>54.225126090557502</v>
      </c>
      <c r="Q27">
        <v>52.844684551114398</v>
      </c>
      <c r="R27">
        <v>57.537549893591901</v>
      </c>
      <c r="S27">
        <v>69.513506659184202</v>
      </c>
      <c r="T27">
        <v>23.783280477015097</v>
      </c>
      <c r="U27">
        <v>56.598517347043497</v>
      </c>
    </row>
    <row r="28" spans="1:21" x14ac:dyDescent="0.45">
      <c r="A28">
        <v>2012</v>
      </c>
      <c r="B28">
        <f t="shared" si="0"/>
        <v>66.800792576069469</v>
      </c>
      <c r="C28">
        <v>72.371654876592999</v>
      </c>
      <c r="D28">
        <v>32.356665944711494</v>
      </c>
      <c r="E28">
        <v>77.041141749217104</v>
      </c>
      <c r="F28">
        <v>68.256570938997299</v>
      </c>
      <c r="G28">
        <v>20.104316758022193</v>
      </c>
      <c r="H28">
        <v>62.9908156542554</v>
      </c>
      <c r="I28">
        <v>97.674193703987001</v>
      </c>
      <c r="J28">
        <v>99.499587231954507</v>
      </c>
      <c r="K28">
        <v>50.893745797424799</v>
      </c>
      <c r="L28">
        <v>99.583801213719255</v>
      </c>
      <c r="M28">
        <v>94.421082195551435</v>
      </c>
      <c r="N28">
        <v>75.760059129772003</v>
      </c>
      <c r="O28">
        <v>33.061960688443193</v>
      </c>
      <c r="P28">
        <v>60.0751296795355</v>
      </c>
      <c r="Q28">
        <v>66.030218944736305</v>
      </c>
      <c r="R28">
        <v>66.467647579682392</v>
      </c>
      <c r="S28">
        <v>80.289949347327394</v>
      </c>
      <c r="T28">
        <v>34.553342641272295</v>
      </c>
      <c r="U28">
        <v>77.783174870117307</v>
      </c>
    </row>
    <row r="30" spans="1:21" x14ac:dyDescent="0.45">
      <c r="A30" t="s">
        <v>153</v>
      </c>
      <c r="B30" s="7">
        <f t="array" ref="B30:B31">LINEST(B2:B28,,TRUE, TRUE)</f>
        <v>-1.2162096883872067</v>
      </c>
      <c r="C30" s="7">
        <f t="array" ref="C30:C31">LINEST(C2:C28,,TRUE, TRUE)</f>
        <v>-1.4909507896854173</v>
      </c>
      <c r="D30" s="7">
        <f t="array" ref="D30:D31">LINEST(D11:D28,,TRUE,TRUE)</f>
        <v>-4.8209004538988527</v>
      </c>
      <c r="E30" s="7">
        <f t="array" ref="E30:E31">LINEST(E22:E28,,TRUE, TRUE)</f>
        <v>-4.37805757783104</v>
      </c>
      <c r="F30" s="7">
        <f t="array" ref="F30:F31">LINEST(F10:F28,,TRUE,TRUE)</f>
        <v>-3.1782473383934478</v>
      </c>
      <c r="G30" s="7">
        <f t="array" ref="G30:G31">LINEST(G4:G28, ,TRUE,TRUE)</f>
        <v>-3.2155619498448504</v>
      </c>
      <c r="H30" s="7">
        <f t="array" ref="H30:H31">LINEST(H4:H28,,TRUE,TRUE)</f>
        <v>-1.023955489322762</v>
      </c>
      <c r="I30">
        <v>-1.2162096883872067</v>
      </c>
      <c r="J30" s="7">
        <f t="array" ref="J30:J31">LINEST(J22:J28,,TRUE,TRUE)</f>
        <v>1.4345629744413146</v>
      </c>
      <c r="K30" s="7">
        <f t="array" ref="K30:K31">LINEST(K16:K28,,TRUE,TRUE)</f>
        <v>-4.468399500949598</v>
      </c>
      <c r="L30" s="7">
        <f t="array" ref="L30:L31">LINEST(L18:L28,,TRUE,TRUE)</f>
        <v>0.52108788292641395</v>
      </c>
      <c r="M30" s="7">
        <f t="array" ref="M30:M31">LINEST(M26:M28,,TRUE,TRUE)</f>
        <v>-2.7894589022242822</v>
      </c>
      <c r="N30" s="7">
        <f t="array" ref="N30:N31">LINEST(N27:N28,,TRUE,TRUE)</f>
        <v>7.0480833880204017</v>
      </c>
      <c r="O30" s="7">
        <f t="array" ref="O30:O31">LINEST(O2:O28,,TRUE, TRUE)</f>
        <v>-2.3206897303574263</v>
      </c>
      <c r="P30" s="7">
        <f t="array" ref="P30:P31">LINEST(P19:P28,,TRUE,TRUE)</f>
        <v>-5.0111732468273189</v>
      </c>
      <c r="Q30" s="7">
        <f t="array" ref="Q30:Q31">LINEST(Q21:Q28,,TRUE,TRUE)</f>
        <v>-4.5992719501522066</v>
      </c>
      <c r="R30" s="7">
        <f t="array" ref="R30:R31">LINEST(R6:R28,,TRUE,TRUE)</f>
        <v>-1.7812167625726261</v>
      </c>
      <c r="S30" s="7">
        <f t="array" ref="S30:S31">LINEST(S27:S28,,TRUE,TRUE)</f>
        <v>10.776442688143195</v>
      </c>
      <c r="T30" s="7">
        <f t="array" ref="T30:T31">LINEST(T2:T28,,TRUE, TRUE)</f>
        <v>-2.4444481092032802</v>
      </c>
      <c r="U30" s="7">
        <f t="array" ref="U30:U31">LINEST(U2:U28,,TRUE, TRUE)</f>
        <v>-0.87245969932287037</v>
      </c>
    </row>
    <row r="31" spans="1:21" x14ac:dyDescent="0.45">
      <c r="A31" t="s">
        <v>154</v>
      </c>
      <c r="B31" s="7">
        <v>0.22632671990310763</v>
      </c>
      <c r="C31" s="7">
        <v>0.28110707498217125</v>
      </c>
      <c r="D31" s="7">
        <v>0.51892418897414394</v>
      </c>
      <c r="E31" s="7">
        <v>1.4013772017387056</v>
      </c>
      <c r="F31" s="7">
        <v>0.47076933462568976</v>
      </c>
      <c r="G31" s="7">
        <v>0.60289155248956905</v>
      </c>
      <c r="H31" s="7">
        <v>0.31332285506644947</v>
      </c>
      <c r="I31">
        <v>0.22632671990310763</v>
      </c>
      <c r="J31" s="7">
        <v>1.1412747892946997</v>
      </c>
      <c r="K31" s="7">
        <v>0.70177248689896476</v>
      </c>
      <c r="L31" s="7">
        <v>0.75957665968349164</v>
      </c>
      <c r="M31" s="7">
        <v>0.55873046747687782</v>
      </c>
      <c r="N31" s="7">
        <v>0</v>
      </c>
      <c r="O31" s="7">
        <v>0.49731270888173396</v>
      </c>
      <c r="P31" s="7">
        <v>1.220000436284097</v>
      </c>
      <c r="Q31" s="7">
        <v>1.4936291274864302</v>
      </c>
      <c r="R31" s="7">
        <v>0.28645586336251799</v>
      </c>
      <c r="S31" s="7">
        <v>0</v>
      </c>
      <c r="T31" s="7">
        <v>0.35107130898407723</v>
      </c>
      <c r="U31" s="7">
        <v>0.18016304976365743</v>
      </c>
    </row>
    <row r="32" spans="1:21" x14ac:dyDescent="0.45">
      <c r="A32" t="s">
        <v>155</v>
      </c>
      <c r="B32" s="7">
        <f>B30/B31</f>
        <v>-5.3736902514554012</v>
      </c>
      <c r="C32" s="7">
        <f>C30/C31</f>
        <v>-5.3038536642308927</v>
      </c>
      <c r="D32" s="7">
        <f t="shared" ref="D32:U32" si="1">D30/D31</f>
        <v>-9.2901825668008318</v>
      </c>
      <c r="E32" s="7">
        <f t="shared" si="1"/>
        <v>-3.1241107479122188</v>
      </c>
      <c r="F32" s="7">
        <f t="shared" si="1"/>
        <v>-6.7511774974053536</v>
      </c>
      <c r="G32" s="7">
        <f t="shared" si="1"/>
        <v>-5.3335661058221326</v>
      </c>
      <c r="H32" s="7">
        <f t="shared" si="1"/>
        <v>-3.2680523388745506</v>
      </c>
      <c r="I32" s="7">
        <f t="shared" si="1"/>
        <v>-5.3736902514554012</v>
      </c>
      <c r="J32" s="7">
        <f t="shared" si="1"/>
        <v>1.2569829701818482</v>
      </c>
      <c r="K32" s="7">
        <f t="shared" si="1"/>
        <v>-6.3673050516625915</v>
      </c>
      <c r="L32" s="7">
        <f t="shared" si="1"/>
        <v>0.68602408497326173</v>
      </c>
      <c r="M32" s="7">
        <f t="shared" si="1"/>
        <v>-4.9924947082641769</v>
      </c>
      <c r="N32" s="7" t="e">
        <f t="shared" si="1"/>
        <v>#DIV/0!</v>
      </c>
      <c r="O32" s="7">
        <f t="shared" si="1"/>
        <v>-4.666459732299562</v>
      </c>
      <c r="P32" s="7">
        <f t="shared" si="1"/>
        <v>-4.1075175858874733</v>
      </c>
      <c r="Q32" s="7">
        <f t="shared" si="1"/>
        <v>-3.0792596806759791</v>
      </c>
      <c r="R32" s="7">
        <f t="shared" si="1"/>
        <v>-6.2181194047281414</v>
      </c>
      <c r="S32" s="7" t="e">
        <f t="shared" si="1"/>
        <v>#DIV/0!</v>
      </c>
      <c r="T32" s="7">
        <f t="shared" si="1"/>
        <v>-6.9628250633097091</v>
      </c>
      <c r="U32" s="7">
        <f t="shared" si="1"/>
        <v>-4.8426117367983368</v>
      </c>
    </row>
    <row r="34" spans="1:21" x14ac:dyDescent="0.45">
      <c r="A34" t="s">
        <v>157</v>
      </c>
      <c r="B34" s="8">
        <f t="array" ref="B34">MATCH(TRUE, B2:B28&lt;&gt;"",0)</f>
        <v>1</v>
      </c>
      <c r="C34" s="8">
        <f t="array" ref="C34">MATCH(TRUE, C2:C28&lt;&gt;"",0)</f>
        <v>1</v>
      </c>
      <c r="D34" s="8">
        <f t="array" ref="D34">MATCH(TRUE, D2:D28&lt;&gt;"",0)</f>
        <v>10</v>
      </c>
      <c r="E34" s="8">
        <f t="array" ref="E34">MATCH(TRUE, E2:E28&lt;&gt;"",0)</f>
        <v>21</v>
      </c>
      <c r="F34" s="8">
        <f t="array" ref="F34">MATCH(TRUE, F2:F28&lt;&gt;"",0)</f>
        <v>9</v>
      </c>
      <c r="G34" s="8">
        <f t="array" ref="G34">MATCH(TRUE, G2:G28&lt;&gt;"",0)</f>
        <v>3</v>
      </c>
      <c r="H34" s="8">
        <f t="array" ref="H34">MATCH(TRUE, H2:H28&lt;&gt;"",0)</f>
        <v>3</v>
      </c>
      <c r="I34">
        <v>1</v>
      </c>
      <c r="J34" s="8">
        <f t="array" ref="J34">MATCH(TRUE, J2:J28&lt;&gt;"",0)</f>
        <v>21</v>
      </c>
      <c r="K34" s="8">
        <f t="array" ref="K34">MATCH(TRUE, K2:K28&lt;&gt;"",0)</f>
        <v>15</v>
      </c>
      <c r="L34" s="8">
        <f t="array" ref="L34">MATCH(TRUE, L2:L28&lt;&gt;"",0)</f>
        <v>17</v>
      </c>
      <c r="M34" s="8">
        <f t="array" ref="M34">MATCH(TRUE, M2:M28&lt;&gt;"",0)</f>
        <v>25</v>
      </c>
      <c r="N34" s="8">
        <f t="array" ref="N34">MATCH(TRUE, N2:N28&lt;&gt;"",0)</f>
        <v>26</v>
      </c>
      <c r="O34" s="8">
        <f t="array" ref="O34">MATCH(TRUE, O2:O28&lt;&gt;"",0)</f>
        <v>1</v>
      </c>
      <c r="P34" s="8">
        <f t="array" ref="P34">MATCH(TRUE, P2:P28&lt;&gt;"",0)</f>
        <v>18</v>
      </c>
      <c r="Q34" s="8">
        <f t="array" ref="Q34">MATCH(TRUE, Q2:Q28&lt;&gt;"",0)</f>
        <v>20</v>
      </c>
      <c r="R34" s="8">
        <f t="array" ref="R34">MATCH(TRUE, R2:R28&lt;&gt;"",0)</f>
        <v>5</v>
      </c>
      <c r="S34" s="8">
        <f t="array" ref="S34">MATCH(TRUE, S2:S28&lt;&gt;"",0)</f>
        <v>26</v>
      </c>
      <c r="T34" s="8">
        <f t="array" ref="T34">MATCH(TRUE, T2:T28&lt;&gt;"",0)</f>
        <v>1</v>
      </c>
      <c r="U34" s="8">
        <f t="array" ref="U34">MATCH(TRUE, U2:U28&lt;&gt;"",0)</f>
        <v>1</v>
      </c>
    </row>
    <row r="35" spans="1:21" x14ac:dyDescent="0.45">
      <c r="A35" t="s">
        <v>160</v>
      </c>
      <c r="B35">
        <f t="shared" ref="B35:H35" si="2">IF(B32&lt;-1.96, 1,0)</f>
        <v>1</v>
      </c>
      <c r="C35">
        <f t="shared" si="2"/>
        <v>1</v>
      </c>
      <c r="D35">
        <f t="shared" si="2"/>
        <v>1</v>
      </c>
      <c r="E35">
        <f t="shared" si="2"/>
        <v>1</v>
      </c>
      <c r="F35">
        <f t="shared" si="2"/>
        <v>1</v>
      </c>
      <c r="G35">
        <f t="shared" si="2"/>
        <v>1</v>
      </c>
      <c r="H35">
        <f t="shared" si="2"/>
        <v>1</v>
      </c>
      <c r="I35">
        <v>1</v>
      </c>
      <c r="J35">
        <f>IF(J32&lt;-1.96, 1,0)</f>
        <v>0</v>
      </c>
      <c r="K35">
        <f>IF(K32&lt;-1.96, 1,0)</f>
        <v>1</v>
      </c>
      <c r="L35">
        <f>IF(L32&lt;-1.96, 1,0)</f>
        <v>0</v>
      </c>
      <c r="M35">
        <f>IF(M32&lt;-1.96, 1,0)</f>
        <v>1</v>
      </c>
      <c r="N35">
        <v>0</v>
      </c>
      <c r="O35">
        <f>IF(O32&lt;-1.96, 1,0)</f>
        <v>1</v>
      </c>
      <c r="P35">
        <f>IF(P32&lt;-1.96, 1,0)</f>
        <v>1</v>
      </c>
      <c r="Q35">
        <f>IF(Q32&lt;-1.96, 1,0)</f>
        <v>1</v>
      </c>
      <c r="R35">
        <f>IF(R32&lt;-1.96, 1,0)</f>
        <v>1</v>
      </c>
      <c r="S35">
        <v>0</v>
      </c>
      <c r="T35">
        <f>IF(T32&lt;-1.96, 1,0)</f>
        <v>1</v>
      </c>
      <c r="U35">
        <f>IF(U32&lt;-1.96, 1,0)</f>
        <v>1</v>
      </c>
    </row>
    <row r="36" spans="1:21" x14ac:dyDescent="0.45">
      <c r="A36" t="s">
        <v>156</v>
      </c>
      <c r="B36">
        <f t="shared" ref="B36:H36" si="3">IF(B32&gt;1.96, 1, 0)</f>
        <v>0</v>
      </c>
      <c r="C36">
        <f t="shared" si="3"/>
        <v>0</v>
      </c>
      <c r="D36">
        <f t="shared" si="3"/>
        <v>0</v>
      </c>
      <c r="E36">
        <f t="shared" si="3"/>
        <v>0</v>
      </c>
      <c r="F36">
        <f t="shared" si="3"/>
        <v>0</v>
      </c>
      <c r="G36">
        <f t="shared" si="3"/>
        <v>0</v>
      </c>
      <c r="H36">
        <f t="shared" si="3"/>
        <v>0</v>
      </c>
      <c r="I36">
        <v>0</v>
      </c>
      <c r="J36">
        <f>IF(J32&gt;1.96, 1, 0)</f>
        <v>0</v>
      </c>
      <c r="K36">
        <f>IF(K32&gt;1.96, 1, 0)</f>
        <v>0</v>
      </c>
      <c r="L36">
        <f>IF(L32&gt;1.96, 1, 0)</f>
        <v>0</v>
      </c>
      <c r="M36">
        <f>IF(M32&gt;1.96, 1, 0)</f>
        <v>0</v>
      </c>
      <c r="N36">
        <v>0</v>
      </c>
      <c r="O36">
        <f>IF(O32&gt;1.96, 1, 0)</f>
        <v>0</v>
      </c>
      <c r="P36">
        <f>IF(P32&gt;1.96, 1, 0)</f>
        <v>0</v>
      </c>
      <c r="Q36">
        <f>IF(Q32&gt;1.96, 1, 0)</f>
        <v>0</v>
      </c>
      <c r="R36">
        <f>IF(R32&gt;1.96, 1, 0)</f>
        <v>0</v>
      </c>
      <c r="S36">
        <v>0</v>
      </c>
      <c r="T36">
        <f>IF(T32&gt;1.96, 1, 0)</f>
        <v>0</v>
      </c>
      <c r="U36">
        <f>IF(U32&gt;1.96, 1, 0)</f>
        <v>0</v>
      </c>
    </row>
    <row r="37" spans="1:21" x14ac:dyDescent="0.45">
      <c r="A37" t="s">
        <v>158</v>
      </c>
      <c r="B37">
        <f>SUM(C35:CM35)</f>
        <v>15</v>
      </c>
    </row>
    <row r="38" spans="1:21" x14ac:dyDescent="0.45">
      <c r="A38" t="s">
        <v>159</v>
      </c>
      <c r="B38">
        <f>SUM(C36:CM36)</f>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9"/>
  <sheetViews>
    <sheetView workbookViewId="0">
      <selection activeCell="B43" sqref="B43"/>
    </sheetView>
  </sheetViews>
  <sheetFormatPr defaultRowHeight="14.25" x14ac:dyDescent="0.45"/>
  <cols>
    <col min="2" max="2" width="10.1328125" customWidth="1"/>
    <col min="3" max="3" width="11.6640625" customWidth="1"/>
  </cols>
  <sheetData>
    <row r="1" spans="1:5" x14ac:dyDescent="0.45">
      <c r="A1" t="s">
        <v>1</v>
      </c>
      <c r="B1" t="s">
        <v>144</v>
      </c>
      <c r="C1" t="s">
        <v>2</v>
      </c>
      <c r="D1" t="s">
        <v>103</v>
      </c>
      <c r="E1" t="s">
        <v>104</v>
      </c>
    </row>
    <row r="2" spans="1:5" x14ac:dyDescent="0.45">
      <c r="A2">
        <v>1986</v>
      </c>
      <c r="B2">
        <f>AVERAGE(C2:E2)</f>
        <v>75.716517007481215</v>
      </c>
      <c r="C2">
        <v>85.486124348894634</v>
      </c>
      <c r="D2">
        <v>55.871206542264275</v>
      </c>
      <c r="E2">
        <v>85.792220131284751</v>
      </c>
    </row>
    <row r="3" spans="1:5" x14ac:dyDescent="0.45">
      <c r="A3">
        <v>1987</v>
      </c>
      <c r="B3">
        <f t="shared" ref="B3:B28" si="0">AVERAGE(C3:E3)</f>
        <v>89.078052612452595</v>
      </c>
      <c r="C3">
        <v>83.067676877546802</v>
      </c>
      <c r="D3">
        <v>93.46268871345147</v>
      </c>
      <c r="E3">
        <v>90.703792246359541</v>
      </c>
    </row>
    <row r="4" spans="1:5" x14ac:dyDescent="0.45">
      <c r="A4">
        <v>1988</v>
      </c>
      <c r="B4">
        <f t="shared" si="0"/>
        <v>90.498691283390713</v>
      </c>
      <c r="C4">
        <v>84.089466483770693</v>
      </c>
      <c r="D4">
        <v>95.208509458620625</v>
      </c>
      <c r="E4">
        <v>92.198097907780848</v>
      </c>
    </row>
    <row r="5" spans="1:5" x14ac:dyDescent="0.45">
      <c r="A5">
        <v>1989</v>
      </c>
      <c r="B5">
        <f t="shared" si="0"/>
        <v>86.779958447164063</v>
      </c>
      <c r="C5">
        <v>84.929691779600688</v>
      </c>
      <c r="D5">
        <v>83.535492492588773</v>
      </c>
      <c r="E5">
        <v>91.874691069302756</v>
      </c>
    </row>
    <row r="6" spans="1:5" x14ac:dyDescent="0.45">
      <c r="A6">
        <v>1990</v>
      </c>
      <c r="B6">
        <f t="shared" si="0"/>
        <v>99.841941768994445</v>
      </c>
      <c r="C6">
        <v>99.628429584522436</v>
      </c>
      <c r="D6">
        <v>99.969798076194635</v>
      </c>
      <c r="E6">
        <v>99.92759764626625</v>
      </c>
    </row>
    <row r="7" spans="1:5" x14ac:dyDescent="0.45">
      <c r="A7">
        <v>1991</v>
      </c>
      <c r="B7">
        <f t="shared" si="0"/>
        <v>98.58941088451769</v>
      </c>
      <c r="C7">
        <v>97.671969329022062</v>
      </c>
      <c r="D7">
        <v>99.414265097441458</v>
      </c>
      <c r="E7">
        <v>98.681998227089522</v>
      </c>
    </row>
    <row r="8" spans="1:5" x14ac:dyDescent="0.45">
      <c r="A8">
        <v>1992</v>
      </c>
      <c r="B8">
        <f t="shared" si="0"/>
        <v>79.8138310377945</v>
      </c>
      <c r="C8">
        <v>84.444272466430348</v>
      </c>
      <c r="D8">
        <v>70.700828611097819</v>
      </c>
      <c r="E8">
        <v>84.296392035855334</v>
      </c>
    </row>
    <row r="9" spans="1:5" x14ac:dyDescent="0.45">
      <c r="A9">
        <v>1993</v>
      </c>
      <c r="B9">
        <f t="shared" si="0"/>
        <v>94.86300517492397</v>
      </c>
      <c r="C9">
        <v>97.009341831419064</v>
      </c>
      <c r="D9">
        <v>91.051162727203945</v>
      </c>
      <c r="E9">
        <v>96.528510966148914</v>
      </c>
    </row>
    <row r="10" spans="1:5" x14ac:dyDescent="0.45">
      <c r="A10">
        <v>1994</v>
      </c>
      <c r="B10">
        <f t="shared" si="0"/>
        <v>96.241880284618787</v>
      </c>
      <c r="C10">
        <v>96.475237874288041</v>
      </c>
      <c r="D10">
        <v>94.818755463362209</v>
      </c>
      <c r="E10">
        <v>97.431647516206141</v>
      </c>
    </row>
    <row r="11" spans="1:5" x14ac:dyDescent="0.45">
      <c r="A11">
        <v>1995</v>
      </c>
      <c r="B11">
        <f t="shared" si="0"/>
        <v>98.096189267179227</v>
      </c>
      <c r="C11">
        <v>96.702961586819356</v>
      </c>
      <c r="D11">
        <v>98.579461559337275</v>
      </c>
      <c r="E11">
        <v>99.006144655381021</v>
      </c>
    </row>
    <row r="12" spans="1:5" x14ac:dyDescent="0.45">
      <c r="A12">
        <v>1996</v>
      </c>
      <c r="B12">
        <f t="shared" si="0"/>
        <v>98.232472923927901</v>
      </c>
      <c r="C12">
        <v>98.536553453430358</v>
      </c>
      <c r="D12">
        <v>96.958204669338258</v>
      </c>
      <c r="E12">
        <v>99.202660649015101</v>
      </c>
    </row>
    <row r="13" spans="1:5" x14ac:dyDescent="0.45">
      <c r="A13">
        <v>1997</v>
      </c>
      <c r="B13">
        <f t="shared" si="0"/>
        <v>89.815792423527043</v>
      </c>
      <c r="C13">
        <v>82.617819282535379</v>
      </c>
      <c r="D13">
        <v>95.985681512778584</v>
      </c>
      <c r="E13">
        <v>90.843876475267166</v>
      </c>
    </row>
    <row r="14" spans="1:5" x14ac:dyDescent="0.45">
      <c r="A14">
        <v>1998</v>
      </c>
      <c r="B14">
        <f t="shared" si="0"/>
        <v>92.303123308698673</v>
      </c>
      <c r="C14">
        <v>85.139548746732316</v>
      </c>
      <c r="D14">
        <v>96.688222069848038</v>
      </c>
      <c r="E14">
        <v>95.081599109515679</v>
      </c>
    </row>
    <row r="15" spans="1:5" x14ac:dyDescent="0.45">
      <c r="A15">
        <v>1999</v>
      </c>
      <c r="B15">
        <f t="shared" si="0"/>
        <v>94.196537760495531</v>
      </c>
      <c r="C15">
        <v>89.317778423419128</v>
      </c>
      <c r="D15">
        <v>96.348008857647613</v>
      </c>
      <c r="E15">
        <v>96.923826000419851</v>
      </c>
    </row>
    <row r="16" spans="1:5" x14ac:dyDescent="0.45">
      <c r="A16">
        <v>2000</v>
      </c>
      <c r="B16">
        <f t="shared" si="0"/>
        <v>93.568953095421193</v>
      </c>
      <c r="C16">
        <v>85.989746892016797</v>
      </c>
      <c r="D16">
        <v>97.100090948374515</v>
      </c>
      <c r="E16">
        <v>97.617021445872254</v>
      </c>
    </row>
    <row r="17" spans="1:6" x14ac:dyDescent="0.45">
      <c r="A17">
        <v>2001</v>
      </c>
      <c r="B17">
        <f t="shared" si="0"/>
        <v>90.814617177283978</v>
      </c>
      <c r="C17">
        <v>83.695053450572857</v>
      </c>
      <c r="D17">
        <v>96.928596973555273</v>
      </c>
      <c r="E17">
        <v>91.820201107723761</v>
      </c>
    </row>
    <row r="18" spans="1:6" x14ac:dyDescent="0.45">
      <c r="A18">
        <v>2002</v>
      </c>
      <c r="B18">
        <f t="shared" si="0"/>
        <v>91.593934407313938</v>
      </c>
      <c r="C18">
        <v>84.735818610397075</v>
      </c>
      <c r="D18">
        <v>98.312560720232</v>
      </c>
      <c r="E18">
        <v>91.733423891312725</v>
      </c>
    </row>
    <row r="19" spans="1:6" x14ac:dyDescent="0.45">
      <c r="A19">
        <v>2003</v>
      </c>
      <c r="B19">
        <f t="shared" si="0"/>
        <v>93.656547825733014</v>
      </c>
      <c r="C19">
        <v>86.206890757698929</v>
      </c>
      <c r="D19">
        <v>98.309244685691269</v>
      </c>
      <c r="E19">
        <v>96.453508033808816</v>
      </c>
    </row>
    <row r="20" spans="1:6" x14ac:dyDescent="0.45">
      <c r="A20">
        <v>2004</v>
      </c>
      <c r="B20">
        <f t="shared" si="0"/>
        <v>81.337315496533279</v>
      </c>
      <c r="C20">
        <v>78.394408651921566</v>
      </c>
      <c r="D20">
        <v>82.009378814788121</v>
      </c>
      <c r="E20">
        <v>83.608159022890177</v>
      </c>
    </row>
    <row r="21" spans="1:6" x14ac:dyDescent="0.45">
      <c r="A21">
        <v>2005</v>
      </c>
      <c r="B21">
        <f t="shared" si="0"/>
        <v>73.963937555731903</v>
      </c>
      <c r="C21">
        <v>80.717782111283285</v>
      </c>
      <c r="D21">
        <v>57.152299033146441</v>
      </c>
      <c r="E21">
        <v>84.021731522766004</v>
      </c>
    </row>
    <row r="22" spans="1:6" x14ac:dyDescent="0.45">
      <c r="A22">
        <v>2006</v>
      </c>
      <c r="B22">
        <f t="shared" si="0"/>
        <v>76.719188819719804</v>
      </c>
      <c r="C22">
        <v>74.327150332744964</v>
      </c>
      <c r="D22">
        <v>76.348197134965616</v>
      </c>
      <c r="E22">
        <v>79.482218991448832</v>
      </c>
    </row>
    <row r="23" spans="1:6" x14ac:dyDescent="0.45">
      <c r="A23">
        <v>2007</v>
      </c>
      <c r="B23">
        <f t="shared" si="0"/>
        <v>75.267413955803477</v>
      </c>
      <c r="C23">
        <v>69.241313099793388</v>
      </c>
      <c r="D23">
        <v>85.970600509498695</v>
      </c>
      <c r="E23">
        <v>70.590328258118333</v>
      </c>
    </row>
    <row r="24" spans="1:6" x14ac:dyDescent="0.45">
      <c r="A24">
        <v>2008</v>
      </c>
      <c r="B24">
        <f t="shared" si="0"/>
        <v>68.431919928619834</v>
      </c>
      <c r="C24">
        <v>64.537782556445151</v>
      </c>
      <c r="D24">
        <v>75.99952774702821</v>
      </c>
      <c r="E24">
        <v>64.758449482386155</v>
      </c>
    </row>
    <row r="25" spans="1:6" x14ac:dyDescent="0.45">
      <c r="A25">
        <v>2009</v>
      </c>
      <c r="B25">
        <f t="shared" si="0"/>
        <v>65.204835489359283</v>
      </c>
      <c r="C25">
        <v>67.401911559182778</v>
      </c>
      <c r="D25">
        <v>61.283501766373909</v>
      </c>
      <c r="E25">
        <v>66.929093142521168</v>
      </c>
    </row>
    <row r="26" spans="1:6" x14ac:dyDescent="0.45">
      <c r="A26">
        <v>2010</v>
      </c>
      <c r="B26">
        <f t="shared" si="0"/>
        <v>61.373739303548795</v>
      </c>
      <c r="C26">
        <v>62.776062554170082</v>
      </c>
      <c r="D26">
        <v>59.315693542428818</v>
      </c>
      <c r="E26">
        <v>62.029461814047473</v>
      </c>
    </row>
    <row r="27" spans="1:6" x14ac:dyDescent="0.45">
      <c r="A27">
        <v>2011</v>
      </c>
      <c r="B27">
        <f t="shared" si="0"/>
        <v>58.394915797620492</v>
      </c>
      <c r="C27">
        <v>63.208757120422767</v>
      </c>
      <c r="D27">
        <v>55.997925212664448</v>
      </c>
      <c r="E27">
        <v>55.978065059774266</v>
      </c>
    </row>
    <row r="28" spans="1:6" x14ac:dyDescent="0.45">
      <c r="A28">
        <v>2012</v>
      </c>
      <c r="B28">
        <f t="shared" si="0"/>
        <v>61.565074357739263</v>
      </c>
      <c r="C28">
        <v>66.06671003563271</v>
      </c>
      <c r="D28">
        <v>51.827720461515611</v>
      </c>
      <c r="E28">
        <v>66.800792576069469</v>
      </c>
    </row>
    <row r="30" spans="1:6" x14ac:dyDescent="0.45">
      <c r="A30" t="s">
        <v>153</v>
      </c>
      <c r="B30" s="7">
        <f t="array" ref="B30:B31">LINEST(B2:B28,,TRUE, TRUE)</f>
        <v>-1.1071725865552613</v>
      </c>
      <c r="C30" s="7">
        <f t="array" ref="C30:C31">LINEST(C2:C28,,TRUE, TRUE)</f>
        <v>-1.0885842017135965</v>
      </c>
      <c r="D30" s="7">
        <f t="array" ref="D30:D31">LINEST(D2:D28,,TRUE, TRUE)</f>
        <v>-1.0167238695649816</v>
      </c>
      <c r="E30" s="7">
        <f t="array" ref="E30:E31">LINEST(E2:E28,,TRUE,TRUE)</f>
        <v>-1.2162096883872067</v>
      </c>
      <c r="F30" s="7"/>
    </row>
    <row r="31" spans="1:6" x14ac:dyDescent="0.45">
      <c r="A31" t="s">
        <v>154</v>
      </c>
      <c r="B31" s="7">
        <v>0.23615951903433388</v>
      </c>
      <c r="C31" s="7">
        <v>0.18477165234644541</v>
      </c>
      <c r="D31" s="7">
        <v>0.36751575068421655</v>
      </c>
      <c r="E31" s="7">
        <v>0.22632671990310763</v>
      </c>
      <c r="F31" s="7"/>
    </row>
    <row r="32" spans="1:6" x14ac:dyDescent="0.45">
      <c r="A32" t="s">
        <v>155</v>
      </c>
      <c r="B32" s="7">
        <f>B30/B31</f>
        <v>-4.6882403516171447</v>
      </c>
      <c r="C32" s="7">
        <f>C30/C31</f>
        <v>-5.8915108886535776</v>
      </c>
      <c r="D32" s="7">
        <f>D30/D31</f>
        <v>-2.7664769949916765</v>
      </c>
      <c r="E32" s="7">
        <f>E30/E31</f>
        <v>-5.3736902514554012</v>
      </c>
      <c r="F32" s="7"/>
    </row>
    <row r="34" spans="1:6" x14ac:dyDescent="0.45">
      <c r="A34" t="s">
        <v>157</v>
      </c>
      <c r="B34" s="8">
        <f t="array" ref="B34">MATCH(TRUE, B2:B28&lt;&gt;"",0)</f>
        <v>1</v>
      </c>
      <c r="C34" s="8">
        <f t="array" ref="C34">MATCH(TRUE, C2:C28&lt;&gt;"",0)</f>
        <v>1</v>
      </c>
      <c r="D34" s="8">
        <f t="array" ref="D34">MATCH(TRUE, D2:D28&lt;&gt;"",0)</f>
        <v>1</v>
      </c>
      <c r="E34" s="8">
        <f t="array" ref="E34">MATCH(TRUE, E2:E28&lt;&gt;"",0)</f>
        <v>1</v>
      </c>
      <c r="F34" s="8" t="e">
        <f t="array" ref="F34">MATCH(TRUE, F2:F28&lt;&gt;"",0)</f>
        <v>#N/A</v>
      </c>
    </row>
    <row r="35" spans="1:6" x14ac:dyDescent="0.45">
      <c r="A35" t="s">
        <v>160</v>
      </c>
      <c r="B35">
        <f>IF(B32&lt;-1.96, 1,0)</f>
        <v>1</v>
      </c>
      <c r="C35">
        <f>IF(C32&lt;-1.96, 1,0)</f>
        <v>1</v>
      </c>
      <c r="D35">
        <f>IF(D32&lt;-1.96, 1,0)</f>
        <v>1</v>
      </c>
      <c r="E35">
        <f>IF(E32&lt;-1.96, 1,0)</f>
        <v>1</v>
      </c>
      <c r="F35">
        <f>IF(F32&lt;-1.96, 1,0)</f>
        <v>0</v>
      </c>
    </row>
    <row r="36" spans="1:6" x14ac:dyDescent="0.45">
      <c r="A36" t="s">
        <v>156</v>
      </c>
      <c r="B36">
        <f>IF(B32&gt;1.96, 1, 0)</f>
        <v>0</v>
      </c>
      <c r="C36">
        <f>IF(C32&gt;1.96, 1, 0)</f>
        <v>0</v>
      </c>
      <c r="D36">
        <f>IF(D32&gt;1.96, 1, 0)</f>
        <v>0</v>
      </c>
      <c r="E36">
        <f>IF(E32&gt;1.96, 1, 0)</f>
        <v>0</v>
      </c>
      <c r="F36">
        <f>IF(F32&gt;1.96, 1, 0)</f>
        <v>0</v>
      </c>
    </row>
    <row r="37" spans="1:6" x14ac:dyDescent="0.45">
      <c r="A37" t="s">
        <v>158</v>
      </c>
      <c r="B37">
        <f>SUM(C35:CM35)</f>
        <v>3</v>
      </c>
    </row>
    <row r="38" spans="1:6" x14ac:dyDescent="0.45">
      <c r="A38" t="s">
        <v>159</v>
      </c>
      <c r="B38">
        <f>SUM(C36:CM36)</f>
        <v>0</v>
      </c>
    </row>
    <row r="39" spans="1:6" x14ac:dyDescent="0.45">
      <c r="A39" s="10"/>
      <c r="B39" s="11"/>
      <c r="C39" s="12"/>
      <c r="D39" s="9"/>
    </row>
    <row r="41" spans="1:6" x14ac:dyDescent="0.45">
      <c r="A41" t="s">
        <v>161</v>
      </c>
      <c r="B41" s="7">
        <f>AVERAGE(C32:CM32)</f>
        <v>-4.6772260450335521</v>
      </c>
    </row>
    <row r="43" spans="1:6" x14ac:dyDescent="0.45">
      <c r="A43" t="s">
        <v>179</v>
      </c>
      <c r="B43" s="7">
        <f t="array" ref="B43:B44">LINEST(B2:B15, , TRUE,TRUE)</f>
        <v>0.76706676675785368</v>
      </c>
      <c r="C43" s="7">
        <f t="array" ref="C43:C44">LINEST(C2:C15, , TRUE,TRUE)</f>
        <v>0.32736886911608842</v>
      </c>
      <c r="D43" s="7">
        <f t="array" ref="D43:D44">LINEST(D2:D15, , TRUE,TRUE)</f>
        <v>1.4554834140100994</v>
      </c>
      <c r="E43" s="7">
        <f t="array" ref="E43:E44">LINEST(E2:E15, , TRUE,TRUE)</f>
        <v>0.51834801714737222</v>
      </c>
    </row>
    <row r="44" spans="1:6" x14ac:dyDescent="0.45">
      <c r="A44" t="s">
        <v>154</v>
      </c>
      <c r="B44" s="7">
        <v>0.4420783236954135</v>
      </c>
      <c r="C44" s="7">
        <v>0.45801893796035115</v>
      </c>
      <c r="D44" s="7">
        <v>0.76224000883490384</v>
      </c>
      <c r="E44" s="7">
        <v>0.31192578364917684</v>
      </c>
    </row>
    <row r="45" spans="1:6" x14ac:dyDescent="0.45">
      <c r="A45" t="s">
        <v>155</v>
      </c>
      <c r="B45" s="7">
        <f>B43/B44</f>
        <v>1.7351377021741361</v>
      </c>
      <c r="C45" s="7">
        <f>C43/C44</f>
        <v>0.71474963584241014</v>
      </c>
      <c r="D45" s="7">
        <f>D43/D44</f>
        <v>1.9094817867600906</v>
      </c>
      <c r="E45" s="7">
        <f>E43/E44</f>
        <v>1.6617671392319355</v>
      </c>
    </row>
    <row r="47" spans="1:6" x14ac:dyDescent="0.45">
      <c r="A47" t="s">
        <v>180</v>
      </c>
      <c r="B47" s="7">
        <f t="array" ref="B47:B48">LINEST(B16:B28, , TRUE,TRUE)</f>
        <v>-3.2135440191447584</v>
      </c>
      <c r="C47" s="7">
        <f t="array" ref="C47:C48">LINEST(C16:C28, , TRUE,TRUE)</f>
        <v>-2.2275460758898578</v>
      </c>
      <c r="D47" s="7">
        <f t="array" ref="D47:D48">LINEST(D16:D28, , TRUE,TRUE)</f>
        <v>-3.9920531860106605</v>
      </c>
      <c r="E47" s="7">
        <f t="array" ref="E47:E48">LINEST(E16:E28, , TRUE,TRUE)</f>
        <v>-3.4210327955337583</v>
      </c>
    </row>
    <row r="48" spans="1:6" x14ac:dyDescent="0.45">
      <c r="A48" t="s">
        <v>154</v>
      </c>
      <c r="B48" s="7">
        <v>0.26645820598771797</v>
      </c>
      <c r="C48" s="7">
        <v>0.24726422694478856</v>
      </c>
      <c r="D48" s="7">
        <v>0.68628188842003079</v>
      </c>
      <c r="E48" s="7">
        <v>0.36226300129511979</v>
      </c>
    </row>
    <row r="49" spans="1:5" x14ac:dyDescent="0.45">
      <c r="A49" t="s">
        <v>155</v>
      </c>
      <c r="B49" s="7">
        <f>B47/B48</f>
        <v>-12.060217876318218</v>
      </c>
      <c r="C49" s="7">
        <f>C47/C48</f>
        <v>-9.0087680834933099</v>
      </c>
      <c r="D49" s="7">
        <f>D47/D48</f>
        <v>-5.8169292434647071</v>
      </c>
      <c r="E49" s="7">
        <f>E47/E48</f>
        <v>-9.4435059150486982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M64"/>
  <sheetViews>
    <sheetView workbookViewId="0">
      <selection activeCell="F23" sqref="F23"/>
    </sheetView>
  </sheetViews>
  <sheetFormatPr defaultRowHeight="14.25" x14ac:dyDescent="0.45"/>
  <sheetData>
    <row r="1" spans="1:91" x14ac:dyDescent="0.45">
      <c r="B1" t="s">
        <v>163</v>
      </c>
    </row>
    <row r="2" spans="1:91" x14ac:dyDescent="0.45">
      <c r="A2" t="s">
        <v>143</v>
      </c>
      <c r="B2" s="87" t="s">
        <v>127</v>
      </c>
      <c r="C2" s="87"/>
      <c r="D2" s="87"/>
      <c r="E2" s="87"/>
      <c r="F2" s="87"/>
      <c r="G2" s="87"/>
      <c r="H2" s="87"/>
      <c r="I2" s="87"/>
    </row>
    <row r="3" spans="1:91" x14ac:dyDescent="0.45">
      <c r="B3" s="14" t="s">
        <v>164</v>
      </c>
      <c r="C3" s="14" t="s">
        <v>97</v>
      </c>
      <c r="D3" s="14" t="s">
        <v>3</v>
      </c>
      <c r="E3" s="14" t="s">
        <v>4</v>
      </c>
      <c r="F3" s="14" t="s">
        <v>5</v>
      </c>
      <c r="G3" s="14" t="s">
        <v>98</v>
      </c>
      <c r="H3" s="14" t="s">
        <v>6</v>
      </c>
      <c r="I3" s="14" t="s">
        <v>7</v>
      </c>
    </row>
    <row r="4" spans="1:91" x14ac:dyDescent="0.45">
      <c r="B4" s="15">
        <v>-1.0885842017135965</v>
      </c>
      <c r="C4" s="15">
        <v>-1.3551635582108992</v>
      </c>
      <c r="D4" s="15">
        <v>-1.9676589121309169</v>
      </c>
      <c r="E4" s="15">
        <v>-3.1228766962176895</v>
      </c>
      <c r="F4" s="15">
        <v>-0.10530095412838301</v>
      </c>
      <c r="G4" s="15" t="s">
        <v>162</v>
      </c>
      <c r="H4" s="15">
        <v>-3.3865060115183905</v>
      </c>
      <c r="I4" s="15">
        <v>-0.66811929596177755</v>
      </c>
    </row>
    <row r="5" spans="1:91" x14ac:dyDescent="0.45">
      <c r="B5" s="15">
        <v>-5.8915108886535776</v>
      </c>
      <c r="C5" s="15">
        <v>-3.5323506504533349</v>
      </c>
      <c r="D5" s="15">
        <v>-5.5731674295563067</v>
      </c>
      <c r="E5" s="15">
        <v>-6.1548413915910167</v>
      </c>
      <c r="F5" s="15">
        <v>-1.6620843902892404</v>
      </c>
      <c r="G5" s="15" t="s">
        <v>162</v>
      </c>
      <c r="H5" s="15">
        <v>-7.3504826177455262</v>
      </c>
      <c r="I5" s="15">
        <v>-0.30258356714811446</v>
      </c>
    </row>
    <row r="6" spans="1:91" x14ac:dyDescent="0.45">
      <c r="B6" s="14" t="s">
        <v>8</v>
      </c>
      <c r="C6" s="14" t="s">
        <v>9</v>
      </c>
      <c r="D6" s="14" t="s">
        <v>10</v>
      </c>
      <c r="E6" s="14" t="s">
        <v>11</v>
      </c>
      <c r="F6" s="14" t="s">
        <v>12</v>
      </c>
      <c r="G6" s="14" t="s">
        <v>13</v>
      </c>
      <c r="H6" s="14" t="s">
        <v>14</v>
      </c>
      <c r="I6" s="14" t="s">
        <v>15</v>
      </c>
    </row>
    <row r="7" spans="1:91" x14ac:dyDescent="0.45">
      <c r="B7" s="15">
        <v>-2.2916719354023947</v>
      </c>
      <c r="C7" s="15">
        <v>-3.9601143794599776</v>
      </c>
      <c r="D7" s="15">
        <v>-2.452703502220718</v>
      </c>
      <c r="E7" s="15">
        <v>-2.1914915885005897</v>
      </c>
      <c r="F7" s="15">
        <v>-0.29018425546853766</v>
      </c>
      <c r="G7" s="15">
        <v>-2.5861869756209073</v>
      </c>
      <c r="H7" s="15">
        <v>-1.7606533010181091</v>
      </c>
      <c r="I7" s="15">
        <v>-3.9743429411696694</v>
      </c>
    </row>
    <row r="8" spans="1:91" x14ac:dyDescent="0.45">
      <c r="B8" s="15">
        <v>-8.9524339595224145</v>
      </c>
      <c r="C8" s="15">
        <v>-7.7248884397281961</v>
      </c>
      <c r="D8" s="15">
        <v>-9.8598991540071452</v>
      </c>
      <c r="E8" s="15">
        <v>-8.6735268122360143</v>
      </c>
      <c r="F8" s="15">
        <v>-4.4297855380381916</v>
      </c>
      <c r="G8" s="15">
        <v>-5.5539312384760411</v>
      </c>
      <c r="H8" s="15">
        <v>-5.5980236015113078</v>
      </c>
      <c r="I8" s="15">
        <v>-6.5241187782060619</v>
      </c>
    </row>
    <row r="9" spans="1:91" x14ac:dyDescent="0.45">
      <c r="B9" s="14" t="s">
        <v>16</v>
      </c>
      <c r="C9" s="14" t="s">
        <v>17</v>
      </c>
      <c r="D9" s="14" t="s">
        <v>18</v>
      </c>
      <c r="E9" s="14" t="s">
        <v>19</v>
      </c>
      <c r="F9" s="14" t="s">
        <v>20</v>
      </c>
      <c r="G9" s="14" t="s">
        <v>21</v>
      </c>
      <c r="H9" s="14" t="s">
        <v>22</v>
      </c>
      <c r="I9" s="14" t="s">
        <v>23</v>
      </c>
      <c r="CJ9" s="3"/>
      <c r="CK9" s="3"/>
      <c r="CL9" s="3"/>
      <c r="CM9" s="3"/>
    </row>
    <row r="10" spans="1:91" x14ac:dyDescent="0.45">
      <c r="B10" s="15">
        <v>-1.9978594323837235</v>
      </c>
      <c r="C10" s="15">
        <v>-3.3592671870613562</v>
      </c>
      <c r="D10" s="15">
        <v>-3.2370834402519599</v>
      </c>
      <c r="E10" s="15" t="s">
        <v>162</v>
      </c>
      <c r="F10" s="15">
        <v>-0.74013621598563473</v>
      </c>
      <c r="G10" s="15">
        <v>-2.9116834369822562</v>
      </c>
      <c r="H10" s="15">
        <v>-4.5074914992841615</v>
      </c>
      <c r="I10" s="15">
        <v>-3.8124586860530911</v>
      </c>
      <c r="CJ10" s="3"/>
      <c r="CK10" s="3"/>
      <c r="CL10" s="3"/>
      <c r="CM10" s="3"/>
    </row>
    <row r="11" spans="1:91" x14ac:dyDescent="0.45">
      <c r="B11" s="15">
        <v>-0.88985683430045315</v>
      </c>
      <c r="C11" s="15">
        <v>-6.6757427868580983</v>
      </c>
      <c r="D11" s="15">
        <v>-7.646503061482707</v>
      </c>
      <c r="E11" s="15" t="s">
        <v>162</v>
      </c>
      <c r="F11" s="15">
        <v>-2.2529927181601068</v>
      </c>
      <c r="G11" s="15">
        <v>-7.3938816522172655</v>
      </c>
      <c r="H11" s="15">
        <v>-8.6519604146527236</v>
      </c>
      <c r="I11" s="15">
        <v>-9.511292221379362</v>
      </c>
      <c r="CJ11" s="3"/>
      <c r="CK11" s="3"/>
      <c r="CL11" s="3"/>
      <c r="CM11" s="3"/>
    </row>
    <row r="12" spans="1:91" x14ac:dyDescent="0.45">
      <c r="B12" s="14" t="s">
        <v>24</v>
      </c>
      <c r="C12" s="14" t="s">
        <v>25</v>
      </c>
      <c r="D12" s="14" t="s">
        <v>26</v>
      </c>
      <c r="E12" s="14" t="s">
        <v>27</v>
      </c>
      <c r="F12" s="14" t="s">
        <v>28</v>
      </c>
      <c r="G12" s="14" t="s">
        <v>29</v>
      </c>
      <c r="H12" s="14" t="s">
        <v>30</v>
      </c>
      <c r="I12" s="14" t="s">
        <v>31</v>
      </c>
      <c r="CB12" s="3"/>
      <c r="CC12" s="3"/>
      <c r="CD12" s="3"/>
      <c r="CE12" s="3"/>
      <c r="CF12" s="3"/>
      <c r="CG12" s="3"/>
      <c r="CH12" s="3"/>
      <c r="CI12" s="3"/>
      <c r="CJ12" s="3"/>
      <c r="CK12" s="3"/>
      <c r="CL12" s="3"/>
      <c r="CM12" s="3"/>
    </row>
    <row r="13" spans="1:91" x14ac:dyDescent="0.45">
      <c r="B13" s="15">
        <v>-3.2358421538454141</v>
      </c>
      <c r="C13" s="15">
        <v>-6.5183669444123637E-3</v>
      </c>
      <c r="D13" s="15">
        <v>-2.5108400234304691</v>
      </c>
      <c r="E13" s="15">
        <v>-1.0481381428193985</v>
      </c>
      <c r="F13" s="15">
        <v>-3.1635706489986513</v>
      </c>
      <c r="G13" s="15">
        <v>-1.8443415557398526</v>
      </c>
      <c r="H13" s="15">
        <v>-1.4061130526227634</v>
      </c>
      <c r="I13" s="15">
        <v>-2.2822319434873277</v>
      </c>
      <c r="CB13" s="3"/>
      <c r="CC13" s="3"/>
      <c r="CD13" s="3"/>
      <c r="CE13" s="3"/>
      <c r="CF13" s="3"/>
      <c r="CG13" s="3"/>
      <c r="CH13" s="3"/>
      <c r="CI13" s="3"/>
      <c r="CJ13" s="3"/>
      <c r="CK13" s="3"/>
      <c r="CL13" s="3"/>
      <c r="CM13" s="3"/>
    </row>
    <row r="14" spans="1:91" x14ac:dyDescent="0.45">
      <c r="B14" s="15">
        <v>-8.2103030806425163</v>
      </c>
      <c r="C14" s="15">
        <v>-0.68997864119609453</v>
      </c>
      <c r="D14" s="15">
        <v>-6.1817345119111504</v>
      </c>
      <c r="E14" s="15">
        <v>-3.7245892702013688</v>
      </c>
      <c r="F14" s="15">
        <v>-7.2748115314252129</v>
      </c>
      <c r="G14" s="15">
        <v>-4.4509080717284872</v>
      </c>
      <c r="H14" s="15">
        <v>-6.8903547961910405</v>
      </c>
      <c r="I14" s="15">
        <v>-2.3478775773171234</v>
      </c>
      <c r="CB14" s="3"/>
      <c r="CC14" s="3"/>
      <c r="CD14" s="3"/>
      <c r="CE14" s="3"/>
      <c r="CF14" s="3"/>
      <c r="CG14" s="3"/>
      <c r="CH14" s="3"/>
      <c r="CI14" s="3"/>
      <c r="CJ14" s="3"/>
      <c r="CK14" s="3"/>
      <c r="CL14" s="3"/>
      <c r="CM14" s="3"/>
    </row>
    <row r="15" spans="1:91" x14ac:dyDescent="0.45">
      <c r="B15" s="14" t="s">
        <v>32</v>
      </c>
      <c r="C15" s="14" t="s">
        <v>33</v>
      </c>
      <c r="D15" s="14" t="s">
        <v>34</v>
      </c>
      <c r="E15" s="14" t="s">
        <v>35</v>
      </c>
      <c r="F15" s="14" t="s">
        <v>36</v>
      </c>
      <c r="G15" s="14" t="s">
        <v>37</v>
      </c>
      <c r="H15" s="14" t="s">
        <v>38</v>
      </c>
      <c r="I15" s="14" t="s">
        <v>39</v>
      </c>
      <c r="BS15" s="3"/>
      <c r="BT15" s="3"/>
      <c r="BU15" s="3"/>
      <c r="BV15" s="3"/>
      <c r="BW15" s="3"/>
      <c r="BX15" s="3"/>
      <c r="BY15" s="3"/>
      <c r="BZ15" s="3"/>
      <c r="CA15" s="3"/>
      <c r="CB15" s="3"/>
      <c r="CC15" s="3"/>
      <c r="CD15" s="3"/>
      <c r="CE15" s="3"/>
      <c r="CF15" s="3"/>
      <c r="CG15" s="3"/>
      <c r="CH15" s="3"/>
      <c r="CI15" s="3"/>
      <c r="CJ15" s="3"/>
      <c r="CK15" s="3"/>
      <c r="CL15" s="3"/>
      <c r="CM15" s="3"/>
    </row>
    <row r="16" spans="1:91" x14ac:dyDescent="0.45">
      <c r="B16" s="15">
        <v>-2.6722639010848499</v>
      </c>
      <c r="C16" s="15">
        <v>-2.0553180357302523</v>
      </c>
      <c r="D16" s="15">
        <v>-3.4780087336325458</v>
      </c>
      <c r="E16" s="15">
        <v>-9.0515890684184738E-2</v>
      </c>
      <c r="F16" s="15">
        <v>-5.5406586926572566E-4</v>
      </c>
      <c r="G16" s="15">
        <v>0.10549564393890355</v>
      </c>
      <c r="H16" s="15">
        <v>0.94087301524883704</v>
      </c>
      <c r="I16" s="15">
        <v>-0.16579171539092971</v>
      </c>
      <c r="BS16" s="3"/>
      <c r="BT16" s="3"/>
      <c r="BU16" s="3"/>
      <c r="BV16" s="3"/>
      <c r="BW16" s="3"/>
      <c r="BX16" s="3"/>
      <c r="BY16" s="3"/>
      <c r="BZ16" s="3"/>
      <c r="CA16" s="3"/>
      <c r="CB16" s="3"/>
      <c r="CC16" s="3"/>
      <c r="CD16" s="3"/>
      <c r="CE16" s="3"/>
      <c r="CF16" s="3"/>
      <c r="CG16" s="3"/>
      <c r="CH16" s="3"/>
      <c r="CI16" s="3"/>
      <c r="CJ16" s="3"/>
      <c r="CK16" s="3"/>
      <c r="CL16" s="3"/>
      <c r="CM16" s="3"/>
    </row>
    <row r="17" spans="2:91" x14ac:dyDescent="0.45">
      <c r="B17" s="15">
        <v>-6.8060460400343414</v>
      </c>
      <c r="C17" s="15">
        <v>-8.4247517701968508</v>
      </c>
      <c r="D17" s="15">
        <v>-8.761323614859192</v>
      </c>
      <c r="E17" s="15">
        <v>-0.67365321716938609</v>
      </c>
      <c r="F17" s="15">
        <v>-2.1610198307045921E-3</v>
      </c>
      <c r="G17" s="15">
        <v>1.3644300132956959</v>
      </c>
      <c r="H17" s="15">
        <v>0.30028752324843599</v>
      </c>
      <c r="I17" s="15">
        <v>-1.8049573642579393</v>
      </c>
      <c r="BS17" s="3"/>
      <c r="BT17" s="3"/>
      <c r="BU17" s="3"/>
      <c r="BV17" s="3"/>
      <c r="BW17" s="3"/>
      <c r="BX17" s="3"/>
      <c r="BY17" s="3"/>
      <c r="BZ17" s="3"/>
      <c r="CA17" s="3"/>
      <c r="CB17" s="3"/>
      <c r="CC17" s="3"/>
      <c r="CD17" s="3"/>
      <c r="CE17" s="3"/>
      <c r="CF17" s="3"/>
      <c r="CG17" s="3"/>
      <c r="CH17" s="3"/>
      <c r="CI17" s="3"/>
      <c r="CJ17" s="3"/>
      <c r="CK17" s="3"/>
      <c r="CL17" s="3"/>
      <c r="CM17" s="3"/>
    </row>
    <row r="18" spans="2:91" x14ac:dyDescent="0.45">
      <c r="B18" s="14" t="s">
        <v>40</v>
      </c>
      <c r="C18" s="14" t="s">
        <v>41</v>
      </c>
      <c r="D18" s="14" t="s">
        <v>42</v>
      </c>
      <c r="E18" s="14" t="s">
        <v>43</v>
      </c>
      <c r="F18" s="14" t="s">
        <v>44</v>
      </c>
      <c r="G18" s="14" t="s">
        <v>45</v>
      </c>
      <c r="H18" s="14" t="s">
        <v>46</v>
      </c>
      <c r="I18" s="14" t="s">
        <v>47</v>
      </c>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r="19" spans="2:91" x14ac:dyDescent="0.45">
      <c r="B19" s="15">
        <v>-0.14024452359325529</v>
      </c>
      <c r="C19" s="15">
        <v>-3.0782214134981931</v>
      </c>
      <c r="D19" s="15">
        <v>2.07051316764215</v>
      </c>
      <c r="E19" s="15">
        <v>-5.1075093209408928</v>
      </c>
      <c r="F19" s="15">
        <v>-3.566548480596996</v>
      </c>
      <c r="G19" s="15">
        <v>-2.438592465848108</v>
      </c>
      <c r="H19" s="15">
        <v>-0.69823353046071068</v>
      </c>
      <c r="I19" s="15">
        <v>-2.0235129836125068</v>
      </c>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r="20" spans="2:91" x14ac:dyDescent="0.45">
      <c r="B20" s="15">
        <v>-3.1479100067427863</v>
      </c>
      <c r="C20" s="15">
        <v>-7.5110830151113817</v>
      </c>
      <c r="D20" s="15">
        <v>1.4904790040695635</v>
      </c>
      <c r="E20" s="15">
        <v>-7.7534940951278424</v>
      </c>
      <c r="F20" s="15">
        <v>-3.3807438285461111</v>
      </c>
      <c r="G20" s="15">
        <v>-1.9104640768442671</v>
      </c>
      <c r="H20" s="15">
        <v>-2.3169304810006928</v>
      </c>
      <c r="I20" s="15">
        <v>-6.6590194116298802</v>
      </c>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r="21" spans="2:91" x14ac:dyDescent="0.45">
      <c r="B21" s="14" t="s">
        <v>48</v>
      </c>
      <c r="C21" s="14" t="s">
        <v>49</v>
      </c>
      <c r="D21" s="14" t="s">
        <v>50</v>
      </c>
      <c r="E21" s="14" t="s">
        <v>51</v>
      </c>
      <c r="F21" s="14" t="s">
        <v>52</v>
      </c>
      <c r="G21" s="14" t="s">
        <v>53</v>
      </c>
      <c r="H21" s="14" t="s">
        <v>54</v>
      </c>
      <c r="I21" s="14" t="s">
        <v>55</v>
      </c>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r="22" spans="2:91" x14ac:dyDescent="0.45">
      <c r="B22" s="15" t="s">
        <v>162</v>
      </c>
      <c r="C22" s="15">
        <v>-2.7593277456240926</v>
      </c>
      <c r="D22" s="15">
        <v>-1.1621313251153068E-2</v>
      </c>
      <c r="E22" s="15">
        <v>-0.90067999951692479</v>
      </c>
      <c r="F22" s="15">
        <v>-0.75884895678689024</v>
      </c>
      <c r="G22" s="15">
        <v>-3.3684120591753497</v>
      </c>
      <c r="H22" s="15">
        <v>-2.1400166366758384</v>
      </c>
      <c r="I22" s="15">
        <v>-5.4771345076728609E-2</v>
      </c>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r="23" spans="2:91" x14ac:dyDescent="0.45">
      <c r="B23" s="15" t="s">
        <v>162</v>
      </c>
      <c r="C23" s="15">
        <v>-12.88905453909231</v>
      </c>
      <c r="D23" s="15">
        <v>-7.2734415723715612E-2</v>
      </c>
      <c r="E23" s="15">
        <v>-3.8352979099394906</v>
      </c>
      <c r="F23" s="15">
        <v>-0.5065646992241406</v>
      </c>
      <c r="G23" s="15">
        <v>-7.1654722401357143</v>
      </c>
      <c r="H23" s="15">
        <v>-5.5144399823918855</v>
      </c>
      <c r="I23" s="15">
        <v>-1.7564809506795345</v>
      </c>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r="24" spans="2:91" x14ac:dyDescent="0.45">
      <c r="B24" s="14" t="s">
        <v>56</v>
      </c>
      <c r="C24" s="14" t="s">
        <v>57</v>
      </c>
      <c r="D24" s="14" t="s">
        <v>58</v>
      </c>
      <c r="E24" s="14" t="s">
        <v>59</v>
      </c>
      <c r="F24" s="14" t="s">
        <v>60</v>
      </c>
      <c r="G24" s="14" t="s">
        <v>61</v>
      </c>
      <c r="H24" s="14" t="s">
        <v>62</v>
      </c>
      <c r="I24" s="14" t="s">
        <v>63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r="25" spans="2:91" x14ac:dyDescent="0.45">
      <c r="B25" s="15">
        <v>-2.8823400826876249</v>
      </c>
      <c r="C25" s="15">
        <v>-0.32150005854605029</v>
      </c>
      <c r="D25" s="15">
        <v>7.6716493684885659E-2</v>
      </c>
      <c r="E25" s="15" t="s">
        <v>162</v>
      </c>
      <c r="F25" s="15">
        <v>-1.707704862455659</v>
      </c>
      <c r="G25" s="15">
        <v>-0.52061431951434434</v>
      </c>
      <c r="H25" s="15">
        <v>-3.9442059463933221</v>
      </c>
      <c r="I25" s="15">
        <v>-2.7502533499080237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r="26" spans="2:91" x14ac:dyDescent="0.45">
      <c r="B26" s="15">
        <v>-8.1673994254297</v>
      </c>
      <c r="C26" s="15">
        <v>-1.8257442248152633</v>
      </c>
      <c r="D26" s="15">
        <v>0.62590743525167425</v>
      </c>
      <c r="E26" s="15" t="s">
        <v>162</v>
      </c>
      <c r="F26" s="15">
        <v>-4.9203415610330241</v>
      </c>
      <c r="G26" s="15">
        <v>-1.9349600967056864</v>
      </c>
      <c r="H26" s="15">
        <v>-9.2263468871132126</v>
      </c>
      <c r="I26" s="15">
        <v>-6.1039535508148912</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r="27" spans="2:91" x14ac:dyDescent="0.45">
      <c r="B27" s="14" t="s">
        <v>64</v>
      </c>
      <c r="C27" s="14" t="s">
        <v>65</v>
      </c>
      <c r="D27" s="14" t="s">
        <v>99</v>
      </c>
      <c r="E27" s="14" t="s">
        <v>100</v>
      </c>
      <c r="F27" s="14" t="s">
        <v>66</v>
      </c>
      <c r="G27" s="14" t="s">
        <v>67</v>
      </c>
      <c r="H27" s="14" t="s">
        <v>68</v>
      </c>
      <c r="I27" s="14" t="s">
        <v>69</v>
      </c>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r="28" spans="2:91" x14ac:dyDescent="0.45">
      <c r="B28" s="15">
        <v>-0.48313454002653611</v>
      </c>
      <c r="C28" s="15">
        <v>-5.0228522591697971</v>
      </c>
      <c r="D28" s="15">
        <v>-3.5708638901250769</v>
      </c>
      <c r="E28" s="15">
        <v>-0.73598150910113846</v>
      </c>
      <c r="F28" s="15">
        <v>-3.9063639391846765</v>
      </c>
      <c r="G28" s="15">
        <v>-1.5590205017654344</v>
      </c>
      <c r="H28" s="15">
        <v>-0.99156072493032177</v>
      </c>
      <c r="I28" s="15">
        <v>8.4764918411414225</v>
      </c>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r="29" spans="2:91" x14ac:dyDescent="0.45">
      <c r="B29" s="15">
        <v>-1.0520629900148786</v>
      </c>
      <c r="C29" s="15">
        <v>-7.9332401213410373</v>
      </c>
      <c r="D29" s="15">
        <v>-4.6621690478208597</v>
      </c>
      <c r="E29" s="15">
        <v>-1.8852192488183479</v>
      </c>
      <c r="F29" s="15">
        <v>-2.0889975803937597</v>
      </c>
      <c r="G29" s="15">
        <v>-4.7136899691286533</v>
      </c>
      <c r="H29" s="15">
        <v>-4.3351443844767852</v>
      </c>
      <c r="I29" s="15">
        <v>2.8431719567945453</v>
      </c>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r="30" spans="2:91" x14ac:dyDescent="0.45">
      <c r="B30" s="14" t="s">
        <v>70</v>
      </c>
      <c r="C30" s="14" t="s">
        <v>71</v>
      </c>
      <c r="D30" s="14" t="s">
        <v>72</v>
      </c>
      <c r="E30" s="14" t="s">
        <v>73</v>
      </c>
      <c r="F30" s="14" t="s">
        <v>74</v>
      </c>
      <c r="G30" s="14" t="s">
        <v>75</v>
      </c>
      <c r="H30" s="14" t="s">
        <v>76</v>
      </c>
      <c r="I30" s="14" t="s">
        <v>77</v>
      </c>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r="31" spans="2:91" x14ac:dyDescent="0.45">
      <c r="B31" s="15">
        <v>-2.5774469046718709</v>
      </c>
      <c r="C31" s="15">
        <v>-1.1639636461310796</v>
      </c>
      <c r="D31" s="15">
        <v>-3.2280094034301583</v>
      </c>
      <c r="E31" s="15">
        <v>-2.5718592188458178E-2</v>
      </c>
      <c r="F31" s="15">
        <v>-3.2922216173256533</v>
      </c>
      <c r="G31" s="15">
        <v>-2.7382099367103399</v>
      </c>
      <c r="H31" s="15">
        <v>-0.89667473482071558</v>
      </c>
      <c r="I31" s="15">
        <v>-0.79917490811070546</v>
      </c>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r="32" spans="2:91" x14ac:dyDescent="0.45">
      <c r="B32" s="15">
        <v>-6.4070327776426712</v>
      </c>
      <c r="C32" s="15">
        <v>-6.9614436459678197</v>
      </c>
      <c r="D32" s="15">
        <v>-8.5877656659726735</v>
      </c>
      <c r="E32" s="15">
        <v>-0.39837556077186037</v>
      </c>
      <c r="F32" s="15">
        <v>-8.5642293745702709</v>
      </c>
      <c r="G32" s="15">
        <v>-5.7873240849343253</v>
      </c>
      <c r="H32" s="15">
        <v>-5.3609767122013938</v>
      </c>
      <c r="I32" s="15">
        <v>-3.5465502837916296</v>
      </c>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r="33" spans="2:91" x14ac:dyDescent="0.45">
      <c r="B33" s="14" t="s">
        <v>78</v>
      </c>
      <c r="C33" s="14" t="s">
        <v>79</v>
      </c>
      <c r="D33" s="14" t="s">
        <v>80</v>
      </c>
      <c r="E33" s="14" t="s">
        <v>81</v>
      </c>
      <c r="F33" s="14" t="s">
        <v>82</v>
      </c>
      <c r="G33" s="14" t="s">
        <v>83</v>
      </c>
      <c r="H33" s="14" t="s">
        <v>84</v>
      </c>
      <c r="I33" s="14" t="s">
        <v>85</v>
      </c>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r="34" spans="2:91" x14ac:dyDescent="0.45">
      <c r="B34" s="15">
        <v>3.8055835265646071E-2</v>
      </c>
      <c r="C34" s="15">
        <v>-1.5907482235577584</v>
      </c>
      <c r="D34" s="15">
        <v>-2.6153713159741647</v>
      </c>
      <c r="E34" s="15">
        <v>-3.4630230593005913</v>
      </c>
      <c r="F34" s="15">
        <v>-1.060922072614094</v>
      </c>
      <c r="G34" s="15">
        <v>-3.4485130235281205</v>
      </c>
      <c r="H34" s="15">
        <v>-1.6435624121485943</v>
      </c>
      <c r="I34" s="15">
        <v>7.6978899742745494E-2</v>
      </c>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r="35" spans="2:91" x14ac:dyDescent="0.45">
      <c r="B35" s="15">
        <v>1.5736671417236883</v>
      </c>
      <c r="C35" s="15">
        <v>-3.5673974355250131</v>
      </c>
      <c r="D35" s="15">
        <v>-7.399425359517986</v>
      </c>
      <c r="E35" s="15">
        <v>-3.7042981345440644</v>
      </c>
      <c r="F35" s="15">
        <v>-1.3229093287198876</v>
      </c>
      <c r="G35" s="15">
        <v>-10.029402499177346</v>
      </c>
      <c r="H35" s="15">
        <v>-7.7831426551669383</v>
      </c>
      <c r="I35" s="15">
        <v>0.62306919733793253</v>
      </c>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r="36" spans="2:91" x14ac:dyDescent="0.45">
      <c r="B36" s="14" t="s">
        <v>86</v>
      </c>
      <c r="C36" s="14" t="s">
        <v>87</v>
      </c>
      <c r="D36" s="15"/>
      <c r="E36" s="15"/>
      <c r="F36" s="15"/>
      <c r="G36" s="15"/>
      <c r="H36" s="15"/>
      <c r="I36" s="15"/>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r="37" spans="2:91" x14ac:dyDescent="0.45">
      <c r="B37" s="15">
        <v>-0.25945893791460517</v>
      </c>
      <c r="C37" s="15">
        <v>-0.29907659808089981</v>
      </c>
      <c r="D37" s="15"/>
      <c r="E37" s="15"/>
      <c r="F37" s="15"/>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r="38" spans="2:91" x14ac:dyDescent="0.45">
      <c r="B38" s="15">
        <v>-2.2311358644677872</v>
      </c>
      <c r="C38" s="15">
        <v>-1.7754679753315421</v>
      </c>
      <c r="D38" s="15"/>
      <c r="E38" s="15"/>
      <c r="F38" s="15"/>
      <c r="G38" s="15"/>
      <c r="H38" s="15"/>
      <c r="I38" s="15"/>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r="39" spans="2:91" x14ac:dyDescent="0.45">
      <c r="B39" s="15"/>
      <c r="C39" s="15"/>
      <c r="D39" s="15"/>
      <c r="E39" s="15"/>
      <c r="F39" s="15"/>
      <c r="G39" s="15"/>
      <c r="H39" s="15"/>
      <c r="I39" s="15"/>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r="40" spans="2:91" x14ac:dyDescent="0.45">
      <c r="B40" s="88" t="s">
        <v>146</v>
      </c>
      <c r="C40" s="88"/>
      <c r="D40" s="88"/>
      <c r="E40" s="88"/>
      <c r="F40" s="88"/>
      <c r="G40" s="88"/>
      <c r="H40" s="88"/>
      <c r="I40" s="88"/>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r="41" spans="2:91" x14ac:dyDescent="0.45">
      <c r="B41" s="15" t="s">
        <v>164</v>
      </c>
      <c r="C41" s="15" t="s">
        <v>3</v>
      </c>
      <c r="D41" s="15" t="s">
        <v>4</v>
      </c>
      <c r="E41" s="15" t="s">
        <v>6</v>
      </c>
      <c r="F41" s="15" t="s">
        <v>10</v>
      </c>
      <c r="G41" s="15" t="s">
        <v>12</v>
      </c>
      <c r="H41" s="15" t="s">
        <v>17</v>
      </c>
      <c r="I41" s="15" t="s">
        <v>18</v>
      </c>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r="42" spans="2:91" x14ac:dyDescent="0.45">
      <c r="B42" s="15">
        <v>-0.95774922689567354</v>
      </c>
      <c r="C42" s="15">
        <v>-2.2007938056120331</v>
      </c>
      <c r="D42" s="15">
        <v>-0.9391541869421387</v>
      </c>
      <c r="E42" s="15">
        <v>-1.1823955540126514</v>
      </c>
      <c r="F42" s="15">
        <v>-1.4843665560769141</v>
      </c>
      <c r="G42" s="15">
        <v>8.2031646354506216E-3</v>
      </c>
      <c r="H42" s="15">
        <v>-4.9505859290652854</v>
      </c>
      <c r="I42" s="15">
        <v>-6.1895877037122888</v>
      </c>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r="43" spans="2:91" x14ac:dyDescent="0.45">
      <c r="B43" s="15">
        <v>-2.6233245391741442</v>
      </c>
      <c r="C43" s="15">
        <v>-5.8029150590172787</v>
      </c>
      <c r="D43" s="15">
        <v>-2.0118556689912546</v>
      </c>
      <c r="E43" s="15">
        <v>-2.5791359889171179</v>
      </c>
      <c r="F43" s="15">
        <v>-6.0850491803994622</v>
      </c>
      <c r="G43" s="15">
        <v>0.20502634127834871</v>
      </c>
      <c r="H43" s="15">
        <v>-4.4185385258653556</v>
      </c>
      <c r="I43" s="15">
        <v>-4.149630618522866</v>
      </c>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r="44" spans="2:91" x14ac:dyDescent="0.45">
      <c r="B44" s="15" t="s">
        <v>22</v>
      </c>
      <c r="C44" s="15" t="s">
        <v>23</v>
      </c>
      <c r="D44" s="15" t="s">
        <v>24</v>
      </c>
      <c r="E44" s="15" t="s">
        <v>32</v>
      </c>
      <c r="F44" s="15" t="s">
        <v>34</v>
      </c>
      <c r="G44" s="15" t="s">
        <v>36</v>
      </c>
      <c r="H44" s="15" t="s">
        <v>49</v>
      </c>
      <c r="I44" s="15" t="s">
        <v>53</v>
      </c>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r="45" spans="2:91" x14ac:dyDescent="0.45">
      <c r="B45" s="15">
        <v>-1.6751447757770155</v>
      </c>
      <c r="C45" s="15">
        <v>-4.8708208784964064</v>
      </c>
      <c r="D45" s="15">
        <v>-0.56599646864630182</v>
      </c>
      <c r="E45" s="15">
        <v>-1.0204262226774181</v>
      </c>
      <c r="F45" s="15">
        <v>-2.0637153133230646</v>
      </c>
      <c r="G45" s="15">
        <v>-0.76637888702237145</v>
      </c>
      <c r="H45" s="15">
        <v>-12.1756786765866</v>
      </c>
      <c r="I45" s="15">
        <v>-3.4543331373069774</v>
      </c>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r="46" spans="2:91" x14ac:dyDescent="0.45">
      <c r="B46" s="15">
        <v>-3.0836410761660829</v>
      </c>
      <c r="C46" s="15">
        <v>-4.1391906037626018</v>
      </c>
      <c r="D46" s="15">
        <v>-1.1333038176909731</v>
      </c>
      <c r="E46" s="15">
        <v>-2.8994699310140977</v>
      </c>
      <c r="F46" s="15">
        <v>-3.3863704548100477</v>
      </c>
      <c r="G46" s="15">
        <v>-1.7485486899403953</v>
      </c>
      <c r="H46" s="15">
        <v>-1.8503436364859485</v>
      </c>
      <c r="I46" s="15">
        <v>-5.1152507980391695</v>
      </c>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r="47" spans="2:91" x14ac:dyDescent="0.45">
      <c r="B47" s="15" t="s">
        <v>54</v>
      </c>
      <c r="C47" s="15" t="s">
        <v>56</v>
      </c>
      <c r="D47" s="15" t="s">
        <v>62</v>
      </c>
      <c r="E47" s="15" t="s">
        <v>63</v>
      </c>
      <c r="F47" s="15" t="s">
        <v>70</v>
      </c>
      <c r="G47" s="15" t="s">
        <v>72</v>
      </c>
      <c r="H47" s="15" t="s">
        <v>74</v>
      </c>
      <c r="I47" s="15" t="s">
        <v>75</v>
      </c>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r="48" spans="2:91" x14ac:dyDescent="0.45">
      <c r="B48" s="15">
        <v>-2.5548445789892833</v>
      </c>
      <c r="C48" s="15">
        <v>-1.8115837053369299</v>
      </c>
      <c r="D48" s="15">
        <v>-7.0419986758225139</v>
      </c>
      <c r="E48" s="15">
        <v>-1.6698495417703885</v>
      </c>
      <c r="F48" s="15">
        <v>-5.6395792137447867</v>
      </c>
      <c r="G48" s="15">
        <v>-1.7856650318319249</v>
      </c>
      <c r="H48" s="15">
        <v>-3.2976407246001012</v>
      </c>
      <c r="I48" s="15">
        <v>-0.15287275133112427</v>
      </c>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r="49" spans="2:91" x14ac:dyDescent="0.45">
      <c r="B49" s="15">
        <v>-6.1240286064155507</v>
      </c>
      <c r="C49" s="15">
        <v>-3.9225892439875722</v>
      </c>
      <c r="D49" s="15">
        <v>-8.7760157584849985</v>
      </c>
      <c r="E49" s="15">
        <v>-3.4620120453562051</v>
      </c>
      <c r="F49" s="15">
        <v>-6.3813211161825985</v>
      </c>
      <c r="G49" s="15">
        <v>-4.0822136861506078</v>
      </c>
      <c r="H49" s="15">
        <v>-6.3303712304896402</v>
      </c>
      <c r="I49" s="15">
        <v>-0.39340558501633072</v>
      </c>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r="50" spans="2:91" x14ac:dyDescent="0.45">
      <c r="B50" s="15" t="s">
        <v>83</v>
      </c>
      <c r="C50" s="15" t="s">
        <v>84</v>
      </c>
      <c r="D50" s="15"/>
      <c r="E50" s="15"/>
      <c r="F50" s="15"/>
      <c r="G50" s="15"/>
      <c r="H50" s="15"/>
      <c r="I50" s="15"/>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r="51" spans="2:91" x14ac:dyDescent="0.45">
      <c r="B51" s="15">
        <v>-0.63528246840377223</v>
      </c>
      <c r="C51" s="15">
        <v>-0.70177616737935766</v>
      </c>
      <c r="D51" s="15"/>
      <c r="E51" s="15"/>
      <c r="F51" s="15"/>
      <c r="G51" s="15"/>
      <c r="H51" s="15"/>
      <c r="I51" s="15"/>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r="52" spans="2:91" x14ac:dyDescent="0.45">
      <c r="B52" s="15">
        <v>-2.1429728987323524</v>
      </c>
      <c r="C52" s="15">
        <v>-2.5085817517116689</v>
      </c>
      <c r="D52" s="15"/>
      <c r="E52" s="15"/>
      <c r="F52" s="15"/>
      <c r="G52" s="15"/>
      <c r="H52" s="15"/>
      <c r="I52" s="15"/>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r="53" spans="2:91" x14ac:dyDescent="0.45">
      <c r="B53" s="15"/>
      <c r="C53" s="15"/>
      <c r="D53" s="15"/>
      <c r="E53" s="15"/>
      <c r="F53" s="15"/>
      <c r="G53" s="15"/>
      <c r="H53" s="15"/>
      <c r="I53" s="15"/>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r="54" spans="2:91" x14ac:dyDescent="0.45">
      <c r="B54" s="88" t="s">
        <v>147</v>
      </c>
      <c r="C54" s="88"/>
      <c r="D54" s="88"/>
      <c r="E54" s="88"/>
      <c r="F54" s="88"/>
      <c r="G54" s="88"/>
      <c r="H54" s="88"/>
      <c r="I54" s="88"/>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r="55" spans="2:91" x14ac:dyDescent="0.45">
      <c r="B55" s="15" t="s">
        <v>164</v>
      </c>
      <c r="C55" s="15" t="s">
        <v>3</v>
      </c>
      <c r="D55" s="15" t="s">
        <v>6</v>
      </c>
      <c r="E55" s="15" t="s">
        <v>9</v>
      </c>
      <c r="F55" s="15" t="s">
        <v>10</v>
      </c>
      <c r="G55" s="15" t="s">
        <v>23</v>
      </c>
      <c r="H55" s="15" t="s">
        <v>24</v>
      </c>
      <c r="I55" s="15" t="s">
        <v>26</v>
      </c>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r="56" spans="2:91" x14ac:dyDescent="0.45">
      <c r="B56" s="15">
        <v>-1.2162096883872067</v>
      </c>
      <c r="C56" s="15">
        <v>-1.4909507896854173</v>
      </c>
      <c r="D56" s="15">
        <v>-4.8209004538988527</v>
      </c>
      <c r="E56" s="15">
        <v>-4.37805757783104</v>
      </c>
      <c r="F56" s="15">
        <v>-3.1782473383934478</v>
      </c>
      <c r="G56" s="15">
        <v>-3.2155619498448504</v>
      </c>
      <c r="H56" s="15">
        <v>-1.023955489322762</v>
      </c>
      <c r="I56" s="15">
        <v>-1.2162096883872067</v>
      </c>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r="57" spans="2:91" x14ac:dyDescent="0.45">
      <c r="B57" s="15">
        <v>-5.3736902514554012</v>
      </c>
      <c r="C57" s="15">
        <v>-5.3038536642308927</v>
      </c>
      <c r="D57" s="15">
        <v>-9.2901825668008318</v>
      </c>
      <c r="E57" s="15">
        <v>-3.1241107479122188</v>
      </c>
      <c r="F57" s="15">
        <v>-6.7511774974053536</v>
      </c>
      <c r="G57" s="15">
        <v>-5.3335661058221326</v>
      </c>
      <c r="H57" s="15">
        <v>-3.2680523388745506</v>
      </c>
      <c r="I57" s="15">
        <v>-5.3736902514554012</v>
      </c>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r="58" spans="2:91" x14ac:dyDescent="0.45">
      <c r="B58" s="15" t="s">
        <v>27</v>
      </c>
      <c r="C58" s="15" t="s">
        <v>34</v>
      </c>
      <c r="D58" s="15" t="s">
        <v>36</v>
      </c>
      <c r="E58" s="15" t="s">
        <v>46</v>
      </c>
      <c r="F58" s="15" t="s">
        <v>49</v>
      </c>
      <c r="G58" s="15" t="s">
        <v>53</v>
      </c>
      <c r="H58" s="15" t="s">
        <v>54</v>
      </c>
      <c r="I58" s="15" t="s">
        <v>67</v>
      </c>
    </row>
    <row r="59" spans="2:91" x14ac:dyDescent="0.45">
      <c r="B59" s="15">
        <v>1.4345629744413146</v>
      </c>
      <c r="C59" s="15">
        <v>-4.468399500949598</v>
      </c>
      <c r="D59" s="15">
        <v>0.52108788292641395</v>
      </c>
      <c r="E59" s="15">
        <v>-2.7894589022242822</v>
      </c>
      <c r="F59" s="15" t="s">
        <v>162</v>
      </c>
      <c r="G59" s="15">
        <v>-2.3206897303574263</v>
      </c>
      <c r="H59" s="15">
        <v>-5.0111732468273189</v>
      </c>
      <c r="I59" s="15">
        <v>-4.5992719501522066</v>
      </c>
    </row>
    <row r="60" spans="2:91" x14ac:dyDescent="0.45">
      <c r="B60" s="15">
        <v>1.2569829701818482</v>
      </c>
      <c r="C60" s="15">
        <v>-6.3673050516625915</v>
      </c>
      <c r="D60" s="15">
        <v>0.68602408497326173</v>
      </c>
      <c r="E60" s="15">
        <v>-4.9924947082641769</v>
      </c>
      <c r="F60" s="15" t="s">
        <v>162</v>
      </c>
      <c r="G60" s="15">
        <v>-4.666459732299562</v>
      </c>
      <c r="H60" s="15">
        <v>-4.1075175858874733</v>
      </c>
      <c r="I60" s="15">
        <v>-3.0792596806759791</v>
      </c>
    </row>
    <row r="61" spans="2:91" x14ac:dyDescent="0.45">
      <c r="B61" s="15" t="s">
        <v>70</v>
      </c>
      <c r="C61" s="15" t="s">
        <v>80</v>
      </c>
      <c r="D61" s="15" t="s">
        <v>83</v>
      </c>
      <c r="E61" s="15" t="s">
        <v>84</v>
      </c>
      <c r="F61" s="14"/>
      <c r="G61" s="14"/>
      <c r="H61" s="14"/>
      <c r="I61" s="14"/>
    </row>
    <row r="62" spans="2:91" x14ac:dyDescent="0.45">
      <c r="B62" s="15">
        <v>-1.7812167625726261</v>
      </c>
      <c r="C62" s="15" t="s">
        <v>162</v>
      </c>
      <c r="D62" s="15">
        <v>-2.4444481092032802</v>
      </c>
      <c r="E62" s="15">
        <v>-0.87245969932287037</v>
      </c>
      <c r="F62" s="14"/>
      <c r="G62" s="14"/>
      <c r="H62" s="14"/>
      <c r="I62" s="14"/>
    </row>
    <row r="63" spans="2:91" x14ac:dyDescent="0.45">
      <c r="B63" s="15">
        <v>-6.2181194047281414</v>
      </c>
      <c r="C63" s="15" t="s">
        <v>162</v>
      </c>
      <c r="D63" s="15">
        <v>-6.9628250633097091</v>
      </c>
      <c r="E63" s="15">
        <v>-4.8426117367983368</v>
      </c>
      <c r="F63" s="14"/>
      <c r="G63" s="14"/>
      <c r="H63" s="14"/>
      <c r="I63" s="14"/>
    </row>
    <row r="64" spans="2:91" x14ac:dyDescent="0.45">
      <c r="B64" s="13" t="s">
        <v>165</v>
      </c>
    </row>
  </sheetData>
  <mergeCells count="3">
    <mergeCell ref="B2:I2"/>
    <mergeCell ref="B40:I40"/>
    <mergeCell ref="B54:I5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28"/>
  <sheetViews>
    <sheetView workbookViewId="0">
      <selection sqref="A1:D24"/>
    </sheetView>
  </sheetViews>
  <sheetFormatPr defaultRowHeight="14.25" x14ac:dyDescent="0.45"/>
  <sheetData>
    <row r="1" spans="1:24" x14ac:dyDescent="0.45">
      <c r="A1" t="s">
        <v>148</v>
      </c>
      <c r="G1" t="s">
        <v>1</v>
      </c>
      <c r="H1" t="s">
        <v>2</v>
      </c>
      <c r="I1" t="s">
        <v>103</v>
      </c>
      <c r="J1" t="s">
        <v>104</v>
      </c>
      <c r="L1" t="s">
        <v>2</v>
      </c>
      <c r="M1" t="s">
        <v>103</v>
      </c>
      <c r="N1" t="s">
        <v>104</v>
      </c>
      <c r="Q1" t="s">
        <v>2</v>
      </c>
      <c r="R1" t="s">
        <v>103</v>
      </c>
      <c r="S1" t="s">
        <v>104</v>
      </c>
      <c r="V1" t="s">
        <v>2</v>
      </c>
      <c r="W1" t="s">
        <v>103</v>
      </c>
      <c r="X1" t="s">
        <v>104</v>
      </c>
    </row>
    <row r="2" spans="1:24" x14ac:dyDescent="0.45">
      <c r="A2" s="5" t="s">
        <v>139</v>
      </c>
      <c r="B2" s="5"/>
      <c r="C2" s="5"/>
      <c r="D2" s="5"/>
      <c r="G2">
        <v>1986</v>
      </c>
      <c r="H2">
        <v>84.855086277107446</v>
      </c>
      <c r="I2">
        <v>55.871206542264275</v>
      </c>
      <c r="J2">
        <v>71.584440262569501</v>
      </c>
      <c r="L2">
        <v>84.855086277107446</v>
      </c>
      <c r="M2">
        <v>93.46268871345147</v>
      </c>
      <c r="N2">
        <v>90.703792246359541</v>
      </c>
      <c r="Q2">
        <v>82.462951051744881</v>
      </c>
      <c r="R2">
        <v>55.871206542264275</v>
      </c>
      <c r="S2">
        <v>90.703792246359541</v>
      </c>
      <c r="V2">
        <v>82.462951051744881</v>
      </c>
      <c r="W2">
        <v>93.46268871345147</v>
      </c>
      <c r="X2">
        <v>71.584440262569501</v>
      </c>
    </row>
    <row r="3" spans="1:24" x14ac:dyDescent="0.45">
      <c r="A3" s="6"/>
      <c r="B3" s="5" t="s">
        <v>149</v>
      </c>
      <c r="C3" s="5" t="s">
        <v>150</v>
      </c>
      <c r="D3" s="5" t="s">
        <v>151</v>
      </c>
      <c r="G3">
        <v>1987</v>
      </c>
      <c r="H3">
        <v>82.462951051744881</v>
      </c>
      <c r="I3">
        <v>93.46268871345147</v>
      </c>
      <c r="J3">
        <v>90.703792246359541</v>
      </c>
      <c r="L3">
        <v>82.462951051744881</v>
      </c>
      <c r="M3">
        <v>95.208509458620625</v>
      </c>
      <c r="N3">
        <v>92.198097907780848</v>
      </c>
      <c r="Q3">
        <v>82.549737433812993</v>
      </c>
      <c r="R3">
        <v>93.46268871345147</v>
      </c>
      <c r="S3">
        <v>92.198097907780848</v>
      </c>
      <c r="V3">
        <v>82.549737433812993</v>
      </c>
      <c r="W3">
        <v>95.208509458620625</v>
      </c>
      <c r="X3">
        <v>90.703792246359541</v>
      </c>
    </row>
    <row r="4" spans="1:24" x14ac:dyDescent="0.45">
      <c r="A4" s="5" t="s">
        <v>149</v>
      </c>
      <c r="B4" s="4">
        <v>1</v>
      </c>
      <c r="C4" s="4"/>
      <c r="D4" s="4"/>
      <c r="G4">
        <v>1988</v>
      </c>
      <c r="H4">
        <v>82.549737433812993</v>
      </c>
      <c r="I4">
        <v>95.208509458620625</v>
      </c>
      <c r="J4">
        <v>92.198097907780848</v>
      </c>
      <c r="L4">
        <v>82.549737433812993</v>
      </c>
      <c r="M4">
        <v>83.535492492588773</v>
      </c>
      <c r="N4">
        <v>90.249629283163301</v>
      </c>
      <c r="Q4">
        <v>83.599958701330152</v>
      </c>
      <c r="R4">
        <v>95.208509458620625</v>
      </c>
      <c r="S4">
        <v>90.249629283163301</v>
      </c>
      <c r="V4">
        <v>83.599958701330152</v>
      </c>
      <c r="W4">
        <v>83.535492492588773</v>
      </c>
      <c r="X4">
        <v>92.198097907780848</v>
      </c>
    </row>
    <row r="5" spans="1:24" x14ac:dyDescent="0.45">
      <c r="A5" s="5" t="s">
        <v>150</v>
      </c>
      <c r="B5" s="4">
        <v>0.66426013867674194</v>
      </c>
      <c r="C5" s="4">
        <v>1</v>
      </c>
      <c r="D5" s="4"/>
      <c r="G5">
        <v>1989</v>
      </c>
      <c r="H5">
        <v>83.599958701330152</v>
      </c>
      <c r="I5">
        <v>83.535492492588773</v>
      </c>
      <c r="J5">
        <v>90.249629283163301</v>
      </c>
      <c r="L5">
        <v>83.599958701330152</v>
      </c>
      <c r="M5">
        <v>99.969798076194635</v>
      </c>
      <c r="N5">
        <v>99.74659176193191</v>
      </c>
      <c r="Q5">
        <v>99.159077480761312</v>
      </c>
      <c r="R5">
        <v>83.535492492588773</v>
      </c>
      <c r="S5">
        <v>99.74659176193191</v>
      </c>
      <c r="V5">
        <v>99.159077480761312</v>
      </c>
      <c r="W5">
        <v>99.969798076194635</v>
      </c>
      <c r="X5">
        <v>90.249629283163301</v>
      </c>
    </row>
    <row r="6" spans="1:24" x14ac:dyDescent="0.45">
      <c r="A6" s="5" t="s">
        <v>151</v>
      </c>
      <c r="B6" s="4">
        <v>0.88424858107376825</v>
      </c>
      <c r="C6" s="4">
        <v>0.83747607714733363</v>
      </c>
      <c r="D6" s="4">
        <v>1</v>
      </c>
      <c r="G6">
        <v>1990</v>
      </c>
      <c r="H6">
        <v>99.159077480761312</v>
      </c>
      <c r="I6">
        <v>99.969798076194635</v>
      </c>
      <c r="J6">
        <v>99.74659176193191</v>
      </c>
      <c r="L6">
        <v>99.159077480761312</v>
      </c>
      <c r="M6">
        <v>99.414265097441458</v>
      </c>
      <c r="N6">
        <v>97.693496897406675</v>
      </c>
      <c r="Q6">
        <v>97.10569159824361</v>
      </c>
      <c r="R6">
        <v>99.969798076194635</v>
      </c>
      <c r="S6">
        <v>97.693496897406675</v>
      </c>
      <c r="V6">
        <v>97.10569159824361</v>
      </c>
      <c r="W6">
        <v>99.414265097441458</v>
      </c>
      <c r="X6">
        <v>99.74659176193191</v>
      </c>
    </row>
    <row r="7" spans="1:24" x14ac:dyDescent="0.45">
      <c r="A7" s="5"/>
      <c r="B7" s="5"/>
      <c r="C7" s="5"/>
      <c r="D7" s="5"/>
      <c r="G7">
        <v>1991</v>
      </c>
      <c r="H7">
        <v>97.10569159824361</v>
      </c>
      <c r="I7">
        <v>99.414265097441458</v>
      </c>
      <c r="J7">
        <v>97.693496897406675</v>
      </c>
      <c r="L7">
        <v>97.10569159824361</v>
      </c>
      <c r="M7">
        <v>70.700828611097819</v>
      </c>
      <c r="N7">
        <v>81.67912404183123</v>
      </c>
      <c r="Q7">
        <v>82.635466939271083</v>
      </c>
      <c r="R7">
        <v>99.414265097441458</v>
      </c>
      <c r="S7">
        <v>81.67912404183123</v>
      </c>
      <c r="V7">
        <v>82.635466939271083</v>
      </c>
      <c r="W7">
        <v>70.700828611097819</v>
      </c>
      <c r="X7">
        <v>97.693496897406675</v>
      </c>
    </row>
    <row r="8" spans="1:24" x14ac:dyDescent="0.45">
      <c r="A8" s="5" t="s">
        <v>138</v>
      </c>
      <c r="B8" s="5"/>
      <c r="C8" s="5"/>
      <c r="D8" s="5"/>
      <c r="G8">
        <v>1992</v>
      </c>
      <c r="H8">
        <v>82.635466939271083</v>
      </c>
      <c r="I8">
        <v>70.700828611097819</v>
      </c>
      <c r="J8">
        <v>81.67912404183123</v>
      </c>
      <c r="L8">
        <v>82.635466939271083</v>
      </c>
      <c r="M8">
        <v>91.051162727203945</v>
      </c>
      <c r="N8">
        <v>96.528510966148914</v>
      </c>
      <c r="Q8">
        <v>96.522490501650068</v>
      </c>
      <c r="R8">
        <v>70.700828611097819</v>
      </c>
      <c r="S8">
        <v>96.528510966148914</v>
      </c>
      <c r="V8">
        <v>96.522490501650068</v>
      </c>
      <c r="W8">
        <v>91.051162727203945</v>
      </c>
      <c r="X8">
        <v>81.67912404183123</v>
      </c>
    </row>
    <row r="9" spans="1:24" x14ac:dyDescent="0.45">
      <c r="A9" s="6"/>
      <c r="B9" s="5" t="s">
        <v>149</v>
      </c>
      <c r="C9" s="5" t="s">
        <v>150</v>
      </c>
      <c r="D9" s="5" t="s">
        <v>151</v>
      </c>
      <c r="G9">
        <v>1993</v>
      </c>
      <c r="H9">
        <v>96.522490501650068</v>
      </c>
      <c r="I9">
        <v>91.051162727203945</v>
      </c>
      <c r="J9">
        <v>96.528510966148914</v>
      </c>
      <c r="L9">
        <v>96.522490501650068</v>
      </c>
      <c r="M9">
        <v>94.818755463362209</v>
      </c>
      <c r="N9">
        <v>94.863295032412282</v>
      </c>
      <c r="Q9">
        <v>94.951016414520751</v>
      </c>
      <c r="R9">
        <v>91.051162727203945</v>
      </c>
      <c r="S9">
        <v>94.863295032412282</v>
      </c>
      <c r="V9">
        <v>94.951016414520751</v>
      </c>
      <c r="W9">
        <v>94.818755463362209</v>
      </c>
      <c r="X9">
        <v>96.528510966148914</v>
      </c>
    </row>
    <row r="10" spans="1:24" x14ac:dyDescent="0.45">
      <c r="A10" s="5" t="s">
        <v>149</v>
      </c>
      <c r="B10" s="4">
        <v>1</v>
      </c>
      <c r="C10" s="4"/>
      <c r="D10" s="4"/>
      <c r="G10">
        <v>1994</v>
      </c>
      <c r="H10">
        <v>94.951016414520751</v>
      </c>
      <c r="I10">
        <v>94.818755463362209</v>
      </c>
      <c r="J10">
        <v>94.863295032412282</v>
      </c>
      <c r="L10">
        <v>94.951016414520751</v>
      </c>
      <c r="M10">
        <v>98.579461559337275</v>
      </c>
      <c r="N10">
        <v>97.018433966143064</v>
      </c>
      <c r="Q10">
        <v>93.937703562861358</v>
      </c>
      <c r="R10">
        <v>94.818755463362209</v>
      </c>
      <c r="S10">
        <v>97.018433966143064</v>
      </c>
      <c r="V10">
        <v>93.937703562861358</v>
      </c>
      <c r="W10">
        <v>98.579461559337275</v>
      </c>
      <c r="X10">
        <v>94.863295032412282</v>
      </c>
    </row>
    <row r="11" spans="1:24" x14ac:dyDescent="0.45">
      <c r="A11" s="5" t="s">
        <v>150</v>
      </c>
      <c r="B11" s="4">
        <v>0.70675073113806131</v>
      </c>
      <c r="C11" s="4">
        <v>1</v>
      </c>
      <c r="D11" s="4"/>
      <c r="G11">
        <v>1995</v>
      </c>
      <c r="H11">
        <v>93.937703562861358</v>
      </c>
      <c r="I11">
        <v>98.579461559337275</v>
      </c>
      <c r="J11">
        <v>97.018433966143064</v>
      </c>
      <c r="L11">
        <v>93.937703562861358</v>
      </c>
      <c r="M11">
        <v>96.958204669338258</v>
      </c>
      <c r="N11">
        <v>98.803990973522659</v>
      </c>
      <c r="Q11">
        <v>97.468633000528172</v>
      </c>
      <c r="R11">
        <v>98.579461559337275</v>
      </c>
      <c r="S11">
        <v>98.803990973522659</v>
      </c>
      <c r="V11">
        <v>97.468633000528172</v>
      </c>
      <c r="W11">
        <v>96.958204669338258</v>
      </c>
      <c r="X11">
        <v>97.018433966143064</v>
      </c>
    </row>
    <row r="12" spans="1:24" x14ac:dyDescent="0.45">
      <c r="A12" s="5" t="s">
        <v>151</v>
      </c>
      <c r="B12" s="4">
        <v>0.78647196574477218</v>
      </c>
      <c r="C12" s="4">
        <v>0.83612111090634023</v>
      </c>
      <c r="D12" s="4">
        <v>1</v>
      </c>
      <c r="G12">
        <v>1996</v>
      </c>
      <c r="H12">
        <v>97.468633000528172</v>
      </c>
      <c r="I12">
        <v>96.958204669338258</v>
      </c>
      <c r="J12">
        <v>98.803990973522659</v>
      </c>
      <c r="L12">
        <v>97.468633000528172</v>
      </c>
      <c r="M12">
        <v>95.985681512778584</v>
      </c>
      <c r="N12">
        <v>83.518977655480924</v>
      </c>
      <c r="Q12">
        <v>78.755112456432116</v>
      </c>
      <c r="R12">
        <v>96.958204669338258</v>
      </c>
      <c r="S12">
        <v>83.518977655480924</v>
      </c>
      <c r="V12">
        <v>78.755112456432116</v>
      </c>
      <c r="W12">
        <v>95.985681512778584</v>
      </c>
      <c r="X12">
        <v>98.803990973522659</v>
      </c>
    </row>
    <row r="13" spans="1:24" x14ac:dyDescent="0.45">
      <c r="A13" s="5"/>
      <c r="B13" s="5"/>
      <c r="C13" s="5"/>
      <c r="D13" s="5"/>
      <c r="G13">
        <v>1997</v>
      </c>
      <c r="H13">
        <v>78.755112456432116</v>
      </c>
      <c r="I13">
        <v>95.985681512778584</v>
      </c>
      <c r="J13">
        <v>83.518977655480924</v>
      </c>
      <c r="L13">
        <v>78.755112456432116</v>
      </c>
      <c r="M13">
        <v>96.688222069848038</v>
      </c>
      <c r="N13">
        <v>93.676341712234461</v>
      </c>
      <c r="Q13">
        <v>81.808757948586106</v>
      </c>
      <c r="R13">
        <v>95.985681512778584</v>
      </c>
      <c r="S13">
        <v>93.676341712234461</v>
      </c>
      <c r="V13">
        <v>81.808757948586106</v>
      </c>
      <c r="W13">
        <v>96.688222069848038</v>
      </c>
      <c r="X13">
        <v>83.518977655480924</v>
      </c>
    </row>
    <row r="14" spans="1:24" x14ac:dyDescent="0.45">
      <c r="A14" s="5" t="s">
        <v>140</v>
      </c>
      <c r="B14" s="5"/>
      <c r="C14" s="5"/>
      <c r="D14" s="5"/>
      <c r="G14">
        <v>1998</v>
      </c>
      <c r="H14">
        <v>81.808757948586106</v>
      </c>
      <c r="I14">
        <v>96.688222069848038</v>
      </c>
      <c r="J14">
        <v>93.676341712234461</v>
      </c>
      <c r="L14">
        <v>81.808757948586106</v>
      </c>
      <c r="M14">
        <v>96.348008857647613</v>
      </c>
      <c r="N14">
        <v>95.385739000629769</v>
      </c>
      <c r="Q14">
        <v>86.210223055686484</v>
      </c>
      <c r="R14">
        <v>96.688222069848038</v>
      </c>
      <c r="S14">
        <v>95.385739000629769</v>
      </c>
      <c r="V14">
        <v>86.210223055686484</v>
      </c>
      <c r="W14">
        <v>96.348008857647613</v>
      </c>
      <c r="X14">
        <v>93.676341712234461</v>
      </c>
    </row>
    <row r="15" spans="1:24" x14ac:dyDescent="0.45">
      <c r="A15" s="6"/>
      <c r="B15" s="5" t="s">
        <v>149</v>
      </c>
      <c r="C15" s="5" t="s">
        <v>150</v>
      </c>
      <c r="D15" s="5" t="s">
        <v>151</v>
      </c>
      <c r="G15">
        <v>1999</v>
      </c>
      <c r="H15">
        <v>86.210223055686484</v>
      </c>
      <c r="I15">
        <v>96.348008857647613</v>
      </c>
      <c r="J15">
        <v>95.385739000629769</v>
      </c>
      <c r="L15">
        <v>86.210223055686484</v>
      </c>
      <c r="M15">
        <v>97.100090948374515</v>
      </c>
      <c r="N15">
        <v>97.352246050969171</v>
      </c>
      <c r="Q15">
        <v>79.523476226793775</v>
      </c>
      <c r="R15">
        <v>96.348008857647613</v>
      </c>
      <c r="S15">
        <v>97.352246050969171</v>
      </c>
      <c r="V15">
        <v>79.523476226793775</v>
      </c>
      <c r="W15">
        <v>97.100090948374515</v>
      </c>
      <c r="X15">
        <v>95.385739000629769</v>
      </c>
    </row>
    <row r="16" spans="1:24" x14ac:dyDescent="0.45">
      <c r="A16" s="5" t="s">
        <v>149</v>
      </c>
      <c r="B16" s="4">
        <v>1</v>
      </c>
      <c r="C16" s="4"/>
      <c r="D16" s="4"/>
      <c r="G16">
        <v>2000</v>
      </c>
      <c r="H16">
        <v>79.523476226793775</v>
      </c>
      <c r="I16">
        <v>97.100090948374515</v>
      </c>
      <c r="J16">
        <v>97.352246050969171</v>
      </c>
      <c r="L16">
        <v>79.523476226793775</v>
      </c>
      <c r="M16">
        <v>96.928596973555273</v>
      </c>
      <c r="N16">
        <v>89.775251384654709</v>
      </c>
      <c r="Q16">
        <v>78.720662977866255</v>
      </c>
      <c r="R16">
        <v>97.100090948374515</v>
      </c>
      <c r="S16">
        <v>89.775251384654709</v>
      </c>
      <c r="V16">
        <v>78.720662977866255</v>
      </c>
      <c r="W16">
        <v>96.928596973555273</v>
      </c>
      <c r="X16">
        <v>97.352246050969171</v>
      </c>
    </row>
    <row r="17" spans="1:24" x14ac:dyDescent="0.45">
      <c r="A17" s="5" t="s">
        <v>150</v>
      </c>
      <c r="B17" s="4">
        <v>0.5305060043445029</v>
      </c>
      <c r="C17" s="4">
        <v>1</v>
      </c>
      <c r="D17" s="4"/>
      <c r="G17">
        <v>2001</v>
      </c>
      <c r="H17">
        <v>78.720662977866255</v>
      </c>
      <c r="I17">
        <v>96.928596973555273</v>
      </c>
      <c r="J17">
        <v>89.775251384654709</v>
      </c>
      <c r="L17">
        <v>78.720662977866255</v>
      </c>
      <c r="M17">
        <v>98.312560720232</v>
      </c>
      <c r="N17">
        <v>87.009666114919995</v>
      </c>
      <c r="Q17">
        <v>77.103727915595698</v>
      </c>
      <c r="R17">
        <v>96.928596973555273</v>
      </c>
      <c r="S17">
        <v>87.009666114919995</v>
      </c>
      <c r="V17">
        <v>77.103727915595698</v>
      </c>
      <c r="W17">
        <v>98.312560720232</v>
      </c>
      <c r="X17">
        <v>89.775251384654709</v>
      </c>
    </row>
    <row r="18" spans="1:24" x14ac:dyDescent="0.45">
      <c r="A18" s="5" t="s">
        <v>151</v>
      </c>
      <c r="B18" s="4">
        <v>0.92168951536904176</v>
      </c>
      <c r="C18" s="4">
        <v>0.60050730720181356</v>
      </c>
      <c r="D18" s="4">
        <v>1</v>
      </c>
      <c r="G18">
        <v>2002</v>
      </c>
      <c r="H18">
        <v>77.103727915595698</v>
      </c>
      <c r="I18">
        <v>98.312560720232</v>
      </c>
      <c r="J18">
        <v>87.009666114919995</v>
      </c>
      <c r="L18">
        <v>77.103727915595698</v>
      </c>
      <c r="M18">
        <v>98.309244685691269</v>
      </c>
      <c r="N18">
        <v>95.74420964057056</v>
      </c>
      <c r="Q18">
        <v>81.765042018652835</v>
      </c>
      <c r="R18">
        <v>98.312560720232</v>
      </c>
      <c r="S18">
        <v>95.74420964057056</v>
      </c>
      <c r="V18">
        <v>81.765042018652835</v>
      </c>
      <c r="W18">
        <v>98.309244685691269</v>
      </c>
      <c r="X18">
        <v>87.009666114919995</v>
      </c>
    </row>
    <row r="19" spans="1:24" x14ac:dyDescent="0.45">
      <c r="A19" s="5"/>
      <c r="B19" s="5"/>
      <c r="C19" s="5"/>
      <c r="D19" s="5"/>
      <c r="G19">
        <v>2003</v>
      </c>
      <c r="H19">
        <v>81.765042018652835</v>
      </c>
      <c r="I19">
        <v>98.309244685691269</v>
      </c>
      <c r="J19">
        <v>95.74420964057056</v>
      </c>
      <c r="L19">
        <v>81.765042018652835</v>
      </c>
      <c r="M19">
        <v>82.009378814788121</v>
      </c>
      <c r="N19">
        <v>82.117991661334727</v>
      </c>
      <c r="Q19">
        <v>72.993010814901936</v>
      </c>
      <c r="R19">
        <v>98.309244685691269</v>
      </c>
      <c r="S19">
        <v>82.117991661334727</v>
      </c>
      <c r="V19">
        <v>72.993010814901936</v>
      </c>
      <c r="W19">
        <v>82.009378814788121</v>
      </c>
      <c r="X19">
        <v>95.74420964057056</v>
      </c>
    </row>
    <row r="20" spans="1:24" x14ac:dyDescent="0.45">
      <c r="A20" s="5" t="s">
        <v>141</v>
      </c>
      <c r="B20" s="5"/>
      <c r="C20" s="5"/>
      <c r="D20" s="5"/>
      <c r="G20">
        <v>2004</v>
      </c>
      <c r="H20">
        <v>72.993010814901936</v>
      </c>
      <c r="I20">
        <v>82.009378814788121</v>
      </c>
      <c r="J20">
        <v>82.117991661334727</v>
      </c>
      <c r="L20">
        <v>72.993010814901936</v>
      </c>
      <c r="M20">
        <v>57.152299033146441</v>
      </c>
      <c r="N20">
        <v>84.021731522766004</v>
      </c>
      <c r="Q20">
        <v>76.80544804690598</v>
      </c>
      <c r="R20">
        <v>82.009378814788121</v>
      </c>
      <c r="S20">
        <v>84.021731522766004</v>
      </c>
      <c r="V20">
        <v>76.80544804690598</v>
      </c>
      <c r="W20">
        <v>57.152299033146441</v>
      </c>
      <c r="X20">
        <v>82.117991661334727</v>
      </c>
    </row>
    <row r="21" spans="1:24" x14ac:dyDescent="0.45">
      <c r="A21" s="6"/>
      <c r="B21" s="5" t="s">
        <v>149</v>
      </c>
      <c r="C21" s="5" t="s">
        <v>150</v>
      </c>
      <c r="D21" s="5" t="s">
        <v>151</v>
      </c>
      <c r="G21">
        <v>2005</v>
      </c>
      <c r="H21">
        <v>76.80544804690598</v>
      </c>
      <c r="I21">
        <v>57.152299033146441</v>
      </c>
      <c r="J21">
        <v>84.021731522766004</v>
      </c>
      <c r="L21">
        <v>76.80544804690598</v>
      </c>
      <c r="M21">
        <v>76.348197134965616</v>
      </c>
      <c r="N21">
        <v>79.482218991448832</v>
      </c>
      <c r="Q21">
        <v>68.579497422165488</v>
      </c>
      <c r="R21">
        <v>57.152299033146441</v>
      </c>
      <c r="S21">
        <v>79.482218991448832</v>
      </c>
      <c r="V21">
        <v>68.579497422165488</v>
      </c>
      <c r="W21">
        <v>76.348197134965616</v>
      </c>
      <c r="X21">
        <v>84.021731522766004</v>
      </c>
    </row>
    <row r="22" spans="1:24" x14ac:dyDescent="0.45">
      <c r="A22" s="5" t="s">
        <v>149</v>
      </c>
      <c r="B22" s="4">
        <v>1</v>
      </c>
      <c r="C22" s="4"/>
      <c r="D22" s="4"/>
      <c r="G22">
        <v>2006</v>
      </c>
      <c r="H22">
        <v>68.579497422165488</v>
      </c>
      <c r="I22">
        <v>76.348197134965616</v>
      </c>
      <c r="J22">
        <v>79.482218991448832</v>
      </c>
      <c r="L22">
        <v>68.579497422165488</v>
      </c>
      <c r="M22">
        <v>85.970600509498695</v>
      </c>
      <c r="N22">
        <v>70.590328258118333</v>
      </c>
      <c r="Q22">
        <v>62.650165906891992</v>
      </c>
      <c r="R22">
        <v>76.348197134965616</v>
      </c>
      <c r="S22">
        <v>70.590328258118333</v>
      </c>
      <c r="V22">
        <v>62.650165906891992</v>
      </c>
      <c r="W22">
        <v>85.970600509498695</v>
      </c>
      <c r="X22">
        <v>79.482218991448832</v>
      </c>
    </row>
    <row r="23" spans="1:24" x14ac:dyDescent="0.45">
      <c r="A23" s="5" t="s">
        <v>150</v>
      </c>
      <c r="B23" s="4">
        <v>0.73910622026774353</v>
      </c>
      <c r="C23" s="4">
        <v>1</v>
      </c>
      <c r="D23" s="4"/>
      <c r="G23">
        <v>2007</v>
      </c>
      <c r="H23">
        <v>62.650165906891992</v>
      </c>
      <c r="I23">
        <v>85.970600509498695</v>
      </c>
      <c r="J23">
        <v>70.590328258118333</v>
      </c>
      <c r="L23">
        <v>62.650165906891992</v>
      </c>
      <c r="M23">
        <v>75.99952774702821</v>
      </c>
      <c r="N23">
        <v>64.758449482386155</v>
      </c>
      <c r="Q23">
        <v>61.510520091751474</v>
      </c>
      <c r="R23">
        <v>85.970600509498695</v>
      </c>
      <c r="S23">
        <v>64.758449482386155</v>
      </c>
      <c r="V23">
        <v>61.510520091751474</v>
      </c>
      <c r="W23">
        <v>75.99952774702821</v>
      </c>
      <c r="X23">
        <v>70.590328258118333</v>
      </c>
    </row>
    <row r="24" spans="1:24" x14ac:dyDescent="0.45">
      <c r="A24" s="5" t="s">
        <v>151</v>
      </c>
      <c r="B24" s="4">
        <v>0.72546730269232373</v>
      </c>
      <c r="C24" s="4">
        <v>0.74188263140921729</v>
      </c>
      <c r="D24" s="4">
        <v>1</v>
      </c>
      <c r="G24">
        <v>2008</v>
      </c>
      <c r="H24">
        <v>61.510520091751474</v>
      </c>
      <c r="I24">
        <v>75.99952774702821</v>
      </c>
      <c r="J24">
        <v>64.758449482386155</v>
      </c>
      <c r="L24">
        <v>61.510520091751474</v>
      </c>
      <c r="M24">
        <v>61.283501766373909</v>
      </c>
      <c r="N24">
        <v>66.929093142521168</v>
      </c>
      <c r="Q24">
        <v>62.804745240605975</v>
      </c>
      <c r="R24">
        <v>75.99952774702821</v>
      </c>
      <c r="S24">
        <v>66.929093142521168</v>
      </c>
      <c r="V24">
        <v>62.804745240605975</v>
      </c>
      <c r="W24">
        <v>61.283501766373909</v>
      </c>
      <c r="X24">
        <v>64.758449482386155</v>
      </c>
    </row>
    <row r="25" spans="1:24" x14ac:dyDescent="0.45">
      <c r="A25" s="5"/>
      <c r="B25" s="5"/>
      <c r="C25" s="5"/>
      <c r="D25" s="5"/>
      <c r="G25">
        <v>2009</v>
      </c>
      <c r="H25">
        <v>62.804745240605975</v>
      </c>
      <c r="I25">
        <v>61.283501766373909</v>
      </c>
      <c r="J25">
        <v>66.929093142521168</v>
      </c>
      <c r="L25">
        <v>62.804745240605975</v>
      </c>
      <c r="M25">
        <v>59.315693542428818</v>
      </c>
      <c r="N25">
        <v>56.966723389253808</v>
      </c>
      <c r="Q25">
        <v>58.064171738242273</v>
      </c>
      <c r="R25">
        <v>61.283501766373909</v>
      </c>
      <c r="S25">
        <v>56.966723389253808</v>
      </c>
      <c r="V25">
        <v>58.064171738242273</v>
      </c>
      <c r="W25">
        <v>59.315693542428818</v>
      </c>
      <c r="X25">
        <v>66.929093142521168</v>
      </c>
    </row>
    <row r="26" spans="1:24" x14ac:dyDescent="0.45">
      <c r="G26">
        <v>2010</v>
      </c>
      <c r="H26">
        <v>58.064171738242273</v>
      </c>
      <c r="I26">
        <v>59.315693542428818</v>
      </c>
      <c r="J26">
        <v>56.966723389253808</v>
      </c>
      <c r="L26">
        <v>58.064171738242273</v>
      </c>
      <c r="M26">
        <v>55.997925212664448</v>
      </c>
      <c r="N26">
        <v>55.978065059774266</v>
      </c>
      <c r="Q26">
        <v>58.020248509200336</v>
      </c>
      <c r="R26">
        <v>59.315693542428818</v>
      </c>
      <c r="S26">
        <v>55.978065059774266</v>
      </c>
      <c r="V26">
        <v>58.020248509200336</v>
      </c>
      <c r="W26">
        <v>55.997925212664448</v>
      </c>
      <c r="X26">
        <v>56.966723389253808</v>
      </c>
    </row>
    <row r="27" spans="1:24" x14ac:dyDescent="0.45">
      <c r="G27">
        <v>2011</v>
      </c>
      <c r="H27">
        <v>58.020248509200336</v>
      </c>
      <c r="I27">
        <v>55.997925212664448</v>
      </c>
      <c r="J27">
        <v>55.978065059774266</v>
      </c>
      <c r="L27">
        <v>58.020248509200336</v>
      </c>
      <c r="M27">
        <v>51.827720461515611</v>
      </c>
      <c r="N27">
        <v>66.800792576069469</v>
      </c>
      <c r="Q27">
        <v>60.778405106120928</v>
      </c>
      <c r="R27">
        <v>55.997925212664448</v>
      </c>
      <c r="S27">
        <v>66.800792576069469</v>
      </c>
      <c r="V27">
        <v>60.778405106120928</v>
      </c>
      <c r="W27">
        <v>51.827720461515611</v>
      </c>
      <c r="X27">
        <v>55.978065059774266</v>
      </c>
    </row>
    <row r="28" spans="1:24" x14ac:dyDescent="0.45">
      <c r="G28">
        <v>2012</v>
      </c>
      <c r="H28">
        <v>60.778405106120928</v>
      </c>
      <c r="I28">
        <v>51.827720461515611</v>
      </c>
      <c r="J28">
        <v>66.800792576069469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2"/>
  <sheetViews>
    <sheetView workbookViewId="0">
      <selection activeCell="P30" sqref="P30"/>
    </sheetView>
  </sheetViews>
  <sheetFormatPr defaultRowHeight="14.25" x14ac:dyDescent="0.45"/>
  <sheetData>
    <row r="1" spans="1:17" x14ac:dyDescent="0.45">
      <c r="F1" t="s">
        <v>1</v>
      </c>
      <c r="G1" t="s">
        <v>120</v>
      </c>
      <c r="H1" t="s">
        <v>122</v>
      </c>
      <c r="I1" t="s">
        <v>123</v>
      </c>
      <c r="K1" t="s">
        <v>108</v>
      </c>
      <c r="L1" t="s">
        <v>113</v>
      </c>
      <c r="M1" t="s">
        <v>112</v>
      </c>
      <c r="O1" t="s">
        <v>114</v>
      </c>
      <c r="P1" t="s">
        <v>115</v>
      </c>
      <c r="Q1" t="s">
        <v>116</v>
      </c>
    </row>
    <row r="2" spans="1:17" x14ac:dyDescent="0.45">
      <c r="C2" t="s">
        <v>127</v>
      </c>
      <c r="D2" t="s">
        <v>128</v>
      </c>
      <c r="E2" t="s">
        <v>129</v>
      </c>
      <c r="F2">
        <v>1986</v>
      </c>
      <c r="G2">
        <v>1.2052568835439994</v>
      </c>
      <c r="H2">
        <v>-0.26357125435138334</v>
      </c>
      <c r="I2">
        <v>-4.8570691983751697</v>
      </c>
      <c r="O2">
        <v>-1.5191992966673418</v>
      </c>
      <c r="P2">
        <v>2.1801529614009953</v>
      </c>
      <c r="Q2">
        <v>-3.3863133510462977</v>
      </c>
    </row>
    <row r="3" spans="1:17" x14ac:dyDescent="0.45">
      <c r="A3" t="s">
        <v>124</v>
      </c>
      <c r="C3" s="3">
        <v>5.8676921926812682</v>
      </c>
      <c r="D3" s="3">
        <v>-1.4539947820013925</v>
      </c>
      <c r="E3" s="3">
        <v>2.4078973724349075</v>
      </c>
      <c r="F3">
        <v>1987</v>
      </c>
      <c r="G3">
        <v>27.09668612840067</v>
      </c>
      <c r="H3">
        <v>-8.9709477574256749</v>
      </c>
      <c r="I3">
        <v>25.548576667861617</v>
      </c>
      <c r="O3">
        <v>20.491560837061147</v>
      </c>
      <c r="P3">
        <v>-12.345935684660319</v>
      </c>
      <c r="Q3">
        <v>20.488364280805929</v>
      </c>
    </row>
    <row r="4" spans="1:17" x14ac:dyDescent="0.45">
      <c r="C4" s="3">
        <v>5.290202770710783</v>
      </c>
      <c r="D4" s="3">
        <v>-1.1371961754368691</v>
      </c>
      <c r="E4" s="3">
        <v>1.711202237747218</v>
      </c>
      <c r="F4">
        <v>1988</v>
      </c>
      <c r="G4">
        <v>6.487966098774268</v>
      </c>
      <c r="H4">
        <v>15.521321528113349</v>
      </c>
      <c r="I4">
        <v>-0.95383762034235886</v>
      </c>
      <c r="O4">
        <v>-1.039267814895428</v>
      </c>
      <c r="P4">
        <v>-4.3519225172385863</v>
      </c>
      <c r="Q4">
        <v>-5.0043565276595396</v>
      </c>
    </row>
    <row r="5" spans="1:17" x14ac:dyDescent="0.45">
      <c r="A5" t="s">
        <v>125</v>
      </c>
      <c r="C5" s="3">
        <v>-0.81518326493489746</v>
      </c>
      <c r="D5" s="3">
        <v>-0.35072481226802865</v>
      </c>
      <c r="E5" s="3">
        <v>7.024178406467628E-2</v>
      </c>
      <c r="F5">
        <v>1989</v>
      </c>
      <c r="G5">
        <v>13.997071547500004</v>
      </c>
      <c r="H5">
        <v>3.4482869536286178</v>
      </c>
      <c r="I5">
        <v>4.4452928646529264</v>
      </c>
      <c r="O5">
        <v>10.578410820446885</v>
      </c>
      <c r="P5">
        <v>-1.7986837542341374</v>
      </c>
      <c r="Q5">
        <v>2.3947605296190404</v>
      </c>
    </row>
    <row r="6" spans="1:17" x14ac:dyDescent="0.45">
      <c r="C6" s="3">
        <v>-1.0166981300186162</v>
      </c>
      <c r="D6" s="3">
        <v>-0.32087979090023061</v>
      </c>
      <c r="E6" s="3">
        <v>5.1861730312509381E-2</v>
      </c>
      <c r="F6">
        <v>1990</v>
      </c>
      <c r="G6">
        <v>7.1556047009586718</v>
      </c>
      <c r="H6">
        <v>-5.2222996886353741</v>
      </c>
      <c r="I6">
        <v>-5.6240051744384285</v>
      </c>
      <c r="K6">
        <v>2.446551527229567</v>
      </c>
      <c r="L6">
        <v>-4.6100660423090787</v>
      </c>
      <c r="M6">
        <v>-11.221293665793754</v>
      </c>
      <c r="O6">
        <v>0.59408067278063015</v>
      </c>
      <c r="P6">
        <v>-9.0095730180648772</v>
      </c>
      <c r="Q6">
        <v>-13.256116833163883</v>
      </c>
    </row>
    <row r="7" spans="1:17" x14ac:dyDescent="0.45">
      <c r="A7" t="s">
        <v>126</v>
      </c>
      <c r="C7" s="3">
        <v>1.2800929897668907</v>
      </c>
      <c r="D7" s="3">
        <v>-2.8002980374679587</v>
      </c>
      <c r="E7" s="3">
        <v>-2.2338949617274619</v>
      </c>
      <c r="F7">
        <v>1991</v>
      </c>
      <c r="G7">
        <v>6.0592651860057343</v>
      </c>
      <c r="H7">
        <v>-3.9971483222941635</v>
      </c>
      <c r="I7">
        <v>-0.67097966230348738</v>
      </c>
      <c r="K7">
        <v>-3.3339494013545274</v>
      </c>
      <c r="L7">
        <v>-0.58430832734031757</v>
      </c>
      <c r="M7">
        <v>0.94271535247555427</v>
      </c>
      <c r="O7">
        <v>-18.800737087947809</v>
      </c>
      <c r="P7">
        <v>-5.6984457154382122</v>
      </c>
      <c r="Q7">
        <v>-7.6894694742278773</v>
      </c>
    </row>
    <row r="8" spans="1:17" x14ac:dyDescent="0.45">
      <c r="C8" s="3">
        <v>0.93680334118837316</v>
      </c>
      <c r="D8" s="3">
        <v>-2.7482368589133688</v>
      </c>
      <c r="E8" s="3">
        <v>-1.5005863721941457</v>
      </c>
      <c r="F8">
        <v>1992</v>
      </c>
      <c r="G8">
        <v>3.8927366132913463</v>
      </c>
      <c r="H8">
        <v>7.5901934185395588</v>
      </c>
      <c r="I8">
        <v>-6.6479367813130503</v>
      </c>
      <c r="K8">
        <v>0.42158084733663248</v>
      </c>
      <c r="L8">
        <v>-11.571661566265766</v>
      </c>
      <c r="M8">
        <v>-0.35614264673518303</v>
      </c>
      <c r="O8">
        <v>-4.6772609794812867</v>
      </c>
      <c r="P8">
        <v>-15.304200953941967</v>
      </c>
      <c r="Q8">
        <v>1.0543278285656239</v>
      </c>
    </row>
    <row r="9" spans="1:17" x14ac:dyDescent="0.45">
      <c r="A9" t="s">
        <v>134</v>
      </c>
      <c r="F9">
        <v>1993</v>
      </c>
      <c r="G9">
        <v>-1.8073044985685265</v>
      </c>
      <c r="H9">
        <v>-5.6701384560060202</v>
      </c>
      <c r="I9">
        <v>-2.1027595640477594</v>
      </c>
      <c r="K9">
        <v>4.6037893296780883</v>
      </c>
      <c r="L9">
        <v>-0.58772162354228663</v>
      </c>
      <c r="M9">
        <v>6.0526126194895324</v>
      </c>
      <c r="O9">
        <v>8.5484249832234802</v>
      </c>
      <c r="P9">
        <v>-2.0274011681996882</v>
      </c>
      <c r="Q9">
        <v>-6.1756576332320083</v>
      </c>
    </row>
    <row r="10" spans="1:17" x14ac:dyDescent="0.45">
      <c r="F10">
        <v>1994</v>
      </c>
      <c r="G10">
        <v>5.6003177689380399</v>
      </c>
      <c r="H10">
        <v>-6.2825420096407223</v>
      </c>
      <c r="I10">
        <v>-1.993813691248786</v>
      </c>
      <c r="K10">
        <v>5.6973090915372957</v>
      </c>
      <c r="L10">
        <v>12.705197020708606</v>
      </c>
      <c r="M10">
        <v>14.480450455064529</v>
      </c>
      <c r="O10">
        <v>5.0207729169625503</v>
      </c>
      <c r="P10">
        <v>4.0940239241303935</v>
      </c>
      <c r="Q10">
        <v>-0.40369315733239319</v>
      </c>
    </row>
    <row r="11" spans="1:17" x14ac:dyDescent="0.45">
      <c r="F11">
        <v>1995</v>
      </c>
      <c r="G11">
        <v>0.80170772738050422</v>
      </c>
      <c r="H11">
        <v>-2.2902343910735601</v>
      </c>
      <c r="I11">
        <v>-7.1676194583428376</v>
      </c>
      <c r="K11">
        <v>-3.5968203986333847</v>
      </c>
      <c r="L11">
        <v>-3.643898839385566</v>
      </c>
      <c r="M11">
        <v>-5.8911474399988366</v>
      </c>
      <c r="O11">
        <v>0.92415429308419972</v>
      </c>
      <c r="P11">
        <v>-2.6547763336059078</v>
      </c>
      <c r="Q11">
        <v>3.9541008678801628</v>
      </c>
    </row>
    <row r="12" spans="1:17" x14ac:dyDescent="0.45">
      <c r="F12">
        <v>1996</v>
      </c>
      <c r="G12">
        <v>5.157967098191607</v>
      </c>
      <c r="H12">
        <v>4.3993005897833575</v>
      </c>
      <c r="I12">
        <v>-2.7135178994218787</v>
      </c>
      <c r="K12">
        <v>0.26988923349595934</v>
      </c>
      <c r="L12">
        <v>6.4755545124248952</v>
      </c>
      <c r="M12">
        <v>7.3718196155054949</v>
      </c>
      <c r="O12">
        <v>-0.13898784708553555</v>
      </c>
      <c r="P12">
        <v>-10.281303761195501</v>
      </c>
      <c r="Q12">
        <v>0.74431028182912429</v>
      </c>
    </row>
    <row r="13" spans="1:17" x14ac:dyDescent="0.45">
      <c r="F13">
        <v>1997</v>
      </c>
      <c r="G13">
        <v>9.9878902135664678</v>
      </c>
      <c r="H13">
        <v>-9.101199972687656</v>
      </c>
      <c r="I13">
        <v>3.6064113755813176</v>
      </c>
      <c r="K13">
        <v>-3.1895357249464564</v>
      </c>
      <c r="L13">
        <v>-0.67492913438006996</v>
      </c>
      <c r="M13">
        <v>-3.2850725369940648</v>
      </c>
      <c r="O13">
        <v>10.155086523887245</v>
      </c>
      <c r="P13">
        <v>-5.8025355019338898</v>
      </c>
      <c r="Q13">
        <v>-15.060232197725551</v>
      </c>
    </row>
    <row r="14" spans="1:17" x14ac:dyDescent="0.45">
      <c r="F14">
        <v>1998</v>
      </c>
      <c r="G14">
        <v>10.338620153111675</v>
      </c>
      <c r="H14">
        <v>-3.0679043767545475</v>
      </c>
      <c r="I14">
        <v>8.2591958472285256</v>
      </c>
      <c r="K14">
        <v>4.9093112880635976</v>
      </c>
      <c r="L14">
        <v>7.5484871102774775</v>
      </c>
      <c r="M14">
        <v>10.821786205361983</v>
      </c>
      <c r="O14">
        <v>5.8760090991731264</v>
      </c>
      <c r="P14">
        <v>2.4742364815390299</v>
      </c>
      <c r="Q14">
        <v>-7.0598010572069017</v>
      </c>
    </row>
    <row r="15" spans="1:17" x14ac:dyDescent="0.45">
      <c r="F15">
        <v>1999</v>
      </c>
      <c r="G15">
        <v>3.6358133769131351</v>
      </c>
      <c r="H15">
        <v>-11.344335201044784</v>
      </c>
      <c r="I15">
        <v>1.5145879888342035</v>
      </c>
      <c r="K15">
        <v>3.0568149412828629</v>
      </c>
      <c r="L15">
        <v>3.1357596676535828</v>
      </c>
      <c r="M15">
        <v>2.670389283490926</v>
      </c>
      <c r="O15">
        <v>3.5174511564784896</v>
      </c>
      <c r="P15">
        <v>0.58210070188487451</v>
      </c>
      <c r="Q15">
        <v>3.3311592730948871</v>
      </c>
    </row>
    <row r="16" spans="1:17" x14ac:dyDescent="0.45">
      <c r="F16">
        <v>2000</v>
      </c>
      <c r="G16">
        <v>4.2479429740754036</v>
      </c>
      <c r="H16">
        <v>-5.8246506635750288</v>
      </c>
      <c r="I16">
        <v>2.3458406956086697</v>
      </c>
      <c r="K16">
        <v>-6.8491490661253289</v>
      </c>
      <c r="L16">
        <v>5.7667865850794584</v>
      </c>
      <c r="M16">
        <v>-5.7903422783769916</v>
      </c>
      <c r="O16">
        <v>0.75645537148272857</v>
      </c>
      <c r="P16">
        <v>-5.3827348448114014</v>
      </c>
      <c r="Q16">
        <v>-7.9946628310016576</v>
      </c>
    </row>
    <row r="17" spans="6:17" x14ac:dyDescent="0.45">
      <c r="F17">
        <v>2001</v>
      </c>
      <c r="G17">
        <v>1.0394631174978826</v>
      </c>
      <c r="H17">
        <v>-3.7687318416328734</v>
      </c>
      <c r="I17">
        <v>-1.4532392833600569</v>
      </c>
      <c r="K17">
        <v>-2.2761480147840452</v>
      </c>
      <c r="L17">
        <v>-1.9936334932388169</v>
      </c>
      <c r="M17">
        <v>7.7155771679661758</v>
      </c>
      <c r="O17">
        <v>0.56684246095745394</v>
      </c>
      <c r="P17">
        <v>-4.7893199039268435</v>
      </c>
      <c r="Q17">
        <v>0.87321854994006787</v>
      </c>
    </row>
    <row r="18" spans="6:17" x14ac:dyDescent="0.45">
      <c r="F18">
        <v>2002</v>
      </c>
      <c r="G18">
        <v>4.1309588916617708</v>
      </c>
      <c r="H18">
        <v>5.5495942208569184</v>
      </c>
      <c r="I18">
        <v>-1.3145683227438707</v>
      </c>
      <c r="K18">
        <v>-3.5877903510665607</v>
      </c>
      <c r="L18">
        <v>-4.2724395773681483</v>
      </c>
      <c r="M18">
        <v>1.1971975397118306</v>
      </c>
      <c r="O18">
        <v>-0.99973059610193105</v>
      </c>
      <c r="P18">
        <v>-4.8958223278851163</v>
      </c>
      <c r="Q18">
        <v>-0.55735336038323868</v>
      </c>
    </row>
    <row r="19" spans="6:17" x14ac:dyDescent="0.45">
      <c r="F19">
        <v>2003</v>
      </c>
      <c r="G19">
        <v>2.3236758935098214</v>
      </c>
      <c r="H19">
        <v>5.3285820433907238</v>
      </c>
      <c r="I19">
        <v>-2.889680646149579</v>
      </c>
      <c r="K19">
        <v>-4.7641627262388564</v>
      </c>
      <c r="L19">
        <v>-2.5374572852528745</v>
      </c>
      <c r="M19">
        <v>0.93384264567373343</v>
      </c>
      <c r="O19">
        <v>3.8980284656456248</v>
      </c>
      <c r="P19">
        <v>3.2912315748644638</v>
      </c>
      <c r="Q19">
        <v>2.3997870475006766</v>
      </c>
    </row>
    <row r="20" spans="6:17" x14ac:dyDescent="0.45">
      <c r="F20">
        <v>2004</v>
      </c>
      <c r="G20">
        <v>9.725896564375093</v>
      </c>
      <c r="H20">
        <v>0.96780686795392867</v>
      </c>
      <c r="I20">
        <v>5.5663778070544652</v>
      </c>
      <c r="K20">
        <v>-3.2496560073178147</v>
      </c>
      <c r="L20">
        <v>-1.4796991346458452</v>
      </c>
      <c r="M20">
        <v>-5.0813801347576879</v>
      </c>
      <c r="O20">
        <v>6.9428422562660215</v>
      </c>
      <c r="P20">
        <v>0.89666973460299026</v>
      </c>
      <c r="Q20">
        <v>6.7616855149191872</v>
      </c>
    </row>
    <row r="21" spans="6:17" x14ac:dyDescent="0.45">
      <c r="F21">
        <v>2005</v>
      </c>
      <c r="G21">
        <v>4.275204461179122</v>
      </c>
      <c r="H21">
        <v>3.5647350193143947</v>
      </c>
      <c r="I21">
        <v>2.4174412643840641</v>
      </c>
      <c r="K21">
        <v>-4.1841269805255576</v>
      </c>
      <c r="L21">
        <v>-1.4626194544989868</v>
      </c>
      <c r="M21">
        <v>1.8585691980038315</v>
      </c>
      <c r="O21">
        <v>4.0741025559070109E-4</v>
      </c>
      <c r="P21">
        <v>6.2081698429138052</v>
      </c>
      <c r="Q21">
        <v>3.1903507680380834</v>
      </c>
    </row>
    <row r="22" spans="6:17" x14ac:dyDescent="0.45">
      <c r="F22">
        <v>2006</v>
      </c>
      <c r="G22">
        <v>6.1506165549104734</v>
      </c>
      <c r="H22">
        <v>-2.2528710439152762</v>
      </c>
      <c r="I22">
        <v>15.331166374010097</v>
      </c>
      <c r="K22">
        <v>-0.62282593936158592</v>
      </c>
      <c r="L22">
        <v>1.737189426838329</v>
      </c>
      <c r="M22">
        <v>-1.5154279570506277</v>
      </c>
      <c r="O22">
        <v>-5.379552819864017</v>
      </c>
      <c r="P22">
        <v>-3.5188354352003994</v>
      </c>
      <c r="Q22">
        <v>-12.440736901952762</v>
      </c>
    </row>
    <row r="23" spans="6:17" x14ac:dyDescent="0.45">
      <c r="F23">
        <v>2007</v>
      </c>
      <c r="G23">
        <v>12.743417293693145</v>
      </c>
      <c r="H23">
        <v>2.4248838433411652</v>
      </c>
      <c r="I23">
        <v>10.788357621086105</v>
      </c>
      <c r="K23">
        <v>0.19162439849269092</v>
      </c>
      <c r="L23">
        <v>-1.3841242108919596</v>
      </c>
      <c r="M23">
        <v>-7.4774229132694545</v>
      </c>
      <c r="O23">
        <v>1.2602285163976437</v>
      </c>
      <c r="P23">
        <v>-1.8453874569017805</v>
      </c>
      <c r="Q23">
        <v>-0.70324293922706804</v>
      </c>
    </row>
    <row r="24" spans="6:17" x14ac:dyDescent="0.45">
      <c r="F24">
        <v>2008</v>
      </c>
      <c r="G24">
        <v>4.2578963993079748</v>
      </c>
      <c r="H24">
        <v>-2.1319933428387556</v>
      </c>
      <c r="I24">
        <v>7.907464540025849</v>
      </c>
      <c r="K24">
        <v>1.3198272749162026</v>
      </c>
      <c r="L24">
        <v>-4.1505961125643749</v>
      </c>
      <c r="M24">
        <v>1.4206132593981775</v>
      </c>
      <c r="O24">
        <v>4.0584550321635238</v>
      </c>
      <c r="P24">
        <v>-3.6062847744571975</v>
      </c>
      <c r="Q24">
        <v>4.7834773001442219</v>
      </c>
    </row>
    <row r="25" spans="6:17" x14ac:dyDescent="0.45">
      <c r="F25">
        <v>2009</v>
      </c>
      <c r="G25">
        <v>-0.62853179956167948</v>
      </c>
      <c r="H25">
        <v>-15.113655775416733</v>
      </c>
      <c r="I25">
        <v>3.8733105737278115</v>
      </c>
      <c r="K25">
        <v>-0.93188494232863794</v>
      </c>
      <c r="L25">
        <v>1.8426761463768813</v>
      </c>
      <c r="M25">
        <v>-2.4173785334840838</v>
      </c>
      <c r="O25">
        <v>-1.2328118468945233</v>
      </c>
      <c r="P25">
        <v>3.220713486599506</v>
      </c>
      <c r="Q25">
        <v>-3.2597838066132159</v>
      </c>
    </row>
    <row r="26" spans="6:17" x14ac:dyDescent="0.45">
      <c r="F26">
        <v>2010</v>
      </c>
      <c r="G26">
        <v>5.5636468615978458</v>
      </c>
      <c r="H26">
        <v>-1.795555082307785</v>
      </c>
      <c r="I26">
        <v>2.9668897852516314</v>
      </c>
      <c r="K26">
        <v>5.620483243144168</v>
      </c>
      <c r="L26">
        <v>2.7812442982436227</v>
      </c>
      <c r="M26">
        <v>4.0595238470051376</v>
      </c>
      <c r="O26">
        <v>-2.78672775485119</v>
      </c>
      <c r="P26">
        <v>4.8440897237101872</v>
      </c>
      <c r="Q26">
        <v>-1.5097941239754757</v>
      </c>
    </row>
    <row r="27" spans="6:17" x14ac:dyDescent="0.45">
      <c r="F27">
        <v>2011</v>
      </c>
      <c r="G27">
        <v>5.5042074399658834</v>
      </c>
      <c r="H27">
        <v>6.0321363014248615</v>
      </c>
      <c r="I27">
        <v>11.173306490877714</v>
      </c>
      <c r="K27">
        <v>-6.9957020936463072</v>
      </c>
      <c r="L27">
        <v>-7.3377330426367893</v>
      </c>
      <c r="M27">
        <v>-10.004806458916278</v>
      </c>
      <c r="O27">
        <v>-6.6273671026819025</v>
      </c>
      <c r="P27">
        <v>-4.8842840428624266</v>
      </c>
      <c r="Q27">
        <v>-12.996973815501454</v>
      </c>
    </row>
    <row r="28" spans="6:17" x14ac:dyDescent="0.45">
      <c r="F28">
        <v>2012</v>
      </c>
      <c r="G28">
        <v>-0.51630444782608753</v>
      </c>
      <c r="H28">
        <v>-6.9869207207841395</v>
      </c>
      <c r="I28">
        <v>-2.3419635383552397</v>
      </c>
      <c r="K28">
        <v>-3.7046446223506422</v>
      </c>
      <c r="L28">
        <v>-3.768677605446634</v>
      </c>
      <c r="M28">
        <v>-4.8691215902823979</v>
      </c>
      <c r="O28">
        <v>-5.4250569460893292</v>
      </c>
      <c r="P28">
        <v>-5.2019882487228948</v>
      </c>
      <c r="Q28">
        <v>-12.792518198729164</v>
      </c>
    </row>
    <row r="29" spans="6:17" x14ac:dyDescent="0.45">
      <c r="F29" t="s">
        <v>130</v>
      </c>
      <c r="G29">
        <f>AVERAGE(G2:G28)</f>
        <v>5.8676921926812682</v>
      </c>
      <c r="H29">
        <f>AVERAGE(H2:H28)</f>
        <v>-1.4539947820013925</v>
      </c>
      <c r="I29">
        <f>AVERAGE(I2:I28)</f>
        <v>2.4078973724349075</v>
      </c>
      <c r="K29">
        <f>AVERAGE(K6:K28)</f>
        <v>-0.81518326493489746</v>
      </c>
      <c r="L29">
        <f>AVERAGE(L6:L28)</f>
        <v>-0.35072481226802865</v>
      </c>
      <c r="M29">
        <f>AVERAGE(M6:M28)</f>
        <v>7.024178406467628E-2</v>
      </c>
      <c r="O29">
        <f>AVERAGE(O2:O28)</f>
        <v>1.2800929897668907</v>
      </c>
      <c r="P29">
        <f>AVERAGE(P2:P28)</f>
        <v>-2.8002980374679587</v>
      </c>
      <c r="Q29">
        <f>AVERAGE(Q2:Q28)</f>
        <v>-2.2338949617274619</v>
      </c>
    </row>
    <row r="30" spans="6:17" x14ac:dyDescent="0.45">
      <c r="F30" t="s">
        <v>131</v>
      </c>
      <c r="G30">
        <f>STDEV(G2:G28)</f>
        <v>5.7633751151283468</v>
      </c>
      <c r="H30">
        <f>STDEV(H2:H28)</f>
        <v>6.6436896924991107</v>
      </c>
      <c r="I30">
        <f>STDEV(I2:I28)</f>
        <v>7.3117025500610895</v>
      </c>
      <c r="K30">
        <f>STDEV(K6:K28)</f>
        <v>3.8452727351629736</v>
      </c>
      <c r="L30">
        <f>STDEV(L6:L28)</f>
        <v>5.2418916939706177</v>
      </c>
      <c r="M30">
        <f>STDEV(M6:M28)</f>
        <v>6.4954979373267241</v>
      </c>
      <c r="O30">
        <f>STDEV(O2:O28)</f>
        <v>7.1002717407361429</v>
      </c>
      <c r="P30">
        <f>STDEV(P2:P28)</f>
        <v>5.2945856484302531</v>
      </c>
      <c r="Q30">
        <f>STDEV(Q2:Q28)</f>
        <v>7.7354152566903975</v>
      </c>
    </row>
    <row r="31" spans="6:17" x14ac:dyDescent="0.45">
      <c r="F31" t="s">
        <v>132</v>
      </c>
      <c r="G31">
        <f>SQRT(27)*G29/G30</f>
        <v>5.290202770710783</v>
      </c>
      <c r="H31">
        <f>SQRT(27)*H29/H30</f>
        <v>-1.1371961754368691</v>
      </c>
      <c r="I31">
        <f>SQRT(27)*I29/I30</f>
        <v>1.711202237747218</v>
      </c>
      <c r="K31">
        <f>SQRT(23)*K29/K30</f>
        <v>-1.0166981300186162</v>
      </c>
      <c r="L31">
        <f>SQRT(23)*L29/L30</f>
        <v>-0.32087979090023061</v>
      </c>
      <c r="M31">
        <f>SQRT(23)*M29/M30</f>
        <v>5.1861730312509381E-2</v>
      </c>
      <c r="O31">
        <f>SQRT(27)*O29/O30</f>
        <v>0.93680334118837316</v>
      </c>
      <c r="P31">
        <f>SQRT(27)*P29/P30</f>
        <v>-2.7482368589133688</v>
      </c>
      <c r="Q31">
        <f>SQRT(27)*Q29/Q30</f>
        <v>-1.5005863721941457</v>
      </c>
    </row>
    <row r="32" spans="6:17" x14ac:dyDescent="0.45">
      <c r="F32" t="s">
        <v>133</v>
      </c>
      <c r="G32">
        <f>CORREL(G2:G27,G3:G28)</f>
        <v>-3.9041984071310772E-2</v>
      </c>
      <c r="H32">
        <f>CORREL(H2:H27,H3:H28)</f>
        <v>-4.12349112257838E-2</v>
      </c>
      <c r="I32">
        <f>CORREL(I2:I27,I3:I28)</f>
        <v>5.4816709808503901E-2</v>
      </c>
      <c r="K32">
        <f>CORREL(K6:K27,K7:K28)</f>
        <v>4.1216745797716933E-2</v>
      </c>
      <c r="L32">
        <f>CORREL(L6:L27,L7:L28)</f>
        <v>-1.7300132931728544E-2</v>
      </c>
      <c r="M32">
        <f>CORREL(M6:M27,M7:M28)</f>
        <v>-0.18892777464100749</v>
      </c>
      <c r="O32">
        <f>CORREL(O2:O27,O3:O28)</f>
        <v>9.9277906005685854E-2</v>
      </c>
      <c r="P32">
        <f>CORREL(P2:P27,P3:P28)</f>
        <v>0.14052694179369107</v>
      </c>
      <c r="Q32">
        <f>CORREL(Q2:Q27,Q3:Q28)</f>
        <v>-9.1395200826861599E-3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25"/>
  <sheetViews>
    <sheetView workbookViewId="0">
      <selection sqref="A1:D24"/>
    </sheetView>
  </sheetViews>
  <sheetFormatPr defaultRowHeight="14.25" x14ac:dyDescent="0.45"/>
  <sheetData>
    <row r="1" spans="1:20" x14ac:dyDescent="0.45">
      <c r="A1" t="s">
        <v>173</v>
      </c>
      <c r="E1" t="s">
        <v>1</v>
      </c>
      <c r="F1" t="s">
        <v>108</v>
      </c>
      <c r="G1" t="s">
        <v>113</v>
      </c>
      <c r="H1" t="s">
        <v>112</v>
      </c>
      <c r="J1" t="s">
        <v>108</v>
      </c>
      <c r="K1" t="s">
        <v>113</v>
      </c>
      <c r="L1" t="s">
        <v>112</v>
      </c>
      <c r="N1" t="s">
        <v>108</v>
      </c>
      <c r="O1" t="s">
        <v>113</v>
      </c>
      <c r="P1" t="s">
        <v>112</v>
      </c>
      <c r="R1" t="s">
        <v>108</v>
      </c>
      <c r="S1" t="s">
        <v>113</v>
      </c>
      <c r="T1" t="s">
        <v>112</v>
      </c>
    </row>
    <row r="2" spans="1:20" x14ac:dyDescent="0.45">
      <c r="A2" s="5" t="s">
        <v>139</v>
      </c>
      <c r="B2" s="5"/>
      <c r="C2" s="5"/>
      <c r="D2" s="5"/>
      <c r="E2">
        <v>1990</v>
      </c>
      <c r="F2">
        <v>2.446551527229567</v>
      </c>
      <c r="G2">
        <v>-4.6100660423090787</v>
      </c>
      <c r="H2">
        <v>-11.221293665793754</v>
      </c>
      <c r="J2">
        <v>2.446551527229567</v>
      </c>
      <c r="K2">
        <v>-0.58430832734031757</v>
      </c>
      <c r="L2">
        <v>0.94271535247555427</v>
      </c>
      <c r="N2">
        <v>-3.3339494013545274</v>
      </c>
      <c r="O2">
        <v>-4.6100660423090787</v>
      </c>
      <c r="P2">
        <v>0.94271535247555427</v>
      </c>
      <c r="R2">
        <v>-3.3339494013545274</v>
      </c>
      <c r="S2">
        <v>-0.58430832734031757</v>
      </c>
      <c r="T2">
        <v>-11.221293665793754</v>
      </c>
    </row>
    <row r="3" spans="1:20" x14ac:dyDescent="0.45">
      <c r="A3" s="6"/>
      <c r="B3" s="5" t="s">
        <v>149</v>
      </c>
      <c r="C3" s="5" t="s">
        <v>150</v>
      </c>
      <c r="D3" s="5" t="s">
        <v>174</v>
      </c>
      <c r="E3">
        <v>1991</v>
      </c>
      <c r="F3">
        <v>-3.3339494013545274</v>
      </c>
      <c r="G3">
        <v>-0.58430832734031757</v>
      </c>
      <c r="H3">
        <v>0.94271535247555427</v>
      </c>
      <c r="J3">
        <v>-3.3339494013545274</v>
      </c>
      <c r="K3">
        <v>-11.571661566265766</v>
      </c>
      <c r="L3">
        <v>-0.35614264673518303</v>
      </c>
      <c r="N3">
        <v>0.42158084733663248</v>
      </c>
      <c r="O3">
        <v>-0.58430832734031757</v>
      </c>
      <c r="P3">
        <v>-0.35614264673518303</v>
      </c>
      <c r="R3">
        <v>0.42158084733663248</v>
      </c>
      <c r="S3">
        <v>-11.571661566265766</v>
      </c>
      <c r="T3">
        <v>0.94271535247555427</v>
      </c>
    </row>
    <row r="4" spans="1:20" x14ac:dyDescent="0.45">
      <c r="A4" s="5" t="s">
        <v>149</v>
      </c>
      <c r="B4" s="4">
        <v>1</v>
      </c>
      <c r="C4" s="4"/>
      <c r="D4" s="4"/>
      <c r="E4">
        <v>1992</v>
      </c>
      <c r="F4">
        <v>0.42158084733663248</v>
      </c>
      <c r="G4">
        <v>-11.571661566265766</v>
      </c>
      <c r="H4">
        <v>-0.35614264673518303</v>
      </c>
      <c r="J4">
        <v>0.42158084733663248</v>
      </c>
      <c r="K4">
        <v>-0.58772162354228663</v>
      </c>
      <c r="L4">
        <v>6.0526126194895324</v>
      </c>
      <c r="N4">
        <v>4.6037893296780883</v>
      </c>
      <c r="O4">
        <v>-11.571661566265766</v>
      </c>
      <c r="P4">
        <v>6.0526126194895324</v>
      </c>
      <c r="R4">
        <v>4.6037893296780883</v>
      </c>
      <c r="S4">
        <v>-0.58772162354228663</v>
      </c>
      <c r="T4">
        <v>-0.35614264673518303</v>
      </c>
    </row>
    <row r="5" spans="1:20" x14ac:dyDescent="0.45">
      <c r="A5" s="5" t="s">
        <v>150</v>
      </c>
      <c r="B5" s="4">
        <v>0.42466474058114329</v>
      </c>
      <c r="C5" s="4">
        <v>1</v>
      </c>
      <c r="D5" s="4"/>
      <c r="E5">
        <v>1993</v>
      </c>
      <c r="F5">
        <v>4.6037893296780883</v>
      </c>
      <c r="G5">
        <v>-0.58772162354228663</v>
      </c>
      <c r="H5">
        <v>6.0526126194895324</v>
      </c>
      <c r="J5">
        <v>4.6037893296780883</v>
      </c>
      <c r="K5">
        <v>12.705197020708606</v>
      </c>
      <c r="L5">
        <v>14.480450455064529</v>
      </c>
      <c r="N5">
        <v>5.6973090915372957</v>
      </c>
      <c r="O5">
        <v>-0.58772162354228663</v>
      </c>
      <c r="P5">
        <v>14.480450455064529</v>
      </c>
      <c r="R5">
        <v>5.6973090915372957</v>
      </c>
      <c r="S5">
        <v>12.705197020708606</v>
      </c>
      <c r="T5">
        <v>6.0526126194895324</v>
      </c>
    </row>
    <row r="6" spans="1:20" x14ac:dyDescent="0.45">
      <c r="A6" s="5" t="s">
        <v>174</v>
      </c>
      <c r="B6" s="4">
        <v>0.56862484388231394</v>
      </c>
      <c r="C6" s="4">
        <v>0.59638081656446618</v>
      </c>
      <c r="D6" s="4">
        <v>1</v>
      </c>
      <c r="E6">
        <v>1994</v>
      </c>
      <c r="F6">
        <v>5.6973090915372957</v>
      </c>
      <c r="G6">
        <v>12.705197020708606</v>
      </c>
      <c r="H6">
        <v>14.480450455064529</v>
      </c>
      <c r="J6">
        <v>5.6973090915372957</v>
      </c>
      <c r="K6">
        <v>-3.643898839385566</v>
      </c>
      <c r="L6">
        <v>-5.8911474399988366</v>
      </c>
      <c r="N6">
        <v>-3.5968203986333847</v>
      </c>
      <c r="O6">
        <v>12.705197020708606</v>
      </c>
      <c r="P6">
        <v>-5.8911474399988366</v>
      </c>
      <c r="R6">
        <v>-3.5968203986333847</v>
      </c>
      <c r="S6">
        <v>-3.643898839385566</v>
      </c>
      <c r="T6">
        <v>14.480450455064529</v>
      </c>
    </row>
    <row r="7" spans="1:20" x14ac:dyDescent="0.45">
      <c r="A7" s="4"/>
      <c r="B7" s="4"/>
      <c r="C7" s="4"/>
      <c r="D7" s="4"/>
      <c r="E7">
        <v>1995</v>
      </c>
      <c r="F7">
        <v>-3.5968203986333847</v>
      </c>
      <c r="G7">
        <v>-3.643898839385566</v>
      </c>
      <c r="H7">
        <v>-5.8911474399988366</v>
      </c>
      <c r="J7">
        <v>-3.5968203986333847</v>
      </c>
      <c r="K7">
        <v>6.4755545124248952</v>
      </c>
      <c r="L7">
        <v>7.3718196155054949</v>
      </c>
      <c r="N7">
        <v>0.26988923349595934</v>
      </c>
      <c r="O7">
        <v>-3.643898839385566</v>
      </c>
      <c r="P7">
        <v>7.3718196155054949</v>
      </c>
      <c r="R7">
        <v>0.26988923349595934</v>
      </c>
      <c r="S7">
        <v>6.4755545124248952</v>
      </c>
      <c r="T7">
        <v>-5.8911474399988366</v>
      </c>
    </row>
    <row r="8" spans="1:20" x14ac:dyDescent="0.45">
      <c r="A8" s="4" t="s">
        <v>138</v>
      </c>
      <c r="B8" s="5"/>
      <c r="C8" s="5"/>
      <c r="D8" s="5"/>
      <c r="E8">
        <v>1996</v>
      </c>
      <c r="F8">
        <v>0.26988923349595934</v>
      </c>
      <c r="G8">
        <v>6.4755545124248952</v>
      </c>
      <c r="H8">
        <v>7.3718196155054949</v>
      </c>
      <c r="J8">
        <v>0.26988923349595934</v>
      </c>
      <c r="K8">
        <v>-0.67492913438006996</v>
      </c>
      <c r="L8">
        <v>-3.2850725369940648</v>
      </c>
      <c r="N8">
        <v>-3.1895357249464564</v>
      </c>
      <c r="O8">
        <v>6.4755545124248952</v>
      </c>
      <c r="P8">
        <v>-3.2850725369940648</v>
      </c>
      <c r="R8">
        <v>-3.1895357249464564</v>
      </c>
      <c r="S8">
        <v>-0.67492913438006996</v>
      </c>
      <c r="T8">
        <v>7.3718196155054949</v>
      </c>
    </row>
    <row r="9" spans="1:20" x14ac:dyDescent="0.45">
      <c r="A9" s="6"/>
      <c r="B9" s="5" t="s">
        <v>149</v>
      </c>
      <c r="C9" s="5" t="s">
        <v>150</v>
      </c>
      <c r="D9" s="5" t="s">
        <v>174</v>
      </c>
      <c r="E9">
        <v>1997</v>
      </c>
      <c r="F9">
        <v>-3.1895357249464564</v>
      </c>
      <c r="G9">
        <v>-0.67492913438006996</v>
      </c>
      <c r="H9">
        <v>-3.2850725369940648</v>
      </c>
      <c r="J9">
        <v>-3.1895357249464564</v>
      </c>
      <c r="K9">
        <v>7.5484871102774775</v>
      </c>
      <c r="L9">
        <v>10.821786205361983</v>
      </c>
      <c r="N9">
        <v>4.9093112880635976</v>
      </c>
      <c r="O9">
        <v>-0.67492913438006996</v>
      </c>
      <c r="P9">
        <v>10.821786205361983</v>
      </c>
      <c r="R9">
        <v>4.9093112880635976</v>
      </c>
      <c r="S9">
        <v>7.5484871102774775</v>
      </c>
      <c r="T9">
        <v>-3.2850725369940648</v>
      </c>
    </row>
    <row r="10" spans="1:20" x14ac:dyDescent="0.45">
      <c r="A10" s="5" t="s">
        <v>149</v>
      </c>
      <c r="B10" s="4">
        <v>1</v>
      </c>
      <c r="C10" s="4"/>
      <c r="D10" s="4"/>
      <c r="E10">
        <v>1998</v>
      </c>
      <c r="F10">
        <v>4.9093112880635976</v>
      </c>
      <c r="G10">
        <v>7.5484871102774775</v>
      </c>
      <c r="H10">
        <v>10.821786205361983</v>
      </c>
      <c r="J10">
        <v>4.9093112880635976</v>
      </c>
      <c r="K10">
        <v>3.1357596676535828</v>
      </c>
      <c r="L10">
        <v>2.670389283490926</v>
      </c>
      <c r="N10">
        <v>3.0568149412828629</v>
      </c>
      <c r="O10">
        <v>7.5484871102774775</v>
      </c>
      <c r="P10">
        <v>2.670389283490926</v>
      </c>
      <c r="R10">
        <v>3.0568149412828629</v>
      </c>
      <c r="S10">
        <v>3.1357596676535828</v>
      </c>
      <c r="T10">
        <v>10.821786205361983</v>
      </c>
    </row>
    <row r="11" spans="1:20" x14ac:dyDescent="0.45">
      <c r="A11" s="5" t="s">
        <v>150</v>
      </c>
      <c r="B11" s="4">
        <v>0.18532626198317942</v>
      </c>
      <c r="C11" s="4">
        <v>1</v>
      </c>
      <c r="D11" s="4"/>
      <c r="E11">
        <v>1999</v>
      </c>
      <c r="F11">
        <v>3.0568149412828629</v>
      </c>
      <c r="G11">
        <v>3.1357596676535828</v>
      </c>
      <c r="H11">
        <v>2.670389283490926</v>
      </c>
      <c r="J11">
        <v>3.0568149412828629</v>
      </c>
      <c r="K11">
        <v>5.7667865850794584</v>
      </c>
      <c r="L11">
        <v>-5.7903422783769916</v>
      </c>
      <c r="N11">
        <v>-6.8491490661253289</v>
      </c>
      <c r="O11">
        <v>3.1357596676535828</v>
      </c>
      <c r="P11">
        <v>-5.7903422783769916</v>
      </c>
      <c r="R11">
        <v>-6.8491490661253289</v>
      </c>
      <c r="S11">
        <v>5.7667865850794584</v>
      </c>
      <c r="T11">
        <v>2.670389283490926</v>
      </c>
    </row>
    <row r="12" spans="1:20" x14ac:dyDescent="0.45">
      <c r="A12" s="5" t="s">
        <v>174</v>
      </c>
      <c r="B12" s="4">
        <v>-0.15390953985454708</v>
      </c>
      <c r="C12" s="4">
        <v>0.5811004800284737</v>
      </c>
      <c r="D12" s="4">
        <v>1</v>
      </c>
      <c r="E12">
        <v>2000</v>
      </c>
      <c r="F12">
        <v>-6.8491490661253289</v>
      </c>
      <c r="G12">
        <v>5.7667865850794584</v>
      </c>
      <c r="H12">
        <v>-5.7903422783769916</v>
      </c>
      <c r="J12">
        <v>-6.8491490661253289</v>
      </c>
      <c r="K12">
        <v>-1.9936334932388169</v>
      </c>
      <c r="L12">
        <v>7.7155771679661758</v>
      </c>
      <c r="N12">
        <v>-2.2761480147840452</v>
      </c>
      <c r="O12">
        <v>5.7667865850794584</v>
      </c>
      <c r="P12">
        <v>7.7155771679661758</v>
      </c>
      <c r="R12">
        <v>-2.2761480147840452</v>
      </c>
      <c r="S12">
        <v>-1.9936334932388169</v>
      </c>
      <c r="T12">
        <v>-5.7903422783769916</v>
      </c>
    </row>
    <row r="13" spans="1:20" x14ac:dyDescent="0.45">
      <c r="A13" s="5"/>
      <c r="B13" s="5"/>
      <c r="C13" s="5"/>
      <c r="D13" s="5"/>
      <c r="E13">
        <v>2001</v>
      </c>
      <c r="F13">
        <v>-2.2761480147840452</v>
      </c>
      <c r="G13">
        <v>-1.9936334932388169</v>
      </c>
      <c r="H13">
        <v>7.7155771679661758</v>
      </c>
      <c r="J13">
        <v>-2.2761480147840452</v>
      </c>
      <c r="K13">
        <v>-4.2724395773681483</v>
      </c>
      <c r="L13">
        <v>1.1971975397118306</v>
      </c>
      <c r="N13">
        <v>-3.5877903510665607</v>
      </c>
      <c r="O13">
        <v>-1.9936334932388169</v>
      </c>
      <c r="P13">
        <v>1.1971975397118306</v>
      </c>
      <c r="R13">
        <v>-3.5877903510665607</v>
      </c>
      <c r="S13">
        <v>-4.2724395773681483</v>
      </c>
      <c r="T13">
        <v>7.7155771679661758</v>
      </c>
    </row>
    <row r="14" spans="1:20" x14ac:dyDescent="0.45">
      <c r="A14" s="5" t="s">
        <v>142</v>
      </c>
      <c r="B14" s="5"/>
      <c r="C14" s="5"/>
      <c r="D14" s="5"/>
      <c r="E14">
        <v>2002</v>
      </c>
      <c r="F14">
        <v>-3.5877903510665607</v>
      </c>
      <c r="G14">
        <v>-4.2724395773681483</v>
      </c>
      <c r="H14">
        <v>1.1971975397118306</v>
      </c>
      <c r="J14">
        <v>-3.5877903510665607</v>
      </c>
      <c r="K14">
        <v>-2.5374572852528745</v>
      </c>
      <c r="L14">
        <v>0.93384264567373343</v>
      </c>
      <c r="N14">
        <v>-4.7641627262388564</v>
      </c>
      <c r="O14">
        <v>-4.2724395773681483</v>
      </c>
      <c r="P14">
        <v>0.93384264567373343</v>
      </c>
      <c r="R14">
        <v>-4.7641627262388564</v>
      </c>
      <c r="S14">
        <v>-2.5374572852528745</v>
      </c>
      <c r="T14">
        <v>1.1971975397118306</v>
      </c>
    </row>
    <row r="15" spans="1:20" x14ac:dyDescent="0.45">
      <c r="A15" s="6"/>
      <c r="B15" s="5" t="s">
        <v>149</v>
      </c>
      <c r="C15" s="5" t="s">
        <v>150</v>
      </c>
      <c r="D15" s="5" t="s">
        <v>174</v>
      </c>
      <c r="E15">
        <v>2003</v>
      </c>
      <c r="F15">
        <v>-4.7641627262388564</v>
      </c>
      <c r="G15">
        <v>-2.5374572852528745</v>
      </c>
      <c r="H15">
        <v>0.93384264567373343</v>
      </c>
      <c r="J15">
        <v>-4.7641627262388564</v>
      </c>
      <c r="K15">
        <v>-1.4796991346458452</v>
      </c>
      <c r="L15">
        <v>-5.0813801347576879</v>
      </c>
      <c r="N15">
        <v>-3.2496560073178147</v>
      </c>
      <c r="O15">
        <v>-2.5374572852528745</v>
      </c>
      <c r="P15">
        <v>-5.0813801347576879</v>
      </c>
      <c r="R15">
        <v>-3.2496560073178147</v>
      </c>
      <c r="S15">
        <v>-1.4796991346458452</v>
      </c>
      <c r="T15">
        <v>0.93384264567373343</v>
      </c>
    </row>
    <row r="16" spans="1:20" x14ac:dyDescent="0.45">
      <c r="A16" s="5" t="s">
        <v>149</v>
      </c>
      <c r="B16" s="4">
        <v>1</v>
      </c>
      <c r="C16" s="4"/>
      <c r="D16" s="4"/>
      <c r="E16">
        <v>2004</v>
      </c>
      <c r="F16">
        <v>-3.2496560073178147</v>
      </c>
      <c r="G16">
        <v>-1.4796991346458452</v>
      </c>
      <c r="H16">
        <v>-5.0813801347576879</v>
      </c>
      <c r="J16">
        <v>-3.2496560073178147</v>
      </c>
      <c r="K16">
        <v>-1.4626194544989868</v>
      </c>
      <c r="L16">
        <v>1.8585691980038315</v>
      </c>
      <c r="N16">
        <v>-4.1841269805255576</v>
      </c>
      <c r="O16">
        <v>-1.4796991346458452</v>
      </c>
      <c r="P16">
        <v>1.8585691980038315</v>
      </c>
      <c r="R16">
        <v>-4.1841269805255576</v>
      </c>
      <c r="S16">
        <v>-1.4626194544989868</v>
      </c>
      <c r="T16">
        <v>-5.0813801347576879</v>
      </c>
    </row>
    <row r="17" spans="1:20" x14ac:dyDescent="0.45">
      <c r="A17" s="5" t="s">
        <v>150</v>
      </c>
      <c r="B17" s="4">
        <v>-0.14953388071043636</v>
      </c>
      <c r="C17" s="4">
        <v>1</v>
      </c>
      <c r="D17" s="4"/>
      <c r="E17">
        <v>2005</v>
      </c>
      <c r="F17">
        <v>-4.1841269805255576</v>
      </c>
      <c r="G17">
        <v>-1.4626194544989868</v>
      </c>
      <c r="H17">
        <v>1.8585691980038315</v>
      </c>
      <c r="J17">
        <v>-4.1841269805255576</v>
      </c>
      <c r="K17">
        <v>1.737189426838329</v>
      </c>
      <c r="L17">
        <v>-1.5154279570506277</v>
      </c>
      <c r="N17">
        <v>-0.62282593936158592</v>
      </c>
      <c r="O17">
        <v>-1.4626194544989868</v>
      </c>
      <c r="P17">
        <v>-1.5154279570506277</v>
      </c>
      <c r="R17">
        <v>-0.62282593936158592</v>
      </c>
      <c r="S17">
        <v>1.737189426838329</v>
      </c>
      <c r="T17">
        <v>1.8585691980038315</v>
      </c>
    </row>
    <row r="18" spans="1:20" x14ac:dyDescent="0.45">
      <c r="A18" s="5" t="s">
        <v>174</v>
      </c>
      <c r="B18" s="4">
        <v>0.70228246736902522</v>
      </c>
      <c r="C18" s="4">
        <v>-0.21500345111823266</v>
      </c>
      <c r="D18" s="4">
        <v>1</v>
      </c>
      <c r="E18">
        <v>2006</v>
      </c>
      <c r="F18">
        <v>-0.62282593936158592</v>
      </c>
      <c r="G18">
        <v>1.737189426838329</v>
      </c>
      <c r="H18">
        <v>-1.5154279570506277</v>
      </c>
      <c r="J18">
        <v>-0.62282593936158592</v>
      </c>
      <c r="K18">
        <v>-1.3841242108919596</v>
      </c>
      <c r="L18">
        <v>-7.4774229132694545</v>
      </c>
      <c r="N18">
        <v>0.19162439849269092</v>
      </c>
      <c r="O18">
        <v>1.737189426838329</v>
      </c>
      <c r="P18">
        <v>-7.4774229132694545</v>
      </c>
      <c r="R18">
        <v>0.19162439849269092</v>
      </c>
      <c r="S18">
        <v>-1.3841242108919596</v>
      </c>
      <c r="T18">
        <v>-1.5154279570506277</v>
      </c>
    </row>
    <row r="19" spans="1:20" x14ac:dyDescent="0.45">
      <c r="A19" s="5"/>
      <c r="B19" s="5"/>
      <c r="C19" s="5"/>
      <c r="D19" s="5"/>
      <c r="E19">
        <v>2007</v>
      </c>
      <c r="F19">
        <v>0.19162439849269092</v>
      </c>
      <c r="G19">
        <v>-1.3841242108919596</v>
      </c>
      <c r="H19">
        <v>-7.4774229132694545</v>
      </c>
      <c r="J19">
        <v>0.19162439849269092</v>
      </c>
      <c r="K19">
        <v>-4.1505961125643749</v>
      </c>
      <c r="L19">
        <v>1.4206132593981775</v>
      </c>
      <c r="N19">
        <v>1.3198272749162026</v>
      </c>
      <c r="O19">
        <v>-1.3841242108919596</v>
      </c>
      <c r="P19">
        <v>1.4206132593981775</v>
      </c>
      <c r="R19">
        <v>1.3198272749162026</v>
      </c>
      <c r="S19">
        <v>-4.1505961125643749</v>
      </c>
      <c r="T19">
        <v>-7.4774229132694545</v>
      </c>
    </row>
    <row r="20" spans="1:20" x14ac:dyDescent="0.45">
      <c r="A20" s="5" t="s">
        <v>141</v>
      </c>
      <c r="B20" s="5"/>
      <c r="C20" s="5"/>
      <c r="D20" s="5"/>
      <c r="E20">
        <v>2008</v>
      </c>
      <c r="F20">
        <v>1.3198272749162026</v>
      </c>
      <c r="G20">
        <v>-4.1505961125643749</v>
      </c>
      <c r="H20">
        <v>1.4206132593981775</v>
      </c>
      <c r="J20">
        <v>1.3198272749162026</v>
      </c>
      <c r="K20">
        <v>1.8426761463768813</v>
      </c>
      <c r="L20">
        <v>-2.4173785334840838</v>
      </c>
      <c r="N20">
        <v>-0.93188494232863794</v>
      </c>
      <c r="O20">
        <v>-4.1505961125643749</v>
      </c>
      <c r="P20">
        <v>-2.4173785334840838</v>
      </c>
      <c r="R20">
        <v>-0.93188494232863794</v>
      </c>
      <c r="S20">
        <v>1.8426761463768813</v>
      </c>
      <c r="T20">
        <v>1.4206132593981775</v>
      </c>
    </row>
    <row r="21" spans="1:20" x14ac:dyDescent="0.45">
      <c r="A21" s="6"/>
      <c r="B21" s="5" t="s">
        <v>149</v>
      </c>
      <c r="C21" s="5" t="s">
        <v>150</v>
      </c>
      <c r="D21" s="5" t="s">
        <v>174</v>
      </c>
      <c r="E21">
        <v>2009</v>
      </c>
      <c r="F21">
        <v>-0.93188494232863794</v>
      </c>
      <c r="G21">
        <v>1.8426761463768813</v>
      </c>
      <c r="H21">
        <v>-2.4173785334840838</v>
      </c>
      <c r="J21">
        <v>-0.93188494232863794</v>
      </c>
      <c r="K21">
        <v>2.7812442982436227</v>
      </c>
      <c r="L21">
        <v>4.0595238470051376</v>
      </c>
      <c r="N21">
        <v>5.620483243144168</v>
      </c>
      <c r="O21">
        <v>1.8426761463768813</v>
      </c>
      <c r="P21">
        <v>4.0595238470051376</v>
      </c>
      <c r="R21">
        <v>5.620483243144168</v>
      </c>
      <c r="S21">
        <v>2.7812442982436227</v>
      </c>
      <c r="T21">
        <v>-2.4173785334840838</v>
      </c>
    </row>
    <row r="22" spans="1:20" x14ac:dyDescent="0.45">
      <c r="A22" s="5" t="s">
        <v>149</v>
      </c>
      <c r="B22" s="4">
        <v>1</v>
      </c>
      <c r="C22" s="4"/>
      <c r="D22" s="4"/>
      <c r="E22">
        <v>2010</v>
      </c>
      <c r="F22">
        <v>5.620483243144168</v>
      </c>
      <c r="G22">
        <v>2.7812442982436227</v>
      </c>
      <c r="H22">
        <v>4.0595238470051376</v>
      </c>
      <c r="J22">
        <v>5.620483243144168</v>
      </c>
      <c r="K22">
        <v>-7.3377330426367893</v>
      </c>
      <c r="L22">
        <v>-10.004806458916278</v>
      </c>
      <c r="N22">
        <v>-6.9957020936463072</v>
      </c>
      <c r="O22">
        <v>2.7812442982436227</v>
      </c>
      <c r="P22">
        <v>-10.004806458916278</v>
      </c>
      <c r="R22">
        <v>-6.9957020936463072</v>
      </c>
      <c r="S22">
        <v>-7.3377330426367893</v>
      </c>
      <c r="T22">
        <v>4.0595238470051376</v>
      </c>
    </row>
    <row r="23" spans="1:20" x14ac:dyDescent="0.45">
      <c r="A23" s="5" t="s">
        <v>150</v>
      </c>
      <c r="B23" s="4">
        <v>0.47292299162262091</v>
      </c>
      <c r="C23" s="4">
        <v>1</v>
      </c>
      <c r="D23" s="4"/>
      <c r="E23">
        <v>2011</v>
      </c>
      <c r="F23">
        <v>-6.9957020936463072</v>
      </c>
      <c r="G23">
        <v>-7.3377330426367893</v>
      </c>
      <c r="H23">
        <v>-10.004806458916278</v>
      </c>
      <c r="J23">
        <v>-6.9957020936463072</v>
      </c>
      <c r="K23">
        <v>-3.768677605446634</v>
      </c>
      <c r="L23">
        <v>-4.8691215902823979</v>
      </c>
      <c r="N23">
        <v>-3.7046446223506422</v>
      </c>
      <c r="O23">
        <v>-7.3377330426367893</v>
      </c>
      <c r="P23">
        <v>-4.8691215902823979</v>
      </c>
      <c r="R23">
        <v>-3.7046446223506422</v>
      </c>
      <c r="S23">
        <v>-3.768677605446634</v>
      </c>
      <c r="T23">
        <v>-10.004806458916278</v>
      </c>
    </row>
    <row r="24" spans="1:20" x14ac:dyDescent="0.45">
      <c r="A24" s="5" t="s">
        <v>174</v>
      </c>
      <c r="B24" s="4">
        <v>-3.974296604294706E-2</v>
      </c>
      <c r="C24" s="4">
        <v>3.3270900373446897E-2</v>
      </c>
      <c r="D24" s="4">
        <v>1</v>
      </c>
      <c r="E24">
        <v>2012</v>
      </c>
      <c r="F24">
        <v>-3.7046446223506422</v>
      </c>
      <c r="G24">
        <v>-3.768677605446634</v>
      </c>
      <c r="H24">
        <v>-4.8691215902823979</v>
      </c>
    </row>
    <row r="25" spans="1:20" x14ac:dyDescent="0.45">
      <c r="A25" s="5"/>
      <c r="B25" s="5"/>
      <c r="C25" s="5"/>
      <c r="D25"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P25"/>
  <sheetViews>
    <sheetView topLeftCell="CC1" workbookViewId="0">
      <selection activeCell="BH26" sqref="BH26"/>
    </sheetView>
  </sheetViews>
  <sheetFormatPr defaultRowHeight="14.25" x14ac:dyDescent="0.45"/>
  <sheetData>
    <row r="1" spans="1:94" x14ac:dyDescent="0.45">
      <c r="A1" t="s">
        <v>1</v>
      </c>
      <c r="B1" t="s">
        <v>109</v>
      </c>
      <c r="C1" t="s">
        <v>110</v>
      </c>
      <c r="E1" t="s">
        <v>108</v>
      </c>
      <c r="F1" t="s">
        <v>97</v>
      </c>
      <c r="G1" t="s">
        <v>3</v>
      </c>
      <c r="H1" t="s">
        <v>4</v>
      </c>
      <c r="I1" t="s">
        <v>5</v>
      </c>
      <c r="J1" t="s">
        <v>98</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99</v>
      </c>
      <c r="BT1" t="s">
        <v>100</v>
      </c>
      <c r="BU1" t="s">
        <v>66</v>
      </c>
      <c r="BV1" t="s">
        <v>67</v>
      </c>
      <c r="BW1" t="s">
        <v>68</v>
      </c>
      <c r="BX1" t="s">
        <v>69</v>
      </c>
      <c r="BY1" t="s">
        <v>70</v>
      </c>
      <c r="BZ1" t="s">
        <v>71</v>
      </c>
      <c r="CA1" t="s">
        <v>72</v>
      </c>
      <c r="CB1" t="s">
        <v>73</v>
      </c>
      <c r="CC1" t="s">
        <v>74</v>
      </c>
      <c r="CD1" t="s">
        <v>75</v>
      </c>
      <c r="CE1" t="s">
        <v>76</v>
      </c>
      <c r="CF1" t="s">
        <v>77</v>
      </c>
      <c r="CG1" t="s">
        <v>78</v>
      </c>
      <c r="CH1" t="s">
        <v>79</v>
      </c>
      <c r="CI1" t="s">
        <v>80</v>
      </c>
      <c r="CJ1" t="s">
        <v>81</v>
      </c>
      <c r="CK1" t="s">
        <v>82</v>
      </c>
      <c r="CL1" t="s">
        <v>83</v>
      </c>
      <c r="CM1" t="s">
        <v>84</v>
      </c>
      <c r="CN1" t="s">
        <v>85</v>
      </c>
      <c r="CO1" t="s">
        <v>86</v>
      </c>
      <c r="CP1" t="s">
        <v>87</v>
      </c>
    </row>
    <row r="2" spans="1:94" x14ac:dyDescent="0.45">
      <c r="A2">
        <v>1990</v>
      </c>
      <c r="B2">
        <v>22.442538461538401</v>
      </c>
      <c r="C2">
        <v>22.45</v>
      </c>
      <c r="E2">
        <f>AVERAGE(F2:CP2)</f>
        <v>2.446551527229567</v>
      </c>
      <c r="F2">
        <v>8.3081758338482103</v>
      </c>
      <c r="G2">
        <v>7.87457462668372</v>
      </c>
      <c r="H2">
        <v>-1.3248436226345699</v>
      </c>
      <c r="I2" t="s">
        <v>0</v>
      </c>
      <c r="J2">
        <v>-4.9872530189901001</v>
      </c>
      <c r="K2">
        <v>7.0358151272245699</v>
      </c>
      <c r="L2" t="s">
        <v>0</v>
      </c>
      <c r="M2">
        <v>-2.0779557859168198</v>
      </c>
      <c r="N2" t="s">
        <v>0</v>
      </c>
      <c r="O2">
        <v>-8.1374576747869494</v>
      </c>
      <c r="P2">
        <v>4.8007192844115103</v>
      </c>
      <c r="Q2" t="s">
        <v>0</v>
      </c>
      <c r="R2" t="s">
        <v>0</v>
      </c>
      <c r="S2" t="s">
        <v>0</v>
      </c>
      <c r="T2" t="s">
        <v>0</v>
      </c>
      <c r="U2" t="s">
        <v>0</v>
      </c>
      <c r="V2" t="s">
        <v>0</v>
      </c>
      <c r="W2">
        <v>-4.6347843196590697</v>
      </c>
      <c r="X2" t="s">
        <v>0</v>
      </c>
      <c r="Y2" t="s">
        <v>0</v>
      </c>
      <c r="Z2" t="s">
        <v>0</v>
      </c>
      <c r="AA2">
        <v>-0.70932427733089298</v>
      </c>
      <c r="AB2">
        <v>-8.4427803307369391</v>
      </c>
      <c r="AC2">
        <v>-3.5748569563383898</v>
      </c>
      <c r="AD2" t="s">
        <v>0</v>
      </c>
      <c r="AE2">
        <v>-20.287827743876399</v>
      </c>
      <c r="AF2">
        <v>30.2248930114052</v>
      </c>
      <c r="AG2" t="s">
        <v>0</v>
      </c>
      <c r="AH2" t="s">
        <v>0</v>
      </c>
      <c r="AI2">
        <v>-5.6971036801122699</v>
      </c>
      <c r="AJ2" t="s">
        <v>0</v>
      </c>
      <c r="AK2">
        <v>-8.6100303602677108</v>
      </c>
      <c r="AL2">
        <v>9.2660476525257707</v>
      </c>
      <c r="AM2">
        <v>-18.264579716441901</v>
      </c>
      <c r="AN2" t="s">
        <v>0</v>
      </c>
      <c r="AO2">
        <v>-2.8088144264514598</v>
      </c>
      <c r="AP2">
        <v>-1.1456383693319701</v>
      </c>
      <c r="AQ2" t="s">
        <v>0</v>
      </c>
      <c r="AR2">
        <v>-16.504088595975301</v>
      </c>
      <c r="AS2" t="s">
        <v>0</v>
      </c>
      <c r="AT2" t="s">
        <v>0</v>
      </c>
      <c r="AU2" t="s">
        <v>0</v>
      </c>
      <c r="AV2" t="s">
        <v>0</v>
      </c>
      <c r="AW2" t="s">
        <v>0</v>
      </c>
      <c r="AX2" t="s">
        <v>0</v>
      </c>
      <c r="AY2">
        <v>21.675891748685299</v>
      </c>
      <c r="AZ2" t="s">
        <v>0</v>
      </c>
      <c r="BA2" t="s">
        <v>0</v>
      </c>
      <c r="BB2">
        <v>0.36965538017761201</v>
      </c>
      <c r="BC2" t="s">
        <v>0</v>
      </c>
      <c r="BD2">
        <v>2.8874097329001902</v>
      </c>
      <c r="BE2" t="s">
        <v>0</v>
      </c>
      <c r="BF2">
        <v>-17.174004846629099</v>
      </c>
      <c r="BG2">
        <v>34.432731225783897</v>
      </c>
      <c r="BH2" t="s">
        <v>0</v>
      </c>
      <c r="BI2">
        <v>15.370596463321499</v>
      </c>
      <c r="BJ2" t="s">
        <v>0</v>
      </c>
      <c r="BK2">
        <v>17.120532517919401</v>
      </c>
      <c r="BL2" t="s">
        <v>0</v>
      </c>
      <c r="BM2" t="s">
        <v>0</v>
      </c>
      <c r="BN2">
        <v>22.059438429959801</v>
      </c>
      <c r="BO2" t="s">
        <v>0</v>
      </c>
      <c r="BP2">
        <v>12.3910309374227</v>
      </c>
      <c r="BQ2" t="s">
        <v>0</v>
      </c>
      <c r="BR2" t="s">
        <v>0</v>
      </c>
      <c r="BS2" t="s">
        <v>0</v>
      </c>
      <c r="BT2" t="s">
        <v>0</v>
      </c>
      <c r="BU2" t="s">
        <v>0</v>
      </c>
      <c r="BV2">
        <v>2.0286585919508</v>
      </c>
      <c r="BW2" t="s">
        <v>0</v>
      </c>
      <c r="BX2" t="s">
        <v>0</v>
      </c>
      <c r="BY2">
        <v>-37.133274272119003</v>
      </c>
      <c r="BZ2">
        <v>9.1197494384261208</v>
      </c>
      <c r="CA2">
        <v>-14.454200008996001</v>
      </c>
      <c r="CB2">
        <v>7.9719840377689302</v>
      </c>
      <c r="CC2">
        <v>25.704584352545901</v>
      </c>
      <c r="CD2">
        <v>-3.5429695253109799</v>
      </c>
      <c r="CE2">
        <v>-10.3293285771318</v>
      </c>
      <c r="CF2">
        <v>35.830253616668202</v>
      </c>
      <c r="CG2" t="s">
        <v>0</v>
      </c>
      <c r="CH2" t="s">
        <v>0</v>
      </c>
      <c r="CI2">
        <v>-8.5657414522155904</v>
      </c>
      <c r="CJ2" t="s">
        <v>0</v>
      </c>
      <c r="CK2" t="s">
        <v>0</v>
      </c>
      <c r="CL2">
        <v>-1.07917317788974</v>
      </c>
      <c r="CM2">
        <v>7.8408101743844201</v>
      </c>
      <c r="CN2">
        <v>22.374194226000601</v>
      </c>
      <c r="CO2" t="s">
        <v>0</v>
      </c>
      <c r="CP2" t="s">
        <v>0</v>
      </c>
    </row>
    <row r="3" spans="1:94" x14ac:dyDescent="0.45">
      <c r="A3">
        <v>1991</v>
      </c>
      <c r="B3">
        <v>17.739808429118799</v>
      </c>
      <c r="C3">
        <v>17.32</v>
      </c>
      <c r="E3">
        <f t="shared" ref="E3:E24" si="0">AVERAGE(F3:CP3)</f>
        <v>-3.3339494013545274</v>
      </c>
      <c r="F3">
        <v>13.993832817582501</v>
      </c>
      <c r="G3">
        <v>-2.8457340326209701</v>
      </c>
      <c r="H3">
        <v>-18.360779787092099</v>
      </c>
      <c r="I3" t="s">
        <v>0</v>
      </c>
      <c r="J3">
        <v>15.3715223433492</v>
      </c>
      <c r="K3">
        <v>-8.5059905521612507</v>
      </c>
      <c r="L3" t="s">
        <v>0</v>
      </c>
      <c r="M3">
        <v>-9.7668982184444496E-3</v>
      </c>
      <c r="N3" t="s">
        <v>0</v>
      </c>
      <c r="O3">
        <v>-17.2602511236692</v>
      </c>
      <c r="P3">
        <v>6.1875420764586302</v>
      </c>
      <c r="Q3" t="s">
        <v>0</v>
      </c>
      <c r="R3" t="s">
        <v>0</v>
      </c>
      <c r="S3" t="s">
        <v>0</v>
      </c>
      <c r="T3" t="s">
        <v>0</v>
      </c>
      <c r="U3" t="s">
        <v>0</v>
      </c>
      <c r="V3" t="s">
        <v>0</v>
      </c>
      <c r="W3">
        <v>41.145483486998003</v>
      </c>
      <c r="X3" t="s">
        <v>0</v>
      </c>
      <c r="Y3" t="s">
        <v>0</v>
      </c>
      <c r="Z3" t="s">
        <v>0</v>
      </c>
      <c r="AA3">
        <v>23.651945986700799</v>
      </c>
      <c r="AB3">
        <v>0.48967216023895299</v>
      </c>
      <c r="AC3">
        <v>10.120700539826601</v>
      </c>
      <c r="AD3" t="s">
        <v>0</v>
      </c>
      <c r="AE3">
        <v>-1.01438594889583</v>
      </c>
      <c r="AF3">
        <v>-17.381886149335401</v>
      </c>
      <c r="AG3">
        <v>16.629239909694199</v>
      </c>
      <c r="AH3" t="s">
        <v>0</v>
      </c>
      <c r="AI3">
        <v>2.4611719644475198</v>
      </c>
      <c r="AJ3" t="s">
        <v>0</v>
      </c>
      <c r="AK3">
        <v>10.3672830471835</v>
      </c>
      <c r="AL3">
        <v>-7.2973354590449704</v>
      </c>
      <c r="AM3">
        <v>-20.669238027206699</v>
      </c>
      <c r="AN3" t="s">
        <v>0</v>
      </c>
      <c r="AO3">
        <v>16.328897429953699</v>
      </c>
      <c r="AP3">
        <v>6.0701861136285702</v>
      </c>
      <c r="AQ3" t="s">
        <v>0</v>
      </c>
      <c r="AR3">
        <v>0.72375209228043902</v>
      </c>
      <c r="AS3" t="s">
        <v>0</v>
      </c>
      <c r="AT3" t="s">
        <v>0</v>
      </c>
      <c r="AU3" t="s">
        <v>0</v>
      </c>
      <c r="AV3" t="s">
        <v>0</v>
      </c>
      <c r="AW3" t="s">
        <v>0</v>
      </c>
      <c r="AX3" t="s">
        <v>0</v>
      </c>
      <c r="AY3">
        <v>-13.738814942494299</v>
      </c>
      <c r="AZ3" t="s">
        <v>0</v>
      </c>
      <c r="BA3" t="s">
        <v>0</v>
      </c>
      <c r="BB3">
        <v>-12.350530521355999</v>
      </c>
      <c r="BC3" t="s">
        <v>0</v>
      </c>
      <c r="BD3">
        <v>6.2734926888446401</v>
      </c>
      <c r="BE3" t="s">
        <v>0</v>
      </c>
      <c r="BF3">
        <v>5.1035447937794798</v>
      </c>
      <c r="BG3">
        <v>-7.1103434917057999</v>
      </c>
      <c r="BH3" t="s">
        <v>0</v>
      </c>
      <c r="BI3">
        <v>-31.570331111911401</v>
      </c>
      <c r="BJ3" t="s">
        <v>0</v>
      </c>
      <c r="BK3">
        <v>5.2008760401597698</v>
      </c>
      <c r="BL3" t="s">
        <v>0</v>
      </c>
      <c r="BM3">
        <v>10.0013595979334</v>
      </c>
      <c r="BN3">
        <v>1.58511925689119</v>
      </c>
      <c r="BO3">
        <v>4.7576675934028101</v>
      </c>
      <c r="BP3">
        <v>-59.6686196985072</v>
      </c>
      <c r="BQ3" t="s">
        <v>0</v>
      </c>
      <c r="BR3" t="s">
        <v>0</v>
      </c>
      <c r="BS3" t="s">
        <v>0</v>
      </c>
      <c r="BT3" t="s">
        <v>0</v>
      </c>
      <c r="BU3" t="s">
        <v>0</v>
      </c>
      <c r="BV3">
        <v>-7.9568000009757798</v>
      </c>
      <c r="BW3" t="s">
        <v>0</v>
      </c>
      <c r="BX3" t="s">
        <v>0</v>
      </c>
      <c r="BY3">
        <v>6.4260984659026796</v>
      </c>
      <c r="BZ3">
        <v>-24.889714206637901</v>
      </c>
      <c r="CA3">
        <v>-7.71256996011358</v>
      </c>
      <c r="CB3">
        <v>-5.0542010981386101</v>
      </c>
      <c r="CC3">
        <v>-12.882375541682</v>
      </c>
      <c r="CD3">
        <v>-13.2363544755581</v>
      </c>
      <c r="CE3">
        <v>-18.227451746324601</v>
      </c>
      <c r="CF3">
        <v>-32.287915623356803</v>
      </c>
      <c r="CG3" t="s">
        <v>0</v>
      </c>
      <c r="CH3" t="s">
        <v>0</v>
      </c>
      <c r="CI3">
        <v>-14.286919529900601</v>
      </c>
      <c r="CJ3" t="s">
        <v>0</v>
      </c>
      <c r="CK3" t="s">
        <v>0</v>
      </c>
      <c r="CL3">
        <v>0.13776822360976801</v>
      </c>
      <c r="CM3">
        <v>-0.32446888187841699</v>
      </c>
      <c r="CN3">
        <v>-1.7460502823886099</v>
      </c>
      <c r="CO3" t="s">
        <v>0</v>
      </c>
      <c r="CP3" t="s">
        <v>0</v>
      </c>
    </row>
    <row r="4" spans="1:94" x14ac:dyDescent="0.45">
      <c r="A4">
        <v>1992</v>
      </c>
      <c r="B4">
        <v>14.9802290076336</v>
      </c>
      <c r="C4">
        <v>15.19</v>
      </c>
      <c r="E4">
        <f t="shared" si="0"/>
        <v>0.42158084733663248</v>
      </c>
      <c r="F4">
        <v>13.8169697957835</v>
      </c>
      <c r="G4">
        <v>-11.5206390644232</v>
      </c>
      <c r="H4">
        <v>0.62042343202676897</v>
      </c>
      <c r="I4" t="s">
        <v>0</v>
      </c>
      <c r="J4">
        <v>15.059977713482001</v>
      </c>
      <c r="K4">
        <v>-5.1629558483116398</v>
      </c>
      <c r="L4" t="s">
        <v>0</v>
      </c>
      <c r="M4">
        <v>-8.38311172796198</v>
      </c>
      <c r="N4" t="s">
        <v>0</v>
      </c>
      <c r="O4">
        <v>1.78487294941748</v>
      </c>
      <c r="P4">
        <v>-9.29086345511746</v>
      </c>
      <c r="Q4" t="s">
        <v>0</v>
      </c>
      <c r="R4">
        <v>6.1279950838396804</v>
      </c>
      <c r="S4" t="s">
        <v>0</v>
      </c>
      <c r="T4" t="s">
        <v>0</v>
      </c>
      <c r="U4" t="s">
        <v>0</v>
      </c>
      <c r="V4" t="s">
        <v>0</v>
      </c>
      <c r="W4">
        <v>28.523938937662098</v>
      </c>
      <c r="X4" t="s">
        <v>0</v>
      </c>
      <c r="Y4" t="s">
        <v>0</v>
      </c>
      <c r="Z4" t="s">
        <v>0</v>
      </c>
      <c r="AA4">
        <v>9.5855957438163397</v>
      </c>
      <c r="AB4">
        <v>-5.2296481292126904</v>
      </c>
      <c r="AC4">
        <v>2.1638470665608098</v>
      </c>
      <c r="AD4" t="s">
        <v>0</v>
      </c>
      <c r="AE4">
        <v>-10.8506176451661</v>
      </c>
      <c r="AF4">
        <v>-22.607075249249299</v>
      </c>
      <c r="AG4">
        <v>14.114449086878301</v>
      </c>
      <c r="AH4" t="s">
        <v>0</v>
      </c>
      <c r="AI4">
        <v>1.7074746667798599</v>
      </c>
      <c r="AJ4" t="s">
        <v>0</v>
      </c>
      <c r="AK4">
        <v>-1.0471240374761299</v>
      </c>
      <c r="AL4">
        <v>1.0119060370316</v>
      </c>
      <c r="AM4">
        <v>-9.1921176360817007</v>
      </c>
      <c r="AN4" t="s">
        <v>0</v>
      </c>
      <c r="AO4">
        <v>-21.5163095106989</v>
      </c>
      <c r="AP4">
        <v>-15.0234695388868</v>
      </c>
      <c r="AQ4" t="s">
        <v>0</v>
      </c>
      <c r="AR4">
        <v>-6.6242000496926803</v>
      </c>
      <c r="AS4" t="s">
        <v>0</v>
      </c>
      <c r="AT4" t="s">
        <v>0</v>
      </c>
      <c r="AU4" t="s">
        <v>0</v>
      </c>
      <c r="AV4" t="s">
        <v>0</v>
      </c>
      <c r="AW4" t="s">
        <v>0</v>
      </c>
      <c r="AX4" t="s">
        <v>0</v>
      </c>
      <c r="AY4">
        <v>-1.10696690676956</v>
      </c>
      <c r="AZ4" t="s">
        <v>0</v>
      </c>
      <c r="BA4" t="s">
        <v>0</v>
      </c>
      <c r="BB4">
        <v>-9.3990511199647102</v>
      </c>
      <c r="BC4" t="s">
        <v>0</v>
      </c>
      <c r="BD4">
        <v>-7.3187696912993498</v>
      </c>
      <c r="BE4" t="s">
        <v>0</v>
      </c>
      <c r="BF4">
        <v>1.8630224101092401</v>
      </c>
      <c r="BG4">
        <v>8.6789965807370706</v>
      </c>
      <c r="BH4" t="s">
        <v>0</v>
      </c>
      <c r="BI4">
        <v>0.98519772773292402</v>
      </c>
      <c r="BJ4" t="s">
        <v>0</v>
      </c>
      <c r="BK4">
        <v>11.4750186896422</v>
      </c>
      <c r="BL4">
        <v>9.2191502005769301</v>
      </c>
      <c r="BM4">
        <v>7.6224049904823898</v>
      </c>
      <c r="BN4">
        <v>-7.10840617524791</v>
      </c>
      <c r="BO4">
        <v>10.2360981847941</v>
      </c>
      <c r="BP4">
        <v>11.2028038068537</v>
      </c>
      <c r="BQ4" t="s">
        <v>0</v>
      </c>
      <c r="BR4" t="s">
        <v>0</v>
      </c>
      <c r="BS4" t="s">
        <v>0</v>
      </c>
      <c r="BT4" t="s">
        <v>0</v>
      </c>
      <c r="BU4" t="s">
        <v>0</v>
      </c>
      <c r="BV4">
        <v>-22.143817991057102</v>
      </c>
      <c r="BW4" t="s">
        <v>0</v>
      </c>
      <c r="BX4" t="s">
        <v>0</v>
      </c>
      <c r="BY4">
        <v>5.2220911243347201</v>
      </c>
      <c r="BZ4">
        <v>14.387173791474501</v>
      </c>
      <c r="CA4">
        <v>-13.9549802315702</v>
      </c>
      <c r="CB4">
        <v>-1.2397646369797499</v>
      </c>
      <c r="CC4">
        <v>17.430350846826901</v>
      </c>
      <c r="CD4">
        <v>-23.401931036963202</v>
      </c>
      <c r="CE4">
        <v>26.610190989542399</v>
      </c>
      <c r="CF4">
        <v>4.3033357784725803</v>
      </c>
      <c r="CG4" t="s">
        <v>0</v>
      </c>
      <c r="CH4" t="s">
        <v>0</v>
      </c>
      <c r="CI4">
        <v>4.3421624027167498</v>
      </c>
      <c r="CJ4" t="s">
        <v>0</v>
      </c>
      <c r="CK4" t="s">
        <v>0</v>
      </c>
      <c r="CL4">
        <v>1.0908297243170499</v>
      </c>
      <c r="CM4">
        <v>-3.6749043854033201</v>
      </c>
      <c r="CN4">
        <v>6.8463269778001603</v>
      </c>
      <c r="CO4" t="s">
        <v>0</v>
      </c>
      <c r="CP4" t="s">
        <v>0</v>
      </c>
    </row>
    <row r="5" spans="1:94" x14ac:dyDescent="0.45">
      <c r="A5">
        <v>1993</v>
      </c>
      <c r="B5">
        <v>12.2973946360153</v>
      </c>
      <c r="C5">
        <v>12.41</v>
      </c>
      <c r="E5">
        <f t="shared" si="0"/>
        <v>4.6037893296780883</v>
      </c>
      <c r="F5">
        <v>23.373742820327202</v>
      </c>
      <c r="G5">
        <v>14.504019038515899</v>
      </c>
      <c r="H5">
        <v>-7.1470760003259004</v>
      </c>
      <c r="I5" t="s">
        <v>0</v>
      </c>
      <c r="J5">
        <v>12.849982323496899</v>
      </c>
      <c r="K5">
        <v>-7.4898948536154402</v>
      </c>
      <c r="L5" t="s">
        <v>0</v>
      </c>
      <c r="M5">
        <v>5.0336739921146298</v>
      </c>
      <c r="N5" t="s">
        <v>0</v>
      </c>
      <c r="O5">
        <v>15.4353332505998</v>
      </c>
      <c r="P5">
        <v>13.5375072912226</v>
      </c>
      <c r="Q5" t="s">
        <v>0</v>
      </c>
      <c r="R5">
        <v>14.558198832058</v>
      </c>
      <c r="S5" t="s">
        <v>0</v>
      </c>
      <c r="T5" t="s">
        <v>0</v>
      </c>
      <c r="U5" t="s">
        <v>0</v>
      </c>
      <c r="V5" t="s">
        <v>0</v>
      </c>
      <c r="W5">
        <v>-11.3863089416002</v>
      </c>
      <c r="X5">
        <v>14.3131409833285</v>
      </c>
      <c r="Y5" t="s">
        <v>0</v>
      </c>
      <c r="Z5" t="s">
        <v>0</v>
      </c>
      <c r="AA5">
        <v>-0.17358069176424001</v>
      </c>
      <c r="AB5">
        <v>-6.5267233296229801</v>
      </c>
      <c r="AC5">
        <v>-1.6556953219733399</v>
      </c>
      <c r="AD5" t="s">
        <v>0</v>
      </c>
      <c r="AE5">
        <v>0.84542371741591504</v>
      </c>
      <c r="AF5">
        <v>-8.5928493985922607</v>
      </c>
      <c r="AG5">
        <v>-0.37733995188747799</v>
      </c>
      <c r="AH5">
        <v>26.0530762927071</v>
      </c>
      <c r="AI5">
        <v>-19.025654905392798</v>
      </c>
      <c r="AJ5" t="s">
        <v>0</v>
      </c>
      <c r="AK5">
        <v>14.307317505658</v>
      </c>
      <c r="AL5">
        <v>3.5376446689142602</v>
      </c>
      <c r="AM5">
        <v>17.251166400401399</v>
      </c>
      <c r="AN5" t="s">
        <v>0</v>
      </c>
      <c r="AO5">
        <v>11.0707655881441</v>
      </c>
      <c r="AP5">
        <v>15.504748195305099</v>
      </c>
      <c r="AQ5" t="s">
        <v>0</v>
      </c>
      <c r="AR5">
        <v>-2.71434676677822</v>
      </c>
      <c r="AS5" t="s">
        <v>0</v>
      </c>
      <c r="AT5" t="s">
        <v>0</v>
      </c>
      <c r="AU5" t="s">
        <v>0</v>
      </c>
      <c r="AV5" t="s">
        <v>0</v>
      </c>
      <c r="AW5" t="s">
        <v>0</v>
      </c>
      <c r="AX5" t="s">
        <v>0</v>
      </c>
      <c r="AY5">
        <v>7.0517661147193298</v>
      </c>
      <c r="AZ5" t="s">
        <v>0</v>
      </c>
      <c r="BA5" t="s">
        <v>0</v>
      </c>
      <c r="BB5">
        <v>0.728095931606077</v>
      </c>
      <c r="BC5" t="s">
        <v>0</v>
      </c>
      <c r="BD5">
        <v>6.1460513009543503</v>
      </c>
      <c r="BE5" t="s">
        <v>0</v>
      </c>
      <c r="BF5">
        <v>-5.0076747034231399</v>
      </c>
      <c r="BG5">
        <v>8.1679638338095195</v>
      </c>
      <c r="BH5" t="s">
        <v>0</v>
      </c>
      <c r="BI5">
        <v>-11.966970366433699</v>
      </c>
      <c r="BJ5" t="s">
        <v>0</v>
      </c>
      <c r="BK5">
        <v>16.263146901346602</v>
      </c>
      <c r="BL5">
        <v>-0.26027850341190401</v>
      </c>
      <c r="BM5">
        <v>15.362236746978001</v>
      </c>
      <c r="BN5">
        <v>12.3418400722384</v>
      </c>
      <c r="BO5">
        <v>-1.8677523371575699</v>
      </c>
      <c r="BP5">
        <v>4.1266655021332399</v>
      </c>
      <c r="BQ5" t="s">
        <v>0</v>
      </c>
      <c r="BR5" t="s">
        <v>0</v>
      </c>
      <c r="BS5" t="s">
        <v>0</v>
      </c>
      <c r="BT5" t="s">
        <v>0</v>
      </c>
      <c r="BU5" t="s">
        <v>0</v>
      </c>
      <c r="BV5">
        <v>5.92979268325064</v>
      </c>
      <c r="BW5" t="s">
        <v>0</v>
      </c>
      <c r="BX5" t="s">
        <v>0</v>
      </c>
      <c r="BY5">
        <v>22.7324542557947</v>
      </c>
      <c r="BZ5">
        <v>1.4401751486043</v>
      </c>
      <c r="CA5">
        <v>15.590109860796099</v>
      </c>
      <c r="CB5">
        <v>-7.9694273772135</v>
      </c>
      <c r="CC5">
        <v>-3.6195372144063001</v>
      </c>
      <c r="CD5">
        <v>11.3592605033756</v>
      </c>
      <c r="CE5">
        <v>-0.68779991234187998</v>
      </c>
      <c r="CF5">
        <v>17.882419784119399</v>
      </c>
      <c r="CG5" t="s">
        <v>0</v>
      </c>
      <c r="CH5" t="s">
        <v>0</v>
      </c>
      <c r="CI5">
        <v>-8.3699002539877299</v>
      </c>
      <c r="CJ5" t="s">
        <v>0</v>
      </c>
      <c r="CK5" t="s">
        <v>0</v>
      </c>
      <c r="CL5">
        <v>7.0801993917747996</v>
      </c>
      <c r="CM5">
        <v>-6.15911146476639</v>
      </c>
      <c r="CN5">
        <v>-13.1905301531111</v>
      </c>
      <c r="CO5" t="s">
        <v>0</v>
      </c>
      <c r="CP5" t="s">
        <v>0</v>
      </c>
    </row>
    <row r="6" spans="1:94" x14ac:dyDescent="0.45">
      <c r="A6">
        <v>1994</v>
      </c>
      <c r="B6">
        <v>13.4970384615385</v>
      </c>
      <c r="C6">
        <v>13.78</v>
      </c>
      <c r="E6">
        <f t="shared" si="0"/>
        <v>5.6973090915372957</v>
      </c>
      <c r="F6">
        <v>-13.055748573236199</v>
      </c>
      <c r="G6">
        <v>6.1156522690105097</v>
      </c>
      <c r="H6">
        <v>15.5897079692096</v>
      </c>
      <c r="I6" t="s">
        <v>0</v>
      </c>
      <c r="J6">
        <v>-7.2674505710759396</v>
      </c>
      <c r="K6">
        <v>19.338120726980499</v>
      </c>
      <c r="L6" t="s">
        <v>0</v>
      </c>
      <c r="M6">
        <v>5.4233986702490498</v>
      </c>
      <c r="N6" t="s">
        <v>0</v>
      </c>
      <c r="O6">
        <v>-34.883800815047302</v>
      </c>
      <c r="P6">
        <v>-13.6571659506166</v>
      </c>
      <c r="Q6">
        <v>-58.248949491288002</v>
      </c>
      <c r="R6">
        <v>-4.8293191867300598</v>
      </c>
      <c r="S6" t="s">
        <v>0</v>
      </c>
      <c r="T6" t="s">
        <v>0</v>
      </c>
      <c r="U6" t="s">
        <v>0</v>
      </c>
      <c r="V6">
        <v>-5.7930504649766004</v>
      </c>
      <c r="W6">
        <v>25.335932063534301</v>
      </c>
      <c r="X6">
        <v>5.1956400551093598</v>
      </c>
      <c r="Y6" t="s">
        <v>0</v>
      </c>
      <c r="Z6" t="s">
        <v>0</v>
      </c>
      <c r="AA6">
        <v>-5.2850835931224296</v>
      </c>
      <c r="AB6">
        <v>9.8347042511259097</v>
      </c>
      <c r="AC6">
        <v>25.927703730237901</v>
      </c>
      <c r="AD6" t="s">
        <v>0</v>
      </c>
      <c r="AE6">
        <v>9.6443147543868104</v>
      </c>
      <c r="AF6">
        <v>6.3535700884175901</v>
      </c>
      <c r="AG6">
        <v>22.416136437134</v>
      </c>
      <c r="AH6">
        <v>17.1015610833567</v>
      </c>
      <c r="AI6">
        <v>10.480978259238301</v>
      </c>
      <c r="AJ6" t="s">
        <v>0</v>
      </c>
      <c r="AK6">
        <v>15.5173386498897</v>
      </c>
      <c r="AL6">
        <v>6.6144833917597303</v>
      </c>
      <c r="AM6">
        <v>27.3569902617206</v>
      </c>
      <c r="AN6" t="s">
        <v>0</v>
      </c>
      <c r="AO6">
        <v>4.9686566769359297</v>
      </c>
      <c r="AP6">
        <v>-4.04639215216074</v>
      </c>
      <c r="AQ6" t="s">
        <v>0</v>
      </c>
      <c r="AR6">
        <v>12.304746485160999</v>
      </c>
      <c r="AS6" t="s">
        <v>0</v>
      </c>
      <c r="AT6" t="s">
        <v>0</v>
      </c>
      <c r="AU6" t="s">
        <v>0</v>
      </c>
      <c r="AV6" t="s">
        <v>0</v>
      </c>
      <c r="AW6" t="s">
        <v>0</v>
      </c>
      <c r="AX6" t="s">
        <v>0</v>
      </c>
      <c r="AY6">
        <v>12.4611328121927</v>
      </c>
      <c r="AZ6" t="s">
        <v>0</v>
      </c>
      <c r="BA6" t="s">
        <v>0</v>
      </c>
      <c r="BB6">
        <v>-19.755643669201199</v>
      </c>
      <c r="BC6" t="s">
        <v>0</v>
      </c>
      <c r="BD6">
        <v>20.3583690438657</v>
      </c>
      <c r="BE6" t="s">
        <v>0</v>
      </c>
      <c r="BF6">
        <v>25.8873546527415</v>
      </c>
      <c r="BG6">
        <v>-13.5677738070918</v>
      </c>
      <c r="BH6" t="s">
        <v>0</v>
      </c>
      <c r="BI6">
        <v>6.5180066035141602</v>
      </c>
      <c r="BJ6" t="s">
        <v>0</v>
      </c>
      <c r="BK6">
        <v>6.3747619412471304</v>
      </c>
      <c r="BL6">
        <v>8.7971585616291996</v>
      </c>
      <c r="BM6">
        <v>-4.8916037984151703</v>
      </c>
      <c r="BN6">
        <v>2.5489764979979501</v>
      </c>
      <c r="BO6">
        <v>-6.5149514078360999</v>
      </c>
      <c r="BP6">
        <v>7.9199302320097003</v>
      </c>
      <c r="BQ6" t="s">
        <v>0</v>
      </c>
      <c r="BR6" t="s">
        <v>0</v>
      </c>
      <c r="BS6" t="s">
        <v>0</v>
      </c>
      <c r="BT6" t="s">
        <v>0</v>
      </c>
      <c r="BU6" t="s">
        <v>0</v>
      </c>
      <c r="BV6">
        <v>13.0628626604961</v>
      </c>
      <c r="BW6">
        <v>15.1814868479472</v>
      </c>
      <c r="BX6" t="s">
        <v>0</v>
      </c>
      <c r="BY6">
        <v>4.6303138450493702</v>
      </c>
      <c r="BZ6">
        <v>11.2102107639134</v>
      </c>
      <c r="CA6">
        <v>14.8803140620984</v>
      </c>
      <c r="CB6">
        <v>20.080044973734601</v>
      </c>
      <c r="CC6">
        <v>7.65733051371289</v>
      </c>
      <c r="CD6">
        <v>27.052672700119199</v>
      </c>
      <c r="CE6">
        <v>-0.87198392416006898</v>
      </c>
      <c r="CF6">
        <v>16.641617586203999</v>
      </c>
      <c r="CG6" t="s">
        <v>0</v>
      </c>
      <c r="CH6" t="s">
        <v>0</v>
      </c>
      <c r="CI6">
        <v>-10.273306763094499</v>
      </c>
      <c r="CJ6" t="s">
        <v>0</v>
      </c>
      <c r="CK6" t="s">
        <v>0</v>
      </c>
      <c r="CL6">
        <v>15.713753124002</v>
      </c>
      <c r="CM6">
        <v>3.6703523031766698</v>
      </c>
      <c r="CN6">
        <v>18.733320470420001</v>
      </c>
      <c r="CO6" t="s">
        <v>0</v>
      </c>
      <c r="CP6" t="s">
        <v>0</v>
      </c>
    </row>
    <row r="7" spans="1:94" x14ac:dyDescent="0.45">
      <c r="A7">
        <v>1995</v>
      </c>
      <c r="B7">
        <v>12.0075769230769</v>
      </c>
      <c r="C7">
        <v>12.255000000000001</v>
      </c>
      <c r="E7">
        <f t="shared" si="0"/>
        <v>-3.5968203986333847</v>
      </c>
      <c r="F7">
        <v>-14.3868839458087</v>
      </c>
      <c r="G7">
        <v>-9.9218345560955008</v>
      </c>
      <c r="H7">
        <v>-3.09018872245964</v>
      </c>
      <c r="I7" t="s">
        <v>0</v>
      </c>
      <c r="J7">
        <v>-1.0107302056256799</v>
      </c>
      <c r="K7">
        <v>-3.2000099939864</v>
      </c>
      <c r="L7" t="s">
        <v>0</v>
      </c>
      <c r="M7">
        <v>8.6639338628202207</v>
      </c>
      <c r="N7" t="s">
        <v>0</v>
      </c>
      <c r="O7">
        <v>-20.4642181420719</v>
      </c>
      <c r="P7">
        <v>13.768845256141301</v>
      </c>
      <c r="Q7">
        <v>-1.5386336552525099</v>
      </c>
      <c r="R7">
        <v>19.331377715849499</v>
      </c>
      <c r="S7" t="s">
        <v>0</v>
      </c>
      <c r="T7" t="s">
        <v>0</v>
      </c>
      <c r="U7" t="s">
        <v>0</v>
      </c>
      <c r="V7">
        <v>-16.985097061799902</v>
      </c>
      <c r="W7">
        <v>-33.112548428035602</v>
      </c>
      <c r="X7">
        <v>3.7321041864555098</v>
      </c>
      <c r="Y7">
        <v>2.8809806267485798</v>
      </c>
      <c r="Z7" t="s">
        <v>0</v>
      </c>
      <c r="AA7">
        <v>7.7868135419692397</v>
      </c>
      <c r="AB7">
        <v>-10.0910825632246</v>
      </c>
      <c r="AC7">
        <v>5.2368568882859003</v>
      </c>
      <c r="AD7" t="s">
        <v>0</v>
      </c>
      <c r="AE7">
        <v>-11.005275034520899</v>
      </c>
      <c r="AF7">
        <v>-3.5531717872294202</v>
      </c>
      <c r="AG7">
        <v>-3.2329179872074998</v>
      </c>
      <c r="AH7">
        <v>-1.76310648805889</v>
      </c>
      <c r="AI7">
        <v>-1.1115759239754299</v>
      </c>
      <c r="AJ7" t="s">
        <v>0</v>
      </c>
      <c r="AK7">
        <v>-5.4399168402010103</v>
      </c>
      <c r="AL7">
        <v>-13.1712023025615</v>
      </c>
      <c r="AM7">
        <v>0.93089324020021302</v>
      </c>
      <c r="AN7" t="s">
        <v>0</v>
      </c>
      <c r="AO7">
        <v>9.8292550934772702</v>
      </c>
      <c r="AP7">
        <v>-5.2825971368595699</v>
      </c>
      <c r="AQ7" t="s">
        <v>0</v>
      </c>
      <c r="AR7">
        <v>16.816321665091301</v>
      </c>
      <c r="AS7">
        <v>-6.0467536389689904</v>
      </c>
      <c r="AT7" t="s">
        <v>0</v>
      </c>
      <c r="AU7" t="s">
        <v>0</v>
      </c>
      <c r="AV7" t="s">
        <v>0</v>
      </c>
      <c r="AW7" t="s">
        <v>0</v>
      </c>
      <c r="AX7" t="s">
        <v>0</v>
      </c>
      <c r="AY7">
        <v>0.324481841558864</v>
      </c>
      <c r="AZ7" t="s">
        <v>0</v>
      </c>
      <c r="BA7" t="s">
        <v>0</v>
      </c>
      <c r="BB7">
        <v>-20.310078898822699</v>
      </c>
      <c r="BC7" t="s">
        <v>0</v>
      </c>
      <c r="BD7">
        <v>10.881210930683199</v>
      </c>
      <c r="BE7" t="s">
        <v>0</v>
      </c>
      <c r="BF7">
        <v>-2.9228150675820599</v>
      </c>
      <c r="BG7">
        <v>0.70617596752715495</v>
      </c>
      <c r="BH7">
        <v>-3.8767080912846299</v>
      </c>
      <c r="BI7">
        <v>-25.111212054017798</v>
      </c>
      <c r="BJ7" t="s">
        <v>0</v>
      </c>
      <c r="BK7">
        <v>-2.9560986404212102</v>
      </c>
      <c r="BL7">
        <v>-45.053246264915899</v>
      </c>
      <c r="BM7">
        <v>-1.82037065283096</v>
      </c>
      <c r="BN7">
        <v>-21.277655893837</v>
      </c>
      <c r="BO7">
        <v>11.5057790729884</v>
      </c>
      <c r="BP7">
        <v>-12.0449993469826</v>
      </c>
      <c r="BQ7" t="s">
        <v>0</v>
      </c>
      <c r="BR7" t="s">
        <v>0</v>
      </c>
      <c r="BS7" t="s">
        <v>0</v>
      </c>
      <c r="BT7" t="s">
        <v>0</v>
      </c>
      <c r="BU7" t="s">
        <v>0</v>
      </c>
      <c r="BV7">
        <v>-9.1717330959422707</v>
      </c>
      <c r="BW7">
        <v>11.614976555283899</v>
      </c>
      <c r="BX7" t="s">
        <v>0</v>
      </c>
      <c r="BY7">
        <v>-6.5785670654498798</v>
      </c>
      <c r="BZ7">
        <v>-7.3908523085815503</v>
      </c>
      <c r="CA7">
        <v>10.811733901396799</v>
      </c>
      <c r="CB7">
        <v>-13.208034509218299</v>
      </c>
      <c r="CC7">
        <v>-6.7507337913777201</v>
      </c>
      <c r="CD7">
        <v>-3.8599310500169501</v>
      </c>
      <c r="CE7">
        <v>0.277347164414388</v>
      </c>
      <c r="CF7">
        <v>-5.6819857457081699</v>
      </c>
      <c r="CG7" t="s">
        <v>0</v>
      </c>
      <c r="CH7" t="s">
        <v>0</v>
      </c>
      <c r="CI7">
        <v>-2.4460596367848599</v>
      </c>
      <c r="CJ7" t="s">
        <v>0</v>
      </c>
      <c r="CK7" t="s">
        <v>0</v>
      </c>
      <c r="CL7">
        <v>9.1761078909488507</v>
      </c>
      <c r="CM7">
        <v>10.759634244665</v>
      </c>
      <c r="CN7">
        <v>-1.5879454422569601</v>
      </c>
      <c r="CO7" t="s">
        <v>0</v>
      </c>
      <c r="CP7" t="s">
        <v>0</v>
      </c>
    </row>
    <row r="8" spans="1:94" x14ac:dyDescent="0.45">
      <c r="A8">
        <v>1996</v>
      </c>
      <c r="B8">
        <v>15.940114503816799</v>
      </c>
      <c r="C8">
        <v>16.184999999999999</v>
      </c>
      <c r="E8">
        <f t="shared" si="0"/>
        <v>0.26988923349595934</v>
      </c>
      <c r="F8">
        <v>-4.5149673609622001</v>
      </c>
      <c r="G8">
        <v>-4.5455417083981899</v>
      </c>
      <c r="H8">
        <v>6.1100659828227304</v>
      </c>
      <c r="I8" t="s">
        <v>0</v>
      </c>
      <c r="J8">
        <v>4.5160360979433802</v>
      </c>
      <c r="K8">
        <v>-1.9067575637785401</v>
      </c>
      <c r="L8" t="s">
        <v>0</v>
      </c>
      <c r="M8">
        <v>-7.7645150161763299</v>
      </c>
      <c r="N8" t="s">
        <v>0</v>
      </c>
      <c r="O8">
        <v>-43.111850577061297</v>
      </c>
      <c r="P8">
        <v>3.5799695551078798</v>
      </c>
      <c r="Q8">
        <v>12.379668962687401</v>
      </c>
      <c r="R8">
        <v>-4.4082559837021504</v>
      </c>
      <c r="S8">
        <v>-19.961657030158801</v>
      </c>
      <c r="T8" t="s">
        <v>0</v>
      </c>
      <c r="U8" t="s">
        <v>0</v>
      </c>
      <c r="V8">
        <v>6.08069175073613</v>
      </c>
      <c r="W8">
        <v>6.2460601193363701</v>
      </c>
      <c r="X8">
        <v>-5.1200802245282597</v>
      </c>
      <c r="Y8">
        <v>-4.2747015850693497</v>
      </c>
      <c r="Z8">
        <v>-8.2075097062501303</v>
      </c>
      <c r="AA8">
        <v>3.42955568383262</v>
      </c>
      <c r="AB8">
        <v>2.3177454321556299</v>
      </c>
      <c r="AC8">
        <v>9.8933271480366791</v>
      </c>
      <c r="AD8">
        <v>-17.773188419637499</v>
      </c>
      <c r="AE8">
        <v>-16.815301250648101</v>
      </c>
      <c r="AF8">
        <v>4.4592709999639304</v>
      </c>
      <c r="AG8">
        <v>15.089052752247699</v>
      </c>
      <c r="AH8">
        <v>-1.26936379713618</v>
      </c>
      <c r="AI8">
        <v>2.3568469887207799</v>
      </c>
      <c r="AJ8" t="s">
        <v>0</v>
      </c>
      <c r="AK8">
        <v>5.2558146173387099</v>
      </c>
      <c r="AL8">
        <v>15.159852084367101</v>
      </c>
      <c r="AM8">
        <v>2.19326791216753</v>
      </c>
      <c r="AN8">
        <v>-14.276001488931</v>
      </c>
      <c r="AO8">
        <v>0.38604866983513703</v>
      </c>
      <c r="AP8">
        <v>10.699687625731601</v>
      </c>
      <c r="AQ8" t="s">
        <v>0</v>
      </c>
      <c r="AR8">
        <v>0.90805661743169597</v>
      </c>
      <c r="AS8">
        <v>4.5151906222309997</v>
      </c>
      <c r="AT8" t="s">
        <v>0</v>
      </c>
      <c r="AU8" t="s">
        <v>0</v>
      </c>
      <c r="AV8" t="s">
        <v>0</v>
      </c>
      <c r="AW8" t="s">
        <v>0</v>
      </c>
      <c r="AX8" t="s">
        <v>0</v>
      </c>
      <c r="AY8">
        <v>10.441122328146401</v>
      </c>
      <c r="AZ8">
        <v>13.376461706986801</v>
      </c>
      <c r="BA8">
        <v>-52.374082754977401</v>
      </c>
      <c r="BB8">
        <v>-14.426829767280299</v>
      </c>
      <c r="BC8" t="s">
        <v>0</v>
      </c>
      <c r="BD8">
        <v>43.181453968719602</v>
      </c>
      <c r="BE8" t="s">
        <v>0</v>
      </c>
      <c r="BF8">
        <v>-9.9372422983808502</v>
      </c>
      <c r="BG8">
        <v>6.3737052883610197</v>
      </c>
      <c r="BH8">
        <v>12.1841420475023</v>
      </c>
      <c r="BI8">
        <v>14.938116329731301</v>
      </c>
      <c r="BJ8" t="s">
        <v>0</v>
      </c>
      <c r="BK8">
        <v>-4.5869869091898696</v>
      </c>
      <c r="BL8">
        <v>-8.9651502348048897</v>
      </c>
      <c r="BM8">
        <v>-7.9083641330586998</v>
      </c>
      <c r="BN8">
        <v>-16.290122028208099</v>
      </c>
      <c r="BO8">
        <v>8.8487016840184598</v>
      </c>
      <c r="BP8">
        <v>13.811156393906501</v>
      </c>
      <c r="BQ8" t="s">
        <v>0</v>
      </c>
      <c r="BR8" t="s">
        <v>0</v>
      </c>
      <c r="BS8">
        <v>20.228228247339299</v>
      </c>
      <c r="BT8" t="s">
        <v>0</v>
      </c>
      <c r="BU8" t="s">
        <v>0</v>
      </c>
      <c r="BV8">
        <v>10.7679729762832</v>
      </c>
      <c r="BW8">
        <v>-0.298010685290439</v>
      </c>
      <c r="BX8" t="s">
        <v>0</v>
      </c>
      <c r="BY8">
        <v>7.8922813180962601</v>
      </c>
      <c r="BZ8">
        <v>-8.5554249532350308</v>
      </c>
      <c r="CA8">
        <v>1.4907185331556201</v>
      </c>
      <c r="CB8">
        <v>-16.347829522081199</v>
      </c>
      <c r="CC8">
        <v>6.1001732582248502</v>
      </c>
      <c r="CD8">
        <v>2.8029345964734902</v>
      </c>
      <c r="CE8">
        <v>9.3962103921800093</v>
      </c>
      <c r="CF8">
        <v>3.8510611952563001</v>
      </c>
      <c r="CG8">
        <v>-2.8239944273339499</v>
      </c>
      <c r="CH8" t="s">
        <v>0</v>
      </c>
      <c r="CI8">
        <v>-3.9338252250281101</v>
      </c>
      <c r="CJ8" t="s">
        <v>0</v>
      </c>
      <c r="CK8" t="s">
        <v>0</v>
      </c>
      <c r="CL8">
        <v>8.4694545320899106</v>
      </c>
      <c r="CM8">
        <v>3.33598779273402</v>
      </c>
      <c r="CN8">
        <v>4.6043733831489302</v>
      </c>
      <c r="CO8" t="s">
        <v>0</v>
      </c>
      <c r="CP8" t="s">
        <v>0</v>
      </c>
    </row>
    <row r="9" spans="1:94" x14ac:dyDescent="0.45">
      <c r="A9">
        <v>1997</v>
      </c>
      <c r="B9">
        <v>21.507126436781601</v>
      </c>
      <c r="C9">
        <v>20.84</v>
      </c>
      <c r="E9">
        <f t="shared" si="0"/>
        <v>-3.1895357249464564</v>
      </c>
      <c r="F9">
        <v>16.171534826166301</v>
      </c>
      <c r="G9">
        <v>-25.550365723573702</v>
      </c>
      <c r="H9">
        <v>-10.8247991145215</v>
      </c>
      <c r="I9" t="s">
        <v>0</v>
      </c>
      <c r="J9">
        <v>54.459444226005097</v>
      </c>
      <c r="K9">
        <v>-12.1398371024203</v>
      </c>
      <c r="L9" t="s">
        <v>0</v>
      </c>
      <c r="M9">
        <v>13.313990218379301</v>
      </c>
      <c r="N9" t="s">
        <v>0</v>
      </c>
      <c r="O9">
        <v>23.8047534725332</v>
      </c>
      <c r="P9">
        <v>8.38488259066275</v>
      </c>
      <c r="Q9">
        <v>-8.2534956864409192</v>
      </c>
      <c r="R9">
        <v>0.24231157475689399</v>
      </c>
      <c r="S9">
        <v>-7.9840268795762599</v>
      </c>
      <c r="T9">
        <v>13.660821704280201</v>
      </c>
      <c r="U9" t="s">
        <v>0</v>
      </c>
      <c r="V9">
        <v>-29.195849802815399</v>
      </c>
      <c r="W9">
        <v>2.0017609742664502</v>
      </c>
      <c r="X9">
        <v>-16.009166545539198</v>
      </c>
      <c r="Y9">
        <v>8.2010817958632405</v>
      </c>
      <c r="Z9">
        <v>10.2016839883063</v>
      </c>
      <c r="AA9">
        <v>-3.65725883804159</v>
      </c>
      <c r="AB9">
        <v>-24.722627060660599</v>
      </c>
      <c r="AC9">
        <v>-3.87425864170811</v>
      </c>
      <c r="AD9">
        <v>-47.986699843225701</v>
      </c>
      <c r="AE9">
        <v>-14.595082184004299</v>
      </c>
      <c r="AF9">
        <v>-14.739743659976099</v>
      </c>
      <c r="AG9">
        <v>27.557938659134301</v>
      </c>
      <c r="AH9">
        <v>-12.5051143326346</v>
      </c>
      <c r="AI9">
        <v>-3.1027900840086602</v>
      </c>
      <c r="AJ9" t="s">
        <v>0</v>
      </c>
      <c r="AK9">
        <v>6.3556079902071296</v>
      </c>
      <c r="AL9">
        <v>11.287556251762499</v>
      </c>
      <c r="AM9">
        <v>-25.7504742746126</v>
      </c>
      <c r="AN9">
        <v>-19.312327863109601</v>
      </c>
      <c r="AO9">
        <v>-9.9387787565086203</v>
      </c>
      <c r="AP9">
        <v>-10.879603428819101</v>
      </c>
      <c r="AQ9" t="s">
        <v>0</v>
      </c>
      <c r="AR9">
        <v>-7.9407006877239299</v>
      </c>
      <c r="AS9">
        <v>-13.2048225534351</v>
      </c>
      <c r="AT9" t="s">
        <v>0</v>
      </c>
      <c r="AU9" t="s">
        <v>0</v>
      </c>
      <c r="AV9" t="s">
        <v>0</v>
      </c>
      <c r="AW9" t="s">
        <v>0</v>
      </c>
      <c r="AX9" t="s">
        <v>0</v>
      </c>
      <c r="AY9">
        <v>-21.5568445624736</v>
      </c>
      <c r="AZ9">
        <v>17.2165569495771</v>
      </c>
      <c r="BA9">
        <v>52.431462710984</v>
      </c>
      <c r="BB9">
        <v>-22.890053628861001</v>
      </c>
      <c r="BC9" t="s">
        <v>0</v>
      </c>
      <c r="BD9">
        <v>-12.8705150149574</v>
      </c>
      <c r="BE9" t="s">
        <v>0</v>
      </c>
      <c r="BF9">
        <v>-28.3619797365503</v>
      </c>
      <c r="BG9">
        <v>5.0830784880683</v>
      </c>
      <c r="BH9">
        <v>-3.1310587495931599</v>
      </c>
      <c r="BI9">
        <v>-8.1581424605334494</v>
      </c>
      <c r="BJ9">
        <v>-23.943305294763899</v>
      </c>
      <c r="BK9">
        <v>-24.7089563176642</v>
      </c>
      <c r="BL9" t="s">
        <v>0</v>
      </c>
      <c r="BM9">
        <v>10.963402966132</v>
      </c>
      <c r="BN9">
        <v>6.5962933851027801</v>
      </c>
      <c r="BO9">
        <v>-3.8132034197501499</v>
      </c>
      <c r="BP9">
        <v>-15.0924447604111</v>
      </c>
      <c r="BQ9" t="s">
        <v>0</v>
      </c>
      <c r="BR9" t="s">
        <v>0</v>
      </c>
      <c r="BS9">
        <v>7.3219233442961702</v>
      </c>
      <c r="BT9" t="s">
        <v>0</v>
      </c>
      <c r="BU9" t="s">
        <v>0</v>
      </c>
      <c r="BV9">
        <v>1.3907812648856701</v>
      </c>
      <c r="BW9">
        <v>21.2942150732943</v>
      </c>
      <c r="BX9" t="s">
        <v>0</v>
      </c>
      <c r="BY9">
        <v>4.3638642312205</v>
      </c>
      <c r="BZ9">
        <v>39.567159311231102</v>
      </c>
      <c r="CA9">
        <v>-0.68935326227854399</v>
      </c>
      <c r="CB9">
        <v>16.173137010993599</v>
      </c>
      <c r="CC9">
        <v>-8.7930614996798404</v>
      </c>
      <c r="CD9">
        <v>-11.858831018518</v>
      </c>
      <c r="CE9">
        <v>15.165525158865099</v>
      </c>
      <c r="CF9">
        <v>-10.875145709628701</v>
      </c>
      <c r="CG9">
        <v>-22.7811078444286</v>
      </c>
      <c r="CH9" t="s">
        <v>0</v>
      </c>
      <c r="CI9">
        <v>17.460927964858101</v>
      </c>
      <c r="CJ9" t="s">
        <v>0</v>
      </c>
      <c r="CK9" t="s">
        <v>0</v>
      </c>
      <c r="CL9">
        <v>-27.613752472931001</v>
      </c>
      <c r="CM9">
        <v>-35.996510167098798</v>
      </c>
      <c r="CN9">
        <v>1.07058254302169</v>
      </c>
      <c r="CO9" t="s">
        <v>0</v>
      </c>
      <c r="CP9">
        <v>-16.949547537842601</v>
      </c>
    </row>
    <row r="10" spans="1:94" x14ac:dyDescent="0.45">
      <c r="A10">
        <v>1998</v>
      </c>
      <c r="B10">
        <v>24.720114942528699</v>
      </c>
      <c r="C10">
        <v>22.85</v>
      </c>
      <c r="E10">
        <f t="shared" si="0"/>
        <v>4.9093112880635976</v>
      </c>
      <c r="F10">
        <v>6.2274668283181196</v>
      </c>
      <c r="G10">
        <v>8.6337764790175804</v>
      </c>
      <c r="H10">
        <v>10.155951634532199</v>
      </c>
      <c r="I10" t="s">
        <v>0</v>
      </c>
      <c r="J10">
        <v>9.0398915232255597</v>
      </c>
      <c r="K10">
        <v>0.65818514416542895</v>
      </c>
      <c r="L10" t="s">
        <v>0</v>
      </c>
      <c r="M10">
        <v>23.602621052661199</v>
      </c>
      <c r="N10" t="s">
        <v>0</v>
      </c>
      <c r="O10">
        <v>9.5442024329563306</v>
      </c>
      <c r="P10">
        <v>7.6764851632601001</v>
      </c>
      <c r="Q10">
        <v>-2.2523862741721201</v>
      </c>
      <c r="R10">
        <v>-4.4360013935039397</v>
      </c>
      <c r="S10">
        <v>35.448808320445501</v>
      </c>
      <c r="T10">
        <v>1.7361998699416501</v>
      </c>
      <c r="U10" t="s">
        <v>0</v>
      </c>
      <c r="V10">
        <v>2.81606976978426</v>
      </c>
      <c r="W10">
        <v>3.3746166269632698</v>
      </c>
      <c r="X10">
        <v>1.7633022750672001</v>
      </c>
      <c r="Y10">
        <v>0.59092014157233796</v>
      </c>
      <c r="Z10">
        <v>-15.6178063408751</v>
      </c>
      <c r="AA10">
        <v>14.598815975376599</v>
      </c>
      <c r="AB10">
        <v>-5.4776794295033699</v>
      </c>
      <c r="AC10">
        <v>4.0809550643938302</v>
      </c>
      <c r="AD10">
        <v>4.7742376000353097</v>
      </c>
      <c r="AE10">
        <v>-5.3920534116060796</v>
      </c>
      <c r="AF10">
        <v>-5.5000115192151604</v>
      </c>
      <c r="AG10">
        <v>-1.16490654889176</v>
      </c>
      <c r="AH10">
        <v>5.1264159800016298</v>
      </c>
      <c r="AI10">
        <v>11.3350697353473</v>
      </c>
      <c r="AJ10" t="s">
        <v>0</v>
      </c>
      <c r="AK10">
        <v>-1.1068708138185399</v>
      </c>
      <c r="AL10">
        <v>-7.9289064748482998</v>
      </c>
      <c r="AM10">
        <v>-7.5193944535715103</v>
      </c>
      <c r="AN10">
        <v>17.049974765724802</v>
      </c>
      <c r="AO10">
        <v>5.8577149974826099</v>
      </c>
      <c r="AP10">
        <v>-0.965593956509603</v>
      </c>
      <c r="AQ10" t="s">
        <v>0</v>
      </c>
      <c r="AR10">
        <v>15.649749935500299</v>
      </c>
      <c r="AS10">
        <v>3.2477417682881602</v>
      </c>
      <c r="AT10" t="s">
        <v>0</v>
      </c>
      <c r="AU10" t="s">
        <v>0</v>
      </c>
      <c r="AV10" t="s">
        <v>0</v>
      </c>
      <c r="AW10" t="s">
        <v>0</v>
      </c>
      <c r="AX10" t="s">
        <v>0</v>
      </c>
      <c r="AY10">
        <v>16.839244565887199</v>
      </c>
      <c r="AZ10">
        <v>14.616555177330399</v>
      </c>
      <c r="BA10">
        <v>56.451059995668999</v>
      </c>
      <c r="BB10">
        <v>33.158291250508498</v>
      </c>
      <c r="BC10" t="s">
        <v>0</v>
      </c>
      <c r="BD10">
        <v>20.4028569376724</v>
      </c>
      <c r="BE10" t="s">
        <v>0</v>
      </c>
      <c r="BF10">
        <v>-0.83091312668459205</v>
      </c>
      <c r="BG10">
        <v>9.6617833803110607</v>
      </c>
      <c r="BH10">
        <v>2.3406853150416298</v>
      </c>
      <c r="BI10">
        <v>-3.1843742637346302</v>
      </c>
      <c r="BJ10">
        <v>-16.179695559610099</v>
      </c>
      <c r="BK10">
        <v>-9.5870091872240106</v>
      </c>
      <c r="BL10" t="s">
        <v>0</v>
      </c>
      <c r="BM10">
        <v>24.645193604219699</v>
      </c>
      <c r="BN10">
        <v>12.0771470790799</v>
      </c>
      <c r="BO10">
        <v>-6.51863376446211</v>
      </c>
      <c r="BP10">
        <v>8.6874552868302608</v>
      </c>
      <c r="BQ10" t="s">
        <v>0</v>
      </c>
      <c r="BR10">
        <v>1.4914374629985401</v>
      </c>
      <c r="BS10">
        <v>3.4633845806636199</v>
      </c>
      <c r="BT10">
        <v>-52.105202358402998</v>
      </c>
      <c r="BU10" t="s">
        <v>0</v>
      </c>
      <c r="BV10">
        <v>-0.92774882310335005</v>
      </c>
      <c r="BW10">
        <v>-4.3298730074220897</v>
      </c>
      <c r="BX10" t="s">
        <v>0</v>
      </c>
      <c r="BY10">
        <v>-21.667028328235599</v>
      </c>
      <c r="BZ10">
        <v>25.259344781434098</v>
      </c>
      <c r="CA10">
        <v>-2.2809910052520599</v>
      </c>
      <c r="CB10">
        <v>19.635511734708501</v>
      </c>
      <c r="CC10">
        <v>15.573651446934599</v>
      </c>
      <c r="CD10">
        <v>2.3245321531232701</v>
      </c>
      <c r="CE10">
        <v>-7.6376682756338603</v>
      </c>
      <c r="CF10">
        <v>36.815873307240601</v>
      </c>
      <c r="CG10">
        <v>-10.632715432077701</v>
      </c>
      <c r="CH10">
        <v>-10.140815487873599</v>
      </c>
      <c r="CI10">
        <v>3.4454121356904399</v>
      </c>
      <c r="CJ10">
        <v>28.488355219347198</v>
      </c>
      <c r="CK10" t="s">
        <v>0</v>
      </c>
      <c r="CL10">
        <v>13.4076231514786</v>
      </c>
      <c r="CM10">
        <v>-18.827756929627899</v>
      </c>
      <c r="CN10">
        <v>14.4354207700522</v>
      </c>
      <c r="CO10" t="s">
        <v>0</v>
      </c>
      <c r="CP10">
        <v>-0.34616608997100101</v>
      </c>
    </row>
    <row r="11" spans="1:94" x14ac:dyDescent="0.45">
      <c r="A11">
        <v>1999</v>
      </c>
      <c r="B11">
        <v>23.532528735632201</v>
      </c>
      <c r="C11">
        <v>24.02</v>
      </c>
      <c r="E11">
        <f t="shared" si="0"/>
        <v>3.0568149412828629</v>
      </c>
      <c r="F11">
        <v>26.772116228639302</v>
      </c>
      <c r="G11">
        <v>4.0845685339911899</v>
      </c>
      <c r="H11">
        <v>3.8314075509274099</v>
      </c>
      <c r="I11" t="s">
        <v>0</v>
      </c>
      <c r="J11">
        <v>-14.120418048461</v>
      </c>
      <c r="K11">
        <v>8.2436367405119206</v>
      </c>
      <c r="L11" t="s">
        <v>0</v>
      </c>
      <c r="M11">
        <v>14.6573042207431</v>
      </c>
      <c r="N11" t="s">
        <v>0</v>
      </c>
      <c r="O11">
        <v>-3.47447800883115</v>
      </c>
      <c r="P11">
        <v>19.903671186040899</v>
      </c>
      <c r="Q11">
        <v>10.944911914110399</v>
      </c>
      <c r="R11">
        <v>0.35323596702038201</v>
      </c>
      <c r="S11">
        <v>38.192610383920098</v>
      </c>
      <c r="T11">
        <v>-6.7223949175335802</v>
      </c>
      <c r="U11" t="s">
        <v>0</v>
      </c>
      <c r="V11">
        <v>12.3583987817665</v>
      </c>
      <c r="W11">
        <v>-10.0469423759462</v>
      </c>
      <c r="X11">
        <v>4.5874243500474501</v>
      </c>
      <c r="Y11">
        <v>11.4068974081831</v>
      </c>
      <c r="Z11">
        <v>15.3055306609557</v>
      </c>
      <c r="AA11">
        <v>2.62916594942355</v>
      </c>
      <c r="AB11">
        <v>-2.62705920626034</v>
      </c>
      <c r="AC11">
        <v>3.9746603617056202</v>
      </c>
      <c r="AD11">
        <v>-0.50057019143521198</v>
      </c>
      <c r="AE11">
        <v>4.0449891210067896</v>
      </c>
      <c r="AF11">
        <v>1.4967771610175999</v>
      </c>
      <c r="AG11">
        <v>50.984506430554902</v>
      </c>
      <c r="AH11">
        <v>-4.4474033999986204</v>
      </c>
      <c r="AI11">
        <v>-7.7583900172978302</v>
      </c>
      <c r="AJ11" t="s">
        <v>0</v>
      </c>
      <c r="AK11">
        <v>-15.5170047583797</v>
      </c>
      <c r="AL11">
        <v>-15.2049194885782</v>
      </c>
      <c r="AM11">
        <v>14.8528774697805</v>
      </c>
      <c r="AN11">
        <v>-11.455016668026801</v>
      </c>
      <c r="AO11">
        <v>1.1282918315717001</v>
      </c>
      <c r="AP11">
        <v>-3.1958819444109401</v>
      </c>
      <c r="AQ11" t="s">
        <v>0</v>
      </c>
      <c r="AR11">
        <v>-23.1298984078887</v>
      </c>
      <c r="AS11">
        <v>-18.3651096556531</v>
      </c>
      <c r="AT11" t="s">
        <v>0</v>
      </c>
      <c r="AU11" t="s">
        <v>0</v>
      </c>
      <c r="AV11" t="s">
        <v>0</v>
      </c>
      <c r="AW11">
        <v>-15.9250668369113</v>
      </c>
      <c r="AX11" t="s">
        <v>0</v>
      </c>
      <c r="AY11">
        <v>-10.813439888526201</v>
      </c>
      <c r="AZ11">
        <v>9.5080768438901995</v>
      </c>
      <c r="BA11">
        <v>-47.815478039191603</v>
      </c>
      <c r="BB11">
        <v>15.4389419835484</v>
      </c>
      <c r="BC11" t="s">
        <v>0</v>
      </c>
      <c r="BD11">
        <v>26.349784567124502</v>
      </c>
      <c r="BE11" t="s">
        <v>0</v>
      </c>
      <c r="BF11">
        <v>13.2233833857597</v>
      </c>
      <c r="BG11">
        <v>3.8302100587641998</v>
      </c>
      <c r="BH11">
        <v>6.3102224993359703</v>
      </c>
      <c r="BI11">
        <v>9.4588700284992395</v>
      </c>
      <c r="BJ11">
        <v>-5.2860261062863296</v>
      </c>
      <c r="BK11">
        <v>8.7239275329331303</v>
      </c>
      <c r="BL11" t="s">
        <v>0</v>
      </c>
      <c r="BM11">
        <v>5.3888400208403704</v>
      </c>
      <c r="BN11">
        <v>-4.7657461162260697</v>
      </c>
      <c r="BO11">
        <v>28.349816754365801</v>
      </c>
      <c r="BP11">
        <v>19.188073214752499</v>
      </c>
      <c r="BQ11" t="s">
        <v>0</v>
      </c>
      <c r="BR11">
        <v>10.9509335411195</v>
      </c>
      <c r="BS11">
        <v>-7.2868410473954501</v>
      </c>
      <c r="BT11">
        <v>-21.491609716480902</v>
      </c>
      <c r="BU11" t="s">
        <v>0</v>
      </c>
      <c r="BV11">
        <v>-3.7054090245278402</v>
      </c>
      <c r="BW11">
        <v>-19.552916182280999</v>
      </c>
      <c r="BX11" t="s">
        <v>0</v>
      </c>
      <c r="BY11">
        <v>6.6338785847674204</v>
      </c>
      <c r="BZ11">
        <v>-10.2190871616802</v>
      </c>
      <c r="CA11">
        <v>8.1357282925844991</v>
      </c>
      <c r="CB11">
        <v>-2.95163188345962</v>
      </c>
      <c r="CC11">
        <v>10.314048234641</v>
      </c>
      <c r="CD11">
        <v>26.222685734283001</v>
      </c>
      <c r="CE11">
        <v>-13.605855776878601</v>
      </c>
      <c r="CF11">
        <v>22.0083687789107</v>
      </c>
      <c r="CG11">
        <v>2.1734843559486898</v>
      </c>
      <c r="CH11">
        <v>28.981634547020299</v>
      </c>
      <c r="CI11">
        <v>5.9807089458436398</v>
      </c>
      <c r="CJ11">
        <v>2.0035708440699298</v>
      </c>
      <c r="CK11" t="s">
        <v>0</v>
      </c>
      <c r="CL11">
        <v>11.1657864168216</v>
      </c>
      <c r="CM11">
        <v>-14.6709309766558</v>
      </c>
      <c r="CN11">
        <v>-8.2865116765357492</v>
      </c>
      <c r="CO11" t="s">
        <v>0</v>
      </c>
      <c r="CP11">
        <v>9.8819409350788803</v>
      </c>
    </row>
    <row r="12" spans="1:94" x14ac:dyDescent="0.45">
      <c r="A12">
        <v>2000</v>
      </c>
      <c r="B12">
        <v>22.597615384615398</v>
      </c>
      <c r="C12">
        <v>23.04</v>
      </c>
      <c r="E12">
        <f t="shared" si="0"/>
        <v>-6.8491490661253289</v>
      </c>
      <c r="F12">
        <v>-0.116682929225078</v>
      </c>
      <c r="G12">
        <v>-47.543693133250798</v>
      </c>
      <c r="H12">
        <v>11.081080778993</v>
      </c>
      <c r="I12">
        <v>-20.928849157095001</v>
      </c>
      <c r="J12">
        <v>4.6328843817396503</v>
      </c>
      <c r="K12">
        <v>26.180537924752901</v>
      </c>
      <c r="L12" t="s">
        <v>0</v>
      </c>
      <c r="M12">
        <v>-24.297687933541201</v>
      </c>
      <c r="N12" t="s">
        <v>0</v>
      </c>
      <c r="O12">
        <v>-15.4548861031701</v>
      </c>
      <c r="P12">
        <v>-12.945894230086999</v>
      </c>
      <c r="Q12">
        <v>4.6333075455488997</v>
      </c>
      <c r="R12">
        <v>16.579006436559698</v>
      </c>
      <c r="S12">
        <v>-7.2010830831619996</v>
      </c>
      <c r="T12">
        <v>6.48791565133146</v>
      </c>
      <c r="U12" t="s">
        <v>0</v>
      </c>
      <c r="V12">
        <v>-1.61998839857321</v>
      </c>
      <c r="W12">
        <v>12.1122192684763</v>
      </c>
      <c r="X12">
        <v>-95.069449706612104</v>
      </c>
      <c r="Y12">
        <v>-13.921386288728399</v>
      </c>
      <c r="Z12">
        <v>-7.0551726936873198</v>
      </c>
      <c r="AA12">
        <v>-8.4043584149243191</v>
      </c>
      <c r="AB12">
        <v>0.24708083602567399</v>
      </c>
      <c r="AC12">
        <v>8.2752192736142707</v>
      </c>
      <c r="AD12">
        <v>-9.8141315445749093</v>
      </c>
      <c r="AE12">
        <v>6.4669280990204303</v>
      </c>
      <c r="AF12">
        <v>-12.7777187821429</v>
      </c>
      <c r="AG12">
        <v>-9.0567776388541397</v>
      </c>
      <c r="AH12">
        <v>-6.2586070585275904</v>
      </c>
      <c r="AI12">
        <v>11.2736547642834</v>
      </c>
      <c r="AJ12" t="s">
        <v>0</v>
      </c>
      <c r="AK12">
        <v>-15.7962831820833</v>
      </c>
      <c r="AL12">
        <v>-14.680876442800599</v>
      </c>
      <c r="AM12">
        <v>10.171417196352101</v>
      </c>
      <c r="AN12">
        <v>-39.3764621679518</v>
      </c>
      <c r="AO12">
        <v>-11.7638451764801</v>
      </c>
      <c r="AP12">
        <v>-12.894707434938001</v>
      </c>
      <c r="AQ12" t="s">
        <v>0</v>
      </c>
      <c r="AR12">
        <v>9.3410567137597695</v>
      </c>
      <c r="AS12">
        <v>-6.8081067949458598</v>
      </c>
      <c r="AT12">
        <v>-8.5065651066218102</v>
      </c>
      <c r="AU12" t="s">
        <v>0</v>
      </c>
      <c r="AV12">
        <v>-47.422632980033598</v>
      </c>
      <c r="AW12">
        <v>-5.5496632559565002</v>
      </c>
      <c r="AX12" t="s">
        <v>0</v>
      </c>
      <c r="AY12">
        <v>-22.6400171571436</v>
      </c>
      <c r="AZ12">
        <v>25.3130300230521</v>
      </c>
      <c r="BA12">
        <v>-23.827795539563802</v>
      </c>
      <c r="BB12">
        <v>-14.1375353582334</v>
      </c>
      <c r="BC12" t="s">
        <v>0</v>
      </c>
      <c r="BD12">
        <v>-0.25506230073257902</v>
      </c>
      <c r="BE12" t="s">
        <v>0</v>
      </c>
      <c r="BF12">
        <v>1.34266333585138</v>
      </c>
      <c r="BG12">
        <v>-44.266017556968102</v>
      </c>
      <c r="BH12">
        <v>4.5857553098181301</v>
      </c>
      <c r="BI12">
        <v>1.0461593159592699</v>
      </c>
      <c r="BJ12">
        <v>2.9603129575042999</v>
      </c>
      <c r="BK12">
        <v>1.0392729769220601</v>
      </c>
      <c r="BL12">
        <v>4.7397529203883098</v>
      </c>
      <c r="BM12">
        <v>-16.464375613364101</v>
      </c>
      <c r="BN12">
        <v>-20.031133245006501</v>
      </c>
      <c r="BO12">
        <v>-9.4530878582651994</v>
      </c>
      <c r="BP12">
        <v>-7.2661835230556999</v>
      </c>
      <c r="BQ12" t="s">
        <v>0</v>
      </c>
      <c r="BR12">
        <v>4.1546715768115599</v>
      </c>
      <c r="BS12">
        <v>8.2538163996008702</v>
      </c>
      <c r="BT12">
        <v>31.983175173934299</v>
      </c>
      <c r="BU12" t="s">
        <v>0</v>
      </c>
      <c r="BV12">
        <v>2.90293185798848</v>
      </c>
      <c r="BW12">
        <v>18.554396240157601</v>
      </c>
      <c r="BX12" t="s">
        <v>0</v>
      </c>
      <c r="BY12">
        <v>-19.668218388415799</v>
      </c>
      <c r="BZ12">
        <v>-1.2987046677359599E-2</v>
      </c>
      <c r="CA12">
        <v>-1.57130106780126</v>
      </c>
      <c r="CB12">
        <v>-4.5865502584634603</v>
      </c>
      <c r="CC12">
        <v>7.6869238591472904</v>
      </c>
      <c r="CD12">
        <v>-15.764602151646899</v>
      </c>
      <c r="CE12">
        <v>-7.0012655702031701</v>
      </c>
      <c r="CF12">
        <v>-28.999316119329102</v>
      </c>
      <c r="CG12">
        <v>-24.839652742551401</v>
      </c>
      <c r="CH12">
        <v>-12.5757831909066</v>
      </c>
      <c r="CI12">
        <v>3.0163675969573802</v>
      </c>
      <c r="CJ12">
        <v>22.963978114193701</v>
      </c>
      <c r="CK12" t="s">
        <v>0</v>
      </c>
      <c r="CL12">
        <v>-27.693337224730001</v>
      </c>
      <c r="CM12">
        <v>-18.079971196324799</v>
      </c>
      <c r="CN12">
        <v>0.46449678575733899</v>
      </c>
      <c r="CO12">
        <v>-11.999113303979801</v>
      </c>
      <c r="CP12">
        <v>-2.6265262886964802</v>
      </c>
    </row>
    <row r="13" spans="1:94" x14ac:dyDescent="0.45">
      <c r="A13">
        <v>2001</v>
      </c>
      <c r="B13">
        <v>24.467126436781601</v>
      </c>
      <c r="C13">
        <v>24.12</v>
      </c>
      <c r="E13">
        <f t="shared" si="0"/>
        <v>-2.2761480147840452</v>
      </c>
      <c r="F13">
        <v>-15.6604282972781</v>
      </c>
      <c r="G13">
        <v>-8.2095816765228999</v>
      </c>
      <c r="H13">
        <v>-4.5611205185068302</v>
      </c>
      <c r="I13">
        <v>17.6775017803214</v>
      </c>
      <c r="J13">
        <v>-7.08419867048167</v>
      </c>
      <c r="K13">
        <v>5.1600538881682896</v>
      </c>
      <c r="L13" t="s">
        <v>0</v>
      </c>
      <c r="M13">
        <v>-5.3282982072589897</v>
      </c>
      <c r="N13">
        <v>-4.3208171955273</v>
      </c>
      <c r="O13">
        <v>-8.5008919010050104</v>
      </c>
      <c r="P13">
        <v>-24.837624099710698</v>
      </c>
      <c r="Q13">
        <v>-2.6063392230631499</v>
      </c>
      <c r="R13">
        <v>23.6736644564701</v>
      </c>
      <c r="S13">
        <v>-30.250560676578999</v>
      </c>
      <c r="T13">
        <v>-5.0667183217495904</v>
      </c>
      <c r="U13" t="s">
        <v>0</v>
      </c>
      <c r="V13">
        <v>-13.966855242241801</v>
      </c>
      <c r="W13">
        <v>0.185651781312274</v>
      </c>
      <c r="X13" t="s">
        <v>0</v>
      </c>
      <c r="Y13">
        <v>-7.0011685069532303</v>
      </c>
      <c r="Z13">
        <v>9.7665484917326904</v>
      </c>
      <c r="AA13">
        <v>-19.6054538967302</v>
      </c>
      <c r="AB13">
        <v>-8.1208019889161296</v>
      </c>
      <c r="AC13">
        <v>-2.9312022725321798</v>
      </c>
      <c r="AD13">
        <v>11.4686497692964</v>
      </c>
      <c r="AE13">
        <v>3.4868014279872002</v>
      </c>
      <c r="AF13">
        <v>-7.3751805062402402</v>
      </c>
      <c r="AG13">
        <v>-12.916614788883001</v>
      </c>
      <c r="AH13">
        <v>2.5333239079929899</v>
      </c>
      <c r="AI13">
        <v>-3.1737294725376302</v>
      </c>
      <c r="AJ13">
        <v>-14.941360163907101</v>
      </c>
      <c r="AK13">
        <v>-4.6979855403288102</v>
      </c>
      <c r="AL13">
        <v>-7.88952196505634</v>
      </c>
      <c r="AM13">
        <v>-3.3528363318776999</v>
      </c>
      <c r="AN13">
        <v>35.684916992287199</v>
      </c>
      <c r="AO13">
        <v>-18.070528558532502</v>
      </c>
      <c r="AP13">
        <v>2.97513988090475</v>
      </c>
      <c r="AQ13" t="s">
        <v>0</v>
      </c>
      <c r="AR13">
        <v>1.5279820503861801</v>
      </c>
      <c r="AS13">
        <v>4.0826723461385503</v>
      </c>
      <c r="AT13">
        <v>-2.65980864247584</v>
      </c>
      <c r="AU13" t="s">
        <v>0</v>
      </c>
      <c r="AV13">
        <v>-31.568287863532699</v>
      </c>
      <c r="AW13">
        <v>-24.101627750494799</v>
      </c>
      <c r="AX13" t="s">
        <v>0</v>
      </c>
      <c r="AY13">
        <v>-20.062530440355101</v>
      </c>
      <c r="AZ13">
        <v>14.0734006329576</v>
      </c>
      <c r="BA13">
        <v>28.1880549728183</v>
      </c>
      <c r="BB13">
        <v>6.1688610130733901</v>
      </c>
      <c r="BC13" t="s">
        <v>0</v>
      </c>
      <c r="BD13">
        <v>-2.8141755574024501</v>
      </c>
      <c r="BE13" t="s">
        <v>0</v>
      </c>
      <c r="BF13">
        <v>-5.6884059174195896</v>
      </c>
      <c r="BG13">
        <v>16.043723556358199</v>
      </c>
      <c r="BH13">
        <v>5.5710108567846097</v>
      </c>
      <c r="BI13">
        <v>10.9898481285547</v>
      </c>
      <c r="BJ13">
        <v>9.6331501859795097</v>
      </c>
      <c r="BK13">
        <v>15.626298624492801</v>
      </c>
      <c r="BL13">
        <v>5.5463500910761798</v>
      </c>
      <c r="BM13">
        <v>8.3068573722390298</v>
      </c>
      <c r="BN13">
        <v>8.6901127524155708</v>
      </c>
      <c r="BO13">
        <v>-23.4850535072569</v>
      </c>
      <c r="BP13">
        <v>-8.0147574332021101</v>
      </c>
      <c r="BQ13" t="s">
        <v>0</v>
      </c>
      <c r="BR13">
        <v>-10.277900584796599</v>
      </c>
      <c r="BS13">
        <v>0.26658237466680001</v>
      </c>
      <c r="BT13">
        <v>1.8019257321156099</v>
      </c>
      <c r="BU13" t="s">
        <v>0</v>
      </c>
      <c r="BV13">
        <v>6.1832431908154799</v>
      </c>
      <c r="BW13">
        <v>4.6880543775220298</v>
      </c>
      <c r="BX13" t="s">
        <v>0</v>
      </c>
      <c r="BY13">
        <v>1.13677213585675</v>
      </c>
      <c r="BZ13">
        <v>-3.89741076170086</v>
      </c>
      <c r="CA13">
        <v>-9.7102828711660205</v>
      </c>
      <c r="CB13">
        <v>6.2006416400866202</v>
      </c>
      <c r="CC13">
        <v>-4.3766233203974103</v>
      </c>
      <c r="CD13">
        <v>-3.9554928564529601</v>
      </c>
      <c r="CE13">
        <v>-11.578604491621</v>
      </c>
      <c r="CF13">
        <v>-10.283070566471601</v>
      </c>
      <c r="CG13">
        <v>-0.75202485464214197</v>
      </c>
      <c r="CH13">
        <v>-9.4994145753720591</v>
      </c>
      <c r="CI13">
        <v>2.3472483402645099</v>
      </c>
      <c r="CJ13">
        <v>-1.5751823884489</v>
      </c>
      <c r="CK13" t="s">
        <v>0</v>
      </c>
      <c r="CL13">
        <v>-3.41656183910069</v>
      </c>
      <c r="CM13">
        <v>-7.4682012970609701</v>
      </c>
      <c r="CN13">
        <v>-7.9044019385091104</v>
      </c>
      <c r="CO13">
        <v>2.03302103145661</v>
      </c>
      <c r="CP13">
        <v>-3.4218234406039301</v>
      </c>
    </row>
    <row r="14" spans="1:94" x14ac:dyDescent="0.45">
      <c r="A14">
        <v>2002</v>
      </c>
      <c r="B14">
        <v>26.351340996168599</v>
      </c>
      <c r="C14">
        <v>26.06</v>
      </c>
      <c r="E14">
        <f t="shared" si="0"/>
        <v>-3.5877903510665607</v>
      </c>
      <c r="F14">
        <v>-8.8941073226527898</v>
      </c>
      <c r="G14">
        <v>-0.10077120125247099</v>
      </c>
      <c r="H14">
        <v>23.941666923467</v>
      </c>
      <c r="I14" t="s">
        <v>0</v>
      </c>
      <c r="J14">
        <v>-14.1926929182964</v>
      </c>
      <c r="K14">
        <v>2.7045192115544001</v>
      </c>
      <c r="L14" t="s">
        <v>0</v>
      </c>
      <c r="M14">
        <v>-9.23347408059462</v>
      </c>
      <c r="N14">
        <v>25.617247469985799</v>
      </c>
      <c r="O14">
        <v>-7.1494502762642096</v>
      </c>
      <c r="P14">
        <v>-1.1301122279884599</v>
      </c>
      <c r="Q14">
        <v>-14.0697403118417</v>
      </c>
      <c r="R14">
        <v>18.545896164597998</v>
      </c>
      <c r="S14">
        <v>39.308050356679999</v>
      </c>
      <c r="T14">
        <v>-3.9613745123744901</v>
      </c>
      <c r="U14" t="s">
        <v>0</v>
      </c>
      <c r="V14">
        <v>-6.5380195328219299</v>
      </c>
      <c r="W14">
        <v>16.244082717347698</v>
      </c>
      <c r="X14" t="s">
        <v>0</v>
      </c>
      <c r="Y14">
        <v>-2.5289743394947499</v>
      </c>
      <c r="Z14">
        <v>-16.056812530667401</v>
      </c>
      <c r="AA14">
        <v>-9.7473707509179608</v>
      </c>
      <c r="AB14">
        <v>-1.0616452012348401</v>
      </c>
      <c r="AC14">
        <v>-15.6537566752693</v>
      </c>
      <c r="AD14">
        <v>22.7020434951054</v>
      </c>
      <c r="AE14">
        <v>-15.8313099649533</v>
      </c>
      <c r="AF14">
        <v>-39.514172148428898</v>
      </c>
      <c r="AG14">
        <v>23.475339724590299</v>
      </c>
      <c r="AH14">
        <v>-39.597811905596302</v>
      </c>
      <c r="AI14">
        <v>15.5010869291795</v>
      </c>
      <c r="AJ14">
        <v>-14.2183889515647</v>
      </c>
      <c r="AK14">
        <v>-5.4493617283456599</v>
      </c>
      <c r="AL14">
        <v>-10.389084464976101</v>
      </c>
      <c r="AM14">
        <v>-7.3239133029380996</v>
      </c>
      <c r="AN14" t="s">
        <v>0</v>
      </c>
      <c r="AO14">
        <v>-11.821299513604799</v>
      </c>
      <c r="AP14">
        <v>-2.361806846391</v>
      </c>
      <c r="AQ14" t="s">
        <v>0</v>
      </c>
      <c r="AR14">
        <v>-6.1280187531728698</v>
      </c>
      <c r="AS14">
        <v>5.5048980625198798</v>
      </c>
      <c r="AT14">
        <v>-23.922631836161599</v>
      </c>
      <c r="AU14" t="s">
        <v>0</v>
      </c>
      <c r="AV14">
        <v>-28.9808594635827</v>
      </c>
      <c r="AW14">
        <v>-0.87065090601931805</v>
      </c>
      <c r="AX14" t="s">
        <v>0</v>
      </c>
      <c r="AY14">
        <v>-15.641161037760799</v>
      </c>
      <c r="AZ14">
        <v>10.5089266031869</v>
      </c>
      <c r="BA14">
        <v>20.1573778252639</v>
      </c>
      <c r="BB14">
        <v>-24.792688267870101</v>
      </c>
      <c r="BC14" t="s">
        <v>0</v>
      </c>
      <c r="BD14">
        <v>-25.945553143316602</v>
      </c>
      <c r="BE14" t="s">
        <v>0</v>
      </c>
      <c r="BF14">
        <v>-1.1248894221974299</v>
      </c>
      <c r="BG14">
        <v>5.1839576288044</v>
      </c>
      <c r="BH14">
        <v>-9.3002936786153807</v>
      </c>
      <c r="BI14">
        <v>22.540710335107999</v>
      </c>
      <c r="BJ14">
        <v>-16.992745671787201</v>
      </c>
      <c r="BK14">
        <v>1.68213951228671</v>
      </c>
      <c r="BL14" t="s">
        <v>0</v>
      </c>
      <c r="BM14">
        <v>-13.609262859971899</v>
      </c>
      <c r="BN14">
        <v>10.467393304102</v>
      </c>
      <c r="BO14">
        <v>0.356191285647178</v>
      </c>
      <c r="BP14">
        <v>-9.0123707171367595</v>
      </c>
      <c r="BQ14" t="s">
        <v>0</v>
      </c>
      <c r="BR14">
        <v>3.3279240914411101</v>
      </c>
      <c r="BS14">
        <v>14.0042633194185</v>
      </c>
      <c r="BT14" t="s">
        <v>0</v>
      </c>
      <c r="BU14" t="s">
        <v>0</v>
      </c>
      <c r="BV14">
        <v>-4.6696284341226804</v>
      </c>
      <c r="BW14">
        <v>-0.14761448616192799</v>
      </c>
      <c r="BX14" t="s">
        <v>0</v>
      </c>
      <c r="BY14">
        <v>-3.1029663938168901</v>
      </c>
      <c r="BZ14">
        <v>-14.0921056458258</v>
      </c>
      <c r="CA14">
        <v>-5.6315651127772197</v>
      </c>
      <c r="CB14">
        <v>3.5985329947281</v>
      </c>
      <c r="CC14">
        <v>3.7829535779569001</v>
      </c>
      <c r="CD14">
        <v>0.94858593951562398</v>
      </c>
      <c r="CE14">
        <v>-19.7448654697099</v>
      </c>
      <c r="CF14">
        <v>-27.433345197801302</v>
      </c>
      <c r="CG14">
        <v>7.40316578641667</v>
      </c>
      <c r="CH14">
        <v>-2.08948553827378</v>
      </c>
      <c r="CI14">
        <v>2.8824950587039599</v>
      </c>
      <c r="CJ14">
        <v>-10.557311181166099</v>
      </c>
      <c r="CK14" t="s">
        <v>0</v>
      </c>
      <c r="CL14">
        <v>-3.1861662375444699</v>
      </c>
      <c r="CM14">
        <v>-15.6280935475394</v>
      </c>
      <c r="CN14">
        <v>-2.7222631721700101</v>
      </c>
      <c r="CO14">
        <v>-7.92092591319732</v>
      </c>
      <c r="CP14">
        <v>-12.225231149297199</v>
      </c>
    </row>
    <row r="15" spans="1:94" x14ac:dyDescent="0.45">
      <c r="A15">
        <v>2003</v>
      </c>
      <c r="B15">
        <v>21.224827586206899</v>
      </c>
      <c r="C15">
        <v>19.760000000000002</v>
      </c>
      <c r="E15">
        <f t="shared" si="0"/>
        <v>-4.7641627262388564</v>
      </c>
      <c r="F15">
        <v>0.117601896542829</v>
      </c>
      <c r="G15">
        <v>7.6611891179890703</v>
      </c>
      <c r="H15">
        <v>9.4690177709505203</v>
      </c>
      <c r="I15" t="s">
        <v>0</v>
      </c>
      <c r="J15" t="s">
        <v>0</v>
      </c>
      <c r="K15">
        <v>-5.3592887067244401</v>
      </c>
      <c r="L15" t="s">
        <v>0</v>
      </c>
      <c r="M15">
        <v>14.7196663374663</v>
      </c>
      <c r="N15">
        <v>-12.9596262131332</v>
      </c>
      <c r="O15">
        <v>2.7998498530309601</v>
      </c>
      <c r="P15">
        <v>-34.613996333643598</v>
      </c>
      <c r="Q15">
        <v>-6.3780258688218998</v>
      </c>
      <c r="R15">
        <v>-2.3267565489140298</v>
      </c>
      <c r="S15">
        <v>-18.984733603527999</v>
      </c>
      <c r="T15">
        <v>-19.4107161352959</v>
      </c>
      <c r="U15" t="s">
        <v>0</v>
      </c>
      <c r="V15">
        <v>-17.3618085604835</v>
      </c>
      <c r="W15">
        <v>-2.3610220371614199</v>
      </c>
      <c r="X15" t="s">
        <v>0</v>
      </c>
      <c r="Y15">
        <v>-1.7624527861856101</v>
      </c>
      <c r="Z15">
        <v>-15.722103692954001</v>
      </c>
      <c r="AA15">
        <v>-15.1233145282356</v>
      </c>
      <c r="AB15">
        <v>-7.7954592847836297</v>
      </c>
      <c r="AC15">
        <v>-1.5361770283130201</v>
      </c>
      <c r="AD15">
        <v>10.7914859628003</v>
      </c>
      <c r="AE15">
        <v>-10.861649142096599</v>
      </c>
      <c r="AF15">
        <v>-3.6521601157645902</v>
      </c>
      <c r="AG15">
        <v>-12.2133756194822</v>
      </c>
      <c r="AH15">
        <v>-6.8375418439597002</v>
      </c>
      <c r="AI15">
        <v>-1.10237251816135</v>
      </c>
      <c r="AJ15">
        <v>-8.0561852050625191</v>
      </c>
      <c r="AK15">
        <v>-15.126868706044901</v>
      </c>
      <c r="AL15">
        <v>-2.3407504286035898</v>
      </c>
      <c r="AM15">
        <v>-9.6416089020454194</v>
      </c>
      <c r="AN15" t="s">
        <v>0</v>
      </c>
      <c r="AO15">
        <v>19.86051623881</v>
      </c>
      <c r="AP15">
        <v>-14.8018518690597</v>
      </c>
      <c r="AQ15" t="s">
        <v>0</v>
      </c>
      <c r="AR15">
        <v>-5.8776785992232998</v>
      </c>
      <c r="AS15">
        <v>-3.8118414719922402</v>
      </c>
      <c r="AT15">
        <v>1.8980965635214999</v>
      </c>
      <c r="AU15" t="s">
        <v>0</v>
      </c>
      <c r="AV15">
        <v>-31.963128599561902</v>
      </c>
      <c r="AW15">
        <v>-40.268426322680803</v>
      </c>
      <c r="AX15" t="s">
        <v>0</v>
      </c>
      <c r="AY15">
        <v>-3.8087306179795499</v>
      </c>
      <c r="AZ15">
        <v>4.2936594858659003</v>
      </c>
      <c r="BA15" t="s">
        <v>0</v>
      </c>
      <c r="BB15">
        <v>-25.551532027979999</v>
      </c>
      <c r="BC15" t="s">
        <v>0</v>
      </c>
      <c r="BD15">
        <v>6.4088766291645101</v>
      </c>
      <c r="BE15" t="s">
        <v>0</v>
      </c>
      <c r="BF15">
        <v>-14.611314605958199</v>
      </c>
      <c r="BG15">
        <v>17.1372891702255</v>
      </c>
      <c r="BH15">
        <v>4.1984025306819399</v>
      </c>
      <c r="BI15">
        <v>6.0436496023055897</v>
      </c>
      <c r="BJ15">
        <v>-6.5056810980487496</v>
      </c>
      <c r="BK15">
        <v>-4.9269578086005703</v>
      </c>
      <c r="BL15" t="s">
        <v>0</v>
      </c>
      <c r="BM15">
        <v>5.8275484774661299</v>
      </c>
      <c r="BN15">
        <v>-18.552967273276099</v>
      </c>
      <c r="BO15">
        <v>5.0700076467327797</v>
      </c>
      <c r="BP15">
        <v>-6.1449744140694103</v>
      </c>
      <c r="BQ15" t="s">
        <v>0</v>
      </c>
      <c r="BR15">
        <v>35.3950925213638</v>
      </c>
      <c r="BS15">
        <v>0.92354021021510102</v>
      </c>
      <c r="BT15">
        <v>-2.9642897615694701</v>
      </c>
      <c r="BU15" t="s">
        <v>0</v>
      </c>
      <c r="BV15">
        <v>-12.4315517090805</v>
      </c>
      <c r="BW15">
        <v>-2.6331132728541302</v>
      </c>
      <c r="BX15" t="s">
        <v>0</v>
      </c>
      <c r="BY15">
        <v>1.0148323126890799</v>
      </c>
      <c r="BZ15">
        <v>-6.7008089416039898</v>
      </c>
      <c r="CA15">
        <v>-0.38325570863054298</v>
      </c>
      <c r="CB15">
        <v>-10.7225032456818</v>
      </c>
      <c r="CC15">
        <v>-10.560768374957</v>
      </c>
      <c r="CD15">
        <v>-9.7630893320088799</v>
      </c>
      <c r="CE15">
        <v>-13.4117936785753</v>
      </c>
      <c r="CF15">
        <v>-7.2075394502229999</v>
      </c>
      <c r="CG15">
        <v>-0.70816581074220097</v>
      </c>
      <c r="CH15">
        <v>17.6875985759327</v>
      </c>
      <c r="CI15">
        <v>5.3915484802022604</v>
      </c>
      <c r="CJ15">
        <v>-1.7897992588657301</v>
      </c>
      <c r="CK15" t="s">
        <v>0</v>
      </c>
      <c r="CL15">
        <v>-7.5562918648209898</v>
      </c>
      <c r="CM15">
        <v>-30.897774189528899</v>
      </c>
      <c r="CN15">
        <v>-8.0458554772584794</v>
      </c>
      <c r="CO15">
        <v>12.3239778515608</v>
      </c>
      <c r="CP15">
        <v>2.0765150695149699</v>
      </c>
    </row>
    <row r="16" spans="1:94" x14ac:dyDescent="0.45">
      <c r="A16">
        <v>2004</v>
      </c>
      <c r="B16">
        <v>14.8895038167939</v>
      </c>
      <c r="C16">
        <v>15.28</v>
      </c>
      <c r="E16">
        <f t="shared" si="0"/>
        <v>-3.2496560073178147</v>
      </c>
      <c r="F16">
        <v>-5.0300413974493496</v>
      </c>
      <c r="G16">
        <v>4.5609144582274403</v>
      </c>
      <c r="H16">
        <v>3.1993389149326199</v>
      </c>
      <c r="I16">
        <v>-51.643636837222701</v>
      </c>
      <c r="J16">
        <v>5.8657123968371296</v>
      </c>
      <c r="K16">
        <v>-7.5904270820673396</v>
      </c>
      <c r="L16" t="s">
        <v>0</v>
      </c>
      <c r="M16">
        <v>16.187768545428799</v>
      </c>
      <c r="N16">
        <v>-31.378987535152199</v>
      </c>
      <c r="O16">
        <v>-9.2557687311827301</v>
      </c>
      <c r="P16">
        <v>-5.4162024624705802</v>
      </c>
      <c r="Q16">
        <v>0.115527870211718</v>
      </c>
      <c r="R16">
        <v>-23.664753984039699</v>
      </c>
      <c r="S16">
        <v>-16.444013119105499</v>
      </c>
      <c r="T16">
        <v>-33.534440885976103</v>
      </c>
      <c r="U16" t="s">
        <v>0</v>
      </c>
      <c r="V16">
        <v>-9.1117898131400406</v>
      </c>
      <c r="W16">
        <v>0.43710710176294798</v>
      </c>
      <c r="X16">
        <v>26.373620096788201</v>
      </c>
      <c r="Y16">
        <v>-13.791004180676801</v>
      </c>
      <c r="Z16">
        <v>12.497763473815001</v>
      </c>
      <c r="AA16">
        <v>21.3175957299038</v>
      </c>
      <c r="AB16">
        <v>-3.4338794032819898E-2</v>
      </c>
      <c r="AC16">
        <v>3.8582979513499498</v>
      </c>
      <c r="AD16">
        <v>18.588585400663199</v>
      </c>
      <c r="AE16">
        <v>1.67174396124248</v>
      </c>
      <c r="AF16">
        <v>-9.8274066759640402</v>
      </c>
      <c r="AG16">
        <v>-23.898327715405902</v>
      </c>
      <c r="AH16">
        <v>-13.333732085719101</v>
      </c>
      <c r="AI16">
        <v>30.175542864986799</v>
      </c>
      <c r="AJ16">
        <v>-19.648520900234701</v>
      </c>
      <c r="AK16">
        <v>-22.0852593671923</v>
      </c>
      <c r="AL16">
        <v>-12.3148088438948</v>
      </c>
      <c r="AM16">
        <v>3.7487615472220899</v>
      </c>
      <c r="AN16">
        <v>-18.634136569668598</v>
      </c>
      <c r="AO16">
        <v>-2.5367985432498901</v>
      </c>
      <c r="AP16">
        <v>-5.6438091265202104</v>
      </c>
      <c r="AQ16" t="s">
        <v>0</v>
      </c>
      <c r="AR16">
        <v>-4.2205235428932699</v>
      </c>
      <c r="AS16">
        <v>4.4212865692331897</v>
      </c>
      <c r="AT16">
        <v>-12.658637573458</v>
      </c>
      <c r="AU16" t="s">
        <v>0</v>
      </c>
      <c r="AV16">
        <v>-1.3937477361676101</v>
      </c>
      <c r="AW16">
        <v>12.840728448262899</v>
      </c>
      <c r="AX16" t="s">
        <v>0</v>
      </c>
      <c r="AY16">
        <v>6.3985910752853297</v>
      </c>
      <c r="AZ16">
        <v>-18.143523278808001</v>
      </c>
      <c r="BA16">
        <v>9.7403032057848709</v>
      </c>
      <c r="BB16">
        <v>7.3407719427014904</v>
      </c>
      <c r="BC16">
        <v>1.3058999523566599</v>
      </c>
      <c r="BD16">
        <v>-47.530947168533402</v>
      </c>
      <c r="BE16" t="s">
        <v>0</v>
      </c>
      <c r="BF16">
        <v>1.5827341207583501</v>
      </c>
      <c r="BG16">
        <v>-11.633376416747801</v>
      </c>
      <c r="BH16">
        <v>8.3936576655622392</v>
      </c>
      <c r="BI16">
        <v>-10.771383611231601</v>
      </c>
      <c r="BJ16">
        <v>12.687349407003101</v>
      </c>
      <c r="BK16">
        <v>-2.2544843961093601</v>
      </c>
      <c r="BL16" t="s">
        <v>0</v>
      </c>
      <c r="BM16">
        <v>5.9113121063187704</v>
      </c>
      <c r="BN16">
        <v>18.106807672513099</v>
      </c>
      <c r="BO16">
        <v>15.533069576767099</v>
      </c>
      <c r="BP16">
        <v>17.037743913892498</v>
      </c>
      <c r="BQ16" t="s">
        <v>0</v>
      </c>
      <c r="BR16">
        <v>-11.067265967565501</v>
      </c>
      <c r="BS16">
        <v>-0.75743286900525997</v>
      </c>
      <c r="BT16">
        <v>-34.091818824620297</v>
      </c>
      <c r="BU16" t="s">
        <v>0</v>
      </c>
      <c r="BV16">
        <v>14.2409503615843</v>
      </c>
      <c r="BW16">
        <v>-13.352075188809399</v>
      </c>
      <c r="BX16" t="s">
        <v>0</v>
      </c>
      <c r="BY16">
        <v>-2.6340686574396899</v>
      </c>
      <c r="BZ16">
        <v>-11.1648730976849</v>
      </c>
      <c r="CA16">
        <v>-11.263672785755199</v>
      </c>
      <c r="CB16">
        <v>-4.1765000827059398</v>
      </c>
      <c r="CC16">
        <v>0.87271317605615195</v>
      </c>
      <c r="CD16">
        <v>0.80110223170777295</v>
      </c>
      <c r="CE16">
        <v>-3.4773219561093698</v>
      </c>
      <c r="CF16">
        <v>-18.802481781892599</v>
      </c>
      <c r="CG16">
        <v>-0.972179751533785</v>
      </c>
      <c r="CH16">
        <v>-8.6731054206158706</v>
      </c>
      <c r="CI16">
        <v>21.280614364989301</v>
      </c>
      <c r="CJ16">
        <v>2.4033299757384201</v>
      </c>
      <c r="CK16" t="s">
        <v>0</v>
      </c>
      <c r="CL16">
        <v>-5.10546964702508</v>
      </c>
      <c r="CM16">
        <v>8.8568234666114503</v>
      </c>
      <c r="CN16">
        <v>-5.91678782054679E-2</v>
      </c>
      <c r="CO16">
        <v>-2.8366727874847402</v>
      </c>
      <c r="CP16">
        <v>3.1696953478699302E-2</v>
      </c>
    </row>
    <row r="17" spans="1:94" x14ac:dyDescent="0.45">
      <c r="A17">
        <v>2005</v>
      </c>
      <c r="B17">
        <v>12.413</v>
      </c>
      <c r="C17">
        <v>12.49</v>
      </c>
      <c r="E17">
        <f t="shared" si="0"/>
        <v>-4.1841269805255576</v>
      </c>
      <c r="F17">
        <v>-11.8938975686498</v>
      </c>
      <c r="G17">
        <v>-9.0820226508354196</v>
      </c>
      <c r="H17">
        <v>-9.9418840216353797</v>
      </c>
      <c r="I17">
        <v>-14.117665882251901</v>
      </c>
      <c r="J17">
        <v>-7.6781903101170101</v>
      </c>
      <c r="K17">
        <v>-0.54233640332648803</v>
      </c>
      <c r="L17" t="s">
        <v>0</v>
      </c>
      <c r="M17">
        <v>-28.451388935151101</v>
      </c>
      <c r="N17">
        <v>5.8103048609066796</v>
      </c>
      <c r="O17">
        <v>-7.6806318980700299</v>
      </c>
      <c r="P17">
        <v>-13.778458349074899</v>
      </c>
      <c r="Q17">
        <v>6.6914277842726699</v>
      </c>
      <c r="R17">
        <v>-14.186022646484099</v>
      </c>
      <c r="S17">
        <v>32.666134628591003</v>
      </c>
      <c r="T17">
        <v>9.9683225954554899</v>
      </c>
      <c r="U17">
        <v>-19.198020014525301</v>
      </c>
      <c r="V17">
        <v>-2.0306052671406198</v>
      </c>
      <c r="W17">
        <v>0.42533701148359898</v>
      </c>
      <c r="X17">
        <v>6.7592882429833496</v>
      </c>
      <c r="Y17">
        <v>9.0737611792376303</v>
      </c>
      <c r="Z17">
        <v>-31.079882123861999</v>
      </c>
      <c r="AA17">
        <v>14.663215932556099</v>
      </c>
      <c r="AB17">
        <v>0.34245548032967599</v>
      </c>
      <c r="AC17">
        <v>-2.10355167843935</v>
      </c>
      <c r="AD17">
        <v>10.9554903799554</v>
      </c>
      <c r="AE17">
        <v>14.567084231400999</v>
      </c>
      <c r="AF17">
        <v>-5.7030036955162</v>
      </c>
      <c r="AG17">
        <v>-2.8038341630780201</v>
      </c>
      <c r="AH17">
        <v>-3.9130573087366201</v>
      </c>
      <c r="AI17">
        <v>-22.351354627163001</v>
      </c>
      <c r="AJ17">
        <v>-4.29368028424663</v>
      </c>
      <c r="AK17">
        <v>-39.1823675712956</v>
      </c>
      <c r="AL17">
        <v>8.2519625474711908</v>
      </c>
      <c r="AM17">
        <v>5.5882052877968</v>
      </c>
      <c r="AN17">
        <v>-81.404811341199505</v>
      </c>
      <c r="AO17">
        <v>-14.174496284979901</v>
      </c>
      <c r="AP17">
        <v>-7.7148062866719096</v>
      </c>
      <c r="AQ17" t="s">
        <v>0</v>
      </c>
      <c r="AR17">
        <v>-5.1596292857460497</v>
      </c>
      <c r="AS17">
        <v>-16.763212420327001</v>
      </c>
      <c r="AT17">
        <v>-11.8706688514254</v>
      </c>
      <c r="AU17" t="s">
        <v>0</v>
      </c>
      <c r="AV17">
        <v>10.7796213434341</v>
      </c>
      <c r="AW17">
        <v>-3.94632232949585</v>
      </c>
      <c r="AX17">
        <v>-10.205084804067001</v>
      </c>
      <c r="AY17">
        <v>1.95530641936056</v>
      </c>
      <c r="AZ17">
        <v>-17.503421995197701</v>
      </c>
      <c r="BA17">
        <v>-7.5401782750360598</v>
      </c>
      <c r="BB17">
        <v>-13.479152604861399</v>
      </c>
      <c r="BC17">
        <v>-6.96581335773074</v>
      </c>
      <c r="BD17">
        <v>-0.58458836578380902</v>
      </c>
      <c r="BE17" t="s">
        <v>0</v>
      </c>
      <c r="BF17">
        <v>-3.8210279721598699</v>
      </c>
      <c r="BG17">
        <v>18.3223567885743</v>
      </c>
      <c r="BH17">
        <v>13.054453321305299</v>
      </c>
      <c r="BI17">
        <v>-3.9727660013089401</v>
      </c>
      <c r="BJ17">
        <v>3.9315695411759899</v>
      </c>
      <c r="BK17">
        <v>3.97120782901295</v>
      </c>
      <c r="BL17">
        <v>-62.2722745385664</v>
      </c>
      <c r="BM17">
        <v>6.8735632765814803</v>
      </c>
      <c r="BN17">
        <v>-1.6834708501997999</v>
      </c>
      <c r="BO17">
        <v>-21.712577967964499</v>
      </c>
      <c r="BP17">
        <v>16.3942113362287</v>
      </c>
      <c r="BQ17">
        <v>1.1777909901927801</v>
      </c>
      <c r="BR17">
        <v>9.6273322386314906</v>
      </c>
      <c r="BS17">
        <v>-1.8897554899592</v>
      </c>
      <c r="BT17">
        <v>-9.7198470068867397</v>
      </c>
      <c r="BU17" t="s">
        <v>0</v>
      </c>
      <c r="BV17">
        <v>-13.390370699420499</v>
      </c>
      <c r="BW17">
        <v>-10.7133693708363</v>
      </c>
      <c r="BX17" t="s">
        <v>0</v>
      </c>
      <c r="BY17">
        <v>1.90177612441337</v>
      </c>
      <c r="BZ17">
        <v>6.8759415298293796</v>
      </c>
      <c r="CA17">
        <v>5.5287470957148104</v>
      </c>
      <c r="CB17">
        <v>-1.0689503287832001</v>
      </c>
      <c r="CC17">
        <v>6.9113671862039903</v>
      </c>
      <c r="CD17">
        <v>6.9136247797889201</v>
      </c>
      <c r="CE17">
        <v>4.2805962525475598</v>
      </c>
      <c r="CF17">
        <v>-0.74037536826837802</v>
      </c>
      <c r="CG17">
        <v>20.259034826756199</v>
      </c>
      <c r="CH17">
        <v>35.900571477106098</v>
      </c>
      <c r="CI17">
        <v>-13.4219573321553</v>
      </c>
      <c r="CJ17">
        <v>11.1741610260994</v>
      </c>
      <c r="CK17">
        <v>-26.219525134067499</v>
      </c>
      <c r="CL17">
        <v>2.80279397095816</v>
      </c>
      <c r="CM17">
        <v>-18.127742584934602</v>
      </c>
      <c r="CN17">
        <v>-20.150968333409502</v>
      </c>
      <c r="CO17">
        <v>-7.3964436966550204</v>
      </c>
      <c r="CP17">
        <v>1.94390737772003</v>
      </c>
    </row>
    <row r="18" spans="1:94" x14ac:dyDescent="0.45">
      <c r="A18">
        <v>2006</v>
      </c>
      <c r="B18">
        <v>12.3632307692308</v>
      </c>
      <c r="C18">
        <v>11.98</v>
      </c>
      <c r="E18">
        <f t="shared" si="0"/>
        <v>-0.62282593936158592</v>
      </c>
      <c r="F18">
        <v>1.43658847492441</v>
      </c>
      <c r="G18">
        <v>-12.8721242361165</v>
      </c>
      <c r="H18">
        <v>-5.3588959498895603</v>
      </c>
      <c r="I18">
        <v>4.6935304700056697E-2</v>
      </c>
      <c r="J18">
        <v>-14.9007794710372</v>
      </c>
      <c r="K18">
        <v>1.2307370668297899</v>
      </c>
      <c r="L18" t="s">
        <v>0</v>
      </c>
      <c r="M18">
        <v>9.0968821460017306</v>
      </c>
      <c r="N18">
        <v>8.5081039456582399</v>
      </c>
      <c r="O18">
        <v>-19.553860068998802</v>
      </c>
      <c r="P18">
        <v>-9.6215515500741802</v>
      </c>
      <c r="Q18">
        <v>10.7253726396792</v>
      </c>
      <c r="R18">
        <v>0.13687449754849701</v>
      </c>
      <c r="S18">
        <v>19.549479995761299</v>
      </c>
      <c r="T18">
        <v>-0.19177872725381201</v>
      </c>
      <c r="U18">
        <v>-5.0852537847447596</v>
      </c>
      <c r="V18">
        <v>-5.1671934776189197</v>
      </c>
      <c r="W18">
        <v>0.52654367373834499</v>
      </c>
      <c r="X18">
        <v>-2.3903571837193298</v>
      </c>
      <c r="Y18">
        <v>8.33842880911231</v>
      </c>
      <c r="Z18">
        <v>-8.1576193199835405</v>
      </c>
      <c r="AA18">
        <v>-4.9426035021551096</v>
      </c>
      <c r="AB18">
        <v>-1.7600335090182</v>
      </c>
      <c r="AC18">
        <v>-4.3952567196777901</v>
      </c>
      <c r="AD18">
        <v>-15.407904547117001</v>
      </c>
      <c r="AE18">
        <v>10.065264490378601</v>
      </c>
      <c r="AF18">
        <v>-11.261571889656199</v>
      </c>
      <c r="AG18">
        <v>0.73397076740953104</v>
      </c>
      <c r="AH18">
        <v>4.61072845166027</v>
      </c>
      <c r="AI18">
        <v>12.9112445354694</v>
      </c>
      <c r="AJ18">
        <v>12.109476869048899</v>
      </c>
      <c r="AK18">
        <v>-8.5443166537840192</v>
      </c>
      <c r="AL18">
        <v>18.7954521080439</v>
      </c>
      <c r="AM18">
        <v>-1.35362721908336</v>
      </c>
      <c r="AN18">
        <v>46.0089049600873</v>
      </c>
      <c r="AO18">
        <v>-37.457660988610797</v>
      </c>
      <c r="AP18">
        <v>18.9620781825328</v>
      </c>
      <c r="AQ18" t="s">
        <v>0</v>
      </c>
      <c r="AR18">
        <v>5.7945794124720296</v>
      </c>
      <c r="AS18">
        <v>-11.821179912044499</v>
      </c>
      <c r="AT18">
        <v>0.72418086741547705</v>
      </c>
      <c r="AU18" t="s">
        <v>0</v>
      </c>
      <c r="AV18">
        <v>10.591702054776301</v>
      </c>
      <c r="AW18">
        <v>26.630836949056899</v>
      </c>
      <c r="AX18">
        <v>-0.88358404921418099</v>
      </c>
      <c r="AY18">
        <v>7.4575061455313101</v>
      </c>
      <c r="AZ18">
        <v>-20.310777120154999</v>
      </c>
      <c r="BA18" t="s">
        <v>0</v>
      </c>
      <c r="BB18">
        <v>11.8400166399434</v>
      </c>
      <c r="BC18">
        <v>3.0731668073429801</v>
      </c>
      <c r="BD18">
        <v>-0.10135172020097</v>
      </c>
      <c r="BE18" t="s">
        <v>0</v>
      </c>
      <c r="BF18">
        <v>-5.2808088960099901</v>
      </c>
      <c r="BG18">
        <v>12.194417474645199</v>
      </c>
      <c r="BH18">
        <v>-26.558563111811299</v>
      </c>
      <c r="BI18">
        <v>10.222030915578699</v>
      </c>
      <c r="BJ18">
        <v>-9.2343550866944497</v>
      </c>
      <c r="BK18">
        <v>19.778486706320098</v>
      </c>
      <c r="BL18">
        <v>-15.5049281794851</v>
      </c>
      <c r="BM18">
        <v>1.0111079412464401</v>
      </c>
      <c r="BN18">
        <v>-13.0669259844731</v>
      </c>
      <c r="BO18">
        <v>17.456113172203398</v>
      </c>
      <c r="BP18">
        <v>15.283972985598499</v>
      </c>
      <c r="BQ18">
        <v>22.745340595617499</v>
      </c>
      <c r="BR18">
        <v>-14.0788005665115</v>
      </c>
      <c r="BS18">
        <v>0.35354341318937099</v>
      </c>
      <c r="BT18">
        <v>-16.206773448482402</v>
      </c>
      <c r="BU18" t="s">
        <v>0</v>
      </c>
      <c r="BV18">
        <v>-5.8546084411153902</v>
      </c>
      <c r="BW18">
        <v>11.905160659394801</v>
      </c>
      <c r="BX18" t="s">
        <v>0</v>
      </c>
      <c r="BY18">
        <v>-5.4210715660486004</v>
      </c>
      <c r="BZ18">
        <v>-8.3965933685700307</v>
      </c>
      <c r="CA18">
        <v>-4.9758756135263402</v>
      </c>
      <c r="CB18">
        <v>-0.91594562970207505</v>
      </c>
      <c r="CC18">
        <v>-7.9763771495477904</v>
      </c>
      <c r="CD18">
        <v>-1.5402944725388501</v>
      </c>
      <c r="CE18">
        <v>-9.1467861161233692</v>
      </c>
      <c r="CF18">
        <v>-11.402014162295099</v>
      </c>
      <c r="CG18">
        <v>-2.69195431535152</v>
      </c>
      <c r="CH18">
        <v>9.4150454245795991</v>
      </c>
      <c r="CI18">
        <v>6.8014563107837001</v>
      </c>
      <c r="CJ18">
        <v>-12.0960942871695</v>
      </c>
      <c r="CK18">
        <v>-13.4259953539436</v>
      </c>
      <c r="CL18">
        <v>-2.48460637732278</v>
      </c>
      <c r="CM18">
        <v>-15.978934067815</v>
      </c>
      <c r="CN18">
        <v>-10.108094357949801</v>
      </c>
      <c r="CO18">
        <v>-12.9402799544274</v>
      </c>
      <c r="CP18">
        <v>-1.3174963148615999</v>
      </c>
    </row>
    <row r="19" spans="1:94" x14ac:dyDescent="0.45">
      <c r="A19">
        <v>2007</v>
      </c>
      <c r="B19">
        <v>16.864061302682</v>
      </c>
      <c r="C19">
        <v>15.82</v>
      </c>
      <c r="E19">
        <f t="shared" si="0"/>
        <v>0.19162439849269092</v>
      </c>
      <c r="F19">
        <v>8.9826730258895502</v>
      </c>
      <c r="G19">
        <v>-0.85742501411277805</v>
      </c>
      <c r="H19">
        <v>0.30743112299511199</v>
      </c>
      <c r="I19" t="s">
        <v>0</v>
      </c>
      <c r="J19">
        <v>-15.054238108436699</v>
      </c>
      <c r="K19">
        <v>4.6187881941483804</v>
      </c>
      <c r="L19" t="s">
        <v>0</v>
      </c>
      <c r="M19">
        <v>3.4016511871694801</v>
      </c>
      <c r="N19">
        <v>-0.28977578709211799</v>
      </c>
      <c r="O19">
        <v>-3.41929825468219</v>
      </c>
      <c r="P19">
        <v>-8.4086484822153693</v>
      </c>
      <c r="Q19">
        <v>-3.7896118248069399</v>
      </c>
      <c r="R19">
        <v>11.6760772622824</v>
      </c>
      <c r="S19">
        <v>-0.64073874091729</v>
      </c>
      <c r="T19">
        <v>-0.21954643278497701</v>
      </c>
      <c r="U19">
        <v>-20.101373521801701</v>
      </c>
      <c r="V19">
        <v>23.4900256337618</v>
      </c>
      <c r="W19">
        <v>-13.6769224463653</v>
      </c>
      <c r="X19">
        <v>29.5440776489705</v>
      </c>
      <c r="Y19">
        <v>52.332094592603298</v>
      </c>
      <c r="Z19">
        <v>15.2019106676346</v>
      </c>
      <c r="AA19">
        <v>5.4690697888524102</v>
      </c>
      <c r="AB19">
        <v>-1.23596713828492</v>
      </c>
      <c r="AC19">
        <v>2.5608889811418898</v>
      </c>
      <c r="AD19">
        <v>9.1052525788740102</v>
      </c>
      <c r="AE19">
        <v>-2.3152296182915002</v>
      </c>
      <c r="AF19">
        <v>6.1857835188677903</v>
      </c>
      <c r="AG19">
        <v>0.69087070389898697</v>
      </c>
      <c r="AH19">
        <v>-8.4736956461058508</v>
      </c>
      <c r="AI19">
        <v>17.804561183900901</v>
      </c>
      <c r="AJ19">
        <v>5.0950258516406404</v>
      </c>
      <c r="AK19">
        <v>6.7429444643952197</v>
      </c>
      <c r="AL19">
        <v>5.9793652626390301</v>
      </c>
      <c r="AM19">
        <v>-2.2304749004019602</v>
      </c>
      <c r="AN19" t="s">
        <v>0</v>
      </c>
      <c r="AO19">
        <v>10.938942670782501</v>
      </c>
      <c r="AP19">
        <v>-13.3718344619256</v>
      </c>
      <c r="AQ19">
        <v>-29.358263541397601</v>
      </c>
      <c r="AR19">
        <v>-4.0605116726620896</v>
      </c>
      <c r="AS19">
        <v>-4.6156995691536604</v>
      </c>
      <c r="AT19">
        <v>18.926444996063299</v>
      </c>
      <c r="AU19" t="s">
        <v>0</v>
      </c>
      <c r="AV19">
        <v>16.310109784981201</v>
      </c>
      <c r="AW19">
        <v>-21.7007533786477</v>
      </c>
      <c r="AX19">
        <v>-5.4133060175858301</v>
      </c>
      <c r="AY19">
        <v>2.6453501544540399</v>
      </c>
      <c r="AZ19">
        <v>-30.844447851710299</v>
      </c>
      <c r="BA19" t="s">
        <v>0</v>
      </c>
      <c r="BB19">
        <v>6.6132047147614497</v>
      </c>
      <c r="BC19">
        <v>-12.463511732774601</v>
      </c>
      <c r="BD19">
        <v>-17.620250569757999</v>
      </c>
      <c r="BE19" t="s">
        <v>0</v>
      </c>
      <c r="BF19">
        <v>1.9327225305093201</v>
      </c>
      <c r="BG19">
        <v>11.9450315838093</v>
      </c>
      <c r="BH19">
        <v>-8.46063690162282</v>
      </c>
      <c r="BI19">
        <v>1.68683597826416</v>
      </c>
      <c r="BJ19">
        <v>9.4044089889455993</v>
      </c>
      <c r="BK19">
        <v>-20.2316093860581</v>
      </c>
      <c r="BL19" t="s">
        <v>0</v>
      </c>
      <c r="BM19">
        <v>-21.133132331994101</v>
      </c>
      <c r="BN19">
        <v>23.083512516764401</v>
      </c>
      <c r="BO19">
        <v>14.744778612671199</v>
      </c>
      <c r="BP19">
        <v>14.3922385122954</v>
      </c>
      <c r="BQ19">
        <v>-9.5029177480732301</v>
      </c>
      <c r="BR19">
        <v>18.6899686747564</v>
      </c>
      <c r="BS19">
        <v>-5.0679723067858804</v>
      </c>
      <c r="BT19">
        <v>9.2614517958459395</v>
      </c>
      <c r="BU19">
        <v>-12.1763224171219</v>
      </c>
      <c r="BV19">
        <v>1.12126405414757</v>
      </c>
      <c r="BW19">
        <v>-26.3135687862599</v>
      </c>
      <c r="BX19" t="s">
        <v>0</v>
      </c>
      <c r="BY19">
        <v>7.7470286288583301</v>
      </c>
      <c r="BZ19">
        <v>-1.3798767424010701</v>
      </c>
      <c r="CA19">
        <v>10.3606682375981</v>
      </c>
      <c r="CB19">
        <v>5.3172662845166103</v>
      </c>
      <c r="CC19">
        <v>-9.9526512726064702</v>
      </c>
      <c r="CD19">
        <v>-7.2420807052420004</v>
      </c>
      <c r="CE19">
        <v>10.0469992923049</v>
      </c>
      <c r="CF19">
        <v>-19.9359892478119</v>
      </c>
      <c r="CG19">
        <v>26.3275537922183</v>
      </c>
      <c r="CH19">
        <v>-31.483801646441702</v>
      </c>
      <c r="CI19">
        <v>-0.93687735311763698</v>
      </c>
      <c r="CJ19">
        <v>1.66886798005207</v>
      </c>
      <c r="CK19">
        <v>-9.6293083971972901</v>
      </c>
      <c r="CL19">
        <v>-1.3491181801262799</v>
      </c>
      <c r="CM19">
        <v>-1.3545815104054499</v>
      </c>
      <c r="CN19">
        <v>-2.14794124600144</v>
      </c>
      <c r="CO19">
        <v>1.1161869006734999</v>
      </c>
      <c r="CP19">
        <v>-9.4878411858494296</v>
      </c>
    </row>
    <row r="20" spans="1:94" x14ac:dyDescent="0.45">
      <c r="A20">
        <v>2008</v>
      </c>
      <c r="B20">
        <v>31.569580152671801</v>
      </c>
      <c r="C20">
        <v>24.69</v>
      </c>
      <c r="E20">
        <f t="shared" si="0"/>
        <v>1.3198272749162026</v>
      </c>
      <c r="F20">
        <v>9.9720027443975798</v>
      </c>
      <c r="G20">
        <v>0.17702073281264999</v>
      </c>
      <c r="H20">
        <v>7.1698375662173399</v>
      </c>
      <c r="I20">
        <v>37.5150019153998</v>
      </c>
      <c r="J20">
        <v>-4.14572387583324</v>
      </c>
      <c r="K20">
        <v>9.0407678963325306</v>
      </c>
      <c r="L20">
        <v>-21.028044506706902</v>
      </c>
      <c r="M20">
        <v>3.5308776760346299</v>
      </c>
      <c r="N20">
        <v>14.163581509160901</v>
      </c>
      <c r="O20">
        <v>6.8420606033637803</v>
      </c>
      <c r="P20">
        <v>13.0468008690139</v>
      </c>
      <c r="Q20">
        <v>-1.43539012466113</v>
      </c>
      <c r="R20">
        <v>12.8350745558699</v>
      </c>
      <c r="S20">
        <v>-8.8469410778954707</v>
      </c>
      <c r="T20">
        <v>10.693305852317</v>
      </c>
      <c r="U20">
        <v>19.655446310777201</v>
      </c>
      <c r="V20">
        <v>3.6474274391011701</v>
      </c>
      <c r="W20">
        <v>1.0787155552244601</v>
      </c>
      <c r="X20">
        <v>-44.937307685082203</v>
      </c>
      <c r="Y20">
        <v>-3.1551863299593399</v>
      </c>
      <c r="Z20">
        <v>-22.011946403271399</v>
      </c>
      <c r="AA20">
        <v>0.77192311481313403</v>
      </c>
      <c r="AB20">
        <v>-9.7066142344573295E-2</v>
      </c>
      <c r="AC20">
        <v>-14.707261006367499</v>
      </c>
      <c r="AD20">
        <v>-2.5909124318891101</v>
      </c>
      <c r="AE20">
        <v>-2.2629982000022602</v>
      </c>
      <c r="AF20">
        <v>-20.5444271308689</v>
      </c>
      <c r="AG20">
        <v>1.9008665245493701</v>
      </c>
      <c r="AH20">
        <v>-20.752552425471301</v>
      </c>
      <c r="AI20">
        <v>5.5133882189747503</v>
      </c>
      <c r="AJ20">
        <v>11.4918353454932</v>
      </c>
      <c r="AK20">
        <v>-8.6380039873915904E-2</v>
      </c>
      <c r="AL20">
        <v>10.2811488632021</v>
      </c>
      <c r="AM20">
        <v>-2.2572782574069201</v>
      </c>
      <c r="AN20">
        <v>59.731632053970301</v>
      </c>
      <c r="AO20">
        <v>-0.25194956277005098</v>
      </c>
      <c r="AP20">
        <v>8.9617521453826097</v>
      </c>
      <c r="AQ20">
        <v>23.913005201653299</v>
      </c>
      <c r="AR20">
        <v>34.551257813286298</v>
      </c>
      <c r="AS20">
        <v>17.5774367604965</v>
      </c>
      <c r="AT20">
        <v>18.291836528841198</v>
      </c>
      <c r="AU20">
        <v>-57.141248746104502</v>
      </c>
      <c r="AV20">
        <v>-5.2447326832701897</v>
      </c>
      <c r="AW20">
        <v>-18.815113692674501</v>
      </c>
      <c r="AX20">
        <v>12.072220485212201</v>
      </c>
      <c r="AY20">
        <v>4.2263720510329996</v>
      </c>
      <c r="AZ20">
        <v>-7.7821222609266902</v>
      </c>
      <c r="BA20">
        <v>-23.387857857327798</v>
      </c>
      <c r="BB20">
        <v>6.3197508900745003</v>
      </c>
      <c r="BC20">
        <v>24.663408763653798</v>
      </c>
      <c r="BD20">
        <v>0.865787526011779</v>
      </c>
      <c r="BE20">
        <v>1.51692311700188</v>
      </c>
      <c r="BF20">
        <v>-2.1192525055690199</v>
      </c>
      <c r="BG20">
        <v>2.0626814699829499</v>
      </c>
      <c r="BH20">
        <v>7.5632688332523097</v>
      </c>
      <c r="BI20">
        <v>-1.20731588933199</v>
      </c>
      <c r="BJ20">
        <v>24.4419595148598</v>
      </c>
      <c r="BK20">
        <v>0.83757382392171198</v>
      </c>
      <c r="BL20">
        <v>-48.088805956995202</v>
      </c>
      <c r="BM20">
        <v>39.446039730381401</v>
      </c>
      <c r="BN20">
        <v>24.264569248910199</v>
      </c>
      <c r="BO20">
        <v>3.75766216417703</v>
      </c>
      <c r="BP20">
        <v>-10.2585454903152</v>
      </c>
      <c r="BQ20">
        <v>6.0968002997203099</v>
      </c>
      <c r="BR20">
        <v>7.6858741733107596</v>
      </c>
      <c r="BS20">
        <v>12.861729524125099</v>
      </c>
      <c r="BT20">
        <v>11.593162614283701</v>
      </c>
      <c r="BU20">
        <v>8.9049655896900592</v>
      </c>
      <c r="BV20">
        <v>10.326242081868401</v>
      </c>
      <c r="BW20">
        <v>-42.5374395463691</v>
      </c>
      <c r="BX20">
        <v>-18.518203783150401</v>
      </c>
      <c r="BY20">
        <v>-7.0047416980866499</v>
      </c>
      <c r="BZ20">
        <v>-9.6427791635024995</v>
      </c>
      <c r="CA20">
        <v>-2.8263795987507501</v>
      </c>
      <c r="CB20">
        <v>-26.943259465293401</v>
      </c>
      <c r="CC20">
        <v>-0.78114701775595596</v>
      </c>
      <c r="CD20">
        <v>-4.2101252344292099</v>
      </c>
      <c r="CE20">
        <v>-11.1088363984215</v>
      </c>
      <c r="CF20">
        <v>6.3059852032076797</v>
      </c>
      <c r="CG20">
        <v>-7.0641264319534898</v>
      </c>
      <c r="CH20">
        <v>12.063382533946999</v>
      </c>
      <c r="CI20">
        <v>11.1011892917079</v>
      </c>
      <c r="CJ20">
        <v>-1.9438537180666799</v>
      </c>
      <c r="CK20">
        <v>16.339669385861001</v>
      </c>
      <c r="CL20">
        <v>2.90283590678398</v>
      </c>
      <c r="CM20">
        <v>-6.9833598258507301</v>
      </c>
      <c r="CN20">
        <v>5.3888656268011204</v>
      </c>
      <c r="CO20">
        <v>-1.67492421289691</v>
      </c>
      <c r="CP20">
        <v>-4.1027598014765196</v>
      </c>
    </row>
    <row r="21" spans="1:94" x14ac:dyDescent="0.45">
      <c r="A21">
        <v>2009</v>
      </c>
      <c r="B21">
        <v>30.393103448275902</v>
      </c>
      <c r="C21">
        <v>28.11</v>
      </c>
      <c r="E21">
        <f t="shared" si="0"/>
        <v>-0.93188494232863794</v>
      </c>
      <c r="F21">
        <v>-17.239757478631201</v>
      </c>
      <c r="G21">
        <v>-1.15564590155506</v>
      </c>
      <c r="H21">
        <v>-4.0694056640133196</v>
      </c>
      <c r="I21" t="s">
        <v>0</v>
      </c>
      <c r="J21">
        <v>6.5715875340071701</v>
      </c>
      <c r="K21">
        <v>11.280657417216499</v>
      </c>
      <c r="L21">
        <v>-18.791602793949799</v>
      </c>
      <c r="M21">
        <v>-11.353560927102601</v>
      </c>
      <c r="N21">
        <v>24.9440391168967</v>
      </c>
      <c r="O21">
        <v>2.6654225283453599</v>
      </c>
      <c r="P21">
        <v>-5.8091297620215299</v>
      </c>
      <c r="Q21">
        <v>9.4239806194693294</v>
      </c>
      <c r="R21">
        <v>-2.0019825294561402</v>
      </c>
      <c r="S21">
        <v>-29.083429485928701</v>
      </c>
      <c r="T21">
        <v>-6.3632940489703396</v>
      </c>
      <c r="U21">
        <v>-12.0525632469387</v>
      </c>
      <c r="V21">
        <v>-11.3747055617049</v>
      </c>
      <c r="W21">
        <v>-1.4996847768182</v>
      </c>
      <c r="X21">
        <v>-10.402753036571299</v>
      </c>
      <c r="Y21">
        <v>19.2104302484443</v>
      </c>
      <c r="Z21">
        <v>-10.020849981703201</v>
      </c>
      <c r="AA21">
        <v>6.0723942193134404</v>
      </c>
      <c r="AB21">
        <v>-0.40971725209223597</v>
      </c>
      <c r="AC21">
        <v>0.83839923201628597</v>
      </c>
      <c r="AD21">
        <v>5.9169325447743004</v>
      </c>
      <c r="AE21">
        <v>-16.315305706061899</v>
      </c>
      <c r="AF21">
        <v>5.73881200106098</v>
      </c>
      <c r="AG21">
        <v>15.0953216009932</v>
      </c>
      <c r="AH21">
        <v>-4.39052808381898</v>
      </c>
      <c r="AI21">
        <v>12.4779544099811</v>
      </c>
      <c r="AJ21">
        <v>-4.0013859063216701</v>
      </c>
      <c r="AK21">
        <v>1.93391053280382</v>
      </c>
      <c r="AL21">
        <v>-11.1622251237941</v>
      </c>
      <c r="AM21">
        <v>0.63200805959959905</v>
      </c>
      <c r="AN21">
        <v>7.2297235915316298</v>
      </c>
      <c r="AO21">
        <v>-2.2763961117260201</v>
      </c>
      <c r="AP21">
        <v>0.94719788945911698</v>
      </c>
      <c r="AQ21">
        <v>8.7954549074274908</v>
      </c>
      <c r="AR21">
        <v>2.4616356646744402</v>
      </c>
      <c r="AS21">
        <v>-15.302228513373599</v>
      </c>
      <c r="AT21">
        <v>-1.2866845741806501</v>
      </c>
      <c r="AU21">
        <v>-7.9952172201599501</v>
      </c>
      <c r="AV21">
        <v>-26.759852626762001</v>
      </c>
      <c r="AW21">
        <v>-17.198705005162601</v>
      </c>
      <c r="AX21">
        <v>-4.3955356257703802</v>
      </c>
      <c r="AY21">
        <v>13.1270661667401</v>
      </c>
      <c r="AZ21">
        <v>-10.8144990569185</v>
      </c>
      <c r="BA21">
        <v>18.4105962622608</v>
      </c>
      <c r="BB21">
        <v>-7.7019912420081598</v>
      </c>
      <c r="BC21">
        <v>0.16739255104494299</v>
      </c>
      <c r="BD21">
        <v>-5.7342233059742398E-2</v>
      </c>
      <c r="BE21">
        <v>-9.5379980071702697</v>
      </c>
      <c r="BF21">
        <v>2.5730462481675098</v>
      </c>
      <c r="BG21">
        <v>1.28769287631665</v>
      </c>
      <c r="BH21">
        <v>-0.38187425050026902</v>
      </c>
      <c r="BI21">
        <v>14.091382877246399</v>
      </c>
      <c r="BJ21">
        <v>3.4769543278579498</v>
      </c>
      <c r="BK21">
        <v>-0.12609660643684301</v>
      </c>
      <c r="BL21" t="s">
        <v>0</v>
      </c>
      <c r="BM21">
        <v>5.2539794088233096</v>
      </c>
      <c r="BN21">
        <v>12.1705874651446</v>
      </c>
      <c r="BO21">
        <v>13.704916716044201</v>
      </c>
      <c r="BP21">
        <v>17.792535715502101</v>
      </c>
      <c r="BQ21">
        <v>7.5240988283900201</v>
      </c>
      <c r="BR21">
        <v>19.037722703804</v>
      </c>
      <c r="BS21">
        <v>13.920896761467199</v>
      </c>
      <c r="BT21">
        <v>-11.8148509130326</v>
      </c>
      <c r="BU21">
        <v>15.376121238314701</v>
      </c>
      <c r="BV21">
        <v>-0.44558091938758099</v>
      </c>
      <c r="BW21">
        <v>-0.651210082004129</v>
      </c>
      <c r="BX21">
        <v>-3.3465318599489402</v>
      </c>
      <c r="BY21">
        <v>0.85540977502107296</v>
      </c>
      <c r="BZ21">
        <v>4.8964123170391902</v>
      </c>
      <c r="CA21">
        <v>-3.0856794506515</v>
      </c>
      <c r="CB21">
        <v>-0.33711968646252799</v>
      </c>
      <c r="CC21">
        <v>2.3032076031912698</v>
      </c>
      <c r="CD21">
        <v>9.1163876889685405</v>
      </c>
      <c r="CE21">
        <v>-0.91904793756697301</v>
      </c>
      <c r="CF21">
        <v>-27.276509872144199</v>
      </c>
      <c r="CG21">
        <v>-0.68348820783672404</v>
      </c>
      <c r="CH21">
        <v>-31.637433524136998</v>
      </c>
      <c r="CI21">
        <v>-16.453843265189501</v>
      </c>
      <c r="CJ21">
        <v>4.4670347151261298</v>
      </c>
      <c r="CK21">
        <v>-24.274634635550001</v>
      </c>
      <c r="CL21">
        <v>-2.3081942740168699</v>
      </c>
      <c r="CM21">
        <v>10.798974825095801</v>
      </c>
      <c r="CN21">
        <v>9.6060984752917697</v>
      </c>
      <c r="CO21">
        <v>-17.317110401197901</v>
      </c>
      <c r="CP21">
        <v>-1.3851842776551999</v>
      </c>
    </row>
    <row r="22" spans="1:94" x14ac:dyDescent="0.45">
      <c r="A22">
        <v>2010</v>
      </c>
      <c r="B22">
        <v>21.7713409961686</v>
      </c>
      <c r="C22">
        <v>21.56</v>
      </c>
      <c r="E22">
        <f t="shared" si="0"/>
        <v>5.620483243144168</v>
      </c>
      <c r="F22">
        <v>-21.018922713780501</v>
      </c>
      <c r="G22">
        <v>-1.7980378102618599</v>
      </c>
      <c r="H22">
        <v>4.8484672459970097</v>
      </c>
      <c r="I22">
        <v>25.646328784323298</v>
      </c>
      <c r="J22">
        <v>3.4623635656555201</v>
      </c>
      <c r="K22">
        <v>3.5459304152868998</v>
      </c>
      <c r="L22">
        <v>-30.6297800228608</v>
      </c>
      <c r="M22">
        <v>3.6423822631651999</v>
      </c>
      <c r="N22">
        <v>7.1556910443515598</v>
      </c>
      <c r="O22">
        <v>-1.41505977512946</v>
      </c>
      <c r="P22">
        <v>-5.2908053213599304</v>
      </c>
      <c r="Q22">
        <v>17.160006009383199</v>
      </c>
      <c r="R22">
        <v>1.1875873627060001</v>
      </c>
      <c r="S22">
        <v>-21.845614007600201</v>
      </c>
      <c r="T22">
        <v>-23.8687389469202</v>
      </c>
      <c r="U22">
        <v>6.9431537691854901</v>
      </c>
      <c r="V22">
        <v>8.34034695374317</v>
      </c>
      <c r="W22">
        <v>-2.7696473194982998</v>
      </c>
      <c r="X22">
        <v>0.82424919044261602</v>
      </c>
      <c r="Y22">
        <v>24.678920180197299</v>
      </c>
      <c r="Z22">
        <v>4.3631264336025204</v>
      </c>
      <c r="AA22">
        <v>-5.0812285423219798E-2</v>
      </c>
      <c r="AB22">
        <v>0.136291752427042</v>
      </c>
      <c r="AC22">
        <v>-1.48735034432225</v>
      </c>
      <c r="AD22">
        <v>5.7919424153810999</v>
      </c>
      <c r="AE22">
        <v>7.9479931199582596</v>
      </c>
      <c r="AF22">
        <v>11.4318551414097</v>
      </c>
      <c r="AG22">
        <v>14.9605466155115</v>
      </c>
      <c r="AH22">
        <v>6.4082291919419196</v>
      </c>
      <c r="AI22">
        <v>6.8928693267329102</v>
      </c>
      <c r="AJ22">
        <v>27.6849333077671</v>
      </c>
      <c r="AK22">
        <v>9.13508958771782</v>
      </c>
      <c r="AL22">
        <v>2.19219481784079</v>
      </c>
      <c r="AM22">
        <v>1.07765458831996</v>
      </c>
      <c r="AN22">
        <v>8.8106235737686305</v>
      </c>
      <c r="AO22">
        <v>-2.8048059110218002</v>
      </c>
      <c r="AP22">
        <v>17.993194820900399</v>
      </c>
      <c r="AQ22">
        <v>28.578643045998898</v>
      </c>
      <c r="AR22">
        <v>-6.2868023286148196</v>
      </c>
      <c r="AS22">
        <v>-4.0493347567192597</v>
      </c>
      <c r="AT22">
        <v>10.484649635563599</v>
      </c>
      <c r="AU22">
        <v>-13.207023873551799</v>
      </c>
      <c r="AV22">
        <v>1.45595961000087</v>
      </c>
      <c r="AW22">
        <v>17.398459439918099</v>
      </c>
      <c r="AX22">
        <v>9.8954506978510999</v>
      </c>
      <c r="AY22">
        <v>11.1178972175498</v>
      </c>
      <c r="AZ22">
        <v>-9.1203589695004403</v>
      </c>
      <c r="BA22">
        <v>14.7395144341191</v>
      </c>
      <c r="BB22">
        <v>-2.6541450011952601</v>
      </c>
      <c r="BC22">
        <v>27.3651055360701</v>
      </c>
      <c r="BD22">
        <v>-22.0090208060995</v>
      </c>
      <c r="BE22">
        <v>9.4928868970112195</v>
      </c>
      <c r="BF22">
        <v>3.3949595746747697E-2</v>
      </c>
      <c r="BG22">
        <v>-1.1042695382849099</v>
      </c>
      <c r="BH22">
        <v>17.639047618522302</v>
      </c>
      <c r="BI22">
        <v>-1.80219871760623</v>
      </c>
      <c r="BJ22">
        <v>3.6790887553484901</v>
      </c>
      <c r="BK22">
        <v>11.715359316272799</v>
      </c>
      <c r="BL22">
        <v>-10.1522881857024</v>
      </c>
      <c r="BM22">
        <v>-6.9153564162755297</v>
      </c>
      <c r="BN22">
        <v>33.549767218718003</v>
      </c>
      <c r="BO22">
        <v>5.65735356167683</v>
      </c>
      <c r="BP22">
        <v>18.4553224374339</v>
      </c>
      <c r="BQ22">
        <v>4.4067916687499098</v>
      </c>
      <c r="BR22">
        <v>20.035992414267199</v>
      </c>
      <c r="BS22">
        <v>20.915652256095701</v>
      </c>
      <c r="BT22">
        <v>14.1847911320924</v>
      </c>
      <c r="BU22">
        <v>9.1645024713852301</v>
      </c>
      <c r="BV22">
        <v>12.7364296623242</v>
      </c>
      <c r="BW22">
        <v>-28.772981916999299</v>
      </c>
      <c r="BX22">
        <v>22.387264100865501</v>
      </c>
      <c r="BY22">
        <v>0.98219524294155802</v>
      </c>
      <c r="BZ22">
        <v>3.8257857477877799</v>
      </c>
      <c r="CA22">
        <v>8.9641367437830297</v>
      </c>
      <c r="CB22">
        <v>11.5697294484123</v>
      </c>
      <c r="CC22">
        <v>0.57758276982259804</v>
      </c>
      <c r="CD22">
        <v>10.891474122002901</v>
      </c>
      <c r="CE22">
        <v>-1.19779359611678</v>
      </c>
      <c r="CF22">
        <v>-8.9927898099056893</v>
      </c>
      <c r="CG22">
        <v>24.246519479770601</v>
      </c>
      <c r="CH22">
        <v>32.259477203838301</v>
      </c>
      <c r="CI22">
        <v>7.5426899077339504</v>
      </c>
      <c r="CJ22">
        <v>13.917712308833501</v>
      </c>
      <c r="CK22">
        <v>15.967870866415501</v>
      </c>
      <c r="CL22">
        <v>6.8433206699219404</v>
      </c>
      <c r="CM22">
        <v>1.0468774546538699</v>
      </c>
      <c r="CN22">
        <v>22.302046427995698</v>
      </c>
      <c r="CO22">
        <v>3.6310717380701401</v>
      </c>
      <c r="CP22">
        <v>7.5466066812985302</v>
      </c>
    </row>
    <row r="23" spans="1:94" x14ac:dyDescent="0.45">
      <c r="A23">
        <v>2011</v>
      </c>
      <c r="B23">
        <v>23.4578846153846</v>
      </c>
      <c r="C23">
        <v>20.395</v>
      </c>
      <c r="E23">
        <f t="shared" si="0"/>
        <v>-6.9957020936463072</v>
      </c>
      <c r="F23">
        <v>0.68314803741888896</v>
      </c>
      <c r="G23">
        <v>-12.403884227408801</v>
      </c>
      <c r="H23">
        <v>2.0475590486013102</v>
      </c>
      <c r="I23">
        <v>-10.264809922859</v>
      </c>
      <c r="J23">
        <v>12.382219037514799</v>
      </c>
      <c r="K23">
        <v>-3.2751216732284099</v>
      </c>
      <c r="L23">
        <v>-25.3095405287267</v>
      </c>
      <c r="M23">
        <v>-15.589677628575499</v>
      </c>
      <c r="N23">
        <v>-13.4241042164033</v>
      </c>
      <c r="O23">
        <v>-12.661734018145699</v>
      </c>
      <c r="P23">
        <v>-2.8313285535491599</v>
      </c>
      <c r="Q23">
        <v>-6.54653758673191</v>
      </c>
      <c r="R23">
        <v>-19.112096384969501</v>
      </c>
      <c r="S23">
        <v>-20.391251901825498</v>
      </c>
      <c r="T23">
        <v>-15.442326405021801</v>
      </c>
      <c r="U23">
        <v>8.6310157368590499</v>
      </c>
      <c r="V23">
        <v>-15.1816592610712</v>
      </c>
      <c r="W23">
        <v>-7.6853166762149998</v>
      </c>
      <c r="X23">
        <v>10.694606222717301</v>
      </c>
      <c r="Y23">
        <v>-14.882220388596799</v>
      </c>
      <c r="Z23">
        <v>-21.274133511302502</v>
      </c>
      <c r="AA23">
        <v>-7.27686346272377</v>
      </c>
      <c r="AB23">
        <v>3.7097810663993903E-2</v>
      </c>
      <c r="AC23">
        <v>-4.0421453701059598</v>
      </c>
      <c r="AD23">
        <v>1.5431793420531501</v>
      </c>
      <c r="AE23">
        <v>-3.9148166050355102</v>
      </c>
      <c r="AF23">
        <v>-9.5453845731377402</v>
      </c>
      <c r="AG23">
        <v>6.4826733592786496</v>
      </c>
      <c r="AH23">
        <v>-8.6028299327504207</v>
      </c>
      <c r="AI23">
        <v>-6.9101825836070701</v>
      </c>
      <c r="AJ23">
        <v>-9.0560075776853601</v>
      </c>
      <c r="AK23">
        <v>-6.7750224889364201</v>
      </c>
      <c r="AL23">
        <v>-22.946206181927199</v>
      </c>
      <c r="AM23">
        <v>-0.42793747069535498</v>
      </c>
      <c r="AN23">
        <v>14.7168477599289</v>
      </c>
      <c r="AO23">
        <v>17.9152797609764</v>
      </c>
      <c r="AP23">
        <v>2.2139886826116499</v>
      </c>
      <c r="AQ23">
        <v>27.595461886488302</v>
      </c>
      <c r="AR23">
        <v>3.0420839391298999</v>
      </c>
      <c r="AS23">
        <v>3.0441949264292001</v>
      </c>
      <c r="AT23">
        <v>-24.185352944601199</v>
      </c>
      <c r="AU23">
        <v>-33.933846008968104</v>
      </c>
      <c r="AV23">
        <v>11.8687211459292</v>
      </c>
      <c r="AW23">
        <v>-17.3358310721705</v>
      </c>
      <c r="AX23">
        <v>-38.642709815099103</v>
      </c>
      <c r="AY23">
        <v>-17.238151185391899</v>
      </c>
      <c r="AZ23">
        <v>-6.0079031187309697</v>
      </c>
      <c r="BA23">
        <v>12.896146398351499</v>
      </c>
      <c r="BB23">
        <v>-6.3890408623844799</v>
      </c>
      <c r="BC23">
        <v>11.272770028318501</v>
      </c>
      <c r="BD23">
        <v>-21.8876935583734</v>
      </c>
      <c r="BE23">
        <v>-17.169149773147801</v>
      </c>
      <c r="BF23">
        <v>-2.29821440875283</v>
      </c>
      <c r="BG23">
        <v>-14.9425489790654</v>
      </c>
      <c r="BH23">
        <v>-15.379808009577401</v>
      </c>
      <c r="BI23">
        <v>-3.99586226093956</v>
      </c>
      <c r="BJ23">
        <v>5.3484343152950302</v>
      </c>
      <c r="BK23">
        <v>19.9414498120282</v>
      </c>
      <c r="BL23" t="s">
        <v>0</v>
      </c>
      <c r="BM23">
        <v>-46.016493961451701</v>
      </c>
      <c r="BN23">
        <v>2.1688136250372398</v>
      </c>
      <c r="BO23">
        <v>-10.2693570527268</v>
      </c>
      <c r="BP23">
        <v>-5.0763090069699803</v>
      </c>
      <c r="BQ23">
        <v>-20.583096946894699</v>
      </c>
      <c r="BR23">
        <v>-9.4060085572364809</v>
      </c>
      <c r="BS23">
        <v>-4.42873014518561</v>
      </c>
      <c r="BT23">
        <v>-55.939125582517399</v>
      </c>
      <c r="BU23">
        <v>2.93992064226489</v>
      </c>
      <c r="BV23">
        <v>-15.740389449406999</v>
      </c>
      <c r="BW23">
        <v>-5.3417117423913503</v>
      </c>
      <c r="BX23">
        <v>28.6109840214909</v>
      </c>
      <c r="BY23">
        <v>-14.158330336376601</v>
      </c>
      <c r="BZ23">
        <v>-5.2668134913358502</v>
      </c>
      <c r="CA23">
        <v>-5.9956484471275404</v>
      </c>
      <c r="CB23">
        <v>-0.76163448061898897</v>
      </c>
      <c r="CC23">
        <v>-8.9782651560198001</v>
      </c>
      <c r="CD23">
        <v>-27.680857293513601</v>
      </c>
      <c r="CE23">
        <v>-3.2956728394326502</v>
      </c>
      <c r="CF23">
        <v>-15.8055797791376</v>
      </c>
      <c r="CG23">
        <v>-5.4610898196526501</v>
      </c>
      <c r="CH23">
        <v>-23.083420803369702</v>
      </c>
      <c r="CI23">
        <v>-25.6590902932627</v>
      </c>
      <c r="CJ23">
        <v>-3.1576714393673799</v>
      </c>
      <c r="CK23">
        <v>17.294807063762502</v>
      </c>
      <c r="CL23">
        <v>-5.4634794440611101</v>
      </c>
      <c r="CM23">
        <v>-4.6003702867490599</v>
      </c>
      <c r="CN23">
        <v>-3.3600274362262401</v>
      </c>
      <c r="CO23">
        <v>12.869754962753699</v>
      </c>
      <c r="CP23">
        <v>-11.1545168873078</v>
      </c>
    </row>
    <row r="24" spans="1:94" x14ac:dyDescent="0.45">
      <c r="A24">
        <v>2012</v>
      </c>
      <c r="B24">
        <v>17.048735632183899</v>
      </c>
      <c r="C24">
        <v>17.29</v>
      </c>
      <c r="E24">
        <f t="shared" si="0"/>
        <v>-3.7046446223506422</v>
      </c>
      <c r="F24">
        <v>-28.8572480956399</v>
      </c>
      <c r="G24">
        <v>-9.3175694316424291</v>
      </c>
      <c r="H24">
        <v>-1.44473738006012</v>
      </c>
      <c r="I24">
        <v>9.4529982294916195</v>
      </c>
      <c r="J24">
        <v>-2.1279514042560601</v>
      </c>
      <c r="K24">
        <v>-2.0444974335057502</v>
      </c>
      <c r="L24">
        <v>-8.5445722844778302</v>
      </c>
      <c r="M24">
        <v>-33.261146648967802</v>
      </c>
      <c r="N24">
        <v>-23.633017298232499</v>
      </c>
      <c r="O24">
        <v>7.6108809497329499</v>
      </c>
      <c r="P24">
        <v>-9.4960144178420993</v>
      </c>
      <c r="Q24">
        <v>-9.9581757324944604</v>
      </c>
      <c r="R24">
        <v>-14.395463880621699</v>
      </c>
      <c r="S24">
        <v>-11.2732726892042</v>
      </c>
      <c r="T24">
        <v>-5.1980146680066897</v>
      </c>
      <c r="U24">
        <v>-9.9637927508685493</v>
      </c>
      <c r="V24">
        <v>6.9124087850091298</v>
      </c>
      <c r="W24">
        <v>-18.943485488001802</v>
      </c>
      <c r="X24">
        <v>-43.420758938527698</v>
      </c>
      <c r="Y24">
        <v>-3.3568503620611598</v>
      </c>
      <c r="Z24">
        <v>4.2148338053154903</v>
      </c>
      <c r="AA24">
        <v>-2.8196867534937802</v>
      </c>
      <c r="AB24">
        <v>-2.1612656142126401</v>
      </c>
      <c r="AC24">
        <v>-9.9356606445965695E-2</v>
      </c>
      <c r="AD24">
        <v>-5.9140355439093897</v>
      </c>
      <c r="AE24">
        <v>-11.252795966677001</v>
      </c>
      <c r="AF24">
        <v>-11.9322108447472</v>
      </c>
      <c r="AG24">
        <v>-19.596820333665001</v>
      </c>
      <c r="AH24">
        <v>-1.06708166314748</v>
      </c>
      <c r="AI24">
        <v>-20.491659170538</v>
      </c>
      <c r="AJ24">
        <v>-3.3784448573098298</v>
      </c>
      <c r="AK24">
        <v>5.0908882273538403</v>
      </c>
      <c r="AL24">
        <v>4.27260324009276</v>
      </c>
      <c r="AM24">
        <v>-5.3584009722615802</v>
      </c>
      <c r="AN24">
        <v>7.6933590976230199</v>
      </c>
      <c r="AO24">
        <v>11.8108586979357</v>
      </c>
      <c r="AP24">
        <v>6.5590889678331301</v>
      </c>
      <c r="AQ24">
        <v>15.3044939853537</v>
      </c>
      <c r="AR24">
        <v>-5.45386384179064</v>
      </c>
      <c r="AS24">
        <v>1.2592394507971101</v>
      </c>
      <c r="AT24">
        <v>-20.9710580252105</v>
      </c>
      <c r="AU24">
        <v>-16.8949216346229</v>
      </c>
      <c r="AV24">
        <v>-3.9888940660210501</v>
      </c>
      <c r="AW24">
        <v>-5.4654283096339498</v>
      </c>
      <c r="AX24">
        <v>-10.494931683943401</v>
      </c>
      <c r="AY24">
        <v>16.522468995199802</v>
      </c>
      <c r="AZ24">
        <v>5.6043148369078102</v>
      </c>
      <c r="BA24">
        <v>-4.9212781173002096</v>
      </c>
      <c r="BB24">
        <v>8.1237433627922293</v>
      </c>
      <c r="BC24">
        <v>-12.470527484763901</v>
      </c>
      <c r="BD24">
        <v>-27.374229118471298</v>
      </c>
      <c r="BE24">
        <v>-16.711835606896699</v>
      </c>
      <c r="BF24">
        <v>-3.3376819199471299</v>
      </c>
      <c r="BG24">
        <v>7.3991165575891404</v>
      </c>
      <c r="BH24">
        <v>1.88969095629243</v>
      </c>
      <c r="BI24">
        <v>-3.3382744867491301</v>
      </c>
      <c r="BJ24">
        <v>24.206752150738101</v>
      </c>
      <c r="BK24">
        <v>-3.2767986535231901</v>
      </c>
      <c r="BL24">
        <v>7.3759733086931201</v>
      </c>
      <c r="BM24">
        <v>2.14461309196576</v>
      </c>
      <c r="BN24">
        <v>9.4862000067216705</v>
      </c>
      <c r="BO24">
        <v>-2.7536638518540699</v>
      </c>
      <c r="BP24">
        <v>1.4206272911448301</v>
      </c>
      <c r="BQ24">
        <v>-3.5432582360923801</v>
      </c>
      <c r="BR24">
        <v>-2.6014353314378602</v>
      </c>
      <c r="BS24">
        <v>-7.76005483705418</v>
      </c>
      <c r="BT24">
        <v>-17.4602424891333</v>
      </c>
      <c r="BU24">
        <v>-0.83011493153772897</v>
      </c>
      <c r="BV24">
        <v>10.5864310938515</v>
      </c>
      <c r="BW24">
        <v>11.7180566867926</v>
      </c>
      <c r="BX24">
        <v>28.606243080512598</v>
      </c>
      <c r="BY24">
        <v>-11.169643298223701</v>
      </c>
      <c r="BZ24">
        <v>0.35181210059069201</v>
      </c>
      <c r="CA24">
        <v>-6.3681651249006404</v>
      </c>
      <c r="CB24">
        <v>8.8102028437352899</v>
      </c>
      <c r="CC24">
        <v>-5.2966844081630997</v>
      </c>
      <c r="CD24">
        <v>-3.1532472543663799</v>
      </c>
      <c r="CE24">
        <v>6.8232572633725699</v>
      </c>
      <c r="CF24">
        <v>-7.6548303003606799</v>
      </c>
      <c r="CG24">
        <v>-1.1253204130666801</v>
      </c>
      <c r="CH24">
        <v>-22.879115752496599</v>
      </c>
      <c r="CI24">
        <v>-25.852031639718099</v>
      </c>
      <c r="CJ24">
        <v>2.45964550639275</v>
      </c>
      <c r="CK24">
        <v>13.3182545603915</v>
      </c>
      <c r="CL24">
        <v>0.35211420249865499</v>
      </c>
      <c r="CM24">
        <v>-2.8832046016214998</v>
      </c>
      <c r="CN24">
        <v>2.0783199482722599</v>
      </c>
      <c r="CO24">
        <v>6.9067172904299996</v>
      </c>
      <c r="CP24">
        <v>-10.740517310911301</v>
      </c>
    </row>
    <row r="25" spans="1:94" x14ac:dyDescent="0.45">
      <c r="A25" t="s">
        <v>111</v>
      </c>
      <c r="B25">
        <f xml:space="preserve"> CORREL(B2:B24,E2:E24)</f>
        <v>-2.2260196597935555E-2</v>
      </c>
      <c r="C25">
        <f xml:space="preserve"> CORREL(C2:C24,E2:E24)</f>
        <v>-2.4603633539428415E-2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25"/>
  <sheetViews>
    <sheetView topLeftCell="U1" workbookViewId="0">
      <selection activeCell="E2" sqref="E2"/>
    </sheetView>
  </sheetViews>
  <sheetFormatPr defaultRowHeight="14.25" x14ac:dyDescent="0.45"/>
  <sheetData>
    <row r="1" spans="1:30" x14ac:dyDescent="0.45">
      <c r="A1" t="s">
        <v>1</v>
      </c>
      <c r="B1" t="s">
        <v>109</v>
      </c>
      <c r="C1" t="s">
        <v>110</v>
      </c>
      <c r="E1" t="s">
        <v>113</v>
      </c>
      <c r="F1" t="s">
        <v>3</v>
      </c>
      <c r="G1" t="s">
        <v>4</v>
      </c>
      <c r="H1" t="s">
        <v>6</v>
      </c>
      <c r="I1" t="s">
        <v>10</v>
      </c>
      <c r="J1" t="s">
        <v>12</v>
      </c>
      <c r="K1" t="s">
        <v>17</v>
      </c>
      <c r="L1" t="s">
        <v>18</v>
      </c>
      <c r="M1" t="s">
        <v>22</v>
      </c>
      <c r="N1" t="s">
        <v>23</v>
      </c>
      <c r="O1" t="s">
        <v>24</v>
      </c>
      <c r="P1" t="s">
        <v>32</v>
      </c>
      <c r="Q1" t="s">
        <v>34</v>
      </c>
      <c r="R1" t="s">
        <v>36</v>
      </c>
      <c r="S1" t="s">
        <v>49</v>
      </c>
      <c r="T1" t="s">
        <v>53</v>
      </c>
      <c r="U1" t="s">
        <v>54</v>
      </c>
      <c r="V1" t="s">
        <v>56</v>
      </c>
      <c r="W1" t="s">
        <v>62</v>
      </c>
      <c r="X1" t="s">
        <v>63</v>
      </c>
      <c r="Y1" t="s">
        <v>70</v>
      </c>
      <c r="Z1" t="s">
        <v>72</v>
      </c>
      <c r="AA1" t="s">
        <v>74</v>
      </c>
      <c r="AB1" t="s">
        <v>75</v>
      </c>
      <c r="AC1" t="s">
        <v>83</v>
      </c>
      <c r="AD1" t="s">
        <v>84</v>
      </c>
    </row>
    <row r="2" spans="1:30" x14ac:dyDescent="0.45">
      <c r="A2">
        <v>1990</v>
      </c>
      <c r="B2">
        <v>22.442538461538401</v>
      </c>
      <c r="C2">
        <v>22.45</v>
      </c>
      <c r="E2">
        <f t="shared" ref="E2:E24" si="0">AVERAGE(F2:AD2)</f>
        <v>-4.6100660423090787</v>
      </c>
      <c r="F2">
        <v>-3.7504714277017301</v>
      </c>
      <c r="G2">
        <v>-5.4514632564226702</v>
      </c>
      <c r="H2">
        <v>5.7592797962909499</v>
      </c>
      <c r="I2">
        <v>11.894255332660499</v>
      </c>
      <c r="J2" t="s">
        <v>0</v>
      </c>
      <c r="K2" t="s">
        <v>0</v>
      </c>
      <c r="L2">
        <v>-11.5168076668695</v>
      </c>
      <c r="M2" t="s">
        <v>0</v>
      </c>
      <c r="N2">
        <v>-4.2774684372935896</v>
      </c>
      <c r="O2">
        <v>-6.9744263481543696</v>
      </c>
      <c r="P2">
        <v>-12.047978018183599</v>
      </c>
      <c r="Q2" t="s">
        <v>0</v>
      </c>
      <c r="R2">
        <v>-18.6931017931581</v>
      </c>
      <c r="S2" t="s">
        <v>0</v>
      </c>
      <c r="T2">
        <v>-7.4989595238914699</v>
      </c>
      <c r="U2">
        <v>11.294459624433401</v>
      </c>
      <c r="V2">
        <v>1.3472131097131701</v>
      </c>
      <c r="W2" t="s">
        <v>0</v>
      </c>
      <c r="X2" t="s">
        <v>0</v>
      </c>
      <c r="Y2" t="s">
        <v>0</v>
      </c>
      <c r="Z2">
        <v>-21.805263222047301</v>
      </c>
      <c r="AA2">
        <v>-2.1656730511923898</v>
      </c>
      <c r="AB2">
        <v>-2.2936666520064701</v>
      </c>
      <c r="AC2">
        <v>-18.2168785264242</v>
      </c>
      <c r="AD2">
        <v>6.0258273409930299</v>
      </c>
    </row>
    <row r="3" spans="1:30" x14ac:dyDescent="0.45">
      <c r="A3">
        <v>1991</v>
      </c>
      <c r="B3">
        <v>17.739808429118799</v>
      </c>
      <c r="C3">
        <v>17.32</v>
      </c>
      <c r="E3">
        <f t="shared" si="0"/>
        <v>-0.58430832734031757</v>
      </c>
      <c r="F3">
        <v>3.9260696165333</v>
      </c>
      <c r="G3">
        <v>1.4903789372305201</v>
      </c>
      <c r="H3">
        <v>6.8954958672131399</v>
      </c>
      <c r="I3">
        <v>-3.8924271739018801</v>
      </c>
      <c r="J3" t="s">
        <v>0</v>
      </c>
      <c r="K3" t="s">
        <v>0</v>
      </c>
      <c r="L3">
        <v>-1.1532790337571901</v>
      </c>
      <c r="M3">
        <v>-35.283644890138099</v>
      </c>
      <c r="N3">
        <v>1.8944259399469401</v>
      </c>
      <c r="O3">
        <v>2.6158039996809599</v>
      </c>
      <c r="P3">
        <v>7.1665897117143</v>
      </c>
      <c r="Q3">
        <v>2.7730733858192602</v>
      </c>
      <c r="R3">
        <v>-4.1726221661327498</v>
      </c>
      <c r="S3" t="s">
        <v>0</v>
      </c>
      <c r="T3">
        <v>2.71726453645319</v>
      </c>
      <c r="U3">
        <v>15.2916604222407</v>
      </c>
      <c r="V3">
        <v>2.4446478591138101</v>
      </c>
      <c r="W3" t="s">
        <v>0</v>
      </c>
      <c r="X3" t="s">
        <v>0</v>
      </c>
      <c r="Y3" t="s">
        <v>0</v>
      </c>
      <c r="Z3">
        <v>6.2020700223295098</v>
      </c>
      <c r="AA3">
        <v>1.71386976023913</v>
      </c>
      <c r="AB3">
        <v>-7.4249852459353596</v>
      </c>
      <c r="AC3">
        <v>2.2169592910068898</v>
      </c>
      <c r="AD3">
        <v>-16.523209059122401</v>
      </c>
    </row>
    <row r="4" spans="1:30" x14ac:dyDescent="0.45">
      <c r="A4">
        <v>1992</v>
      </c>
      <c r="B4">
        <v>14.9802290076336</v>
      </c>
      <c r="C4">
        <v>15.19</v>
      </c>
      <c r="E4">
        <f t="shared" si="0"/>
        <v>-11.571661566265766</v>
      </c>
      <c r="F4">
        <v>-15.275901714672001</v>
      </c>
      <c r="G4">
        <v>-4.5837119741572403</v>
      </c>
      <c r="H4">
        <v>6.3182662642080096</v>
      </c>
      <c r="I4">
        <v>-13.3370555029793</v>
      </c>
      <c r="J4" t="s">
        <v>0</v>
      </c>
      <c r="K4" t="s">
        <v>0</v>
      </c>
      <c r="L4">
        <v>0.88505668231940204</v>
      </c>
      <c r="M4">
        <v>-21.353303620896298</v>
      </c>
      <c r="N4">
        <v>-5.5544690076903596</v>
      </c>
      <c r="O4">
        <v>-2.2238023762504202</v>
      </c>
      <c r="P4">
        <v>-18.629109588611598</v>
      </c>
      <c r="Q4">
        <v>-38.795254160876901</v>
      </c>
      <c r="R4">
        <v>-17.043666043365899</v>
      </c>
      <c r="S4" t="s">
        <v>0</v>
      </c>
      <c r="T4">
        <v>1.6500158766418</v>
      </c>
      <c r="U4">
        <v>-3.7280190683920398</v>
      </c>
      <c r="V4">
        <v>-16.155893499437799</v>
      </c>
      <c r="W4" t="s">
        <v>0</v>
      </c>
      <c r="X4" t="s">
        <v>0</v>
      </c>
      <c r="Y4" t="s">
        <v>0</v>
      </c>
      <c r="Z4">
        <v>-29.039604490364798</v>
      </c>
      <c r="AA4">
        <v>-13.658854249130499</v>
      </c>
      <c r="AB4">
        <v>-8.0085315245924296</v>
      </c>
      <c r="AC4">
        <v>-4.6061170986590403</v>
      </c>
      <c r="AD4">
        <v>-16.721614662142098</v>
      </c>
    </row>
    <row r="5" spans="1:30" x14ac:dyDescent="0.45">
      <c r="A5">
        <v>1993</v>
      </c>
      <c r="B5">
        <v>12.2973946360153</v>
      </c>
      <c r="C5">
        <v>12.41</v>
      </c>
      <c r="E5">
        <f t="shared" si="0"/>
        <v>-0.58772162354228663</v>
      </c>
      <c r="F5">
        <v>3.49776834488513</v>
      </c>
      <c r="G5">
        <v>0.78478555005281703</v>
      </c>
      <c r="H5">
        <v>-27.073088055830802</v>
      </c>
      <c r="I5">
        <v>-0.94189225242765695</v>
      </c>
      <c r="J5" t="s">
        <v>0</v>
      </c>
      <c r="K5" t="s">
        <v>0</v>
      </c>
      <c r="L5">
        <v>-6.0062828051132602</v>
      </c>
      <c r="M5">
        <v>8.5489112058613408</v>
      </c>
      <c r="N5">
        <v>-5.8594805279412201</v>
      </c>
      <c r="O5">
        <v>-6.2947701828687599</v>
      </c>
      <c r="P5">
        <v>-8.7859521412109594</v>
      </c>
      <c r="Q5">
        <v>10.567835391989201</v>
      </c>
      <c r="R5">
        <v>-14.5087485978343</v>
      </c>
      <c r="S5" t="s">
        <v>0</v>
      </c>
      <c r="T5">
        <v>-7.7073179325631003</v>
      </c>
      <c r="U5">
        <v>11.5674196377069</v>
      </c>
      <c r="V5">
        <v>2.2976129771595999</v>
      </c>
      <c r="W5" t="s">
        <v>0</v>
      </c>
      <c r="X5">
        <v>-2.0875311059037198</v>
      </c>
      <c r="Y5" t="s">
        <v>0</v>
      </c>
      <c r="Z5">
        <v>2.6220236387168301</v>
      </c>
      <c r="AA5">
        <v>17.932004272162601</v>
      </c>
      <c r="AB5">
        <v>3.9470630472623598</v>
      </c>
      <c r="AC5">
        <v>5.3610047141758796</v>
      </c>
      <c r="AD5">
        <v>0.38420235087538401</v>
      </c>
    </row>
    <row r="6" spans="1:30" x14ac:dyDescent="0.45">
      <c r="A6">
        <v>1994</v>
      </c>
      <c r="B6">
        <v>13.4970384615385</v>
      </c>
      <c r="C6">
        <v>13.78</v>
      </c>
      <c r="E6">
        <f t="shared" si="0"/>
        <v>12.705197020708606</v>
      </c>
      <c r="F6">
        <v>-8.4829722547477608</v>
      </c>
      <c r="G6">
        <v>19.469709340086801</v>
      </c>
      <c r="H6">
        <v>19.441546681219702</v>
      </c>
      <c r="I6">
        <v>-27.454190715862602</v>
      </c>
      <c r="J6" t="s">
        <v>0</v>
      </c>
      <c r="K6" t="s">
        <v>0</v>
      </c>
      <c r="L6">
        <v>45.697069821914198</v>
      </c>
      <c r="M6">
        <v>12.3629717414633</v>
      </c>
      <c r="N6">
        <v>14.1035981135092</v>
      </c>
      <c r="O6">
        <v>16.370397543838202</v>
      </c>
      <c r="P6">
        <v>11.0392792831493</v>
      </c>
      <c r="Q6">
        <v>21.636031754286901</v>
      </c>
      <c r="R6">
        <v>-8.8912824127614005</v>
      </c>
      <c r="S6" t="s">
        <v>0</v>
      </c>
      <c r="T6">
        <v>11.8495254787919</v>
      </c>
      <c r="U6">
        <v>-9.6458940601387901</v>
      </c>
      <c r="V6">
        <v>18.763180032072299</v>
      </c>
      <c r="W6" t="s">
        <v>0</v>
      </c>
      <c r="X6">
        <v>54.6108380323329</v>
      </c>
      <c r="Y6" t="s">
        <v>0</v>
      </c>
      <c r="Z6">
        <v>38.771191208835198</v>
      </c>
      <c r="AA6">
        <v>1.8932202328689001</v>
      </c>
      <c r="AB6">
        <v>17.666992814654002</v>
      </c>
      <c r="AC6">
        <v>20.912350804311998</v>
      </c>
      <c r="AD6">
        <v>-16.0096230256522</v>
      </c>
    </row>
    <row r="7" spans="1:30" x14ac:dyDescent="0.45">
      <c r="A7">
        <v>1995</v>
      </c>
      <c r="B7">
        <v>12.0075769230769</v>
      </c>
      <c r="C7">
        <v>12.255000000000001</v>
      </c>
      <c r="E7">
        <f t="shared" si="0"/>
        <v>-3.643898839385566</v>
      </c>
      <c r="F7">
        <v>-0.57128288476950795</v>
      </c>
      <c r="G7">
        <v>-0.38624522356140301</v>
      </c>
      <c r="H7">
        <v>4.05982257680032</v>
      </c>
      <c r="I7">
        <v>-23.256406394963498</v>
      </c>
      <c r="J7" t="s">
        <v>0</v>
      </c>
      <c r="K7" t="s">
        <v>0</v>
      </c>
      <c r="L7">
        <v>-2.49577362335117</v>
      </c>
      <c r="M7">
        <v>-3.0356335080628001</v>
      </c>
      <c r="N7">
        <v>-5.5832864764293699</v>
      </c>
      <c r="O7">
        <v>0.31588828494811599</v>
      </c>
      <c r="P7">
        <v>8.2326984980565197</v>
      </c>
      <c r="Q7">
        <v>16.1234716795671</v>
      </c>
      <c r="R7">
        <v>-15.953461164604001</v>
      </c>
      <c r="S7" t="s">
        <v>0</v>
      </c>
      <c r="T7">
        <v>-6.7986059674524299E-2</v>
      </c>
      <c r="U7">
        <v>-10.8320707072925</v>
      </c>
      <c r="V7">
        <v>-2.4254107354485801</v>
      </c>
      <c r="W7" t="s">
        <v>0</v>
      </c>
      <c r="X7">
        <v>-4.2037071661400196</v>
      </c>
      <c r="Y7" t="s">
        <v>0</v>
      </c>
      <c r="Z7">
        <v>-5.9665062718280204</v>
      </c>
      <c r="AA7">
        <v>-23.891881002515198</v>
      </c>
      <c r="AB7">
        <v>-1.1281113697546801</v>
      </c>
      <c r="AC7">
        <v>14.730426983418401</v>
      </c>
      <c r="AD7">
        <v>-16.542522222106498</v>
      </c>
    </row>
    <row r="8" spans="1:30" x14ac:dyDescent="0.45">
      <c r="A8">
        <v>1996</v>
      </c>
      <c r="B8">
        <v>15.940114503816799</v>
      </c>
      <c r="C8">
        <v>16.184999999999999</v>
      </c>
      <c r="E8">
        <f t="shared" si="0"/>
        <v>6.4755545124248952</v>
      </c>
      <c r="F8">
        <v>0.106973404500875</v>
      </c>
      <c r="G8">
        <v>6.1769597230453899</v>
      </c>
      <c r="H8">
        <v>6.98782251534114</v>
      </c>
      <c r="I8">
        <v>-12.550740905698699</v>
      </c>
      <c r="J8" t="s">
        <v>0</v>
      </c>
      <c r="K8" t="s">
        <v>0</v>
      </c>
      <c r="L8">
        <v>12.081175074989099</v>
      </c>
      <c r="M8">
        <v>13.4377144737665</v>
      </c>
      <c r="N8">
        <v>14.085237825118901</v>
      </c>
      <c r="O8">
        <v>2.1402376190260801</v>
      </c>
      <c r="P8">
        <v>0.20065393877124699</v>
      </c>
      <c r="Q8">
        <v>7.8386918930089804</v>
      </c>
      <c r="R8">
        <v>5.1968627295088599</v>
      </c>
      <c r="S8" t="s">
        <v>0</v>
      </c>
      <c r="T8">
        <v>-0.97412935931005495</v>
      </c>
      <c r="U8">
        <v>7.7947740353047701</v>
      </c>
      <c r="V8">
        <v>11.930998252496501</v>
      </c>
      <c r="W8" t="s">
        <v>0</v>
      </c>
      <c r="X8">
        <v>12.7835669622346</v>
      </c>
      <c r="Y8" t="s">
        <v>0</v>
      </c>
      <c r="Z8">
        <v>14.3582104054633</v>
      </c>
      <c r="AA8">
        <v>15.047183572736101</v>
      </c>
      <c r="AB8">
        <v>17.120429990549798</v>
      </c>
      <c r="AC8">
        <v>5.7122581820632696</v>
      </c>
      <c r="AD8">
        <v>-9.9637900844187506</v>
      </c>
    </row>
    <row r="9" spans="1:30" x14ac:dyDescent="0.45">
      <c r="A9">
        <v>1997</v>
      </c>
      <c r="B9">
        <v>21.507126436781601</v>
      </c>
      <c r="C9">
        <v>20.84</v>
      </c>
      <c r="E9">
        <f t="shared" si="0"/>
        <v>-0.67492913438006996</v>
      </c>
      <c r="F9">
        <v>-7.59627718214937</v>
      </c>
      <c r="G9">
        <v>3.8640422970496799</v>
      </c>
      <c r="H9">
        <v>-1.4881389331505499</v>
      </c>
      <c r="I9">
        <v>2.4046027075601599</v>
      </c>
      <c r="J9" t="s">
        <v>0</v>
      </c>
      <c r="K9" t="s">
        <v>0</v>
      </c>
      <c r="L9">
        <v>2.1620674014975498</v>
      </c>
      <c r="M9">
        <v>-6.8764004669154604</v>
      </c>
      <c r="N9">
        <v>-1.14741570705804</v>
      </c>
      <c r="O9">
        <v>2.2291632937249699</v>
      </c>
      <c r="P9">
        <v>-17.134953374554801</v>
      </c>
      <c r="Q9">
        <v>-11.630598870244199</v>
      </c>
      <c r="R9">
        <v>49.117916491365399</v>
      </c>
      <c r="S9" t="s">
        <v>0</v>
      </c>
      <c r="T9">
        <v>0.42699913927351901</v>
      </c>
      <c r="U9">
        <v>7.7598827634325298</v>
      </c>
      <c r="V9">
        <v>-10.059078400873499</v>
      </c>
      <c r="W9" t="s">
        <v>0</v>
      </c>
      <c r="X9">
        <v>-2.9957032794535801</v>
      </c>
      <c r="Y9" t="s">
        <v>0</v>
      </c>
      <c r="Z9">
        <v>-1.7498919430294999</v>
      </c>
      <c r="AA9">
        <v>-13.584623119749599</v>
      </c>
      <c r="AB9">
        <v>-6.4531335048557601</v>
      </c>
      <c r="AC9">
        <v>-9.8389310595883099</v>
      </c>
      <c r="AD9">
        <v>9.0918890601174596</v>
      </c>
    </row>
    <row r="10" spans="1:30" x14ac:dyDescent="0.45">
      <c r="A10">
        <v>1998</v>
      </c>
      <c r="B10">
        <v>24.720114942528699</v>
      </c>
      <c r="C10">
        <v>22.85</v>
      </c>
      <c r="E10">
        <f t="shared" si="0"/>
        <v>7.5484871102774775</v>
      </c>
      <c r="F10">
        <v>9.3153807648728399</v>
      </c>
      <c r="G10">
        <v>3.1041860171884501</v>
      </c>
      <c r="H10">
        <v>1.5566867284422301</v>
      </c>
      <c r="I10">
        <v>31.0390853717686</v>
      </c>
      <c r="J10" t="s">
        <v>0</v>
      </c>
      <c r="K10" t="s">
        <v>0</v>
      </c>
      <c r="L10">
        <v>-4.3149646704723201</v>
      </c>
      <c r="M10">
        <v>0.70811040048228302</v>
      </c>
      <c r="N10">
        <v>-0.11813533191792699</v>
      </c>
      <c r="O10">
        <v>2.8085191558154201</v>
      </c>
      <c r="P10">
        <v>4.7082639116640896</v>
      </c>
      <c r="Q10">
        <v>1.88399227739018</v>
      </c>
      <c r="R10">
        <v>-2.9679608403722</v>
      </c>
      <c r="S10" t="s">
        <v>0</v>
      </c>
      <c r="T10">
        <v>-0.40741117525905701</v>
      </c>
      <c r="U10">
        <v>4.9868761813180198</v>
      </c>
      <c r="V10">
        <v>29.540601633572599</v>
      </c>
      <c r="W10" t="s">
        <v>0</v>
      </c>
      <c r="X10">
        <v>0.606132301509831</v>
      </c>
      <c r="Y10" t="s">
        <v>0</v>
      </c>
      <c r="Z10">
        <v>1.4223183036348099</v>
      </c>
      <c r="AA10">
        <v>21.428931258134199</v>
      </c>
      <c r="AB10">
        <v>-9.5122189419789205</v>
      </c>
      <c r="AC10">
        <v>42.080983183002701</v>
      </c>
      <c r="AD10">
        <v>13.1003656767537</v>
      </c>
    </row>
    <row r="11" spans="1:30" x14ac:dyDescent="0.45">
      <c r="A11">
        <v>1999</v>
      </c>
      <c r="B11">
        <v>23.532528735632201</v>
      </c>
      <c r="C11">
        <v>24.02</v>
      </c>
      <c r="E11">
        <f t="shared" si="0"/>
        <v>3.1357596676535828</v>
      </c>
      <c r="F11">
        <v>-3.1848360310046302</v>
      </c>
      <c r="G11">
        <v>-0.43960526794275301</v>
      </c>
      <c r="H11">
        <v>0.58229871755322904</v>
      </c>
      <c r="I11">
        <v>-6.3019696957137299</v>
      </c>
      <c r="J11" t="s">
        <v>0</v>
      </c>
      <c r="K11" t="s">
        <v>0</v>
      </c>
      <c r="L11">
        <v>0.60425110567996398</v>
      </c>
      <c r="M11">
        <v>0.52418139283309995</v>
      </c>
      <c r="N11">
        <v>-1.43561009262186</v>
      </c>
      <c r="O11">
        <v>-9.3867012130601796E-3</v>
      </c>
      <c r="P11">
        <v>-2.8741640194319902</v>
      </c>
      <c r="Q11">
        <v>1.93803575206304</v>
      </c>
      <c r="R11">
        <v>6.4078098873589404</v>
      </c>
      <c r="S11" t="s">
        <v>0</v>
      </c>
      <c r="T11">
        <v>-1.46316923382085</v>
      </c>
      <c r="U11">
        <v>5.0799399771176397</v>
      </c>
      <c r="V11">
        <v>10.5767454285954</v>
      </c>
      <c r="W11" t="s">
        <v>0</v>
      </c>
      <c r="X11">
        <v>14.262512614689101</v>
      </c>
      <c r="Y11" t="s">
        <v>0</v>
      </c>
      <c r="Z11">
        <v>-3.5035624023404899</v>
      </c>
      <c r="AA11">
        <v>3.78617322600451</v>
      </c>
      <c r="AB11">
        <v>6.0945761478398897</v>
      </c>
      <c r="AC11">
        <v>21.892759338781701</v>
      </c>
      <c r="AD11">
        <v>10.1782132086445</v>
      </c>
    </row>
    <row r="12" spans="1:30" x14ac:dyDescent="0.45">
      <c r="A12">
        <v>2000</v>
      </c>
      <c r="B12">
        <v>22.597615384615398</v>
      </c>
      <c r="C12">
        <v>23.04</v>
      </c>
      <c r="E12">
        <f t="shared" si="0"/>
        <v>5.7667865850794584</v>
      </c>
      <c r="F12">
        <v>31.899702757231999</v>
      </c>
      <c r="G12">
        <v>3.6944087760870001</v>
      </c>
      <c r="H12">
        <v>2.3400472198579401</v>
      </c>
      <c r="I12">
        <v>-31.585032742820701</v>
      </c>
      <c r="J12" t="s">
        <v>0</v>
      </c>
      <c r="K12">
        <v>4.0852714677692497</v>
      </c>
      <c r="L12">
        <v>5.1109352951863798</v>
      </c>
      <c r="M12">
        <v>0.81406738020606895</v>
      </c>
      <c r="N12">
        <v>0.84799507825977105</v>
      </c>
      <c r="O12">
        <v>4.6978758476063698</v>
      </c>
      <c r="P12">
        <v>-1.5922499232684399</v>
      </c>
      <c r="Q12">
        <v>1.21576886139407</v>
      </c>
      <c r="R12">
        <v>-8.61977451308619</v>
      </c>
      <c r="S12" t="s">
        <v>0</v>
      </c>
      <c r="T12">
        <v>0.579418935474038</v>
      </c>
      <c r="U12">
        <v>17.475637365875102</v>
      </c>
      <c r="V12">
        <v>-2.4233719934643401</v>
      </c>
      <c r="W12" t="s">
        <v>0</v>
      </c>
      <c r="X12">
        <v>4.0235806018152704</v>
      </c>
      <c r="Y12">
        <v>78.964822540383693</v>
      </c>
      <c r="Z12">
        <v>0.99518639667971298</v>
      </c>
      <c r="AA12">
        <v>10.0297540071647</v>
      </c>
      <c r="AB12">
        <v>8.4712952129409</v>
      </c>
      <c r="AC12">
        <v>17.995683427700499</v>
      </c>
      <c r="AD12">
        <v>-22.151717127245</v>
      </c>
    </row>
    <row r="13" spans="1:30" x14ac:dyDescent="0.45">
      <c r="A13">
        <v>2001</v>
      </c>
      <c r="B13">
        <v>24.467126436781601</v>
      </c>
      <c r="C13">
        <v>24.12</v>
      </c>
      <c r="E13">
        <f t="shared" si="0"/>
        <v>-1.9936334932388169</v>
      </c>
      <c r="F13">
        <v>-12.852723854266699</v>
      </c>
      <c r="G13">
        <v>0.139826742108909</v>
      </c>
      <c r="H13">
        <v>7.5417667816225303E-2</v>
      </c>
      <c r="I13">
        <v>-13.198119580456201</v>
      </c>
      <c r="J13" t="s">
        <v>0</v>
      </c>
      <c r="K13">
        <v>-0.72142716806334295</v>
      </c>
      <c r="L13">
        <v>1.47091488853032</v>
      </c>
      <c r="M13">
        <v>0.362731822328414</v>
      </c>
      <c r="N13">
        <v>3.8499177215868499E-2</v>
      </c>
      <c r="O13">
        <v>0.521390910216184</v>
      </c>
      <c r="P13">
        <v>0.26692003077427301</v>
      </c>
      <c r="Q13">
        <v>6.1912560990151598E-3</v>
      </c>
      <c r="R13">
        <v>-2.00721520680777</v>
      </c>
      <c r="S13" t="s">
        <v>0</v>
      </c>
      <c r="T13">
        <v>0.66807157346795498</v>
      </c>
      <c r="U13">
        <v>19.5080578612192</v>
      </c>
      <c r="V13">
        <v>-2.2879907966916901</v>
      </c>
      <c r="W13">
        <v>-26.155100042897399</v>
      </c>
      <c r="X13">
        <v>0.120552038338076</v>
      </c>
      <c r="Y13">
        <v>-9.2959910220572795</v>
      </c>
      <c r="Z13">
        <v>0.13126458866308599</v>
      </c>
      <c r="AA13">
        <v>-6.2310798802580498</v>
      </c>
      <c r="AB13">
        <v>-7.3940644106707101</v>
      </c>
      <c r="AC13">
        <v>-0.72363094482247503</v>
      </c>
      <c r="AD13">
        <v>11.703934005721299</v>
      </c>
    </row>
    <row r="14" spans="1:30" x14ac:dyDescent="0.45">
      <c r="A14">
        <v>2002</v>
      </c>
      <c r="B14">
        <v>26.351340996168599</v>
      </c>
      <c r="C14">
        <v>26.06</v>
      </c>
      <c r="E14">
        <f t="shared" si="0"/>
        <v>-4.2724395773681483</v>
      </c>
      <c r="F14">
        <v>-4.0506419458171399</v>
      </c>
      <c r="G14">
        <v>3.3608758073174099</v>
      </c>
      <c r="H14">
        <v>-0.99046103437029798</v>
      </c>
      <c r="I14">
        <v>4.7031869687246699</v>
      </c>
      <c r="J14" t="s">
        <v>0</v>
      </c>
      <c r="K14">
        <v>-0.99963196981740099</v>
      </c>
      <c r="L14">
        <v>0.57494187146973297</v>
      </c>
      <c r="M14">
        <v>-0.95993985769253198</v>
      </c>
      <c r="N14">
        <v>-1.3632173659517799</v>
      </c>
      <c r="O14">
        <v>-1.2713337440881201</v>
      </c>
      <c r="P14">
        <v>-1.30076039599786</v>
      </c>
      <c r="Q14">
        <v>-2.48794677471155</v>
      </c>
      <c r="R14">
        <v>-19.763897716613599</v>
      </c>
      <c r="S14" t="s">
        <v>0</v>
      </c>
      <c r="T14">
        <v>-0.46892019491744502</v>
      </c>
      <c r="U14">
        <v>15.8355132771553</v>
      </c>
      <c r="V14">
        <v>2.9478216498114298</v>
      </c>
      <c r="W14">
        <v>-40.9202866069338</v>
      </c>
      <c r="X14">
        <v>-1.6122445142919599</v>
      </c>
      <c r="Y14">
        <v>7.3355864653912901</v>
      </c>
      <c r="Z14">
        <v>-0.858522240961065</v>
      </c>
      <c r="AA14">
        <v>5.4978544148628403</v>
      </c>
      <c r="AB14">
        <v>-9.8981938272431798</v>
      </c>
      <c r="AC14">
        <v>-0.23458398383975501</v>
      </c>
      <c r="AD14">
        <v>-51.341308560952598</v>
      </c>
    </row>
    <row r="15" spans="1:30" x14ac:dyDescent="0.45">
      <c r="A15">
        <v>2003</v>
      </c>
      <c r="B15">
        <v>21.224827586206899</v>
      </c>
      <c r="C15">
        <v>19.760000000000002</v>
      </c>
      <c r="E15">
        <f t="shared" si="0"/>
        <v>-2.5374572852528745</v>
      </c>
      <c r="F15">
        <v>-5.8377147291352101</v>
      </c>
      <c r="G15">
        <v>-0.28476938764320903</v>
      </c>
      <c r="H15">
        <v>-0.52582801467748697</v>
      </c>
      <c r="I15">
        <v>1.59960066522741</v>
      </c>
      <c r="J15" t="s">
        <v>0</v>
      </c>
      <c r="K15">
        <v>-5.4753423887794499</v>
      </c>
      <c r="L15">
        <v>-2.0079549216303199</v>
      </c>
      <c r="M15">
        <v>-0.124497090780295</v>
      </c>
      <c r="N15">
        <v>-1.5714771408314301</v>
      </c>
      <c r="O15">
        <v>-0.27102720092865701</v>
      </c>
      <c r="P15">
        <v>-0.56629250230596995</v>
      </c>
      <c r="Q15">
        <v>-1.3571881241345101</v>
      </c>
      <c r="R15">
        <v>-34.012501116083797</v>
      </c>
      <c r="S15" t="s">
        <v>0</v>
      </c>
      <c r="T15">
        <v>-0.82357470103538299</v>
      </c>
      <c r="U15">
        <v>5.1830657849316601</v>
      </c>
      <c r="V15">
        <v>6.1098232106918804</v>
      </c>
      <c r="W15">
        <v>14.4743114668932</v>
      </c>
      <c r="X15">
        <v>-0.236373771234312</v>
      </c>
      <c r="Y15">
        <v>9.4132837056363794</v>
      </c>
      <c r="Z15">
        <v>-0.31967923938988502</v>
      </c>
      <c r="AA15">
        <v>-2.8447255889908498</v>
      </c>
      <c r="AB15">
        <v>-12.484009586079299</v>
      </c>
      <c r="AC15">
        <v>-6.1649029691215604</v>
      </c>
      <c r="AD15">
        <v>-20.233743921415002</v>
      </c>
    </row>
    <row r="16" spans="1:30" x14ac:dyDescent="0.45">
      <c r="A16">
        <v>2004</v>
      </c>
      <c r="B16">
        <v>14.8895038167939</v>
      </c>
      <c r="C16">
        <v>15.28</v>
      </c>
      <c r="E16">
        <f t="shared" si="0"/>
        <v>-1.4796991346458452</v>
      </c>
      <c r="F16">
        <v>8.4555530554277905</v>
      </c>
      <c r="G16">
        <v>-2.0324549437075499</v>
      </c>
      <c r="H16">
        <v>-1.3812552968423499</v>
      </c>
      <c r="I16">
        <v>5.4703198578481</v>
      </c>
      <c r="J16" t="s">
        <v>0</v>
      </c>
      <c r="K16">
        <v>10.518631789701001</v>
      </c>
      <c r="L16">
        <v>-2.5471987978259101</v>
      </c>
      <c r="M16">
        <v>-1.2955142646458</v>
      </c>
      <c r="N16">
        <v>-2.5799384077226901</v>
      </c>
      <c r="O16">
        <v>-1.3022298535885</v>
      </c>
      <c r="P16">
        <v>-0.73927417824128805</v>
      </c>
      <c r="Q16">
        <v>-1.36474170691319</v>
      </c>
      <c r="R16">
        <v>12.430431966552799</v>
      </c>
      <c r="S16" t="s">
        <v>0</v>
      </c>
      <c r="T16">
        <v>-4.2193042323716297</v>
      </c>
      <c r="U16">
        <v>-19.2796690467475</v>
      </c>
      <c r="V16">
        <v>-3.5525706314844601</v>
      </c>
      <c r="W16">
        <v>-9.8279304893111998</v>
      </c>
      <c r="X16">
        <v>-1.63277721560607</v>
      </c>
      <c r="Y16">
        <v>0.54969982605015499</v>
      </c>
      <c r="Z16">
        <v>-0.84673439610196499</v>
      </c>
      <c r="AA16">
        <v>-5.9410041635257196</v>
      </c>
      <c r="AB16">
        <v>0.29992687745824798</v>
      </c>
      <c r="AC16">
        <v>-10.066244686608</v>
      </c>
      <c r="AD16">
        <v>-3.1488011586487099</v>
      </c>
    </row>
    <row r="17" spans="1:30" x14ac:dyDescent="0.45">
      <c r="A17">
        <v>2005</v>
      </c>
      <c r="B17">
        <v>12.413</v>
      </c>
      <c r="C17">
        <v>12.49</v>
      </c>
      <c r="E17">
        <f t="shared" si="0"/>
        <v>-1.4626194544989868</v>
      </c>
      <c r="F17">
        <v>-2.2985742064061099</v>
      </c>
      <c r="G17">
        <v>-0.19854142674717001</v>
      </c>
      <c r="H17">
        <v>-0.53797968792753204</v>
      </c>
      <c r="I17">
        <v>-1.1619550197262201</v>
      </c>
      <c r="J17" t="s">
        <v>0</v>
      </c>
      <c r="K17">
        <v>-1.28206555435379</v>
      </c>
      <c r="L17">
        <v>-1.06583417300317</v>
      </c>
      <c r="M17">
        <v>-0.48121643351424798</v>
      </c>
      <c r="N17">
        <v>-0.50874826880843205</v>
      </c>
      <c r="O17">
        <v>-0.162432451892769</v>
      </c>
      <c r="P17">
        <v>-1.5297087735853401</v>
      </c>
      <c r="Q17">
        <v>-0.35773015448545198</v>
      </c>
      <c r="R17">
        <v>-3.9465110754914101</v>
      </c>
      <c r="S17" t="s">
        <v>0</v>
      </c>
      <c r="T17">
        <v>-0.64269634244604401</v>
      </c>
      <c r="U17">
        <v>6.2570098292780099</v>
      </c>
      <c r="V17">
        <v>2.2534073698588299</v>
      </c>
      <c r="W17">
        <v>-25.9410560513086</v>
      </c>
      <c r="X17">
        <v>-0.27576547935902301</v>
      </c>
      <c r="Y17">
        <v>12.010264239791701</v>
      </c>
      <c r="Z17">
        <v>-0.475177795151495</v>
      </c>
      <c r="AA17">
        <v>-3.78342461372345</v>
      </c>
      <c r="AB17">
        <v>-3.2435164141486998</v>
      </c>
      <c r="AC17">
        <v>2.6193340712476401</v>
      </c>
      <c r="AD17">
        <v>-8.8873290415739206</v>
      </c>
    </row>
    <row r="18" spans="1:30" x14ac:dyDescent="0.45">
      <c r="A18">
        <v>2006</v>
      </c>
      <c r="B18">
        <v>12.3632307692308</v>
      </c>
      <c r="C18">
        <v>11.98</v>
      </c>
      <c r="E18">
        <f t="shared" si="0"/>
        <v>1.737189426838329</v>
      </c>
      <c r="F18">
        <v>6.1379913311946304</v>
      </c>
      <c r="G18">
        <v>0.226495227046001</v>
      </c>
      <c r="H18">
        <v>0.34032624436137798</v>
      </c>
      <c r="I18">
        <v>-3.0555284491885701</v>
      </c>
      <c r="J18" t="s">
        <v>0</v>
      </c>
      <c r="K18">
        <v>1.46652482264642</v>
      </c>
      <c r="L18">
        <v>2.0642585782323302</v>
      </c>
      <c r="M18">
        <v>5.2625198095597597E-2</v>
      </c>
      <c r="N18">
        <v>0.74718023275740097</v>
      </c>
      <c r="O18">
        <v>0.52257249010720797</v>
      </c>
      <c r="P18">
        <v>-0.42997881477657501</v>
      </c>
      <c r="Q18">
        <v>-0.34383637133164802</v>
      </c>
      <c r="R18">
        <v>6.1179298187438098</v>
      </c>
      <c r="S18" t="s">
        <v>0</v>
      </c>
      <c r="T18">
        <v>-0.424494266718696</v>
      </c>
      <c r="U18">
        <v>8.7146158416387003</v>
      </c>
      <c r="V18">
        <v>4.5697266513925001</v>
      </c>
      <c r="W18">
        <v>19.591331905767301</v>
      </c>
      <c r="X18">
        <v>0.61767098984522295</v>
      </c>
      <c r="Y18">
        <v>0.83284931639438797</v>
      </c>
      <c r="Z18">
        <v>0.50942229183139898</v>
      </c>
      <c r="AA18">
        <v>4.34991231588271</v>
      </c>
      <c r="AB18">
        <v>-3.0466963517938601</v>
      </c>
      <c r="AC18">
        <v>-1.01232198823926</v>
      </c>
      <c r="AD18">
        <v>-8.5932201966068202</v>
      </c>
    </row>
    <row r="19" spans="1:30" x14ac:dyDescent="0.45">
      <c r="A19">
        <v>2007</v>
      </c>
      <c r="B19">
        <v>16.864061302682</v>
      </c>
      <c r="C19">
        <v>15.82</v>
      </c>
      <c r="E19">
        <f t="shared" si="0"/>
        <v>-1.3841242108919596</v>
      </c>
      <c r="F19">
        <v>0.56522192849761399</v>
      </c>
      <c r="G19">
        <v>-0.25648524154279101</v>
      </c>
      <c r="H19">
        <v>0.22095463455099201</v>
      </c>
      <c r="I19">
        <v>-6.0683843679471199</v>
      </c>
      <c r="J19" t="s">
        <v>0</v>
      </c>
      <c r="K19">
        <v>-0.57841830967511498</v>
      </c>
      <c r="L19">
        <v>4.3813495618606</v>
      </c>
      <c r="M19">
        <v>1.9096794829764001E-2</v>
      </c>
      <c r="N19">
        <v>-1.0573199310237</v>
      </c>
      <c r="O19">
        <v>0.44930620645702402</v>
      </c>
      <c r="P19">
        <v>3.98761042981549</v>
      </c>
      <c r="Q19">
        <v>2.1766514940097199</v>
      </c>
      <c r="R19">
        <v>-2.3254061001140802</v>
      </c>
      <c r="S19" t="s">
        <v>0</v>
      </c>
      <c r="T19">
        <v>-0.16248905223398</v>
      </c>
      <c r="U19">
        <v>3.13264460107438</v>
      </c>
      <c r="V19">
        <v>4.2406154071444702</v>
      </c>
      <c r="W19">
        <v>-5.1464541819833602</v>
      </c>
      <c r="X19">
        <v>0.45635979560689999</v>
      </c>
      <c r="Y19">
        <v>3.4772432961714101</v>
      </c>
      <c r="Z19">
        <v>0.158498357727339</v>
      </c>
      <c r="AA19">
        <v>-19.450226203367698</v>
      </c>
      <c r="AB19">
        <v>-5.8220523551856296</v>
      </c>
      <c r="AC19">
        <v>-1.8854800735402999</v>
      </c>
      <c r="AD19">
        <v>-12.347693541647001</v>
      </c>
    </row>
    <row r="20" spans="1:30" x14ac:dyDescent="0.45">
      <c r="A20">
        <v>2008</v>
      </c>
      <c r="B20">
        <v>31.569580152671801</v>
      </c>
      <c r="C20">
        <v>24.69</v>
      </c>
      <c r="E20">
        <f t="shared" si="0"/>
        <v>-4.1505961125643749</v>
      </c>
      <c r="F20">
        <v>-8.3271887855421802</v>
      </c>
      <c r="G20">
        <v>-2.41249842342667</v>
      </c>
      <c r="H20">
        <v>-0.46306228819229001</v>
      </c>
      <c r="I20">
        <v>-1.06612417156978</v>
      </c>
      <c r="J20">
        <v>-17.810544783004602</v>
      </c>
      <c r="K20">
        <v>-12.5234959746215</v>
      </c>
      <c r="L20">
        <v>-2.1057614878467499</v>
      </c>
      <c r="M20">
        <v>-1.5795356718693701</v>
      </c>
      <c r="N20">
        <v>-1.4850797776915501</v>
      </c>
      <c r="O20">
        <v>-1.2997459165501799</v>
      </c>
      <c r="P20">
        <v>-4.41921479891157</v>
      </c>
      <c r="Q20">
        <v>-1.6826586709139399</v>
      </c>
      <c r="R20">
        <v>2.9194174722367601</v>
      </c>
      <c r="S20" t="s">
        <v>0</v>
      </c>
      <c r="T20">
        <v>-1.90871358258512</v>
      </c>
      <c r="U20">
        <v>-9.6486962538028003</v>
      </c>
      <c r="V20">
        <v>-14.0152383965411</v>
      </c>
      <c r="W20">
        <v>-5.1256732470763602</v>
      </c>
      <c r="X20">
        <v>-1.02747422133623</v>
      </c>
      <c r="Y20">
        <v>-9.1060279855807096</v>
      </c>
      <c r="Z20">
        <v>-0.97567654025218098</v>
      </c>
      <c r="AA20">
        <v>3.3239341366008399</v>
      </c>
      <c r="AB20">
        <v>-8.7415793829279096</v>
      </c>
      <c r="AC20">
        <v>17.884557761456001</v>
      </c>
      <c r="AD20">
        <v>-18.0182257115958</v>
      </c>
    </row>
    <row r="21" spans="1:30" x14ac:dyDescent="0.45">
      <c r="A21">
        <v>2009</v>
      </c>
      <c r="B21">
        <v>30.393103448275902</v>
      </c>
      <c r="C21">
        <v>28.11</v>
      </c>
      <c r="E21">
        <f t="shared" si="0"/>
        <v>1.8426761463768813</v>
      </c>
      <c r="F21">
        <v>-5.8438921996558602</v>
      </c>
      <c r="G21">
        <v>2.2971214103860502</v>
      </c>
      <c r="H21">
        <v>2.3214728118285102</v>
      </c>
      <c r="I21">
        <v>7.0759591049556301</v>
      </c>
      <c r="J21">
        <v>1.66949012834734</v>
      </c>
      <c r="K21">
        <v>12.753126194180499</v>
      </c>
      <c r="L21">
        <v>2.0553575908439301</v>
      </c>
      <c r="M21">
        <v>2.1882744673467198</v>
      </c>
      <c r="N21">
        <v>3.0174453376988</v>
      </c>
      <c r="O21">
        <v>2.5328839934654299</v>
      </c>
      <c r="P21">
        <v>4.6924458710641703</v>
      </c>
      <c r="Q21">
        <v>1.0971754325274601</v>
      </c>
      <c r="R21">
        <v>-1.8939184810229901</v>
      </c>
      <c r="S21" t="s">
        <v>0</v>
      </c>
      <c r="T21">
        <v>1.4184656304440899</v>
      </c>
      <c r="U21">
        <v>-7.0113092996820399</v>
      </c>
      <c r="V21">
        <v>8.2307955678668794</v>
      </c>
      <c r="W21">
        <v>10.7785319732477</v>
      </c>
      <c r="X21">
        <v>1.82108405839813</v>
      </c>
      <c r="Y21">
        <v>1.0655774638973099</v>
      </c>
      <c r="Z21">
        <v>1.73382274432703</v>
      </c>
      <c r="AA21">
        <v>1.6323219320270701</v>
      </c>
      <c r="AB21">
        <v>8.1530590306135799</v>
      </c>
      <c r="AC21">
        <v>-20.468788891717299</v>
      </c>
      <c r="AD21">
        <v>2.9077256416570201</v>
      </c>
    </row>
    <row r="22" spans="1:30" x14ac:dyDescent="0.45">
      <c r="A22">
        <v>2010</v>
      </c>
      <c r="B22">
        <v>21.7713409961686</v>
      </c>
      <c r="C22">
        <v>21.56</v>
      </c>
      <c r="E22">
        <f t="shared" si="0"/>
        <v>2.7812442982436227</v>
      </c>
      <c r="F22">
        <v>-9.0128163445024505</v>
      </c>
      <c r="G22">
        <v>3.6840199679252401</v>
      </c>
      <c r="H22">
        <v>3.2674440589985201</v>
      </c>
      <c r="I22">
        <v>14.4019425845537</v>
      </c>
      <c r="J22">
        <v>10.4477578137713</v>
      </c>
      <c r="K22">
        <v>-2.3060885915798801</v>
      </c>
      <c r="L22">
        <v>1.6984663160864799</v>
      </c>
      <c r="M22">
        <v>1.84978030508688</v>
      </c>
      <c r="N22">
        <v>2.2767917647691398</v>
      </c>
      <c r="O22">
        <v>1.2543250147368801</v>
      </c>
      <c r="P22">
        <v>13.2412409110804</v>
      </c>
      <c r="Q22">
        <v>2.1544111301224498</v>
      </c>
      <c r="R22">
        <v>7.6149860387860899</v>
      </c>
      <c r="S22">
        <v>1.02117087163737</v>
      </c>
      <c r="T22">
        <v>1.5401558634591299</v>
      </c>
      <c r="U22">
        <v>-11.322285288172001</v>
      </c>
      <c r="V22">
        <v>-7.0221077558085501</v>
      </c>
      <c r="W22">
        <v>5.5950330006376801</v>
      </c>
      <c r="X22">
        <v>5.6482149754455397</v>
      </c>
      <c r="Y22">
        <v>16.152434710208102</v>
      </c>
      <c r="Z22">
        <v>3.5821735947909001</v>
      </c>
      <c r="AA22">
        <v>-4.3355312280948102</v>
      </c>
      <c r="AB22">
        <v>17.658376408236499</v>
      </c>
      <c r="AC22">
        <v>6.6935831564100399</v>
      </c>
      <c r="AD22">
        <v>-16.252371822494101</v>
      </c>
    </row>
    <row r="23" spans="1:30" x14ac:dyDescent="0.45">
      <c r="A23">
        <v>2011</v>
      </c>
      <c r="B23">
        <v>23.4578846153846</v>
      </c>
      <c r="C23">
        <v>20.395</v>
      </c>
      <c r="E23">
        <f t="shared" si="0"/>
        <v>-7.3377330426367893</v>
      </c>
      <c r="F23">
        <v>-17.097556422041901</v>
      </c>
      <c r="G23">
        <v>-1.50920037545485</v>
      </c>
      <c r="H23">
        <v>5.01452646579824</v>
      </c>
      <c r="I23">
        <v>-23.4210538434595</v>
      </c>
      <c r="J23">
        <v>9.0415010820887005</v>
      </c>
      <c r="K23">
        <v>-6.68840935852855</v>
      </c>
      <c r="L23">
        <v>5.0510872120507502</v>
      </c>
      <c r="M23">
        <v>-4.8788249878646903</v>
      </c>
      <c r="N23">
        <v>-0.59022741389075895</v>
      </c>
      <c r="O23">
        <v>-2.9343159579167102</v>
      </c>
      <c r="P23">
        <v>-18.558648006060999</v>
      </c>
      <c r="Q23">
        <v>13.5342356472374</v>
      </c>
      <c r="R23">
        <v>19.799379952691801</v>
      </c>
      <c r="S23">
        <v>-26.369846361830199</v>
      </c>
      <c r="T23">
        <v>-4.6477678992926998</v>
      </c>
      <c r="U23">
        <v>-38.055308608764904</v>
      </c>
      <c r="V23">
        <v>-6.9990733962910996</v>
      </c>
      <c r="W23">
        <v>-15.597795619523801</v>
      </c>
      <c r="X23">
        <v>20.766399449497602</v>
      </c>
      <c r="Y23">
        <v>-30.469254055373501</v>
      </c>
      <c r="Z23">
        <v>-0.68234939933675798</v>
      </c>
      <c r="AA23">
        <v>-12.1166107539424</v>
      </c>
      <c r="AB23">
        <v>-28.381614360295</v>
      </c>
      <c r="AC23">
        <v>-22.277056708758899</v>
      </c>
      <c r="AD23">
        <v>4.6244576533429704</v>
      </c>
    </row>
    <row r="24" spans="1:30" x14ac:dyDescent="0.45">
      <c r="A24">
        <v>2012</v>
      </c>
      <c r="B24">
        <v>17.048735632183899</v>
      </c>
      <c r="C24">
        <v>17.29</v>
      </c>
      <c r="E24">
        <f t="shared" si="0"/>
        <v>-3.768677605446634</v>
      </c>
      <c r="F24">
        <v>-18.503129416682999</v>
      </c>
      <c r="G24">
        <v>-1.9387472654748601</v>
      </c>
      <c r="H24">
        <v>13.2411149859822</v>
      </c>
      <c r="I24">
        <v>-23.606426433079399</v>
      </c>
      <c r="J24">
        <v>7.4516031161548399</v>
      </c>
      <c r="K24">
        <v>1.0566854751378101</v>
      </c>
      <c r="L24">
        <v>1.46729301506704</v>
      </c>
      <c r="M24">
        <v>1.03045862460003</v>
      </c>
      <c r="N24">
        <v>4.5838619147957602E-2</v>
      </c>
      <c r="O24">
        <v>-1.8844312999107202E-2</v>
      </c>
      <c r="P24">
        <v>-6.8307304793497297</v>
      </c>
      <c r="Q24">
        <v>-10.5482982482353</v>
      </c>
      <c r="R24">
        <v>-7.4167109515910896</v>
      </c>
      <c r="S24">
        <v>3.25735258847561</v>
      </c>
      <c r="T24">
        <v>-0.61412072965860898</v>
      </c>
      <c r="U24">
        <v>-28.2851503928723</v>
      </c>
      <c r="V24">
        <v>-8.5806029160230501</v>
      </c>
      <c r="W24">
        <v>-20.544630757830699</v>
      </c>
      <c r="X24">
        <v>53.511895855305603</v>
      </c>
      <c r="Y24">
        <v>-16.9321999851235</v>
      </c>
      <c r="Z24">
        <v>-2.6693634236273298</v>
      </c>
      <c r="AA24">
        <v>-3.4721596610278</v>
      </c>
      <c r="AB24">
        <v>-5.9306189835523897</v>
      </c>
      <c r="AC24">
        <v>-3.72249071351116</v>
      </c>
      <c r="AD24">
        <v>-15.664957745397601</v>
      </c>
    </row>
    <row r="25" spans="1:30" x14ac:dyDescent="0.45">
      <c r="A25" t="s">
        <v>111</v>
      </c>
      <c r="B25">
        <f xml:space="preserve"> CORREL(B2:B24,E2:E24)</f>
        <v>-5.4029409714453733E-2</v>
      </c>
      <c r="C25">
        <f xml:space="preserve"> CORREL(C2:C24,E2:E24)</f>
        <v>2.9460583510741204E-3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25"/>
  <sheetViews>
    <sheetView workbookViewId="0">
      <selection activeCell="E2" sqref="E2"/>
    </sheetView>
  </sheetViews>
  <sheetFormatPr defaultRowHeight="14.25" x14ac:dyDescent="0.45"/>
  <sheetData>
    <row r="1" spans="1:24" x14ac:dyDescent="0.45">
      <c r="A1" t="s">
        <v>1</v>
      </c>
      <c r="B1" t="s">
        <v>109</v>
      </c>
      <c r="C1" t="s">
        <v>110</v>
      </c>
      <c r="E1" t="s">
        <v>112</v>
      </c>
      <c r="F1" t="s">
        <v>3</v>
      </c>
      <c r="G1" t="s">
        <v>6</v>
      </c>
      <c r="H1" t="s">
        <v>9</v>
      </c>
      <c r="I1" t="s">
        <v>10</v>
      </c>
      <c r="J1" t="s">
        <v>23</v>
      </c>
      <c r="K1" t="s">
        <v>24</v>
      </c>
      <c r="L1" t="s">
        <v>26</v>
      </c>
      <c r="M1" t="s">
        <v>27</v>
      </c>
      <c r="N1" t="s">
        <v>34</v>
      </c>
      <c r="O1" t="s">
        <v>36</v>
      </c>
      <c r="P1" t="s">
        <v>46</v>
      </c>
      <c r="Q1" t="s">
        <v>49</v>
      </c>
      <c r="R1" t="s">
        <v>53</v>
      </c>
      <c r="S1" t="s">
        <v>54</v>
      </c>
      <c r="T1" t="s">
        <v>67</v>
      </c>
      <c r="U1" t="s">
        <v>70</v>
      </c>
      <c r="V1" t="s">
        <v>80</v>
      </c>
      <c r="W1" t="s">
        <v>83</v>
      </c>
      <c r="X1" t="s">
        <v>84</v>
      </c>
    </row>
    <row r="2" spans="1:24" x14ac:dyDescent="0.45">
      <c r="A2">
        <v>1990</v>
      </c>
      <c r="B2">
        <v>22.442538461538401</v>
      </c>
      <c r="C2">
        <v>22.45</v>
      </c>
      <c r="E2">
        <f t="shared" ref="E2:E24" si="0">AVERAGE(F2:X2)</f>
        <v>-11.221293665793754</v>
      </c>
      <c r="F2">
        <v>8.2057312040960397</v>
      </c>
      <c r="G2" t="s">
        <v>0</v>
      </c>
      <c r="H2" t="s">
        <v>0</v>
      </c>
      <c r="I2" t="s">
        <v>0</v>
      </c>
      <c r="J2">
        <v>-9.7760806470175599</v>
      </c>
      <c r="K2">
        <v>-6.2264190488855604</v>
      </c>
      <c r="L2" t="s">
        <v>0</v>
      </c>
      <c r="M2" t="s">
        <v>0</v>
      </c>
      <c r="N2" t="s">
        <v>0</v>
      </c>
      <c r="O2" t="s">
        <v>0</v>
      </c>
      <c r="P2" t="s">
        <v>0</v>
      </c>
      <c r="Q2" t="s">
        <v>0</v>
      </c>
      <c r="R2">
        <v>-17.969299126181198</v>
      </c>
      <c r="S2" t="s">
        <v>0</v>
      </c>
      <c r="T2" t="s">
        <v>0</v>
      </c>
      <c r="U2">
        <v>-15.5055740277363</v>
      </c>
      <c r="V2" t="s">
        <v>0</v>
      </c>
      <c r="W2">
        <v>-20.252708745684501</v>
      </c>
      <c r="X2">
        <v>-17.024705269147201</v>
      </c>
    </row>
    <row r="3" spans="1:24" x14ac:dyDescent="0.45">
      <c r="A3">
        <v>1991</v>
      </c>
      <c r="B3">
        <v>17.739808429118799</v>
      </c>
      <c r="C3">
        <v>17.32</v>
      </c>
      <c r="E3">
        <f t="shared" si="0"/>
        <v>0.94271535247555427</v>
      </c>
      <c r="F3">
        <v>11.0382478754206</v>
      </c>
      <c r="G3" t="s">
        <v>0</v>
      </c>
      <c r="H3" t="s">
        <v>0</v>
      </c>
      <c r="I3" t="s">
        <v>0</v>
      </c>
      <c r="J3">
        <v>-2.50441580960196</v>
      </c>
      <c r="K3">
        <v>-1.0795384243258099</v>
      </c>
      <c r="L3" t="s">
        <v>0</v>
      </c>
      <c r="M3" t="s">
        <v>0</v>
      </c>
      <c r="N3" t="s">
        <v>0</v>
      </c>
      <c r="O3" t="s">
        <v>0</v>
      </c>
      <c r="P3" t="s">
        <v>0</v>
      </c>
      <c r="Q3" t="s">
        <v>0</v>
      </c>
      <c r="R3">
        <v>3.6210220883770701</v>
      </c>
      <c r="S3" t="s">
        <v>0</v>
      </c>
      <c r="T3" t="s">
        <v>0</v>
      </c>
      <c r="U3">
        <v>-0.30324143689423</v>
      </c>
      <c r="V3" t="s">
        <v>0</v>
      </c>
      <c r="W3">
        <v>8.9341345441287103</v>
      </c>
      <c r="X3">
        <v>-13.107201369775501</v>
      </c>
    </row>
    <row r="4" spans="1:24" x14ac:dyDescent="0.45">
      <c r="A4">
        <v>1992</v>
      </c>
      <c r="B4">
        <v>14.9802290076336</v>
      </c>
      <c r="C4">
        <v>15.19</v>
      </c>
      <c r="E4">
        <f t="shared" si="0"/>
        <v>-0.35614264673518303</v>
      </c>
      <c r="F4">
        <v>-8.3213058299693294</v>
      </c>
      <c r="G4" t="s">
        <v>0</v>
      </c>
      <c r="H4" t="s">
        <v>0</v>
      </c>
      <c r="I4" t="s">
        <v>0</v>
      </c>
      <c r="J4">
        <v>-1.4977203670864401</v>
      </c>
      <c r="K4">
        <v>-14.1575704861073</v>
      </c>
      <c r="L4" t="s">
        <v>0</v>
      </c>
      <c r="M4" t="s">
        <v>0</v>
      </c>
      <c r="N4" t="s">
        <v>0</v>
      </c>
      <c r="O4" t="s">
        <v>0</v>
      </c>
      <c r="P4" t="s">
        <v>0</v>
      </c>
      <c r="Q4" t="s">
        <v>0</v>
      </c>
      <c r="R4">
        <v>7.2715470201675299</v>
      </c>
      <c r="S4" t="s">
        <v>0</v>
      </c>
      <c r="T4" t="s">
        <v>0</v>
      </c>
      <c r="U4">
        <v>13.434435351773001</v>
      </c>
      <c r="V4" t="s">
        <v>0</v>
      </c>
      <c r="W4">
        <v>5.2190555915274901</v>
      </c>
      <c r="X4">
        <v>-4.4414398074512302</v>
      </c>
    </row>
    <row r="5" spans="1:24" x14ac:dyDescent="0.45">
      <c r="A5">
        <v>1993</v>
      </c>
      <c r="B5">
        <v>12.2973946360153</v>
      </c>
      <c r="C5">
        <v>12.41</v>
      </c>
      <c r="E5">
        <f t="shared" si="0"/>
        <v>6.0526126194895324</v>
      </c>
      <c r="F5">
        <v>13.5242076295721</v>
      </c>
      <c r="G5" t="s">
        <v>0</v>
      </c>
      <c r="H5" t="s">
        <v>0</v>
      </c>
      <c r="I5" t="s">
        <v>0</v>
      </c>
      <c r="J5">
        <v>7.9770707520916</v>
      </c>
      <c r="K5">
        <v>-3.5429256050266198</v>
      </c>
      <c r="L5" t="s">
        <v>0</v>
      </c>
      <c r="M5" t="s">
        <v>0</v>
      </c>
      <c r="N5" t="s">
        <v>0</v>
      </c>
      <c r="O5" t="s">
        <v>0</v>
      </c>
      <c r="P5" t="s">
        <v>0</v>
      </c>
      <c r="Q5" t="s">
        <v>0</v>
      </c>
      <c r="R5">
        <v>10.6759628664364</v>
      </c>
      <c r="S5" t="s">
        <v>0</v>
      </c>
      <c r="T5" t="s">
        <v>0</v>
      </c>
      <c r="U5">
        <v>-7.4781441433965501</v>
      </c>
      <c r="V5" t="s">
        <v>0</v>
      </c>
      <c r="W5">
        <v>10.5877515051411</v>
      </c>
      <c r="X5">
        <v>10.624365331608701</v>
      </c>
    </row>
    <row r="6" spans="1:24" x14ac:dyDescent="0.45">
      <c r="A6">
        <v>1994</v>
      </c>
      <c r="B6">
        <v>13.4970384615385</v>
      </c>
      <c r="C6">
        <v>13.78</v>
      </c>
      <c r="E6">
        <f t="shared" si="0"/>
        <v>14.480450455064529</v>
      </c>
      <c r="F6">
        <v>1.2391517800680401</v>
      </c>
      <c r="G6" t="s">
        <v>0</v>
      </c>
      <c r="H6" t="s">
        <v>0</v>
      </c>
      <c r="I6">
        <v>10.1302034469657</v>
      </c>
      <c r="J6">
        <v>11.2225782584045</v>
      </c>
      <c r="K6">
        <v>30.841483738754199</v>
      </c>
      <c r="L6" t="s">
        <v>0</v>
      </c>
      <c r="M6" t="s">
        <v>0</v>
      </c>
      <c r="N6" t="s">
        <v>0</v>
      </c>
      <c r="O6" t="s">
        <v>0</v>
      </c>
      <c r="P6" t="s">
        <v>0</v>
      </c>
      <c r="Q6" t="s">
        <v>0</v>
      </c>
      <c r="R6">
        <v>17.356680654502998</v>
      </c>
      <c r="S6" t="s">
        <v>0</v>
      </c>
      <c r="T6" t="s">
        <v>0</v>
      </c>
      <c r="U6">
        <v>26.3944333096143</v>
      </c>
      <c r="V6" t="s">
        <v>0</v>
      </c>
      <c r="W6">
        <v>17.427101430571302</v>
      </c>
      <c r="X6">
        <v>1.23197102163521</v>
      </c>
    </row>
    <row r="7" spans="1:24" x14ac:dyDescent="0.45">
      <c r="A7">
        <v>1995</v>
      </c>
      <c r="B7">
        <v>12.0075769230769</v>
      </c>
      <c r="C7">
        <v>12.255000000000001</v>
      </c>
      <c r="E7">
        <f t="shared" si="0"/>
        <v>-5.8911474399988366</v>
      </c>
      <c r="F7">
        <v>-4.0550380675474003</v>
      </c>
      <c r="G7">
        <v>-10.977639920581201</v>
      </c>
      <c r="H7" t="s">
        <v>0</v>
      </c>
      <c r="I7">
        <v>-2.1110517088982399</v>
      </c>
      <c r="J7">
        <v>-7.2473988986841302</v>
      </c>
      <c r="K7">
        <v>-47.337964101953602</v>
      </c>
      <c r="L7" t="s">
        <v>0</v>
      </c>
      <c r="M7" t="s">
        <v>0</v>
      </c>
      <c r="N7" t="s">
        <v>0</v>
      </c>
      <c r="O7" t="s">
        <v>0</v>
      </c>
      <c r="P7" t="s">
        <v>0</v>
      </c>
      <c r="Q7" t="s">
        <v>0</v>
      </c>
      <c r="R7">
        <v>6.5710196021460803</v>
      </c>
      <c r="S7" t="s">
        <v>0</v>
      </c>
      <c r="T7" t="s">
        <v>0</v>
      </c>
      <c r="U7">
        <v>-2.5800788586843399</v>
      </c>
      <c r="V7" t="s">
        <v>0</v>
      </c>
      <c r="W7">
        <v>8.1549108023176302</v>
      </c>
      <c r="X7">
        <v>6.5629141918956897</v>
      </c>
    </row>
    <row r="8" spans="1:24" x14ac:dyDescent="0.45">
      <c r="A8">
        <v>1996</v>
      </c>
      <c r="B8">
        <v>15.940114503816799</v>
      </c>
      <c r="C8">
        <v>16.184999999999999</v>
      </c>
      <c r="E8">
        <f t="shared" si="0"/>
        <v>7.3718196155054949</v>
      </c>
      <c r="F8">
        <v>-15.902678428404601</v>
      </c>
      <c r="G8">
        <v>-0.191092796440756</v>
      </c>
      <c r="H8" t="s">
        <v>0</v>
      </c>
      <c r="I8">
        <v>-10.301681700831301</v>
      </c>
      <c r="J8">
        <v>3.1727900847989399</v>
      </c>
      <c r="K8">
        <v>76.740877691645807</v>
      </c>
      <c r="L8" t="s">
        <v>0</v>
      </c>
      <c r="M8" t="s">
        <v>0</v>
      </c>
      <c r="N8" t="s">
        <v>0</v>
      </c>
      <c r="O8" t="s">
        <v>0</v>
      </c>
      <c r="P8" t="s">
        <v>0</v>
      </c>
      <c r="Q8" t="s">
        <v>0</v>
      </c>
      <c r="R8">
        <v>29.957545820205301</v>
      </c>
      <c r="S8" t="s">
        <v>0</v>
      </c>
      <c r="T8" t="s">
        <v>0</v>
      </c>
      <c r="U8">
        <v>-1.84119476661378</v>
      </c>
      <c r="V8" t="s">
        <v>0</v>
      </c>
      <c r="W8">
        <v>-8.0192806419832294</v>
      </c>
      <c r="X8">
        <v>-7.2689087228269198</v>
      </c>
    </row>
    <row r="9" spans="1:24" x14ac:dyDescent="0.45">
      <c r="A9">
        <v>1997</v>
      </c>
      <c r="B9">
        <v>21.507126436781601</v>
      </c>
      <c r="C9">
        <v>20.84</v>
      </c>
      <c r="E9">
        <f t="shared" si="0"/>
        <v>-3.2850725369940648</v>
      </c>
      <c r="F9">
        <v>-19.512609164488602</v>
      </c>
      <c r="G9">
        <v>-0.928710503281447</v>
      </c>
      <c r="H9" t="s">
        <v>0</v>
      </c>
      <c r="I9">
        <v>-7.0540142549648399</v>
      </c>
      <c r="J9">
        <v>-21.342544153484301</v>
      </c>
      <c r="K9">
        <v>23.296223169844399</v>
      </c>
      <c r="L9" t="s">
        <v>0</v>
      </c>
      <c r="M9" t="s">
        <v>0</v>
      </c>
      <c r="N9" t="s">
        <v>0</v>
      </c>
      <c r="O9" t="s">
        <v>0</v>
      </c>
      <c r="P9" t="s">
        <v>0</v>
      </c>
      <c r="Q9" t="s">
        <v>0</v>
      </c>
      <c r="R9">
        <v>22.333078555788099</v>
      </c>
      <c r="S9" t="s">
        <v>0</v>
      </c>
      <c r="T9" t="s">
        <v>0</v>
      </c>
      <c r="U9">
        <v>-9.0975846223504906</v>
      </c>
      <c r="V9" t="s">
        <v>0</v>
      </c>
      <c r="W9">
        <v>-31.58429213142</v>
      </c>
      <c r="X9">
        <v>14.3248002714106</v>
      </c>
    </row>
    <row r="10" spans="1:24" x14ac:dyDescent="0.45">
      <c r="A10">
        <v>1998</v>
      </c>
      <c r="B10">
        <v>24.720114942528699</v>
      </c>
      <c r="C10">
        <v>22.85</v>
      </c>
      <c r="E10">
        <f t="shared" si="0"/>
        <v>10.821786205361983</v>
      </c>
      <c r="F10">
        <v>-0.68589533777309697</v>
      </c>
      <c r="G10">
        <v>-10.2829777775134</v>
      </c>
      <c r="H10" t="s">
        <v>0</v>
      </c>
      <c r="I10">
        <v>19.127969646232099</v>
      </c>
      <c r="J10">
        <v>4.4705011424626804</v>
      </c>
      <c r="K10">
        <v>64.844512972441606</v>
      </c>
      <c r="L10" t="s">
        <v>0</v>
      </c>
      <c r="M10" t="s">
        <v>0</v>
      </c>
      <c r="N10" t="s">
        <v>0</v>
      </c>
      <c r="O10" t="s">
        <v>0</v>
      </c>
      <c r="P10" t="s">
        <v>0</v>
      </c>
      <c r="Q10" t="s">
        <v>0</v>
      </c>
      <c r="R10">
        <v>28.779276236525099</v>
      </c>
      <c r="S10" t="s">
        <v>0</v>
      </c>
      <c r="T10" t="s">
        <v>0</v>
      </c>
      <c r="U10">
        <v>-7.0569801717395597</v>
      </c>
      <c r="V10" t="s">
        <v>0</v>
      </c>
      <c r="W10">
        <v>14.5196508997503</v>
      </c>
      <c r="X10">
        <v>-16.319981762127899</v>
      </c>
    </row>
    <row r="11" spans="1:24" x14ac:dyDescent="0.45">
      <c r="A11">
        <v>1999</v>
      </c>
      <c r="B11">
        <v>23.532528735632201</v>
      </c>
      <c r="C11">
        <v>24.02</v>
      </c>
      <c r="E11">
        <f t="shared" si="0"/>
        <v>2.670389283490926</v>
      </c>
      <c r="F11">
        <v>11.689322853602899</v>
      </c>
      <c r="G11">
        <v>16.745285796844801</v>
      </c>
      <c r="H11" t="s">
        <v>0</v>
      </c>
      <c r="I11">
        <v>18.015399922723201</v>
      </c>
      <c r="J11">
        <v>13.2927971053271</v>
      </c>
      <c r="K11">
        <v>0.25440977098871698</v>
      </c>
      <c r="L11" t="s">
        <v>0</v>
      </c>
      <c r="M11" t="s">
        <v>0</v>
      </c>
      <c r="N11" t="s">
        <v>0</v>
      </c>
      <c r="O11" t="s">
        <v>0</v>
      </c>
      <c r="P11" t="s">
        <v>0</v>
      </c>
      <c r="Q11" t="s">
        <v>0</v>
      </c>
      <c r="R11">
        <v>-15.327785650446</v>
      </c>
      <c r="S11" t="s">
        <v>0</v>
      </c>
      <c r="T11" t="s">
        <v>0</v>
      </c>
      <c r="U11">
        <v>-8.7295668503467301</v>
      </c>
      <c r="V11" t="s">
        <v>0</v>
      </c>
      <c r="W11">
        <v>-7.2715575039071396</v>
      </c>
      <c r="X11">
        <v>-4.6348018933685102</v>
      </c>
    </row>
    <row r="12" spans="1:24" x14ac:dyDescent="0.45">
      <c r="A12">
        <v>2000</v>
      </c>
      <c r="B12">
        <v>22.597615384615398</v>
      </c>
      <c r="C12">
        <v>23.04</v>
      </c>
      <c r="E12">
        <f t="shared" si="0"/>
        <v>-5.7903422783769916</v>
      </c>
      <c r="F12">
        <v>13.412929146674299</v>
      </c>
      <c r="G12">
        <v>-2.97737482129996E-2</v>
      </c>
      <c r="H12" t="s">
        <v>0</v>
      </c>
      <c r="I12">
        <v>-9.9927842427427898</v>
      </c>
      <c r="J12">
        <v>16.2819662784859</v>
      </c>
      <c r="K12">
        <v>-84.609443058205102</v>
      </c>
      <c r="L12" t="s">
        <v>0</v>
      </c>
      <c r="M12" t="s">
        <v>0</v>
      </c>
      <c r="N12">
        <v>-6.9904740903459199</v>
      </c>
      <c r="O12" t="s">
        <v>0</v>
      </c>
      <c r="P12" t="s">
        <v>0</v>
      </c>
      <c r="Q12" t="s">
        <v>0</v>
      </c>
      <c r="R12">
        <v>9.8472162557451703</v>
      </c>
      <c r="S12" t="s">
        <v>0</v>
      </c>
      <c r="T12" t="s">
        <v>0</v>
      </c>
      <c r="U12">
        <v>-7.6687260283317</v>
      </c>
      <c r="V12" t="s">
        <v>0</v>
      </c>
      <c r="W12">
        <v>9.7594562968027496</v>
      </c>
      <c r="X12">
        <v>2.08621040636049</v>
      </c>
    </row>
    <row r="13" spans="1:24" x14ac:dyDescent="0.45">
      <c r="A13">
        <v>2001</v>
      </c>
      <c r="B13">
        <v>24.467126436781601</v>
      </c>
      <c r="C13">
        <v>24.12</v>
      </c>
      <c r="E13">
        <f t="shared" si="0"/>
        <v>7.7155771679661758</v>
      </c>
      <c r="F13">
        <v>9.8794171204863197</v>
      </c>
      <c r="G13">
        <v>3.54241736670145</v>
      </c>
      <c r="H13" t="s">
        <v>0</v>
      </c>
      <c r="I13">
        <v>3.96062426907493</v>
      </c>
      <c r="J13">
        <v>3.9426571759906701</v>
      </c>
      <c r="K13">
        <v>7.1922410075075298</v>
      </c>
      <c r="L13" t="s">
        <v>0</v>
      </c>
      <c r="M13" t="s">
        <v>0</v>
      </c>
      <c r="N13">
        <v>31.770475010692</v>
      </c>
      <c r="O13" t="s">
        <v>0</v>
      </c>
      <c r="P13" t="s">
        <v>0</v>
      </c>
      <c r="Q13" t="s">
        <v>0</v>
      </c>
      <c r="R13">
        <v>-0.54085920218531003</v>
      </c>
      <c r="S13" t="s">
        <v>0</v>
      </c>
      <c r="T13" t="s">
        <v>0</v>
      </c>
      <c r="U13">
        <v>-4.27355871300374</v>
      </c>
      <c r="V13" t="s">
        <v>0</v>
      </c>
      <c r="W13">
        <v>32.3242030656182</v>
      </c>
      <c r="X13">
        <v>-10.6418454212203</v>
      </c>
    </row>
    <row r="14" spans="1:24" x14ac:dyDescent="0.45">
      <c r="A14">
        <v>2002</v>
      </c>
      <c r="B14">
        <v>26.351340996168599</v>
      </c>
      <c r="C14">
        <v>26.06</v>
      </c>
      <c r="E14">
        <f t="shared" si="0"/>
        <v>1.1971975397118306</v>
      </c>
      <c r="F14">
        <v>8.5389775292569805</v>
      </c>
      <c r="G14">
        <v>6.4011604014114702</v>
      </c>
      <c r="H14" t="s">
        <v>0</v>
      </c>
      <c r="I14">
        <v>13.7239973397218</v>
      </c>
      <c r="J14">
        <v>28.9349715814839</v>
      </c>
      <c r="K14">
        <v>-12.229819483629701</v>
      </c>
      <c r="L14" t="s">
        <v>0</v>
      </c>
      <c r="M14" t="s">
        <v>0</v>
      </c>
      <c r="N14">
        <v>8.6365007011052803</v>
      </c>
      <c r="O14" t="s">
        <v>0</v>
      </c>
      <c r="P14" t="s">
        <v>0</v>
      </c>
      <c r="Q14" t="s">
        <v>0</v>
      </c>
      <c r="R14">
        <v>5.9418449066958399</v>
      </c>
      <c r="S14" t="s">
        <v>0</v>
      </c>
      <c r="T14" t="s">
        <v>0</v>
      </c>
      <c r="U14">
        <v>-3.9676500302198798</v>
      </c>
      <c r="V14" t="s">
        <v>0</v>
      </c>
      <c r="W14">
        <v>-8.8432979509219898</v>
      </c>
      <c r="X14">
        <v>-35.164709597785397</v>
      </c>
    </row>
    <row r="15" spans="1:24" x14ac:dyDescent="0.45">
      <c r="A15">
        <v>2003</v>
      </c>
      <c r="B15">
        <v>21.224827586206899</v>
      </c>
      <c r="C15">
        <v>19.760000000000002</v>
      </c>
      <c r="E15">
        <f t="shared" si="0"/>
        <v>0.93384264567373343</v>
      </c>
      <c r="F15">
        <v>-6.2237260061984303</v>
      </c>
      <c r="G15">
        <v>-8.50518771986901</v>
      </c>
      <c r="H15" t="s">
        <v>0</v>
      </c>
      <c r="I15">
        <v>-10.7281677330413</v>
      </c>
      <c r="J15">
        <v>-15.366833373072801</v>
      </c>
      <c r="K15">
        <v>8.1442483568862496</v>
      </c>
      <c r="L15" t="s">
        <v>0</v>
      </c>
      <c r="M15" t="s">
        <v>0</v>
      </c>
      <c r="N15">
        <v>9.4413327898948403</v>
      </c>
      <c r="O15">
        <v>-6.3015827382466103</v>
      </c>
      <c r="P15" t="s">
        <v>0</v>
      </c>
      <c r="Q15" t="s">
        <v>0</v>
      </c>
      <c r="R15">
        <v>16.5793881248314</v>
      </c>
      <c r="S15">
        <v>41.112996737205997</v>
      </c>
      <c r="T15" t="s">
        <v>0</v>
      </c>
      <c r="U15">
        <v>8.2095279146825995</v>
      </c>
      <c r="V15" t="s">
        <v>0</v>
      </c>
      <c r="W15">
        <v>-16.504699350053201</v>
      </c>
      <c r="X15">
        <v>-8.65118525493493</v>
      </c>
    </row>
    <row r="16" spans="1:24" x14ac:dyDescent="0.45">
      <c r="A16">
        <v>2004</v>
      </c>
      <c r="B16">
        <v>14.8895038167939</v>
      </c>
      <c r="C16">
        <v>15.28</v>
      </c>
      <c r="E16">
        <f t="shared" si="0"/>
        <v>-5.0813801347576879</v>
      </c>
      <c r="F16">
        <v>-13.0385380337902</v>
      </c>
      <c r="G16">
        <v>-0.54039540265034003</v>
      </c>
      <c r="H16" t="s">
        <v>0</v>
      </c>
      <c r="I16">
        <v>3.3848525263071498</v>
      </c>
      <c r="J16">
        <v>15.875214839653401</v>
      </c>
      <c r="K16">
        <v>-12.364581069761</v>
      </c>
      <c r="L16" t="s">
        <v>0</v>
      </c>
      <c r="M16" t="s">
        <v>0</v>
      </c>
      <c r="N16">
        <v>-7.66501068405654</v>
      </c>
      <c r="O16">
        <v>-19.376615797489599</v>
      </c>
      <c r="P16" t="s">
        <v>0</v>
      </c>
      <c r="Q16" t="s">
        <v>0</v>
      </c>
      <c r="R16">
        <v>-13.0293131539485</v>
      </c>
      <c r="S16">
        <v>-7.6552097588618198</v>
      </c>
      <c r="T16" t="s">
        <v>0</v>
      </c>
      <c r="U16">
        <v>-4.5190007657312101</v>
      </c>
      <c r="V16" t="s">
        <v>0</v>
      </c>
      <c r="W16">
        <v>-23.232191739746099</v>
      </c>
      <c r="X16">
        <v>21.184227422982499</v>
      </c>
    </row>
    <row r="17" spans="1:24" x14ac:dyDescent="0.45">
      <c r="A17">
        <v>2005</v>
      </c>
      <c r="B17">
        <v>12.413</v>
      </c>
      <c r="C17">
        <v>12.49</v>
      </c>
      <c r="E17">
        <f t="shared" si="0"/>
        <v>1.8585691980038315</v>
      </c>
      <c r="F17">
        <v>-19.3548204840768</v>
      </c>
      <c r="G17">
        <v>24.496460722973801</v>
      </c>
      <c r="H17" t="s">
        <v>0</v>
      </c>
      <c r="I17">
        <v>3.1433185677602999</v>
      </c>
      <c r="J17">
        <v>6.3976328087502203</v>
      </c>
      <c r="K17">
        <v>-6.5709044339797096</v>
      </c>
      <c r="L17" t="s">
        <v>0</v>
      </c>
      <c r="M17" t="s">
        <v>0</v>
      </c>
      <c r="N17">
        <v>-15.3895296063133</v>
      </c>
      <c r="O17">
        <v>7.3608216646976503</v>
      </c>
      <c r="P17" t="s">
        <v>0</v>
      </c>
      <c r="Q17" t="s">
        <v>0</v>
      </c>
      <c r="R17">
        <v>1.9595089746676899</v>
      </c>
      <c r="S17">
        <v>13.9736410565112</v>
      </c>
      <c r="T17">
        <v>33.478709220323999</v>
      </c>
      <c r="U17">
        <v>-14.3069224069899</v>
      </c>
      <c r="V17" t="s">
        <v>0</v>
      </c>
      <c r="W17">
        <v>-1.4266711067573801</v>
      </c>
      <c r="X17">
        <v>-9.5998454035179606</v>
      </c>
    </row>
    <row r="18" spans="1:24" x14ac:dyDescent="0.45">
      <c r="A18">
        <v>2006</v>
      </c>
      <c r="B18">
        <v>12.3632307692308</v>
      </c>
      <c r="C18">
        <v>11.98</v>
      </c>
      <c r="E18">
        <f t="shared" si="0"/>
        <v>-1.5154279570506277</v>
      </c>
      <c r="F18">
        <v>-10.032872274101001</v>
      </c>
      <c r="G18">
        <v>17.2006556080654</v>
      </c>
      <c r="H18">
        <v>-31.1785069382099</v>
      </c>
      <c r="I18">
        <v>9.3165527126185097</v>
      </c>
      <c r="J18">
        <v>-0.89124732541681295</v>
      </c>
      <c r="K18">
        <v>-1.42701064276606</v>
      </c>
      <c r="L18">
        <v>-29.362087950609698</v>
      </c>
      <c r="M18">
        <v>22.603585562098001</v>
      </c>
      <c r="N18">
        <v>12.401928629995099</v>
      </c>
      <c r="O18">
        <v>4.3614755654476101</v>
      </c>
      <c r="P18" t="s">
        <v>0</v>
      </c>
      <c r="Q18" t="s">
        <v>0</v>
      </c>
      <c r="R18">
        <v>8.6750015058778693</v>
      </c>
      <c r="S18">
        <v>7.2283131099721301</v>
      </c>
      <c r="T18">
        <v>18.279457936086999</v>
      </c>
      <c r="U18">
        <v>0.85543871194171195</v>
      </c>
      <c r="V18" t="s">
        <v>0</v>
      </c>
      <c r="W18">
        <v>-19.179519397673999</v>
      </c>
      <c r="X18">
        <v>-33.098012126135899</v>
      </c>
    </row>
    <row r="19" spans="1:24" x14ac:dyDescent="0.45">
      <c r="A19">
        <v>2007</v>
      </c>
      <c r="B19">
        <v>16.864061302682</v>
      </c>
      <c r="C19">
        <v>15.82</v>
      </c>
      <c r="E19">
        <f t="shared" si="0"/>
        <v>-7.4774229132694545</v>
      </c>
      <c r="F19">
        <v>-3.6212936880492101</v>
      </c>
      <c r="G19">
        <v>-9.2251763722735998</v>
      </c>
      <c r="H19">
        <v>-12.290656426170299</v>
      </c>
      <c r="I19">
        <v>-12.9896841781548</v>
      </c>
      <c r="J19">
        <v>-16.332962421731601</v>
      </c>
      <c r="K19">
        <v>-20.208594119310899</v>
      </c>
      <c r="L19">
        <v>-4.6349277664239601</v>
      </c>
      <c r="M19">
        <v>5.9310524137264604</v>
      </c>
      <c r="N19">
        <v>-16.6553621762144</v>
      </c>
      <c r="O19">
        <v>-12.498626004424301</v>
      </c>
      <c r="P19" t="s">
        <v>0</v>
      </c>
      <c r="Q19" t="s">
        <v>0</v>
      </c>
      <c r="R19">
        <v>-5.2789144043234302</v>
      </c>
      <c r="S19">
        <v>10.5940808022753</v>
      </c>
      <c r="T19">
        <v>-1.04972639863036</v>
      </c>
      <c r="U19">
        <v>-6.3624080441239501</v>
      </c>
      <c r="V19" t="s">
        <v>0</v>
      </c>
      <c r="W19">
        <v>-7.1748409509695499</v>
      </c>
      <c r="X19">
        <v>-7.8407268775126902</v>
      </c>
    </row>
    <row r="20" spans="1:24" x14ac:dyDescent="0.45">
      <c r="A20">
        <v>2008</v>
      </c>
      <c r="B20">
        <v>31.569580152671801</v>
      </c>
      <c r="C20">
        <v>24.69</v>
      </c>
      <c r="E20">
        <f t="shared" si="0"/>
        <v>1.4206132593981775</v>
      </c>
      <c r="F20">
        <v>5.2060287323017604</v>
      </c>
      <c r="G20">
        <v>-2.8731776188280902</v>
      </c>
      <c r="H20">
        <v>-10.698173820115599</v>
      </c>
      <c r="I20">
        <v>-4.6079887914381903</v>
      </c>
      <c r="J20">
        <v>-0.869462496890407</v>
      </c>
      <c r="K20">
        <v>0.65653141949421101</v>
      </c>
      <c r="L20">
        <v>-3.2535822052267398E-2</v>
      </c>
      <c r="M20">
        <v>2.6328651123073099</v>
      </c>
      <c r="N20">
        <v>-2.2274928772581499</v>
      </c>
      <c r="O20">
        <v>-12.773490486897799</v>
      </c>
      <c r="P20" t="s">
        <v>0</v>
      </c>
      <c r="Q20" t="s">
        <v>0</v>
      </c>
      <c r="R20">
        <v>16.202982123905901</v>
      </c>
      <c r="S20">
        <v>6.9105808032988003</v>
      </c>
      <c r="T20">
        <v>33.019433314407401</v>
      </c>
      <c r="U20">
        <v>26.538632197447601</v>
      </c>
      <c r="V20" t="s">
        <v>0</v>
      </c>
      <c r="W20">
        <v>-9.8235021663402406</v>
      </c>
      <c r="X20">
        <v>-24.531417472971398</v>
      </c>
    </row>
    <row r="21" spans="1:24" x14ac:dyDescent="0.45">
      <c r="A21">
        <v>2009</v>
      </c>
      <c r="B21">
        <v>30.393103448275902</v>
      </c>
      <c r="C21">
        <v>28.11</v>
      </c>
      <c r="E21">
        <f t="shared" si="0"/>
        <v>-2.4173785334840838</v>
      </c>
      <c r="F21">
        <v>-12.7202077328604</v>
      </c>
      <c r="G21">
        <v>-1.17624402656202</v>
      </c>
      <c r="H21">
        <v>5.7429467137668002</v>
      </c>
      <c r="I21">
        <v>-18.130420227502601</v>
      </c>
      <c r="J21">
        <v>1.4001016961282899</v>
      </c>
      <c r="K21">
        <v>13.1456158230281</v>
      </c>
      <c r="L21">
        <v>4.0184471995554398</v>
      </c>
      <c r="M21">
        <v>-17.1184160636776</v>
      </c>
      <c r="N21">
        <v>12.1141208287039</v>
      </c>
      <c r="O21">
        <v>-1.8869459340909001</v>
      </c>
      <c r="P21" t="s">
        <v>0</v>
      </c>
      <c r="Q21" t="s">
        <v>0</v>
      </c>
      <c r="R21">
        <v>0.66530324940883701</v>
      </c>
      <c r="S21">
        <v>-8.0251767301259296</v>
      </c>
      <c r="T21">
        <v>4.4958048727493196</v>
      </c>
      <c r="U21">
        <v>-15.0346400163771</v>
      </c>
      <c r="V21" t="s">
        <v>0</v>
      </c>
      <c r="W21">
        <v>-3.05886466339728</v>
      </c>
      <c r="X21">
        <v>-3.1094815244921898</v>
      </c>
    </row>
    <row r="22" spans="1:24" x14ac:dyDescent="0.45">
      <c r="A22">
        <v>2010</v>
      </c>
      <c r="B22">
        <v>21.7713409961686</v>
      </c>
      <c r="C22">
        <v>21.56</v>
      </c>
      <c r="E22">
        <f t="shared" si="0"/>
        <v>4.0595238470051376</v>
      </c>
      <c r="F22">
        <v>-12.6605291256601</v>
      </c>
      <c r="G22">
        <v>2.4137765219730301</v>
      </c>
      <c r="H22">
        <v>-12.844445659943799</v>
      </c>
      <c r="I22">
        <v>8.3359327812175597</v>
      </c>
      <c r="J22">
        <v>2.6868318569149601</v>
      </c>
      <c r="K22">
        <v>-11.6169767434425</v>
      </c>
      <c r="L22">
        <v>-9.5286932849835306</v>
      </c>
      <c r="M22">
        <v>37.370308336170297</v>
      </c>
      <c r="N22">
        <v>17.753493546552299</v>
      </c>
      <c r="O22">
        <v>3.62206172848283</v>
      </c>
      <c r="P22">
        <v>0.182528789871617</v>
      </c>
      <c r="Q22" t="s">
        <v>0</v>
      </c>
      <c r="R22">
        <v>6.1958152317180701</v>
      </c>
      <c r="S22">
        <v>-4.8940060785741997</v>
      </c>
      <c r="T22">
        <v>19.643761278410398</v>
      </c>
      <c r="U22">
        <v>8.5088959730108602</v>
      </c>
      <c r="V22" t="s">
        <v>0</v>
      </c>
      <c r="W22">
        <v>12.184509978007</v>
      </c>
      <c r="X22">
        <v>1.6586402693625599</v>
      </c>
    </row>
    <row r="23" spans="1:24" x14ac:dyDescent="0.45">
      <c r="A23">
        <v>2011</v>
      </c>
      <c r="B23">
        <v>23.4578846153846</v>
      </c>
      <c r="C23">
        <v>20.395</v>
      </c>
      <c r="E23">
        <f t="shared" si="0"/>
        <v>-10.004806458916278</v>
      </c>
      <c r="F23">
        <v>-5.6413861150091602</v>
      </c>
      <c r="G23">
        <v>-1.13839536420946</v>
      </c>
      <c r="H23">
        <v>-12.9289956519992</v>
      </c>
      <c r="I23">
        <v>2.8595585106354</v>
      </c>
      <c r="J23">
        <v>-5.1273416163928003</v>
      </c>
      <c r="K23">
        <v>-9.8021804646768</v>
      </c>
      <c r="L23">
        <v>-13.0854253795896</v>
      </c>
      <c r="M23">
        <v>-3.9325473569284402</v>
      </c>
      <c r="N23">
        <v>0.46636533294719101</v>
      </c>
      <c r="O23">
        <v>23.159117743302499</v>
      </c>
      <c r="P23">
        <v>-19.9790581615237</v>
      </c>
      <c r="Q23">
        <v>1.40593658212926</v>
      </c>
      <c r="R23">
        <v>-11.1675188949297</v>
      </c>
      <c r="S23">
        <v>-20.911882514328099</v>
      </c>
      <c r="T23">
        <v>-20.6209933826831</v>
      </c>
      <c r="U23">
        <v>-47.264281780177001</v>
      </c>
      <c r="V23">
        <v>-23.491133679678299</v>
      </c>
      <c r="W23">
        <v>-13.5746183972664</v>
      </c>
      <c r="X23">
        <v>-9.3165421290318999</v>
      </c>
    </row>
    <row r="24" spans="1:24" x14ac:dyDescent="0.45">
      <c r="A24">
        <v>2012</v>
      </c>
      <c r="B24">
        <v>17.048735632183899</v>
      </c>
      <c r="C24">
        <v>17.29</v>
      </c>
      <c r="E24">
        <f t="shared" si="0"/>
        <v>-4.8691215902823979</v>
      </c>
      <c r="F24">
        <v>-12.460854596315601</v>
      </c>
      <c r="G24">
        <v>0.42582897320943403</v>
      </c>
      <c r="H24">
        <v>-3.0464521996553602</v>
      </c>
      <c r="I24">
        <v>-25.8358454159013</v>
      </c>
      <c r="J24">
        <v>-6.8883657347946503</v>
      </c>
      <c r="K24">
        <v>20.457120865574598</v>
      </c>
      <c r="L24">
        <v>-3.20500789986475</v>
      </c>
      <c r="M24">
        <v>-11.8545766286865</v>
      </c>
      <c r="N24">
        <v>1.4529131018136801</v>
      </c>
      <c r="O24">
        <v>24.379983018150199</v>
      </c>
      <c r="P24">
        <v>12.9797563104446</v>
      </c>
      <c r="Q24">
        <v>-14.856795891209501</v>
      </c>
      <c r="R24">
        <v>-9.1241300097287503</v>
      </c>
      <c r="S24">
        <v>-6.5231592073502496</v>
      </c>
      <c r="T24">
        <v>7.8492846862362704</v>
      </c>
      <c r="U24">
        <v>-5.5212732125772801</v>
      </c>
      <c r="V24">
        <v>-35.131954835757497</v>
      </c>
      <c r="W24">
        <v>-13.5288144962456</v>
      </c>
      <c r="X24">
        <v>-12.0809670427073</v>
      </c>
    </row>
    <row r="25" spans="1:24" x14ac:dyDescent="0.45">
      <c r="A25" t="s">
        <v>111</v>
      </c>
      <c r="B25">
        <f xml:space="preserve"> CORREL(B2:B24,E2:E24)</f>
        <v>-5.0761283507561566E-2</v>
      </c>
      <c r="C25">
        <f xml:space="preserve"> CORREL(C2:C24,E2:E24)</f>
        <v>-4.1484193160080687E-2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28"/>
  <sheetViews>
    <sheetView workbookViewId="0"/>
  </sheetViews>
  <sheetFormatPr defaultRowHeight="14.25" x14ac:dyDescent="0.45"/>
  <sheetData>
    <row r="1" spans="1:21" x14ac:dyDescent="0.45">
      <c r="A1" t="s">
        <v>175</v>
      </c>
      <c r="E1" s="5"/>
      <c r="F1" t="s">
        <v>1</v>
      </c>
      <c r="G1" t="s">
        <v>114</v>
      </c>
      <c r="H1" t="s">
        <v>115</v>
      </c>
      <c r="I1" t="s">
        <v>116</v>
      </c>
      <c r="K1" t="s">
        <v>114</v>
      </c>
      <c r="L1" t="s">
        <v>115</v>
      </c>
      <c r="M1" t="s">
        <v>116</v>
      </c>
      <c r="O1" t="s">
        <v>114</v>
      </c>
      <c r="P1" t="s">
        <v>115</v>
      </c>
      <c r="Q1" t="s">
        <v>116</v>
      </c>
      <c r="S1" t="s">
        <v>114</v>
      </c>
      <c r="T1" t="s">
        <v>115</v>
      </c>
      <c r="U1" t="s">
        <v>116</v>
      </c>
    </row>
    <row r="2" spans="1:21" x14ac:dyDescent="0.45">
      <c r="A2" s="5" t="s">
        <v>139</v>
      </c>
      <c r="C2" s="5"/>
      <c r="D2" s="5"/>
      <c r="E2" s="5"/>
      <c r="F2">
        <v>1986</v>
      </c>
      <c r="G2">
        <v>-1.5191992966673418</v>
      </c>
      <c r="H2">
        <v>2.1801529614009953</v>
      </c>
      <c r="I2">
        <v>-3.3863133510462977</v>
      </c>
      <c r="K2">
        <v>-1.5191992966673418</v>
      </c>
      <c r="L2">
        <v>-12.345935684660319</v>
      </c>
      <c r="M2">
        <v>20.488364280805929</v>
      </c>
      <c r="O2">
        <v>20.491560837061147</v>
      </c>
      <c r="P2">
        <v>2.1801529614009953</v>
      </c>
      <c r="Q2">
        <v>20.488364280805929</v>
      </c>
      <c r="S2">
        <v>20.491560837061147</v>
      </c>
      <c r="T2">
        <v>-12.345935684660319</v>
      </c>
      <c r="U2">
        <v>-3.3863133510462977</v>
      </c>
    </row>
    <row r="3" spans="1:21" x14ac:dyDescent="0.45">
      <c r="A3" s="6"/>
      <c r="B3" s="5" t="s">
        <v>176</v>
      </c>
      <c r="C3" s="5" t="s">
        <v>177</v>
      </c>
      <c r="D3" s="5" t="s">
        <v>174</v>
      </c>
      <c r="E3" s="5"/>
      <c r="F3">
        <v>1987</v>
      </c>
      <c r="G3">
        <v>20.491560837061147</v>
      </c>
      <c r="H3">
        <v>-12.345935684660319</v>
      </c>
      <c r="I3">
        <v>20.488364280805929</v>
      </c>
      <c r="K3">
        <v>20.491560837061147</v>
      </c>
      <c r="L3">
        <v>-4.3519225172385863</v>
      </c>
      <c r="M3">
        <v>-5.0043565276595396</v>
      </c>
      <c r="O3">
        <v>-1.039267814895428</v>
      </c>
      <c r="P3">
        <v>-12.345935684660319</v>
      </c>
      <c r="Q3">
        <v>-5.0043565276595396</v>
      </c>
      <c r="S3">
        <v>-1.039267814895428</v>
      </c>
      <c r="T3">
        <v>-4.3519225172385863</v>
      </c>
      <c r="U3">
        <v>20.488364280805929</v>
      </c>
    </row>
    <row r="4" spans="1:21" x14ac:dyDescent="0.45">
      <c r="A4" s="5" t="s">
        <v>176</v>
      </c>
      <c r="B4" s="4">
        <v>1</v>
      </c>
      <c r="C4" s="4"/>
      <c r="D4" s="4"/>
      <c r="E4" s="5"/>
      <c r="F4">
        <v>1988</v>
      </c>
      <c r="G4">
        <v>-1.039267814895428</v>
      </c>
      <c r="H4">
        <v>-4.3519225172385863</v>
      </c>
      <c r="I4">
        <v>-5.0043565276595396</v>
      </c>
      <c r="K4">
        <v>-1.039267814895428</v>
      </c>
      <c r="L4">
        <v>-1.7986837542341374</v>
      </c>
      <c r="M4">
        <v>2.3947605296190404</v>
      </c>
      <c r="O4">
        <v>10.578410820446885</v>
      </c>
      <c r="P4">
        <v>-4.3519225172385863</v>
      </c>
      <c r="Q4">
        <v>2.3947605296190404</v>
      </c>
      <c r="S4">
        <v>10.578410820446885</v>
      </c>
      <c r="T4">
        <v>-1.7986837542341374</v>
      </c>
      <c r="U4">
        <v>-5.0043565276595396</v>
      </c>
    </row>
    <row r="5" spans="1:21" x14ac:dyDescent="0.45">
      <c r="A5" s="5" t="s">
        <v>177</v>
      </c>
      <c r="B5" s="4">
        <v>2.1956748969334052E-2</v>
      </c>
      <c r="C5" s="4">
        <v>1</v>
      </c>
      <c r="D5" s="4"/>
      <c r="E5" s="5"/>
      <c r="F5">
        <v>1989</v>
      </c>
      <c r="G5">
        <v>10.578410820446885</v>
      </c>
      <c r="H5">
        <v>-1.7986837542341374</v>
      </c>
      <c r="I5">
        <v>2.3947605296190404</v>
      </c>
      <c r="K5">
        <v>10.578410820446885</v>
      </c>
      <c r="L5">
        <v>-9.0095730180648772</v>
      </c>
      <c r="M5">
        <v>-13.256116833163883</v>
      </c>
      <c r="O5">
        <v>0.59408067278063015</v>
      </c>
      <c r="P5">
        <v>-1.7986837542341374</v>
      </c>
      <c r="Q5">
        <v>-13.256116833163883</v>
      </c>
      <c r="S5">
        <v>0.59408067278063015</v>
      </c>
      <c r="T5">
        <v>-9.0095730180648772</v>
      </c>
      <c r="U5">
        <v>2.3947605296190404</v>
      </c>
    </row>
    <row r="6" spans="1:21" x14ac:dyDescent="0.45">
      <c r="A6" s="5" t="s">
        <v>174</v>
      </c>
      <c r="B6" s="4">
        <v>0.51192471646592363</v>
      </c>
      <c r="C6" s="4">
        <v>1.4384860407171652E-2</v>
      </c>
      <c r="D6" s="4">
        <v>1</v>
      </c>
      <c r="E6" s="5"/>
      <c r="F6">
        <v>1990</v>
      </c>
      <c r="G6">
        <v>0.59408067278063015</v>
      </c>
      <c r="H6">
        <v>-9.0095730180648772</v>
      </c>
      <c r="I6">
        <v>-13.256116833163883</v>
      </c>
      <c r="K6">
        <v>0.59408067278063015</v>
      </c>
      <c r="L6">
        <v>-5.6984457154382122</v>
      </c>
      <c r="M6">
        <v>-7.6894694742278773</v>
      </c>
      <c r="O6">
        <v>-18.800737087947809</v>
      </c>
      <c r="P6">
        <v>-9.0095730180648772</v>
      </c>
      <c r="Q6">
        <v>-7.6894694742278773</v>
      </c>
      <c r="S6">
        <v>-18.800737087947809</v>
      </c>
      <c r="T6">
        <v>-5.6984457154382122</v>
      </c>
      <c r="U6">
        <v>-13.256116833163883</v>
      </c>
    </row>
    <row r="7" spans="1:21" x14ac:dyDescent="0.45">
      <c r="A7" s="5"/>
      <c r="B7" s="5"/>
      <c r="C7" s="5"/>
      <c r="D7" s="5"/>
      <c r="E7" s="5"/>
      <c r="F7">
        <v>1991</v>
      </c>
      <c r="G7">
        <v>-18.800737087947809</v>
      </c>
      <c r="H7">
        <v>-5.6984457154382122</v>
      </c>
      <c r="I7">
        <v>-7.6894694742278773</v>
      </c>
      <c r="K7">
        <v>-18.800737087947809</v>
      </c>
      <c r="L7">
        <v>-15.304200953941967</v>
      </c>
      <c r="M7">
        <v>1.0543278285656239</v>
      </c>
      <c r="O7">
        <v>-4.6772609794812867</v>
      </c>
      <c r="P7">
        <v>-5.6984457154382122</v>
      </c>
      <c r="Q7">
        <v>1.0543278285656239</v>
      </c>
      <c r="S7">
        <v>-4.6772609794812867</v>
      </c>
      <c r="T7">
        <v>-15.304200953941967</v>
      </c>
      <c r="U7">
        <v>-7.6894694742278773</v>
      </c>
    </row>
    <row r="8" spans="1:21" x14ac:dyDescent="0.45">
      <c r="A8" s="5" t="s">
        <v>138</v>
      </c>
      <c r="C8" s="5"/>
      <c r="D8" s="5"/>
      <c r="E8" s="5"/>
      <c r="F8">
        <v>1992</v>
      </c>
      <c r="G8">
        <v>-4.6772609794812867</v>
      </c>
      <c r="H8">
        <v>-15.304200953941967</v>
      </c>
      <c r="I8">
        <v>1.0543278285656239</v>
      </c>
      <c r="K8">
        <v>-4.6772609794812867</v>
      </c>
      <c r="L8">
        <v>-2.0274011681996882</v>
      </c>
      <c r="M8">
        <v>-6.1756576332320083</v>
      </c>
      <c r="O8">
        <v>8.5484249832234802</v>
      </c>
      <c r="P8">
        <v>-15.304200953941967</v>
      </c>
      <c r="Q8">
        <v>-6.1756576332320083</v>
      </c>
      <c r="S8">
        <v>8.5484249832234802</v>
      </c>
      <c r="T8">
        <v>-2.0274011681996882</v>
      </c>
      <c r="U8">
        <v>1.0543278285656239</v>
      </c>
    </row>
    <row r="9" spans="1:21" x14ac:dyDescent="0.45">
      <c r="A9" s="6"/>
      <c r="B9" s="5" t="s">
        <v>176</v>
      </c>
      <c r="C9" s="5" t="s">
        <v>177</v>
      </c>
      <c r="D9" s="5" t="s">
        <v>174</v>
      </c>
      <c r="E9" s="5"/>
      <c r="F9">
        <v>1993</v>
      </c>
      <c r="G9">
        <v>8.5484249832234802</v>
      </c>
      <c r="H9">
        <v>-2.0274011681996882</v>
      </c>
      <c r="I9">
        <v>-6.1756576332320083</v>
      </c>
      <c r="K9">
        <v>8.5484249832234802</v>
      </c>
      <c r="L9">
        <v>4.0940239241303935</v>
      </c>
      <c r="M9">
        <v>-0.40369315733239319</v>
      </c>
      <c r="O9">
        <v>5.0207729169625503</v>
      </c>
      <c r="P9">
        <v>-2.0274011681996882</v>
      </c>
      <c r="Q9">
        <v>-0.40369315733239319</v>
      </c>
      <c r="S9">
        <v>5.0207729169625503</v>
      </c>
      <c r="T9">
        <v>4.0940239241303935</v>
      </c>
      <c r="U9">
        <v>-6.1756576332320083</v>
      </c>
    </row>
    <row r="10" spans="1:21" x14ac:dyDescent="0.45">
      <c r="A10" s="5" t="s">
        <v>176</v>
      </c>
      <c r="B10" s="4">
        <v>1</v>
      </c>
      <c r="C10" s="4"/>
      <c r="D10" s="4"/>
      <c r="E10" s="5"/>
      <c r="F10">
        <v>1994</v>
      </c>
      <c r="G10">
        <v>5.0207729169625503</v>
      </c>
      <c r="H10">
        <v>4.0940239241303935</v>
      </c>
      <c r="I10">
        <v>-0.40369315733239319</v>
      </c>
      <c r="K10">
        <v>5.0207729169625503</v>
      </c>
      <c r="L10">
        <v>-2.6547763336059078</v>
      </c>
      <c r="M10">
        <v>3.9541008678801628</v>
      </c>
      <c r="O10">
        <v>0.92415429308419972</v>
      </c>
      <c r="P10">
        <v>4.0940239241303935</v>
      </c>
      <c r="Q10">
        <v>3.9541008678801628</v>
      </c>
      <c r="S10">
        <v>0.92415429308419972</v>
      </c>
      <c r="T10">
        <v>-2.6547763336059078</v>
      </c>
      <c r="U10">
        <v>-0.40369315733239319</v>
      </c>
    </row>
    <row r="11" spans="1:21" x14ac:dyDescent="0.45">
      <c r="A11" s="5" t="s">
        <v>177</v>
      </c>
      <c r="B11" s="4">
        <v>0.39212128440830463</v>
      </c>
      <c r="C11" s="4">
        <v>1</v>
      </c>
      <c r="D11" s="4"/>
      <c r="E11" s="5"/>
      <c r="F11">
        <v>1995</v>
      </c>
      <c r="G11">
        <v>0.92415429308419972</v>
      </c>
      <c r="H11">
        <v>-2.6547763336059078</v>
      </c>
      <c r="I11">
        <v>3.9541008678801628</v>
      </c>
      <c r="K11">
        <v>0.92415429308419972</v>
      </c>
      <c r="L11">
        <v>-10.281303761195501</v>
      </c>
      <c r="M11">
        <v>0.74431028182912429</v>
      </c>
      <c r="O11">
        <v>-0.13898784708553555</v>
      </c>
      <c r="P11">
        <v>-2.6547763336059078</v>
      </c>
      <c r="Q11">
        <v>0.74431028182912429</v>
      </c>
      <c r="S11">
        <v>-0.13898784708553555</v>
      </c>
      <c r="T11">
        <v>-10.281303761195501</v>
      </c>
      <c r="U11">
        <v>3.9541008678801628</v>
      </c>
    </row>
    <row r="12" spans="1:21" x14ac:dyDescent="0.45">
      <c r="A12" s="5" t="s">
        <v>174</v>
      </c>
      <c r="B12" s="4">
        <v>-5.6720357873163769E-2</v>
      </c>
      <c r="C12" s="4">
        <v>2.0353954960169843E-2</v>
      </c>
      <c r="D12" s="4">
        <v>1</v>
      </c>
      <c r="E12" s="5"/>
      <c r="F12">
        <v>1996</v>
      </c>
      <c r="G12">
        <v>-0.13898784708553555</v>
      </c>
      <c r="H12">
        <v>-10.281303761195501</v>
      </c>
      <c r="I12">
        <v>0.74431028182912429</v>
      </c>
      <c r="K12">
        <v>-0.13898784708553555</v>
      </c>
      <c r="L12">
        <v>-5.8025355019338898</v>
      </c>
      <c r="M12">
        <v>-15.060232197725551</v>
      </c>
      <c r="O12">
        <v>10.155086523887245</v>
      </c>
      <c r="P12">
        <v>-10.281303761195501</v>
      </c>
      <c r="Q12">
        <v>-15.060232197725551</v>
      </c>
      <c r="S12">
        <v>10.155086523887245</v>
      </c>
      <c r="T12">
        <v>-5.8025355019338898</v>
      </c>
      <c r="U12">
        <v>0.74431028182912429</v>
      </c>
    </row>
    <row r="13" spans="1:21" x14ac:dyDescent="0.45">
      <c r="A13" s="5"/>
      <c r="B13" s="5"/>
      <c r="C13" s="5"/>
      <c r="D13" s="5"/>
      <c r="E13" s="5"/>
      <c r="F13">
        <v>1997</v>
      </c>
      <c r="G13">
        <v>10.155086523887245</v>
      </c>
      <c r="H13">
        <v>-5.8025355019338898</v>
      </c>
      <c r="I13">
        <v>-15.060232197725551</v>
      </c>
      <c r="K13">
        <v>10.155086523887245</v>
      </c>
      <c r="L13">
        <v>2.4742364815390299</v>
      </c>
      <c r="M13">
        <v>-7.0598010572069017</v>
      </c>
      <c r="O13">
        <v>5.8760090991731264</v>
      </c>
      <c r="P13">
        <v>-5.8025355019338898</v>
      </c>
      <c r="Q13">
        <v>-7.0598010572069017</v>
      </c>
      <c r="S13">
        <v>5.8760090991731264</v>
      </c>
      <c r="T13">
        <v>2.4742364815390299</v>
      </c>
      <c r="U13">
        <v>-15.060232197725551</v>
      </c>
    </row>
    <row r="14" spans="1:21" x14ac:dyDescent="0.45">
      <c r="A14" s="5" t="s">
        <v>142</v>
      </c>
      <c r="C14" s="5"/>
      <c r="D14" s="5"/>
      <c r="E14" s="5"/>
      <c r="F14">
        <v>1998</v>
      </c>
      <c r="G14">
        <v>5.8760090991731264</v>
      </c>
      <c r="H14">
        <v>2.4742364815390299</v>
      </c>
      <c r="I14">
        <v>-7.0598010572069017</v>
      </c>
      <c r="K14">
        <v>5.8760090991731264</v>
      </c>
      <c r="L14">
        <v>0.58210070188487451</v>
      </c>
      <c r="M14">
        <v>3.3311592730948871</v>
      </c>
      <c r="O14">
        <v>3.5174511564784896</v>
      </c>
      <c r="P14">
        <v>2.4742364815390299</v>
      </c>
      <c r="Q14">
        <v>3.3311592730948871</v>
      </c>
      <c r="S14">
        <v>3.5174511564784896</v>
      </c>
      <c r="T14">
        <v>0.58210070188487451</v>
      </c>
      <c r="U14">
        <v>-7.0598010572069017</v>
      </c>
    </row>
    <row r="15" spans="1:21" x14ac:dyDescent="0.45">
      <c r="A15" s="6"/>
      <c r="B15" s="5" t="s">
        <v>176</v>
      </c>
      <c r="C15" s="5" t="s">
        <v>177</v>
      </c>
      <c r="D15" s="5" t="s">
        <v>174</v>
      </c>
      <c r="E15" s="5"/>
      <c r="F15">
        <v>1999</v>
      </c>
      <c r="G15">
        <v>3.5174511564784896</v>
      </c>
      <c r="H15">
        <v>0.58210070188487451</v>
      </c>
      <c r="I15">
        <v>3.3311592730948871</v>
      </c>
      <c r="K15">
        <v>3.5174511564784896</v>
      </c>
      <c r="L15">
        <v>-5.3827348448114014</v>
      </c>
      <c r="M15">
        <v>-7.9946628310016576</v>
      </c>
      <c r="O15">
        <v>0.75645537148272857</v>
      </c>
      <c r="P15">
        <v>0.58210070188487451</v>
      </c>
      <c r="Q15">
        <v>-7.9946628310016576</v>
      </c>
      <c r="S15">
        <v>0.75645537148272857</v>
      </c>
      <c r="T15">
        <v>-5.3827348448114014</v>
      </c>
      <c r="U15">
        <v>3.3311592730948871</v>
      </c>
    </row>
    <row r="16" spans="1:21" x14ac:dyDescent="0.45">
      <c r="A16" s="5" t="s">
        <v>176</v>
      </c>
      <c r="B16" s="4">
        <v>1</v>
      </c>
      <c r="C16" s="4"/>
      <c r="D16" s="4"/>
      <c r="E16" s="5"/>
      <c r="F16">
        <v>2000</v>
      </c>
      <c r="G16">
        <v>0.75645537148272857</v>
      </c>
      <c r="H16">
        <v>-5.3827348448114014</v>
      </c>
      <c r="I16">
        <v>-7.9946628310016576</v>
      </c>
      <c r="K16">
        <v>0.75645537148272857</v>
      </c>
      <c r="L16">
        <v>-4.7893199039268435</v>
      </c>
      <c r="M16">
        <v>0.87321854994006787</v>
      </c>
      <c r="O16">
        <v>0.56684246095745394</v>
      </c>
      <c r="P16">
        <v>-5.3827348448114014</v>
      </c>
      <c r="Q16">
        <v>0.87321854994006787</v>
      </c>
      <c r="S16">
        <v>0.56684246095745394</v>
      </c>
      <c r="T16">
        <v>-4.7893199039268435</v>
      </c>
      <c r="U16">
        <v>-7.9946628310016576</v>
      </c>
    </row>
    <row r="17" spans="1:21" x14ac:dyDescent="0.45">
      <c r="A17" s="5" t="s">
        <v>177</v>
      </c>
      <c r="B17" s="4">
        <v>-1.2386523012153402E-2</v>
      </c>
      <c r="C17" s="4">
        <v>1</v>
      </c>
      <c r="D17" s="4"/>
      <c r="E17" s="5"/>
      <c r="F17">
        <v>2001</v>
      </c>
      <c r="G17">
        <v>0.56684246095745394</v>
      </c>
      <c r="H17">
        <v>-4.7893199039268435</v>
      </c>
      <c r="I17">
        <v>0.87321854994006787</v>
      </c>
      <c r="K17">
        <v>0.56684246095745394</v>
      </c>
      <c r="L17">
        <v>-4.8958223278851163</v>
      </c>
      <c r="M17">
        <v>-0.55735336038323868</v>
      </c>
      <c r="O17">
        <v>-0.99973059610193105</v>
      </c>
      <c r="P17">
        <v>-4.7893199039268435</v>
      </c>
      <c r="Q17">
        <v>-0.55735336038323868</v>
      </c>
      <c r="S17">
        <v>-0.99973059610193105</v>
      </c>
      <c r="T17">
        <v>-4.8958223278851163</v>
      </c>
      <c r="U17">
        <v>0.87321854994006787</v>
      </c>
    </row>
    <row r="18" spans="1:21" x14ac:dyDescent="0.45">
      <c r="A18" s="5" t="s">
        <v>174</v>
      </c>
      <c r="B18" s="4">
        <v>0.51139467715641451</v>
      </c>
      <c r="C18" s="4">
        <v>0.25668557132315073</v>
      </c>
      <c r="D18" s="4">
        <v>1</v>
      </c>
      <c r="E18" s="5"/>
      <c r="F18">
        <v>2002</v>
      </c>
      <c r="G18">
        <v>-0.99973059610193105</v>
      </c>
      <c r="H18">
        <v>-4.8958223278851163</v>
      </c>
      <c r="I18">
        <v>-0.55735336038323868</v>
      </c>
      <c r="K18">
        <v>-0.99973059610193105</v>
      </c>
      <c r="L18">
        <v>3.2912315748644638</v>
      </c>
      <c r="M18">
        <v>2.3997870475006766</v>
      </c>
      <c r="O18">
        <v>3.8980284656456248</v>
      </c>
      <c r="P18">
        <v>-4.8958223278851163</v>
      </c>
      <c r="Q18">
        <v>2.3997870475006766</v>
      </c>
      <c r="S18">
        <v>3.8980284656456248</v>
      </c>
      <c r="T18">
        <v>3.2912315748644638</v>
      </c>
      <c r="U18">
        <v>-0.55735336038323868</v>
      </c>
    </row>
    <row r="19" spans="1:21" x14ac:dyDescent="0.45">
      <c r="A19" s="5"/>
      <c r="B19" s="5"/>
      <c r="C19" s="5"/>
      <c r="D19" s="5"/>
      <c r="E19" s="5"/>
      <c r="F19">
        <v>2003</v>
      </c>
      <c r="G19">
        <v>3.8980284656456248</v>
      </c>
      <c r="H19">
        <v>3.2912315748644638</v>
      </c>
      <c r="I19">
        <v>2.3997870475006766</v>
      </c>
      <c r="K19">
        <v>3.8980284656456248</v>
      </c>
      <c r="L19">
        <v>0.89666973460299026</v>
      </c>
      <c r="M19">
        <v>6.7616855149191872</v>
      </c>
      <c r="O19">
        <v>6.9428422562660215</v>
      </c>
      <c r="P19">
        <v>3.2912315748644638</v>
      </c>
      <c r="Q19">
        <v>6.7616855149191872</v>
      </c>
      <c r="S19">
        <v>6.9428422562660215</v>
      </c>
      <c r="T19">
        <v>0.89666973460299026</v>
      </c>
      <c r="U19">
        <v>2.3997870475006766</v>
      </c>
    </row>
    <row r="20" spans="1:21" x14ac:dyDescent="0.45">
      <c r="A20" s="5" t="s">
        <v>141</v>
      </c>
      <c r="B20" s="5"/>
      <c r="C20" s="5"/>
      <c r="D20" s="5"/>
      <c r="E20" s="5"/>
      <c r="F20">
        <v>2004</v>
      </c>
      <c r="G20">
        <v>6.9428422562660215</v>
      </c>
      <c r="H20">
        <v>0.89666973460299026</v>
      </c>
      <c r="I20">
        <v>6.7616855149191872</v>
      </c>
      <c r="K20">
        <v>6.9428422562660215</v>
      </c>
      <c r="L20">
        <v>6.2081698429138052</v>
      </c>
      <c r="M20">
        <v>3.1903507680380834</v>
      </c>
      <c r="O20">
        <v>4.0741025559070109E-4</v>
      </c>
      <c r="P20">
        <v>0.89666973460299026</v>
      </c>
      <c r="Q20">
        <v>3.1903507680380834</v>
      </c>
      <c r="S20">
        <v>4.0741025559070109E-4</v>
      </c>
      <c r="T20">
        <v>6.2081698429138052</v>
      </c>
      <c r="U20">
        <v>6.7616855149191872</v>
      </c>
    </row>
    <row r="21" spans="1:21" x14ac:dyDescent="0.45">
      <c r="A21" s="6"/>
      <c r="B21" s="5" t="s">
        <v>176</v>
      </c>
      <c r="C21" s="5" t="s">
        <v>177</v>
      </c>
      <c r="D21" s="5" t="s">
        <v>174</v>
      </c>
      <c r="E21" s="5"/>
      <c r="F21">
        <v>2005</v>
      </c>
      <c r="G21">
        <v>4.0741025559070109E-4</v>
      </c>
      <c r="H21">
        <v>6.2081698429138052</v>
      </c>
      <c r="I21">
        <v>3.1903507680380834</v>
      </c>
      <c r="K21">
        <v>4.0741025559070109E-4</v>
      </c>
      <c r="L21">
        <v>-3.5188354352003994</v>
      </c>
      <c r="M21">
        <v>-12.440736901952762</v>
      </c>
      <c r="O21">
        <v>-5.379552819864017</v>
      </c>
      <c r="P21">
        <v>6.2081698429138052</v>
      </c>
      <c r="Q21">
        <v>-12.440736901952762</v>
      </c>
      <c r="S21">
        <v>-5.379552819864017</v>
      </c>
      <c r="T21">
        <v>-3.5188354352003994</v>
      </c>
      <c r="U21">
        <v>3.1903507680380834</v>
      </c>
    </row>
    <row r="22" spans="1:21" x14ac:dyDescent="0.45">
      <c r="A22" s="5" t="s">
        <v>176</v>
      </c>
      <c r="B22" s="4">
        <v>1</v>
      </c>
      <c r="C22" s="4"/>
      <c r="D22" s="4"/>
      <c r="E22" s="5"/>
      <c r="F22">
        <v>2006</v>
      </c>
      <c r="G22">
        <v>-5.379552819864017</v>
      </c>
      <c r="H22">
        <v>-3.5188354352003994</v>
      </c>
      <c r="I22">
        <v>-12.440736901952762</v>
      </c>
      <c r="K22">
        <v>-5.379552819864017</v>
      </c>
      <c r="L22">
        <v>-1.8453874569017805</v>
      </c>
      <c r="M22">
        <v>-0.70324293922706804</v>
      </c>
      <c r="O22">
        <v>1.2602285163976437</v>
      </c>
      <c r="P22">
        <v>-3.5188354352003994</v>
      </c>
      <c r="Q22">
        <v>-0.70324293922706804</v>
      </c>
      <c r="S22">
        <v>1.2602285163976437</v>
      </c>
      <c r="T22">
        <v>-1.8453874569017805</v>
      </c>
      <c r="U22">
        <v>-12.440736901952762</v>
      </c>
    </row>
    <row r="23" spans="1:21" x14ac:dyDescent="0.45">
      <c r="A23" s="5" t="s">
        <v>177</v>
      </c>
      <c r="B23" s="4">
        <v>3.7553447919285027E-2</v>
      </c>
      <c r="C23" s="4">
        <v>1</v>
      </c>
      <c r="D23" s="4"/>
      <c r="E23" s="5"/>
      <c r="F23">
        <v>2007</v>
      </c>
      <c r="G23">
        <v>1.2602285163976437</v>
      </c>
      <c r="H23">
        <v>-1.8453874569017805</v>
      </c>
      <c r="I23">
        <v>-0.70324293922706804</v>
      </c>
      <c r="K23">
        <v>1.2602285163976437</v>
      </c>
      <c r="L23">
        <v>-3.6062847744571975</v>
      </c>
      <c r="M23">
        <v>4.7834773001442219</v>
      </c>
      <c r="O23">
        <v>4.0584550321635238</v>
      </c>
      <c r="P23">
        <v>-1.8453874569017805</v>
      </c>
      <c r="Q23">
        <v>4.7834773001442219</v>
      </c>
      <c r="S23">
        <v>4.0584550321635238</v>
      </c>
      <c r="T23">
        <v>-3.6062847744571975</v>
      </c>
      <c r="U23">
        <v>-0.70324293922706804</v>
      </c>
    </row>
    <row r="24" spans="1:21" x14ac:dyDescent="0.45">
      <c r="A24" s="5" t="s">
        <v>174</v>
      </c>
      <c r="B24" s="4">
        <v>0.1021267339430547</v>
      </c>
      <c r="C24" s="4">
        <v>2.5502970903754533E-2</v>
      </c>
      <c r="D24" s="4">
        <v>1</v>
      </c>
      <c r="E24" s="5"/>
      <c r="F24">
        <v>2008</v>
      </c>
      <c r="G24">
        <v>4.0584550321635238</v>
      </c>
      <c r="H24">
        <v>-3.6062847744571975</v>
      </c>
      <c r="I24">
        <v>4.7834773001442219</v>
      </c>
      <c r="K24">
        <v>4.0584550321635238</v>
      </c>
      <c r="L24">
        <v>3.220713486599506</v>
      </c>
      <c r="M24">
        <v>-3.2597838066132159</v>
      </c>
      <c r="O24">
        <v>-1.2328118468945233</v>
      </c>
      <c r="P24">
        <v>-3.6062847744571975</v>
      </c>
      <c r="Q24">
        <v>-3.2597838066132159</v>
      </c>
      <c r="S24">
        <v>-1.2328118468945233</v>
      </c>
      <c r="T24">
        <v>3.220713486599506</v>
      </c>
      <c r="U24">
        <v>4.7834773001442219</v>
      </c>
    </row>
    <row r="25" spans="1:21" x14ac:dyDescent="0.45">
      <c r="A25" s="5"/>
      <c r="B25" s="5"/>
      <c r="C25" s="5"/>
      <c r="D25" s="5"/>
      <c r="F25">
        <v>2009</v>
      </c>
      <c r="G25">
        <v>-1.2328118468945233</v>
      </c>
      <c r="H25">
        <v>3.220713486599506</v>
      </c>
      <c r="I25">
        <v>-3.2597838066132159</v>
      </c>
      <c r="K25">
        <v>-1.2328118468945233</v>
      </c>
      <c r="L25">
        <v>4.8440897237101872</v>
      </c>
      <c r="M25">
        <v>-1.5097941239754757</v>
      </c>
      <c r="O25">
        <v>-2.78672775485119</v>
      </c>
      <c r="P25">
        <v>3.220713486599506</v>
      </c>
      <c r="Q25">
        <v>-1.5097941239754757</v>
      </c>
      <c r="S25">
        <v>-2.78672775485119</v>
      </c>
      <c r="T25">
        <v>4.8440897237101872</v>
      </c>
      <c r="U25">
        <v>-3.2597838066132159</v>
      </c>
    </row>
    <row r="26" spans="1:21" x14ac:dyDescent="0.45">
      <c r="F26">
        <v>2010</v>
      </c>
      <c r="G26">
        <v>-2.78672775485119</v>
      </c>
      <c r="H26">
        <v>4.8440897237101872</v>
      </c>
      <c r="I26">
        <v>-1.5097941239754757</v>
      </c>
      <c r="K26">
        <v>-2.78672775485119</v>
      </c>
      <c r="L26">
        <v>-4.8842840428624266</v>
      </c>
      <c r="M26">
        <v>-12.996973815501454</v>
      </c>
      <c r="O26">
        <v>-6.6273671026819025</v>
      </c>
      <c r="P26">
        <v>4.8440897237101872</v>
      </c>
      <c r="Q26">
        <v>-12.996973815501454</v>
      </c>
      <c r="S26">
        <v>-6.6273671026819025</v>
      </c>
      <c r="T26">
        <v>-4.8842840428624266</v>
      </c>
      <c r="U26">
        <v>-1.5097941239754757</v>
      </c>
    </row>
    <row r="27" spans="1:21" x14ac:dyDescent="0.45">
      <c r="F27">
        <v>2011</v>
      </c>
      <c r="G27">
        <v>-6.6273671026819025</v>
      </c>
      <c r="H27">
        <v>-4.8842840428624266</v>
      </c>
      <c r="I27">
        <v>-12.996973815501454</v>
      </c>
      <c r="K27">
        <v>-6.6273671026819025</v>
      </c>
      <c r="L27">
        <v>-5.2019882487228948</v>
      </c>
      <c r="M27">
        <v>-12.792518198729164</v>
      </c>
      <c r="O27">
        <v>-5.4250569460893292</v>
      </c>
      <c r="P27">
        <v>-4.8842840428624266</v>
      </c>
      <c r="Q27">
        <v>-12.792518198729164</v>
      </c>
      <c r="S27">
        <v>-5.4250569460893292</v>
      </c>
      <c r="T27">
        <v>-5.2019882487228948</v>
      </c>
      <c r="U27">
        <v>-12.996973815501454</v>
      </c>
    </row>
    <row r="28" spans="1:21" x14ac:dyDescent="0.45">
      <c r="F28">
        <v>2012</v>
      </c>
      <c r="G28">
        <v>-5.4250569460893292</v>
      </c>
      <c r="H28">
        <v>-5.2019882487228948</v>
      </c>
      <c r="I28">
        <v>-12.792518198729164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P29"/>
  <sheetViews>
    <sheetView workbookViewId="0">
      <selection activeCell="E2" sqref="E2"/>
    </sheetView>
  </sheetViews>
  <sheetFormatPr defaultRowHeight="14.25" x14ac:dyDescent="0.45"/>
  <sheetData>
    <row r="1" spans="1:94" x14ac:dyDescent="0.45">
      <c r="A1" t="s">
        <v>1</v>
      </c>
      <c r="B1" t="s">
        <v>117</v>
      </c>
      <c r="C1" t="s">
        <v>118</v>
      </c>
      <c r="E1" t="s">
        <v>114</v>
      </c>
      <c r="F1" t="s">
        <v>97</v>
      </c>
      <c r="G1" t="s">
        <v>3</v>
      </c>
      <c r="H1" t="s">
        <v>4</v>
      </c>
      <c r="I1" t="s">
        <v>5</v>
      </c>
      <c r="J1" t="s">
        <v>98</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99</v>
      </c>
      <c r="BT1" t="s">
        <v>100</v>
      </c>
      <c r="BU1" t="s">
        <v>66</v>
      </c>
      <c r="BV1" t="s">
        <v>67</v>
      </c>
      <c r="BW1" t="s">
        <v>68</v>
      </c>
      <c r="BX1" t="s">
        <v>69</v>
      </c>
      <c r="BY1" t="s">
        <v>70</v>
      </c>
      <c r="BZ1" t="s">
        <v>71</v>
      </c>
      <c r="CA1" t="s">
        <v>72</v>
      </c>
      <c r="CB1" t="s">
        <v>73</v>
      </c>
      <c r="CC1" t="s">
        <v>74</v>
      </c>
      <c r="CD1" t="s">
        <v>75</v>
      </c>
      <c r="CE1" t="s">
        <v>76</v>
      </c>
      <c r="CF1" t="s">
        <v>77</v>
      </c>
      <c r="CG1" t="s">
        <v>78</v>
      </c>
      <c r="CH1" t="s">
        <v>79</v>
      </c>
      <c r="CI1" t="s">
        <v>80</v>
      </c>
      <c r="CJ1" t="s">
        <v>81</v>
      </c>
      <c r="CK1" t="s">
        <v>82</v>
      </c>
      <c r="CL1" t="s">
        <v>83</v>
      </c>
      <c r="CM1" t="s">
        <v>84</v>
      </c>
      <c r="CN1" t="s">
        <v>85</v>
      </c>
      <c r="CO1" t="s">
        <v>86</v>
      </c>
      <c r="CP1" t="s">
        <v>87</v>
      </c>
    </row>
    <row r="2" spans="1:94" x14ac:dyDescent="0.45">
      <c r="A2">
        <v>1986</v>
      </c>
      <c r="B2">
        <v>0.81419230769230799</v>
      </c>
      <c r="C2">
        <v>0.83</v>
      </c>
      <c r="E2">
        <f>AVERAGE(F2:CP2)</f>
        <v>-1.5191992966673418</v>
      </c>
      <c r="F2" t="s">
        <v>0</v>
      </c>
      <c r="G2">
        <v>1.42690970764072</v>
      </c>
      <c r="H2">
        <v>16.959424691612298</v>
      </c>
      <c r="I2" t="s">
        <v>0</v>
      </c>
      <c r="J2" t="s">
        <v>0</v>
      </c>
      <c r="K2">
        <v>-8.44066922924765</v>
      </c>
      <c r="L2" t="s">
        <v>0</v>
      </c>
      <c r="M2">
        <v>14.338912956276401</v>
      </c>
      <c r="N2" t="s">
        <v>0</v>
      </c>
      <c r="O2">
        <v>8.3867325855375796</v>
      </c>
      <c r="P2" t="s">
        <v>0</v>
      </c>
      <c r="Q2" t="s">
        <v>0</v>
      </c>
      <c r="R2" t="s">
        <v>0</v>
      </c>
      <c r="S2" t="s">
        <v>0</v>
      </c>
      <c r="T2" t="s">
        <v>0</v>
      </c>
      <c r="U2" t="s">
        <v>0</v>
      </c>
      <c r="V2" t="s">
        <v>0</v>
      </c>
      <c r="W2">
        <v>-10.4433431919218</v>
      </c>
      <c r="X2" t="s">
        <v>0</v>
      </c>
      <c r="Y2" t="s">
        <v>0</v>
      </c>
      <c r="Z2" t="s">
        <v>0</v>
      </c>
      <c r="AA2" t="s">
        <v>0</v>
      </c>
      <c r="AB2">
        <v>-28.035680160298899</v>
      </c>
      <c r="AC2">
        <v>-11.2995316739906</v>
      </c>
      <c r="AD2" t="s">
        <v>0</v>
      </c>
      <c r="AE2" t="s">
        <v>0</v>
      </c>
      <c r="AF2">
        <v>6.2339101894819899</v>
      </c>
      <c r="AG2" t="s">
        <v>0</v>
      </c>
      <c r="AH2" t="s">
        <v>0</v>
      </c>
      <c r="AI2" t="s">
        <v>0</v>
      </c>
      <c r="AJ2" t="s">
        <v>0</v>
      </c>
      <c r="AK2">
        <v>2.8702666712751199</v>
      </c>
      <c r="AL2" t="s">
        <v>0</v>
      </c>
      <c r="AM2">
        <v>9.5625377539768106</v>
      </c>
      <c r="AN2" t="s">
        <v>0</v>
      </c>
      <c r="AO2">
        <v>-25.1255769758829</v>
      </c>
      <c r="AP2" t="s">
        <v>0</v>
      </c>
      <c r="AQ2" t="s">
        <v>0</v>
      </c>
      <c r="AR2" t="s">
        <v>0</v>
      </c>
      <c r="AS2" t="s">
        <v>0</v>
      </c>
      <c r="AT2" t="s">
        <v>0</v>
      </c>
      <c r="AU2" t="s">
        <v>0</v>
      </c>
      <c r="AV2" t="s">
        <v>0</v>
      </c>
      <c r="AW2" t="s">
        <v>0</v>
      </c>
      <c r="AX2" t="s">
        <v>0</v>
      </c>
      <c r="AY2">
        <v>16.844534380387898</v>
      </c>
      <c r="AZ2" t="s">
        <v>0</v>
      </c>
      <c r="BA2" t="s">
        <v>0</v>
      </c>
      <c r="BB2" t="s">
        <v>0</v>
      </c>
      <c r="BC2" t="s">
        <v>0</v>
      </c>
      <c r="BD2" t="s">
        <v>0</v>
      </c>
      <c r="BE2" t="s">
        <v>0</v>
      </c>
      <c r="BF2">
        <v>-23.324907724721999</v>
      </c>
      <c r="BG2" t="s">
        <v>0</v>
      </c>
      <c r="BH2" t="s">
        <v>0</v>
      </c>
      <c r="BI2">
        <v>-7.2286117644811103</v>
      </c>
      <c r="BJ2" t="s">
        <v>0</v>
      </c>
      <c r="BK2" t="s">
        <v>0</v>
      </c>
      <c r="BL2" t="s">
        <v>0</v>
      </c>
      <c r="BM2" t="s">
        <v>0</v>
      </c>
      <c r="BN2" t="s">
        <v>0</v>
      </c>
      <c r="BO2" t="s">
        <v>0</v>
      </c>
      <c r="BP2" t="s">
        <v>0</v>
      </c>
      <c r="BQ2" t="s">
        <v>0</v>
      </c>
      <c r="BR2" t="s">
        <v>0</v>
      </c>
      <c r="BS2" t="s">
        <v>0</v>
      </c>
      <c r="BT2" t="s">
        <v>0</v>
      </c>
      <c r="BU2" t="s">
        <v>0</v>
      </c>
      <c r="BV2">
        <v>11.086341212483401</v>
      </c>
      <c r="BW2" t="s">
        <v>0</v>
      </c>
      <c r="BX2" t="s">
        <v>0</v>
      </c>
      <c r="BY2">
        <v>5.7601631049186697E-2</v>
      </c>
      <c r="BZ2">
        <v>-14.554607505318501</v>
      </c>
      <c r="CA2">
        <v>-4.1051820620258397</v>
      </c>
      <c r="CB2" t="s">
        <v>0</v>
      </c>
      <c r="CC2">
        <v>9.4339248630431296</v>
      </c>
      <c r="CD2">
        <v>-17.774068629291499</v>
      </c>
      <c r="CE2">
        <v>-9.5799983326474507</v>
      </c>
      <c r="CF2" t="s">
        <v>0</v>
      </c>
      <c r="CG2" t="s">
        <v>0</v>
      </c>
      <c r="CH2" t="s">
        <v>0</v>
      </c>
      <c r="CI2" t="s">
        <v>0</v>
      </c>
      <c r="CJ2" t="s">
        <v>0</v>
      </c>
      <c r="CK2" t="s">
        <v>0</v>
      </c>
      <c r="CL2">
        <v>10.060683399031699</v>
      </c>
      <c r="CM2">
        <v>16.189614088015801</v>
      </c>
      <c r="CN2" t="s">
        <v>0</v>
      </c>
      <c r="CO2" t="s">
        <v>0</v>
      </c>
      <c r="CP2" t="s">
        <v>0</v>
      </c>
    </row>
    <row r="3" spans="1:94" x14ac:dyDescent="0.45">
      <c r="A3">
        <v>1987</v>
      </c>
      <c r="B3">
        <v>1.3298467432950201</v>
      </c>
      <c r="C3">
        <v>1.3</v>
      </c>
      <c r="E3">
        <f t="shared" ref="E3:E28" si="0">AVERAGE(F3:CP3)</f>
        <v>20.491560837061147</v>
      </c>
      <c r="F3" t="s">
        <v>0</v>
      </c>
      <c r="G3">
        <v>42.402278229760498</v>
      </c>
      <c r="H3">
        <v>38.176768042901003</v>
      </c>
      <c r="I3" t="s">
        <v>0</v>
      </c>
      <c r="J3" t="s">
        <v>0</v>
      </c>
      <c r="K3">
        <v>25.462676001575499</v>
      </c>
      <c r="L3" t="s">
        <v>0</v>
      </c>
      <c r="M3">
        <v>15.591325421388101</v>
      </c>
      <c r="N3" t="s">
        <v>0</v>
      </c>
      <c r="O3">
        <v>60.953513751373698</v>
      </c>
      <c r="P3">
        <v>21.248126689228702</v>
      </c>
      <c r="Q3" t="s">
        <v>0</v>
      </c>
      <c r="R3" t="s">
        <v>0</v>
      </c>
      <c r="S3" t="s">
        <v>0</v>
      </c>
      <c r="T3" t="s">
        <v>0</v>
      </c>
      <c r="U3" t="s">
        <v>0</v>
      </c>
      <c r="V3" t="s">
        <v>0</v>
      </c>
      <c r="W3">
        <v>-53.233490932139702</v>
      </c>
      <c r="X3" t="s">
        <v>0</v>
      </c>
      <c r="Y3" t="s">
        <v>0</v>
      </c>
      <c r="Z3" t="s">
        <v>0</v>
      </c>
      <c r="AA3">
        <v>22.778807491767701</v>
      </c>
      <c r="AB3">
        <v>23.206912497346401</v>
      </c>
      <c r="AC3">
        <v>49.536972361375298</v>
      </c>
      <c r="AD3" t="s">
        <v>0</v>
      </c>
      <c r="AE3" t="s">
        <v>0</v>
      </c>
      <c r="AF3">
        <v>42.106808357009797</v>
      </c>
      <c r="AG3" t="s">
        <v>0</v>
      </c>
      <c r="AH3" t="s">
        <v>0</v>
      </c>
      <c r="AI3">
        <v>7.8254882305373501</v>
      </c>
      <c r="AJ3" t="s">
        <v>0</v>
      </c>
      <c r="AK3">
        <v>34.758501490105203</v>
      </c>
      <c r="AL3">
        <v>-37.868411803922399</v>
      </c>
      <c r="AM3">
        <v>41.914583244541198</v>
      </c>
      <c r="AN3" t="s">
        <v>0</v>
      </c>
      <c r="AO3">
        <v>-33.455894542048398</v>
      </c>
      <c r="AP3" t="s">
        <v>0</v>
      </c>
      <c r="AQ3" t="s">
        <v>0</v>
      </c>
      <c r="AR3" t="s">
        <v>0</v>
      </c>
      <c r="AS3" t="s">
        <v>0</v>
      </c>
      <c r="AT3" t="s">
        <v>0</v>
      </c>
      <c r="AU3" t="s">
        <v>0</v>
      </c>
      <c r="AV3" t="s">
        <v>0</v>
      </c>
      <c r="AW3" t="s">
        <v>0</v>
      </c>
      <c r="AX3" t="s">
        <v>0</v>
      </c>
      <c r="AY3">
        <v>-3.7316162918177</v>
      </c>
      <c r="AZ3" t="s">
        <v>0</v>
      </c>
      <c r="BA3" t="s">
        <v>0</v>
      </c>
      <c r="BB3" t="s">
        <v>0</v>
      </c>
      <c r="BC3" t="s">
        <v>0</v>
      </c>
      <c r="BD3" t="s">
        <v>0</v>
      </c>
      <c r="BE3" t="s">
        <v>0</v>
      </c>
      <c r="BF3">
        <v>49.231183841071399</v>
      </c>
      <c r="BG3" t="s">
        <v>0</v>
      </c>
      <c r="BH3" t="s">
        <v>0</v>
      </c>
      <c r="BI3">
        <v>45.266107908504701</v>
      </c>
      <c r="BJ3" t="s">
        <v>0</v>
      </c>
      <c r="BK3" t="s">
        <v>0</v>
      </c>
      <c r="BL3" t="s">
        <v>0</v>
      </c>
      <c r="BM3" t="s">
        <v>0</v>
      </c>
      <c r="BN3" t="s">
        <v>0</v>
      </c>
      <c r="BO3" t="s">
        <v>0</v>
      </c>
      <c r="BP3" t="s">
        <v>0</v>
      </c>
      <c r="BQ3" t="s">
        <v>0</v>
      </c>
      <c r="BR3" t="s">
        <v>0</v>
      </c>
      <c r="BS3" t="s">
        <v>0</v>
      </c>
      <c r="BT3" t="s">
        <v>0</v>
      </c>
      <c r="BU3" t="s">
        <v>0</v>
      </c>
      <c r="BV3">
        <v>9.3620052312396105</v>
      </c>
      <c r="BW3" t="s">
        <v>0</v>
      </c>
      <c r="BX3" t="s">
        <v>0</v>
      </c>
      <c r="BY3">
        <v>-6.9226792995882098</v>
      </c>
      <c r="BZ3">
        <v>9.5244652169150399</v>
      </c>
      <c r="CA3">
        <v>26.5652253850125</v>
      </c>
      <c r="CB3" t="s">
        <v>0</v>
      </c>
      <c r="CC3">
        <v>-9.4347751188774005</v>
      </c>
      <c r="CD3">
        <v>41.869393963833303</v>
      </c>
      <c r="CE3">
        <v>13.949270843379599</v>
      </c>
      <c r="CF3">
        <v>44.7521747634257</v>
      </c>
      <c r="CG3" t="s">
        <v>0</v>
      </c>
      <c r="CH3" t="s">
        <v>0</v>
      </c>
      <c r="CI3" t="s">
        <v>0</v>
      </c>
      <c r="CJ3" t="s">
        <v>0</v>
      </c>
      <c r="CK3" t="s">
        <v>0</v>
      </c>
      <c r="CL3">
        <v>41.0629965278304</v>
      </c>
      <c r="CM3">
        <v>31.3565467730443</v>
      </c>
      <c r="CN3" t="s">
        <v>0</v>
      </c>
      <c r="CO3" t="s">
        <v>0</v>
      </c>
      <c r="CP3" t="s">
        <v>0</v>
      </c>
    </row>
    <row r="4" spans="1:94" x14ac:dyDescent="0.45">
      <c r="A4">
        <v>1988</v>
      </c>
      <c r="B4">
        <v>1.2304214559386999</v>
      </c>
      <c r="C4">
        <v>1.26</v>
      </c>
      <c r="E4">
        <f t="shared" si="0"/>
        <v>-1.039267814895428</v>
      </c>
      <c r="F4" t="s">
        <v>0</v>
      </c>
      <c r="G4">
        <v>22.612298338221901</v>
      </c>
      <c r="H4">
        <v>0.70457740437591099</v>
      </c>
      <c r="I4" t="s">
        <v>0</v>
      </c>
      <c r="J4" t="s">
        <v>0</v>
      </c>
      <c r="K4">
        <v>-8.5855525551207901</v>
      </c>
      <c r="L4" t="s">
        <v>0</v>
      </c>
      <c r="M4">
        <v>-0.32906244540353802</v>
      </c>
      <c r="N4" t="s">
        <v>0</v>
      </c>
      <c r="O4">
        <v>6.96481798749838</v>
      </c>
      <c r="P4">
        <v>8.1630237380790795</v>
      </c>
      <c r="Q4" t="s">
        <v>0</v>
      </c>
      <c r="R4" t="s">
        <v>0</v>
      </c>
      <c r="S4" t="s">
        <v>0</v>
      </c>
      <c r="T4" t="s">
        <v>0</v>
      </c>
      <c r="U4" t="s">
        <v>0</v>
      </c>
      <c r="V4" t="s">
        <v>0</v>
      </c>
      <c r="W4">
        <v>25.833551835956001</v>
      </c>
      <c r="X4" t="s">
        <v>0</v>
      </c>
      <c r="Y4" t="s">
        <v>0</v>
      </c>
      <c r="Z4" t="s">
        <v>0</v>
      </c>
      <c r="AA4">
        <v>-14.6994091763267</v>
      </c>
      <c r="AB4">
        <v>2.4033348140331401</v>
      </c>
      <c r="AC4">
        <v>7.5663639579932997</v>
      </c>
      <c r="AD4" t="s">
        <v>0</v>
      </c>
      <c r="AE4" t="s">
        <v>0</v>
      </c>
      <c r="AF4">
        <v>-14.4987202248169</v>
      </c>
      <c r="AG4" t="s">
        <v>0</v>
      </c>
      <c r="AH4" t="s">
        <v>0</v>
      </c>
      <c r="AI4">
        <v>-9.8625730326514702</v>
      </c>
      <c r="AJ4" t="s">
        <v>0</v>
      </c>
      <c r="AK4">
        <v>24.4444931974813</v>
      </c>
      <c r="AL4">
        <v>19.957185013471801</v>
      </c>
      <c r="AM4">
        <v>-17.9470709499805</v>
      </c>
      <c r="AN4" t="s">
        <v>0</v>
      </c>
      <c r="AO4">
        <v>18.087251037366499</v>
      </c>
      <c r="AP4" t="s">
        <v>0</v>
      </c>
      <c r="AQ4" t="s">
        <v>0</v>
      </c>
      <c r="AR4" t="s">
        <v>0</v>
      </c>
      <c r="AS4" t="s">
        <v>0</v>
      </c>
      <c r="AT4" t="s">
        <v>0</v>
      </c>
      <c r="AU4" t="s">
        <v>0</v>
      </c>
      <c r="AV4" t="s">
        <v>0</v>
      </c>
      <c r="AW4" t="s">
        <v>0</v>
      </c>
      <c r="AX4" t="s">
        <v>0</v>
      </c>
      <c r="AY4">
        <v>-39.390876416139598</v>
      </c>
      <c r="AZ4" t="s">
        <v>0</v>
      </c>
      <c r="BA4" t="s">
        <v>0</v>
      </c>
      <c r="BB4">
        <v>-18.076710198731298</v>
      </c>
      <c r="BC4" t="s">
        <v>0</v>
      </c>
      <c r="BD4">
        <v>-22.1201663409514</v>
      </c>
      <c r="BE4" t="s">
        <v>0</v>
      </c>
      <c r="BF4">
        <v>31.097987801463599</v>
      </c>
      <c r="BG4">
        <v>26.7771976261491</v>
      </c>
      <c r="BH4" t="s">
        <v>0</v>
      </c>
      <c r="BI4">
        <v>-25.135002102119302</v>
      </c>
      <c r="BJ4" t="s">
        <v>0</v>
      </c>
      <c r="BK4" t="s">
        <v>0</v>
      </c>
      <c r="BL4" t="s">
        <v>0</v>
      </c>
      <c r="BM4" t="s">
        <v>0</v>
      </c>
      <c r="BN4">
        <v>-17.525080797383101</v>
      </c>
      <c r="BO4" t="s">
        <v>0</v>
      </c>
      <c r="BP4" t="s">
        <v>0</v>
      </c>
      <c r="BQ4" t="s">
        <v>0</v>
      </c>
      <c r="BR4" t="s">
        <v>0</v>
      </c>
      <c r="BS4" t="s">
        <v>0</v>
      </c>
      <c r="BT4" t="s">
        <v>0</v>
      </c>
      <c r="BU4" t="s">
        <v>0</v>
      </c>
      <c r="BV4">
        <v>-24.880752929120298</v>
      </c>
      <c r="BW4" t="s">
        <v>0</v>
      </c>
      <c r="BX4" t="s">
        <v>0</v>
      </c>
      <c r="BY4">
        <v>9.6095561676074404</v>
      </c>
      <c r="BZ4">
        <v>4.8977166499183804</v>
      </c>
      <c r="CA4">
        <v>-2.0581329802844799</v>
      </c>
      <c r="CB4" t="s">
        <v>0</v>
      </c>
      <c r="CC4">
        <v>-8.2030625260533103</v>
      </c>
      <c r="CD4">
        <v>5.11183551935925</v>
      </c>
      <c r="CE4">
        <v>-1.3722870769035</v>
      </c>
      <c r="CF4">
        <v>-27.561528029606599</v>
      </c>
      <c r="CG4" t="s">
        <v>0</v>
      </c>
      <c r="CH4" t="s">
        <v>0</v>
      </c>
      <c r="CI4">
        <v>-9.2811635836090005</v>
      </c>
      <c r="CJ4" t="s">
        <v>0</v>
      </c>
      <c r="CK4" t="s">
        <v>0</v>
      </c>
      <c r="CL4">
        <v>0.88314217900504099</v>
      </c>
      <c r="CM4">
        <v>11.0777123907771</v>
      </c>
      <c r="CN4" t="s">
        <v>0</v>
      </c>
      <c r="CO4" t="s">
        <v>0</v>
      </c>
      <c r="CP4" t="s">
        <v>0</v>
      </c>
    </row>
    <row r="5" spans="1:94" x14ac:dyDescent="0.45">
      <c r="A5">
        <v>1989</v>
      </c>
      <c r="B5">
        <v>1.11203846153846</v>
      </c>
      <c r="C5">
        <v>1.1399999999999999</v>
      </c>
      <c r="E5">
        <f t="shared" si="0"/>
        <v>10.578410820446885</v>
      </c>
      <c r="F5" t="s">
        <v>0</v>
      </c>
      <c r="G5">
        <v>40.367971702015502</v>
      </c>
      <c r="H5">
        <v>7.9057162990597298</v>
      </c>
      <c r="I5" t="s">
        <v>0</v>
      </c>
      <c r="J5" t="s">
        <v>0</v>
      </c>
      <c r="K5">
        <v>-18.773504149452599</v>
      </c>
      <c r="L5" t="s">
        <v>0</v>
      </c>
      <c r="M5">
        <v>-0.81248450686219897</v>
      </c>
      <c r="N5" t="s">
        <v>0</v>
      </c>
      <c r="O5">
        <v>19.202211084323199</v>
      </c>
      <c r="P5">
        <v>-17.5198517965907</v>
      </c>
      <c r="Q5" t="s">
        <v>0</v>
      </c>
      <c r="R5" t="s">
        <v>0</v>
      </c>
      <c r="S5" t="s">
        <v>0</v>
      </c>
      <c r="T5" t="s">
        <v>0</v>
      </c>
      <c r="U5" t="s">
        <v>0</v>
      </c>
      <c r="V5" t="s">
        <v>0</v>
      </c>
      <c r="W5">
        <v>18.686373613182202</v>
      </c>
      <c r="X5" t="s">
        <v>0</v>
      </c>
      <c r="Y5" t="s">
        <v>0</v>
      </c>
      <c r="Z5" t="s">
        <v>0</v>
      </c>
      <c r="AA5">
        <v>-12.8899830875782</v>
      </c>
      <c r="AB5">
        <v>-18.056233612774498</v>
      </c>
      <c r="AC5">
        <v>20.2123151015243</v>
      </c>
      <c r="AD5" t="s">
        <v>0</v>
      </c>
      <c r="AE5">
        <v>3.2802550658180101</v>
      </c>
      <c r="AF5">
        <v>44.459077494247097</v>
      </c>
      <c r="AG5" t="s">
        <v>0</v>
      </c>
      <c r="AH5" t="s">
        <v>0</v>
      </c>
      <c r="AI5">
        <v>-24.2896156931881</v>
      </c>
      <c r="AJ5" t="s">
        <v>0</v>
      </c>
      <c r="AK5">
        <v>34.070943536985098</v>
      </c>
      <c r="AL5">
        <v>-9.2459025435329796</v>
      </c>
      <c r="AM5">
        <v>22.946645267246801</v>
      </c>
      <c r="AN5" t="s">
        <v>0</v>
      </c>
      <c r="AO5">
        <v>-9.5922481642719895</v>
      </c>
      <c r="AP5">
        <v>-31.176244335917598</v>
      </c>
      <c r="AQ5" t="s">
        <v>0</v>
      </c>
      <c r="AR5" t="s">
        <v>0</v>
      </c>
      <c r="AS5" t="s">
        <v>0</v>
      </c>
      <c r="AT5" t="s">
        <v>0</v>
      </c>
      <c r="AU5" t="s">
        <v>0</v>
      </c>
      <c r="AV5" t="s">
        <v>0</v>
      </c>
      <c r="AW5" t="s">
        <v>0</v>
      </c>
      <c r="AX5" t="s">
        <v>0</v>
      </c>
      <c r="AY5">
        <v>53.679669471364001</v>
      </c>
      <c r="AZ5" t="s">
        <v>0</v>
      </c>
      <c r="BA5" t="s">
        <v>0</v>
      </c>
      <c r="BB5">
        <v>45.409668938959697</v>
      </c>
      <c r="BC5" t="s">
        <v>0</v>
      </c>
      <c r="BD5">
        <v>8.5634536417352205</v>
      </c>
      <c r="BE5" t="s">
        <v>0</v>
      </c>
      <c r="BF5">
        <v>4.1735645554424003</v>
      </c>
      <c r="BG5">
        <v>47.293873669342702</v>
      </c>
      <c r="BH5" t="s">
        <v>0</v>
      </c>
      <c r="BI5">
        <v>50.845055896578501</v>
      </c>
      <c r="BJ5" t="s">
        <v>0</v>
      </c>
      <c r="BK5">
        <v>3.0160097469364699</v>
      </c>
      <c r="BL5" t="s">
        <v>0</v>
      </c>
      <c r="BM5" t="s">
        <v>0</v>
      </c>
      <c r="BN5">
        <v>13.4316994978306</v>
      </c>
      <c r="BO5" t="s">
        <v>0</v>
      </c>
      <c r="BP5" t="s">
        <v>0</v>
      </c>
      <c r="BQ5" t="s">
        <v>0</v>
      </c>
      <c r="BR5" t="s">
        <v>0</v>
      </c>
      <c r="BS5" t="s">
        <v>0</v>
      </c>
      <c r="BT5" t="s">
        <v>0</v>
      </c>
      <c r="BU5" t="s">
        <v>0</v>
      </c>
      <c r="BV5">
        <v>40.100842526423399</v>
      </c>
      <c r="BW5" t="s">
        <v>0</v>
      </c>
      <c r="BX5" t="s">
        <v>0</v>
      </c>
      <c r="BY5">
        <v>16.043756813487501</v>
      </c>
      <c r="BZ5">
        <v>-0.96373507807108205</v>
      </c>
      <c r="CA5">
        <v>20.785097801764898</v>
      </c>
      <c r="CB5" t="s">
        <v>0</v>
      </c>
      <c r="CC5">
        <v>37.007999398453101</v>
      </c>
      <c r="CD5">
        <v>18.942044014998999</v>
      </c>
      <c r="CE5">
        <v>-7.8615659870983601</v>
      </c>
      <c r="CF5">
        <v>9.9336760518237206</v>
      </c>
      <c r="CG5" t="s">
        <v>0</v>
      </c>
      <c r="CH5" t="s">
        <v>0</v>
      </c>
      <c r="CI5">
        <v>-0.54099993207559205</v>
      </c>
      <c r="CJ5" t="s">
        <v>0</v>
      </c>
      <c r="CK5" t="s">
        <v>0</v>
      </c>
      <c r="CL5">
        <v>-15.7771558616848</v>
      </c>
      <c r="CM5">
        <v>-21.4571960839097</v>
      </c>
      <c r="CN5" t="s">
        <v>0</v>
      </c>
      <c r="CO5" t="s">
        <v>0</v>
      </c>
      <c r="CP5" t="s">
        <v>0</v>
      </c>
    </row>
    <row r="6" spans="1:94" x14ac:dyDescent="0.45">
      <c r="A6">
        <v>1990</v>
      </c>
      <c r="B6">
        <v>0.73996168582375499</v>
      </c>
      <c r="C6">
        <v>0.7</v>
      </c>
      <c r="E6">
        <f t="shared" si="0"/>
        <v>0.59408067278063015</v>
      </c>
      <c r="F6">
        <v>1.9277363614112799</v>
      </c>
      <c r="G6">
        <v>-2.99078631977557</v>
      </c>
      <c r="H6">
        <v>-7.1677684027753497</v>
      </c>
      <c r="I6" t="s">
        <v>0</v>
      </c>
      <c r="J6">
        <v>-0.67228413180608704</v>
      </c>
      <c r="K6">
        <v>-10.5122853457655</v>
      </c>
      <c r="L6" t="s">
        <v>0</v>
      </c>
      <c r="M6">
        <v>-2.2531046833436301</v>
      </c>
      <c r="N6" t="s">
        <v>0</v>
      </c>
      <c r="O6">
        <v>12.2572299624295</v>
      </c>
      <c r="P6">
        <v>-3.3081174880325599</v>
      </c>
      <c r="Q6" t="s">
        <v>0</v>
      </c>
      <c r="R6" t="s">
        <v>0</v>
      </c>
      <c r="S6" t="s">
        <v>0</v>
      </c>
      <c r="T6" t="s">
        <v>0</v>
      </c>
      <c r="U6" t="s">
        <v>0</v>
      </c>
      <c r="V6" t="s">
        <v>0</v>
      </c>
      <c r="W6">
        <v>2.8271930895431998</v>
      </c>
      <c r="X6" t="s">
        <v>0</v>
      </c>
      <c r="Y6" t="s">
        <v>0</v>
      </c>
      <c r="Z6" t="s">
        <v>0</v>
      </c>
      <c r="AA6">
        <v>-1.8758963286750501</v>
      </c>
      <c r="AB6">
        <v>4.0832173923588204</v>
      </c>
      <c r="AC6">
        <v>8.2185934961536908</v>
      </c>
      <c r="AD6" t="s">
        <v>0</v>
      </c>
      <c r="AE6">
        <v>-19.1579483537535</v>
      </c>
      <c r="AF6">
        <v>20.5707796595083</v>
      </c>
      <c r="AG6" t="s">
        <v>0</v>
      </c>
      <c r="AH6" t="s">
        <v>0</v>
      </c>
      <c r="AI6">
        <v>-1.4222181796625499</v>
      </c>
      <c r="AJ6" t="s">
        <v>0</v>
      </c>
      <c r="AK6">
        <v>-18.407122342199202</v>
      </c>
      <c r="AL6">
        <v>-10.5981152485015</v>
      </c>
      <c r="AM6">
        <v>-21.448883365213302</v>
      </c>
      <c r="AN6" t="s">
        <v>0</v>
      </c>
      <c r="AO6">
        <v>17.416360139747599</v>
      </c>
      <c r="AP6">
        <v>-16.729120811975399</v>
      </c>
      <c r="AQ6" t="s">
        <v>0</v>
      </c>
      <c r="AR6">
        <v>-17.485958786395098</v>
      </c>
      <c r="AS6" t="s">
        <v>0</v>
      </c>
      <c r="AT6" t="s">
        <v>0</v>
      </c>
      <c r="AU6" t="s">
        <v>0</v>
      </c>
      <c r="AV6" t="s">
        <v>0</v>
      </c>
      <c r="AW6" t="s">
        <v>0</v>
      </c>
      <c r="AX6" t="s">
        <v>0</v>
      </c>
      <c r="AY6">
        <v>27.6726742247867</v>
      </c>
      <c r="AZ6" t="s">
        <v>0</v>
      </c>
      <c r="BA6" t="s">
        <v>0</v>
      </c>
      <c r="BB6">
        <v>-13.8534956607845</v>
      </c>
      <c r="BC6" t="s">
        <v>0</v>
      </c>
      <c r="BD6">
        <v>13.428272788349799</v>
      </c>
      <c r="BE6" t="s">
        <v>0</v>
      </c>
      <c r="BF6">
        <v>5.2456174719736</v>
      </c>
      <c r="BG6">
        <v>4.2286617919214402</v>
      </c>
      <c r="BH6" t="s">
        <v>0</v>
      </c>
      <c r="BI6">
        <v>12.466111431101201</v>
      </c>
      <c r="BJ6" t="s">
        <v>0</v>
      </c>
      <c r="BK6">
        <v>-9.3709010826190706</v>
      </c>
      <c r="BL6" t="s">
        <v>0</v>
      </c>
      <c r="BM6" t="s">
        <v>0</v>
      </c>
      <c r="BN6">
        <v>12.841612887256501</v>
      </c>
      <c r="BO6" t="s">
        <v>0</v>
      </c>
      <c r="BP6">
        <v>4.2536322178424104</v>
      </c>
      <c r="BQ6" t="s">
        <v>0</v>
      </c>
      <c r="BR6" t="s">
        <v>0</v>
      </c>
      <c r="BS6" t="s">
        <v>0</v>
      </c>
      <c r="BT6" t="s">
        <v>0</v>
      </c>
      <c r="BU6" t="s">
        <v>0</v>
      </c>
      <c r="BV6">
        <v>10.584251741771601</v>
      </c>
      <c r="BW6" t="s">
        <v>0</v>
      </c>
      <c r="BX6" t="s">
        <v>0</v>
      </c>
      <c r="BY6">
        <v>18.878229242445801</v>
      </c>
      <c r="BZ6">
        <v>7.5518343073515704</v>
      </c>
      <c r="CA6">
        <v>-15.575246344403</v>
      </c>
      <c r="CB6" t="s">
        <v>0</v>
      </c>
      <c r="CC6">
        <v>-9.0733269758642301</v>
      </c>
      <c r="CD6">
        <v>-4.9062433399812901</v>
      </c>
      <c r="CE6">
        <v>0.32520741947688098</v>
      </c>
      <c r="CF6">
        <v>8.3458199966841597</v>
      </c>
      <c r="CG6" t="s">
        <v>0</v>
      </c>
      <c r="CH6" t="s">
        <v>0</v>
      </c>
      <c r="CI6">
        <v>-8.7669527996569094</v>
      </c>
      <c r="CJ6" t="s">
        <v>0</v>
      </c>
      <c r="CK6" t="s">
        <v>0</v>
      </c>
      <c r="CL6">
        <v>11.000177817306399</v>
      </c>
      <c r="CM6">
        <v>14.097329717761699</v>
      </c>
      <c r="CN6">
        <v>2.3066210907875999</v>
      </c>
      <c r="CO6" t="s">
        <v>0</v>
      </c>
      <c r="CP6" t="s">
        <v>0</v>
      </c>
    </row>
    <row r="7" spans="1:94" x14ac:dyDescent="0.45">
      <c r="A7">
        <v>1991</v>
      </c>
      <c r="B7">
        <v>0.572835249042145</v>
      </c>
      <c r="C7">
        <v>0.56000000000000005</v>
      </c>
      <c r="E7">
        <f t="shared" si="0"/>
        <v>-18.800737087947809</v>
      </c>
      <c r="F7">
        <v>14.1506236462179</v>
      </c>
      <c r="G7">
        <v>-9.0291145283136807</v>
      </c>
      <c r="H7">
        <v>-34.501301740650803</v>
      </c>
      <c r="I7" t="s">
        <v>0</v>
      </c>
      <c r="J7">
        <v>-13.295275055125099</v>
      </c>
      <c r="K7">
        <v>-22.6461683124061</v>
      </c>
      <c r="L7" t="s">
        <v>0</v>
      </c>
      <c r="M7">
        <v>-3.2828556126715598</v>
      </c>
      <c r="N7" t="s">
        <v>0</v>
      </c>
      <c r="O7">
        <v>-8.2874199280317509</v>
      </c>
      <c r="P7">
        <v>-16.2485741392058</v>
      </c>
      <c r="Q7" t="s">
        <v>0</v>
      </c>
      <c r="R7" t="s">
        <v>0</v>
      </c>
      <c r="S7" t="s">
        <v>0</v>
      </c>
      <c r="T7" t="s">
        <v>0</v>
      </c>
      <c r="U7" t="s">
        <v>0</v>
      </c>
      <c r="V7" t="s">
        <v>0</v>
      </c>
      <c r="W7">
        <v>11.945013401658199</v>
      </c>
      <c r="X7" t="s">
        <v>0</v>
      </c>
      <c r="Y7" t="s">
        <v>0</v>
      </c>
      <c r="Z7" t="s">
        <v>0</v>
      </c>
      <c r="AA7">
        <v>-18.031271585681701</v>
      </c>
      <c r="AB7">
        <v>-27.396869662315002</v>
      </c>
      <c r="AC7">
        <v>-5.3514500150158302</v>
      </c>
      <c r="AD7" t="s">
        <v>0</v>
      </c>
      <c r="AE7">
        <v>-26.574314006948399</v>
      </c>
      <c r="AF7">
        <v>-41.754485053214701</v>
      </c>
      <c r="AG7">
        <v>18.116301482093899</v>
      </c>
      <c r="AH7" t="s">
        <v>0</v>
      </c>
      <c r="AI7">
        <v>-0.60459588520970198</v>
      </c>
      <c r="AJ7" t="s">
        <v>0</v>
      </c>
      <c r="AK7">
        <v>-11.993338068557099</v>
      </c>
      <c r="AL7">
        <v>-27.3630078002932</v>
      </c>
      <c r="AM7">
        <v>-51.560681496364801</v>
      </c>
      <c r="AN7" t="s">
        <v>0</v>
      </c>
      <c r="AO7">
        <v>-16.281658549942399</v>
      </c>
      <c r="AP7">
        <v>-28.943177550706299</v>
      </c>
      <c r="AQ7" t="s">
        <v>0</v>
      </c>
      <c r="AR7">
        <v>-11.0053068912132</v>
      </c>
      <c r="AS7" t="s">
        <v>0</v>
      </c>
      <c r="AT7" t="s">
        <v>0</v>
      </c>
      <c r="AU7" t="s">
        <v>0</v>
      </c>
      <c r="AV7" t="s">
        <v>0</v>
      </c>
      <c r="AW7" t="s">
        <v>0</v>
      </c>
      <c r="AX7" t="s">
        <v>0</v>
      </c>
      <c r="AY7">
        <v>-25.137328194966901</v>
      </c>
      <c r="AZ7" t="s">
        <v>0</v>
      </c>
      <c r="BA7" t="s">
        <v>0</v>
      </c>
      <c r="BB7">
        <v>-14.9376623210776</v>
      </c>
      <c r="BC7" t="s">
        <v>0</v>
      </c>
      <c r="BD7">
        <v>13.677712682056301</v>
      </c>
      <c r="BE7" t="s">
        <v>0</v>
      </c>
      <c r="BF7">
        <v>-10.5469705817108</v>
      </c>
      <c r="BG7">
        <v>-21.268923813618802</v>
      </c>
      <c r="BH7" t="s">
        <v>0</v>
      </c>
      <c r="BI7">
        <v>-60.294060231392002</v>
      </c>
      <c r="BJ7" t="s">
        <v>0</v>
      </c>
      <c r="BK7">
        <v>-18.002516871437901</v>
      </c>
      <c r="BL7" t="s">
        <v>0</v>
      </c>
      <c r="BM7">
        <v>-4.5253079776170697</v>
      </c>
      <c r="BN7">
        <v>-15.6622419690274</v>
      </c>
      <c r="BO7" t="s">
        <v>0</v>
      </c>
      <c r="BP7">
        <v>-44.403527862361599</v>
      </c>
      <c r="BQ7" t="s">
        <v>0</v>
      </c>
      <c r="BR7" t="s">
        <v>0</v>
      </c>
      <c r="BS7" t="s">
        <v>0</v>
      </c>
      <c r="BT7" t="s">
        <v>0</v>
      </c>
      <c r="BU7" t="s">
        <v>0</v>
      </c>
      <c r="BV7">
        <v>-37.363214595445399</v>
      </c>
      <c r="BW7" t="s">
        <v>0</v>
      </c>
      <c r="BX7" t="s">
        <v>0</v>
      </c>
      <c r="BY7">
        <v>-28.390910714585001</v>
      </c>
      <c r="BZ7">
        <v>-47.531345592158601</v>
      </c>
      <c r="CA7">
        <v>-41.943199611132201</v>
      </c>
      <c r="CB7">
        <v>-11.446426442031299</v>
      </c>
      <c r="CC7">
        <v>-24.8143729596767</v>
      </c>
      <c r="CD7">
        <v>-24.9479321268856</v>
      </c>
      <c r="CE7">
        <v>-17.149015311578498</v>
      </c>
      <c r="CF7">
        <v>-48.840802165561897</v>
      </c>
      <c r="CG7" t="s">
        <v>0</v>
      </c>
      <c r="CH7" t="s">
        <v>0</v>
      </c>
      <c r="CI7">
        <v>-32.8046872312351</v>
      </c>
      <c r="CJ7" t="s">
        <v>0</v>
      </c>
      <c r="CK7" t="s">
        <v>0</v>
      </c>
      <c r="CL7">
        <v>-20.512390225320999</v>
      </c>
      <c r="CM7">
        <v>4.1259915508070604</v>
      </c>
      <c r="CN7">
        <v>16.624890960203601</v>
      </c>
      <c r="CO7" t="s">
        <v>0</v>
      </c>
      <c r="CP7" t="s">
        <v>0</v>
      </c>
    </row>
    <row r="8" spans="1:94" x14ac:dyDescent="0.45">
      <c r="A8">
        <v>1992</v>
      </c>
      <c r="B8">
        <v>0.377251908396947</v>
      </c>
      <c r="C8">
        <v>0.36</v>
      </c>
      <c r="E8">
        <f t="shared" si="0"/>
        <v>-4.6772609794812867</v>
      </c>
      <c r="F8">
        <v>14.4915178023551</v>
      </c>
      <c r="G8">
        <v>5.3469818532250102</v>
      </c>
      <c r="H8">
        <v>3.3502705474489899E-2</v>
      </c>
      <c r="I8" t="s">
        <v>0</v>
      </c>
      <c r="J8">
        <v>23.401260185208699</v>
      </c>
      <c r="K8">
        <v>-10.758216409778599</v>
      </c>
      <c r="L8" t="s">
        <v>0</v>
      </c>
      <c r="M8">
        <v>2.1503223411485601</v>
      </c>
      <c r="N8" t="s">
        <v>0</v>
      </c>
      <c r="O8">
        <v>-16.150488169763701</v>
      </c>
      <c r="P8">
        <v>11.3974409647019</v>
      </c>
      <c r="Q8" t="s">
        <v>0</v>
      </c>
      <c r="R8">
        <v>-33.298248849909299</v>
      </c>
      <c r="S8" t="s">
        <v>0</v>
      </c>
      <c r="T8" t="s">
        <v>0</v>
      </c>
      <c r="U8" t="s">
        <v>0</v>
      </c>
      <c r="V8" t="s">
        <v>0</v>
      </c>
      <c r="W8">
        <v>-10.317495793127501</v>
      </c>
      <c r="X8" t="s">
        <v>0</v>
      </c>
      <c r="Y8" t="s">
        <v>0</v>
      </c>
      <c r="Z8" t="s">
        <v>0</v>
      </c>
      <c r="AA8">
        <v>6.4417770618047996</v>
      </c>
      <c r="AB8">
        <v>-16.531397168594701</v>
      </c>
      <c r="AC8">
        <v>-4.8568713722558199</v>
      </c>
      <c r="AD8" t="s">
        <v>0</v>
      </c>
      <c r="AE8">
        <v>18.355161678745201</v>
      </c>
      <c r="AF8">
        <v>3.6580045934865701</v>
      </c>
      <c r="AG8">
        <v>-3.6346192035603</v>
      </c>
      <c r="AH8" t="s">
        <v>0</v>
      </c>
      <c r="AI8">
        <v>-8.2539516480084298</v>
      </c>
      <c r="AJ8" t="s">
        <v>0</v>
      </c>
      <c r="AK8">
        <v>-29.209859175613701</v>
      </c>
      <c r="AL8">
        <v>2.2868217784250202</v>
      </c>
      <c r="AM8">
        <v>-2.19210101921409</v>
      </c>
      <c r="AN8" t="s">
        <v>0</v>
      </c>
      <c r="AO8">
        <v>-9.0270573340635902</v>
      </c>
      <c r="AP8">
        <v>-19.865632821903301</v>
      </c>
      <c r="AQ8" t="s">
        <v>0</v>
      </c>
      <c r="AR8">
        <v>-9.1997430274278997</v>
      </c>
      <c r="AS8" t="s">
        <v>0</v>
      </c>
      <c r="AT8" t="s">
        <v>0</v>
      </c>
      <c r="AU8" t="s">
        <v>0</v>
      </c>
      <c r="AV8" t="s">
        <v>0</v>
      </c>
      <c r="AW8" t="s">
        <v>0</v>
      </c>
      <c r="AX8" t="s">
        <v>0</v>
      </c>
      <c r="AY8">
        <v>-9.4216804435154593</v>
      </c>
      <c r="AZ8" t="s">
        <v>0</v>
      </c>
      <c r="BA8" t="s">
        <v>0</v>
      </c>
      <c r="BB8">
        <v>-10.8726159890522</v>
      </c>
      <c r="BC8" t="s">
        <v>0</v>
      </c>
      <c r="BD8">
        <v>-2.7195692361651198</v>
      </c>
      <c r="BE8" t="s">
        <v>0</v>
      </c>
      <c r="BF8">
        <v>-7.2101583006170502</v>
      </c>
      <c r="BG8">
        <v>-1.98283268975771</v>
      </c>
      <c r="BH8" t="s">
        <v>0</v>
      </c>
      <c r="BI8">
        <v>-5.1434969024781898</v>
      </c>
      <c r="BJ8" t="s">
        <v>0</v>
      </c>
      <c r="BK8">
        <v>-7.6955528778372102</v>
      </c>
      <c r="BL8">
        <v>-46.315791809108802</v>
      </c>
      <c r="BM8">
        <v>16.454934718931302</v>
      </c>
      <c r="BN8">
        <v>-15.6839715503161</v>
      </c>
      <c r="BO8">
        <v>7.2843365841875096</v>
      </c>
      <c r="BP8">
        <v>5.5344081594868397</v>
      </c>
      <c r="BQ8" t="s">
        <v>0</v>
      </c>
      <c r="BR8" t="s">
        <v>0</v>
      </c>
      <c r="BS8" t="s">
        <v>0</v>
      </c>
      <c r="BT8" t="s">
        <v>0</v>
      </c>
      <c r="BU8" t="s">
        <v>0</v>
      </c>
      <c r="BV8">
        <v>-14.007904686278099</v>
      </c>
      <c r="BW8" t="s">
        <v>0</v>
      </c>
      <c r="BX8" t="s">
        <v>0</v>
      </c>
      <c r="BY8">
        <v>11.042852898630199</v>
      </c>
      <c r="BZ8">
        <v>5.8433204811308004</v>
      </c>
      <c r="CA8">
        <v>-31.944585487271301</v>
      </c>
      <c r="CB8">
        <v>3.5200391650783498</v>
      </c>
      <c r="CC8">
        <v>-10.626688156609299</v>
      </c>
      <c r="CD8">
        <v>-28.959256869304198</v>
      </c>
      <c r="CE8">
        <v>4.39180697381948</v>
      </c>
      <c r="CF8">
        <v>18.4521518020481</v>
      </c>
      <c r="CG8" t="s">
        <v>0</v>
      </c>
      <c r="CH8" t="s">
        <v>0</v>
      </c>
      <c r="CI8">
        <v>-17.111097962153998</v>
      </c>
      <c r="CJ8" t="s">
        <v>0</v>
      </c>
      <c r="CK8" t="s">
        <v>0</v>
      </c>
      <c r="CL8">
        <v>0.34461938688164701</v>
      </c>
      <c r="CM8">
        <v>-6.8522018527788102</v>
      </c>
      <c r="CN8">
        <v>4.9032986565931003</v>
      </c>
      <c r="CO8" t="s">
        <v>0</v>
      </c>
      <c r="CP8" t="s">
        <v>0</v>
      </c>
    </row>
    <row r="9" spans="1:94" x14ac:dyDescent="0.45">
      <c r="A9">
        <v>1993</v>
      </c>
      <c r="B9">
        <v>0.288314176245211</v>
      </c>
      <c r="C9">
        <v>0.28999999999999998</v>
      </c>
      <c r="E9">
        <f t="shared" si="0"/>
        <v>8.5484249832234802</v>
      </c>
      <c r="F9">
        <v>9.4829796998458296</v>
      </c>
      <c r="G9">
        <v>18.958144514924498</v>
      </c>
      <c r="H9">
        <v>3.8844667500485</v>
      </c>
      <c r="I9" t="s">
        <v>0</v>
      </c>
      <c r="J9">
        <v>15.7243638035945</v>
      </c>
      <c r="K9">
        <v>13.458017196348299</v>
      </c>
      <c r="L9" t="s">
        <v>0</v>
      </c>
      <c r="M9">
        <v>12.0781945350461</v>
      </c>
      <c r="N9" t="s">
        <v>0</v>
      </c>
      <c r="O9">
        <v>-2.2651869010977901</v>
      </c>
      <c r="P9">
        <v>4.3157976550294901</v>
      </c>
      <c r="Q9" t="s">
        <v>0</v>
      </c>
      <c r="R9">
        <v>17.930337442151199</v>
      </c>
      <c r="S9" t="s">
        <v>0</v>
      </c>
      <c r="T9" t="s">
        <v>0</v>
      </c>
      <c r="U9" t="s">
        <v>0</v>
      </c>
      <c r="V9" t="s">
        <v>0</v>
      </c>
      <c r="W9">
        <v>36.297051834524197</v>
      </c>
      <c r="X9">
        <v>61.226881488089802</v>
      </c>
      <c r="Y9" t="s">
        <v>0</v>
      </c>
      <c r="Z9" t="s">
        <v>0</v>
      </c>
      <c r="AA9">
        <v>13.760612223274601</v>
      </c>
      <c r="AB9">
        <v>10.200085402825399</v>
      </c>
      <c r="AC9">
        <v>-0.54388764379360299</v>
      </c>
      <c r="AD9" t="s">
        <v>0</v>
      </c>
      <c r="AE9">
        <v>3.8932073397039701</v>
      </c>
      <c r="AF9">
        <v>4.9863121030704303</v>
      </c>
      <c r="AG9">
        <v>5.7678894672625498</v>
      </c>
      <c r="AH9">
        <v>12.2996947124087</v>
      </c>
      <c r="AI9">
        <v>4.4840583249318797</v>
      </c>
      <c r="AJ9" t="s">
        <v>0</v>
      </c>
      <c r="AK9">
        <v>34.131448120586498</v>
      </c>
      <c r="AL9">
        <v>6.0802529516160604</v>
      </c>
      <c r="AM9">
        <v>9.64607312365826</v>
      </c>
      <c r="AN9" t="s">
        <v>0</v>
      </c>
      <c r="AO9">
        <v>2.60898075979927</v>
      </c>
      <c r="AP9">
        <v>7.9948435551457697</v>
      </c>
      <c r="AQ9" t="s">
        <v>0</v>
      </c>
      <c r="AR9">
        <v>8.4910409880918998</v>
      </c>
      <c r="AS9" t="s">
        <v>0</v>
      </c>
      <c r="AT9" t="s">
        <v>0</v>
      </c>
      <c r="AU9" t="s">
        <v>0</v>
      </c>
      <c r="AV9" t="s">
        <v>0</v>
      </c>
      <c r="AW9" t="s">
        <v>0</v>
      </c>
      <c r="AX9" t="s">
        <v>0</v>
      </c>
      <c r="AY9">
        <v>11.246872110700201</v>
      </c>
      <c r="AZ9" t="s">
        <v>0</v>
      </c>
      <c r="BA9" t="s">
        <v>0</v>
      </c>
      <c r="BB9">
        <v>8.4638330117837803</v>
      </c>
      <c r="BC9" t="s">
        <v>0</v>
      </c>
      <c r="BD9">
        <v>11.4027794827463</v>
      </c>
      <c r="BE9" t="s">
        <v>0</v>
      </c>
      <c r="BF9">
        <v>7.2432901201466997</v>
      </c>
      <c r="BG9">
        <v>-1.8545180302687501</v>
      </c>
      <c r="BH9" t="s">
        <v>0</v>
      </c>
      <c r="BI9">
        <v>10.806879211204899</v>
      </c>
      <c r="BJ9" t="s">
        <v>0</v>
      </c>
      <c r="BK9">
        <v>-5.38398663760836</v>
      </c>
      <c r="BL9">
        <v>21.364661540734701</v>
      </c>
      <c r="BM9">
        <v>0.63129934679852995</v>
      </c>
      <c r="BN9">
        <v>4.0051218346812396</v>
      </c>
      <c r="BO9">
        <v>2.2849233780643599</v>
      </c>
      <c r="BP9">
        <v>0.81598473111848002</v>
      </c>
      <c r="BQ9" t="s">
        <v>0</v>
      </c>
      <c r="BR9" t="s">
        <v>0</v>
      </c>
      <c r="BS9" t="s">
        <v>0</v>
      </c>
      <c r="BT9" t="s">
        <v>0</v>
      </c>
      <c r="BU9" t="s">
        <v>0</v>
      </c>
      <c r="BV9">
        <v>13.890215147911899</v>
      </c>
      <c r="BW9" t="s">
        <v>0</v>
      </c>
      <c r="BX9" t="s">
        <v>0</v>
      </c>
      <c r="BY9">
        <v>18.1021424757772</v>
      </c>
      <c r="BZ9">
        <v>-2.7150998259735699</v>
      </c>
      <c r="CA9">
        <v>6.2887247579708303</v>
      </c>
      <c r="CB9">
        <v>-20.913258149552899</v>
      </c>
      <c r="CC9">
        <v>3.5531265170861599</v>
      </c>
      <c r="CD9">
        <v>6.3470800165425603</v>
      </c>
      <c r="CE9">
        <v>-5.26144709971092</v>
      </c>
      <c r="CF9">
        <v>9.84787757025315</v>
      </c>
      <c r="CG9" t="s">
        <v>0</v>
      </c>
      <c r="CH9" t="s">
        <v>0</v>
      </c>
      <c r="CI9">
        <v>9.2323342959280605</v>
      </c>
      <c r="CJ9" t="s">
        <v>0</v>
      </c>
      <c r="CK9" t="s">
        <v>0</v>
      </c>
      <c r="CL9">
        <v>13.9760295726823</v>
      </c>
      <c r="CM9">
        <v>-13.6840667914737</v>
      </c>
      <c r="CN9">
        <v>2.8387911265443599</v>
      </c>
      <c r="CO9" t="s">
        <v>0</v>
      </c>
      <c r="CP9" t="s">
        <v>0</v>
      </c>
    </row>
    <row r="10" spans="1:94" x14ac:dyDescent="0.45">
      <c r="A10">
        <v>1994</v>
      </c>
      <c r="B10">
        <v>0.46565384615384597</v>
      </c>
      <c r="C10">
        <v>0.45</v>
      </c>
      <c r="E10">
        <f t="shared" si="0"/>
        <v>5.0207729169625503</v>
      </c>
      <c r="F10">
        <v>-0.100501324028201</v>
      </c>
      <c r="G10">
        <v>1.81760101733823</v>
      </c>
      <c r="H10">
        <v>-14.766668831135201</v>
      </c>
      <c r="I10" t="s">
        <v>0</v>
      </c>
      <c r="J10">
        <v>8.3688030012335304</v>
      </c>
      <c r="K10">
        <v>1.2689246610187299</v>
      </c>
      <c r="L10" t="s">
        <v>0</v>
      </c>
      <c r="M10">
        <v>8.0203812936382608</v>
      </c>
      <c r="N10" t="s">
        <v>0</v>
      </c>
      <c r="O10">
        <v>8.2648221551242607</v>
      </c>
      <c r="P10">
        <v>-2.8733350488637801</v>
      </c>
      <c r="Q10" t="s">
        <v>0</v>
      </c>
      <c r="R10">
        <v>2.94248215021861</v>
      </c>
      <c r="S10" t="s">
        <v>0</v>
      </c>
      <c r="T10" t="s">
        <v>0</v>
      </c>
      <c r="U10" t="s">
        <v>0</v>
      </c>
      <c r="V10">
        <v>5.6192942086368296</v>
      </c>
      <c r="W10">
        <v>-5.8345645218113296</v>
      </c>
      <c r="X10">
        <v>27.433211378969499</v>
      </c>
      <c r="Y10" t="s">
        <v>0</v>
      </c>
      <c r="Z10" t="s">
        <v>0</v>
      </c>
      <c r="AA10">
        <v>7.95943695512966</v>
      </c>
      <c r="AB10">
        <v>22.277533598289999</v>
      </c>
      <c r="AC10">
        <v>12.5196688233257</v>
      </c>
      <c r="AD10" t="s">
        <v>0</v>
      </c>
      <c r="AE10">
        <v>5.7404991723740899</v>
      </c>
      <c r="AF10">
        <v>5.0462379889112698</v>
      </c>
      <c r="AG10">
        <v>20.462184008036701</v>
      </c>
      <c r="AH10">
        <v>1.82329950254368</v>
      </c>
      <c r="AI10">
        <v>12.8050154369695</v>
      </c>
      <c r="AJ10" t="s">
        <v>0</v>
      </c>
      <c r="AK10">
        <v>-2.3477468517816198</v>
      </c>
      <c r="AL10">
        <v>-0.92927450640294396</v>
      </c>
      <c r="AM10">
        <v>-1.3768052159444299</v>
      </c>
      <c r="AN10" t="s">
        <v>0</v>
      </c>
      <c r="AO10">
        <v>14.5725669021383</v>
      </c>
      <c r="AP10">
        <v>-3.4627121852345102</v>
      </c>
      <c r="AQ10" t="s">
        <v>0</v>
      </c>
      <c r="AR10">
        <v>5.4214989346995903</v>
      </c>
      <c r="AS10" t="s">
        <v>0</v>
      </c>
      <c r="AT10" t="s">
        <v>0</v>
      </c>
      <c r="AU10" t="s">
        <v>0</v>
      </c>
      <c r="AV10" t="s">
        <v>0</v>
      </c>
      <c r="AW10" t="s">
        <v>0</v>
      </c>
      <c r="AX10" t="s">
        <v>0</v>
      </c>
      <c r="AY10">
        <v>40.7762945126331</v>
      </c>
      <c r="AZ10" t="s">
        <v>0</v>
      </c>
      <c r="BA10" t="s">
        <v>0</v>
      </c>
      <c r="BB10">
        <v>-16.366970989245502</v>
      </c>
      <c r="BC10" t="s">
        <v>0</v>
      </c>
      <c r="BD10">
        <v>-23.714162646183102</v>
      </c>
      <c r="BE10" t="s">
        <v>0</v>
      </c>
      <c r="BF10">
        <v>13.967848231086</v>
      </c>
      <c r="BG10">
        <v>8.6242549902924104</v>
      </c>
      <c r="BH10" t="s">
        <v>0</v>
      </c>
      <c r="BI10">
        <v>2.4418421996008699</v>
      </c>
      <c r="BJ10" t="s">
        <v>0</v>
      </c>
      <c r="BK10">
        <v>17.6310740540994</v>
      </c>
      <c r="BL10">
        <v>7.50910777411403</v>
      </c>
      <c r="BM10">
        <v>12.048276260079501</v>
      </c>
      <c r="BN10">
        <v>6.2682811969856704</v>
      </c>
      <c r="BO10">
        <v>6.4298789788964301</v>
      </c>
      <c r="BP10">
        <v>-11.970719474119401</v>
      </c>
      <c r="BQ10" t="s">
        <v>0</v>
      </c>
      <c r="BR10" t="s">
        <v>0</v>
      </c>
      <c r="BS10" t="s">
        <v>0</v>
      </c>
      <c r="BT10" t="s">
        <v>0</v>
      </c>
      <c r="BU10" t="s">
        <v>0</v>
      </c>
      <c r="BV10">
        <v>4.9915202163038197</v>
      </c>
      <c r="BW10">
        <v>7.7571474759242101</v>
      </c>
      <c r="BX10" t="s">
        <v>0</v>
      </c>
      <c r="BY10">
        <v>-31.881831085488699</v>
      </c>
      <c r="BZ10">
        <v>3.14638884059445</v>
      </c>
      <c r="CA10">
        <v>17.1429447798143</v>
      </c>
      <c r="CB10">
        <v>1.21866665371105</v>
      </c>
      <c r="CC10">
        <v>6.71103163456511</v>
      </c>
      <c r="CD10">
        <v>14.2006673216201</v>
      </c>
      <c r="CE10">
        <v>-3.2350195216714202</v>
      </c>
      <c r="CF10">
        <v>2.9606048086531098</v>
      </c>
      <c r="CG10" t="s">
        <v>0</v>
      </c>
      <c r="CH10" t="s">
        <v>0</v>
      </c>
      <c r="CI10">
        <v>7.5914018562619896</v>
      </c>
      <c r="CJ10" t="s">
        <v>0</v>
      </c>
      <c r="CK10" t="s">
        <v>0</v>
      </c>
      <c r="CL10">
        <v>11.383493199818499</v>
      </c>
      <c r="CM10">
        <v>7.4758490788665499</v>
      </c>
      <c r="CN10">
        <v>7.3004686314456997</v>
      </c>
      <c r="CO10" t="s">
        <v>0</v>
      </c>
      <c r="CP10" t="s">
        <v>0</v>
      </c>
    </row>
    <row r="11" spans="1:94" x14ac:dyDescent="0.45">
      <c r="A11">
        <v>1995</v>
      </c>
      <c r="B11">
        <v>0.51915384615384597</v>
      </c>
      <c r="C11">
        <v>0.53</v>
      </c>
      <c r="E11">
        <f t="shared" si="0"/>
        <v>0.92415429308419972</v>
      </c>
      <c r="F11">
        <v>-18.234487141105699</v>
      </c>
      <c r="G11">
        <v>17.987432848221101</v>
      </c>
      <c r="H11">
        <v>7.91733878417008</v>
      </c>
      <c r="I11" t="s">
        <v>0</v>
      </c>
      <c r="J11">
        <v>2.7707349026358199</v>
      </c>
      <c r="K11">
        <v>3.35648890697105</v>
      </c>
      <c r="L11" t="s">
        <v>0</v>
      </c>
      <c r="M11">
        <v>5.9034242257592897</v>
      </c>
      <c r="N11" t="s">
        <v>0</v>
      </c>
      <c r="O11">
        <v>21.010495403954401</v>
      </c>
      <c r="P11">
        <v>12.7840598151344</v>
      </c>
      <c r="Q11">
        <v>-8.0796830484399198</v>
      </c>
      <c r="R11">
        <v>2.0167546592093899</v>
      </c>
      <c r="S11" t="s">
        <v>0</v>
      </c>
      <c r="T11" t="s">
        <v>0</v>
      </c>
      <c r="U11" t="s">
        <v>0</v>
      </c>
      <c r="V11">
        <v>17.837645547045501</v>
      </c>
      <c r="W11">
        <v>-2.2002279553236801</v>
      </c>
      <c r="X11">
        <v>-8.2482377952751307</v>
      </c>
      <c r="Y11">
        <v>-9.4508048273453902</v>
      </c>
      <c r="Z11" t="s">
        <v>0</v>
      </c>
      <c r="AA11">
        <v>5.0215386511905704</v>
      </c>
      <c r="AB11">
        <v>-0.63786748582247599</v>
      </c>
      <c r="AC11">
        <v>6.4265409953396802</v>
      </c>
      <c r="AD11" t="s">
        <v>0</v>
      </c>
      <c r="AE11">
        <v>6.2870619483671799</v>
      </c>
      <c r="AF11">
        <v>11.0172226923409</v>
      </c>
      <c r="AG11">
        <v>-21.7415927399163</v>
      </c>
      <c r="AH11">
        <v>10.457948822090501</v>
      </c>
      <c r="AI11">
        <v>3.5296489433643199</v>
      </c>
      <c r="AJ11" t="s">
        <v>0</v>
      </c>
      <c r="AK11">
        <v>5.2910661532570904</v>
      </c>
      <c r="AL11">
        <v>-7.3464188112052504</v>
      </c>
      <c r="AM11">
        <v>-1.05225231815841</v>
      </c>
      <c r="AN11" t="s">
        <v>0</v>
      </c>
      <c r="AO11">
        <v>22.422413435622001</v>
      </c>
      <c r="AP11">
        <v>5.3725587127013297</v>
      </c>
      <c r="AQ11" t="s">
        <v>0</v>
      </c>
      <c r="AR11">
        <v>-14.7668830373782</v>
      </c>
      <c r="AS11">
        <v>-4.1154762304180998</v>
      </c>
      <c r="AT11" t="s">
        <v>0</v>
      </c>
      <c r="AU11" t="s">
        <v>0</v>
      </c>
      <c r="AV11" t="s">
        <v>0</v>
      </c>
      <c r="AW11" t="s">
        <v>0</v>
      </c>
      <c r="AX11" t="s">
        <v>0</v>
      </c>
      <c r="AY11">
        <v>-3.1420252952807699</v>
      </c>
      <c r="AZ11" t="s">
        <v>0</v>
      </c>
      <c r="BA11" t="s">
        <v>0</v>
      </c>
      <c r="BB11">
        <v>-9.0257296462530192</v>
      </c>
      <c r="BC11" t="s">
        <v>0</v>
      </c>
      <c r="BD11">
        <v>3.9412343999663499</v>
      </c>
      <c r="BE11" t="s">
        <v>0</v>
      </c>
      <c r="BF11">
        <v>-4.4632531509103197</v>
      </c>
      <c r="BG11">
        <v>-9.8819681264733603</v>
      </c>
      <c r="BH11">
        <v>-11.2794802167416</v>
      </c>
      <c r="BI11">
        <v>4.5634573764856903</v>
      </c>
      <c r="BJ11" t="s">
        <v>0</v>
      </c>
      <c r="BK11">
        <v>-4.5657574810713797</v>
      </c>
      <c r="BL11">
        <v>21.880814291236099</v>
      </c>
      <c r="BM11">
        <v>-16.697832711013401</v>
      </c>
      <c r="BN11">
        <v>-28.155955937832701</v>
      </c>
      <c r="BO11">
        <v>8.2691203774846702</v>
      </c>
      <c r="BP11">
        <v>11.1852038380195</v>
      </c>
      <c r="BQ11" t="s">
        <v>0</v>
      </c>
      <c r="BR11" t="s">
        <v>0</v>
      </c>
      <c r="BS11">
        <v>-59.011438001020302</v>
      </c>
      <c r="BT11" t="s">
        <v>0</v>
      </c>
      <c r="BU11" t="s">
        <v>0</v>
      </c>
      <c r="BV11">
        <v>4.8051154580000404</v>
      </c>
      <c r="BW11">
        <v>-5.6433800298890198</v>
      </c>
      <c r="BX11" t="s">
        <v>0</v>
      </c>
      <c r="BY11">
        <v>-7.5705945850344902E-2</v>
      </c>
      <c r="BZ11">
        <v>11.0093086249487</v>
      </c>
      <c r="CA11">
        <v>26.869124708848201</v>
      </c>
      <c r="CB11">
        <v>39.599294250080803</v>
      </c>
      <c r="CC11">
        <v>-6.8826609003053596</v>
      </c>
      <c r="CD11">
        <v>-4.7193200548438101</v>
      </c>
      <c r="CE11">
        <v>1.22238503869819</v>
      </c>
      <c r="CF11">
        <v>9.9106991880242603</v>
      </c>
      <c r="CG11" t="s">
        <v>0</v>
      </c>
      <c r="CH11" t="s">
        <v>0</v>
      </c>
      <c r="CI11">
        <v>-5.1540719948608302</v>
      </c>
      <c r="CJ11" t="s">
        <v>0</v>
      </c>
      <c r="CK11" t="s">
        <v>0</v>
      </c>
      <c r="CL11">
        <v>-2.76636933995439</v>
      </c>
      <c r="CM11">
        <v>10.325875208252</v>
      </c>
      <c r="CN11">
        <v>-0.97633327893056299</v>
      </c>
      <c r="CO11" t="s">
        <v>0</v>
      </c>
      <c r="CP11" t="s">
        <v>0</v>
      </c>
    </row>
    <row r="12" spans="1:94" x14ac:dyDescent="0.45">
      <c r="A12">
        <v>1996</v>
      </c>
      <c r="B12">
        <v>0.48026717557251902</v>
      </c>
      <c r="C12">
        <v>0.48</v>
      </c>
      <c r="E12">
        <f t="shared" si="0"/>
        <v>-0.13898784708553555</v>
      </c>
      <c r="F12">
        <v>29.921659262663098</v>
      </c>
      <c r="G12">
        <v>-4.2686612962742903</v>
      </c>
      <c r="H12">
        <v>-26.388695309678699</v>
      </c>
      <c r="I12" t="s">
        <v>0</v>
      </c>
      <c r="J12">
        <v>7.2129175245647703</v>
      </c>
      <c r="K12">
        <v>-17.102774664501698</v>
      </c>
      <c r="L12" t="s">
        <v>0</v>
      </c>
      <c r="M12">
        <v>-4.41548944887316</v>
      </c>
      <c r="N12" t="s">
        <v>0</v>
      </c>
      <c r="O12">
        <v>-17.5413001863154</v>
      </c>
      <c r="P12">
        <v>2.9574035885097101</v>
      </c>
      <c r="Q12">
        <v>-14.342748444886601</v>
      </c>
      <c r="R12">
        <v>-21.780299616938301</v>
      </c>
      <c r="S12">
        <v>23.618122829314402</v>
      </c>
      <c r="T12" t="s">
        <v>0</v>
      </c>
      <c r="U12" t="s">
        <v>0</v>
      </c>
      <c r="V12">
        <v>-8.0804317055226704</v>
      </c>
      <c r="W12">
        <v>21.047846682190499</v>
      </c>
      <c r="X12">
        <v>-5.5474002380270901</v>
      </c>
      <c r="Y12">
        <v>6.37564901812115</v>
      </c>
      <c r="Z12">
        <v>11.6554229476342</v>
      </c>
      <c r="AA12">
        <v>4.2494436054038296</v>
      </c>
      <c r="AB12">
        <v>6.0014300648550201</v>
      </c>
      <c r="AC12">
        <v>-4.08211761062375</v>
      </c>
      <c r="AD12">
        <v>42.215615267552202</v>
      </c>
      <c r="AE12">
        <v>-7.2770523055225498</v>
      </c>
      <c r="AF12">
        <v>5.2798256302241198</v>
      </c>
      <c r="AG12">
        <v>9.1078682866296692</v>
      </c>
      <c r="AH12">
        <v>-18.503838311644898</v>
      </c>
      <c r="AI12">
        <v>3.3336294019779902</v>
      </c>
      <c r="AJ12" t="s">
        <v>0</v>
      </c>
      <c r="AK12">
        <v>-9.87048730815828</v>
      </c>
      <c r="AL12">
        <v>6.0790101683122302</v>
      </c>
      <c r="AM12">
        <v>-4.1654020268516403</v>
      </c>
      <c r="AN12">
        <v>54.247509471894503</v>
      </c>
      <c r="AO12">
        <v>-0.586811394971397</v>
      </c>
      <c r="AP12">
        <v>4.6286301973716899</v>
      </c>
      <c r="AQ12" t="s">
        <v>0</v>
      </c>
      <c r="AR12">
        <v>-9.0886581777490196</v>
      </c>
      <c r="AS12">
        <v>-9.0225068270676694</v>
      </c>
      <c r="AT12" t="s">
        <v>0</v>
      </c>
      <c r="AU12" t="s">
        <v>0</v>
      </c>
      <c r="AV12" t="s">
        <v>0</v>
      </c>
      <c r="AW12" t="s">
        <v>0</v>
      </c>
      <c r="AX12" t="s">
        <v>0</v>
      </c>
      <c r="AY12">
        <v>3.0920423670797499</v>
      </c>
      <c r="AZ12">
        <v>-10.701915021179399</v>
      </c>
      <c r="BA12">
        <v>-36.443716606532597</v>
      </c>
      <c r="BB12">
        <v>23.392486010291901</v>
      </c>
      <c r="BC12" t="s">
        <v>0</v>
      </c>
      <c r="BD12">
        <v>-40.796066547383901</v>
      </c>
      <c r="BE12" t="s">
        <v>0</v>
      </c>
      <c r="BF12">
        <v>-0.95156066984633003</v>
      </c>
      <c r="BG12">
        <v>14.452582237800801</v>
      </c>
      <c r="BH12">
        <v>-12.546926637319601</v>
      </c>
      <c r="BI12">
        <v>-9.3005324552714193</v>
      </c>
      <c r="BJ12" t="s">
        <v>0</v>
      </c>
      <c r="BK12">
        <v>-10.1127267707617</v>
      </c>
      <c r="BL12">
        <v>-39.9623449643246</v>
      </c>
      <c r="BM12">
        <v>14.2773658054048</v>
      </c>
      <c r="BN12">
        <v>19.2872408171031</v>
      </c>
      <c r="BO12">
        <v>-10.362773496204399</v>
      </c>
      <c r="BP12">
        <v>-8.9410756840265009</v>
      </c>
      <c r="BQ12" t="s">
        <v>0</v>
      </c>
      <c r="BR12" t="s">
        <v>0</v>
      </c>
      <c r="BS12">
        <v>-5.7784175137481899</v>
      </c>
      <c r="BT12" t="s">
        <v>0</v>
      </c>
      <c r="BU12" t="s">
        <v>0</v>
      </c>
      <c r="BV12">
        <v>29.209569919993399</v>
      </c>
      <c r="BW12">
        <v>15.790105113574899</v>
      </c>
      <c r="BX12" t="s">
        <v>0</v>
      </c>
      <c r="BY12">
        <v>-1.60029296820783</v>
      </c>
      <c r="BZ12">
        <v>-9.2895902863953594</v>
      </c>
      <c r="CA12">
        <v>2.92817084132587</v>
      </c>
      <c r="CB12">
        <v>10.429296596936499</v>
      </c>
      <c r="CC12">
        <v>0.55632514966790603</v>
      </c>
      <c r="CD12">
        <v>-6.0598023542291601</v>
      </c>
      <c r="CE12">
        <v>-6.6061561615412403</v>
      </c>
      <c r="CF12">
        <v>14.7964619447246</v>
      </c>
      <c r="CG12">
        <v>-0.17454780140428</v>
      </c>
      <c r="CH12" t="s">
        <v>0</v>
      </c>
      <c r="CI12">
        <v>-3.2935401219956502</v>
      </c>
      <c r="CJ12" t="s">
        <v>0</v>
      </c>
      <c r="CK12" t="s">
        <v>0</v>
      </c>
      <c r="CL12">
        <v>-8.9248660532717405</v>
      </c>
      <c r="CM12">
        <v>2.1470585251235499</v>
      </c>
      <c r="CN12">
        <v>6.7256154975305904</v>
      </c>
      <c r="CO12" t="s">
        <v>0</v>
      </c>
      <c r="CP12" t="s">
        <v>0</v>
      </c>
    </row>
    <row r="13" spans="1:94" x14ac:dyDescent="0.45">
      <c r="A13">
        <v>1997</v>
      </c>
      <c r="B13">
        <v>0.64402298850574702</v>
      </c>
      <c r="C13">
        <v>0.67</v>
      </c>
      <c r="E13">
        <f t="shared" si="0"/>
        <v>10.155086523887245</v>
      </c>
      <c r="F13">
        <v>26.227735057048701</v>
      </c>
      <c r="G13">
        <v>29.7112168332362</v>
      </c>
      <c r="H13">
        <v>10.8117220984018</v>
      </c>
      <c r="I13" t="s">
        <v>0</v>
      </c>
      <c r="J13">
        <v>-26.657462924159699</v>
      </c>
      <c r="K13">
        <v>17.084431525955999</v>
      </c>
      <c r="L13" t="s">
        <v>0</v>
      </c>
      <c r="M13">
        <v>39.725208646438702</v>
      </c>
      <c r="N13" t="s">
        <v>0</v>
      </c>
      <c r="O13">
        <v>30.921619065786999</v>
      </c>
      <c r="P13">
        <v>33.218876305898704</v>
      </c>
      <c r="Q13">
        <v>21.604850510859301</v>
      </c>
      <c r="R13">
        <v>-11.9310068103427</v>
      </c>
      <c r="S13">
        <v>44.287897334346098</v>
      </c>
      <c r="T13">
        <v>-15.546881787507299</v>
      </c>
      <c r="U13" t="s">
        <v>0</v>
      </c>
      <c r="V13">
        <v>-3.6999271415757602</v>
      </c>
      <c r="W13">
        <v>-3.3832552123042299</v>
      </c>
      <c r="X13">
        <v>4.4072312805065996</v>
      </c>
      <c r="Y13">
        <v>8.2890933377778993</v>
      </c>
      <c r="Z13">
        <v>18.663160698401601</v>
      </c>
      <c r="AA13">
        <v>20.381710655179901</v>
      </c>
      <c r="AB13">
        <v>15.239856615005399</v>
      </c>
      <c r="AC13">
        <v>5.5328629913912701</v>
      </c>
      <c r="AD13">
        <v>51.0991414050008</v>
      </c>
      <c r="AE13">
        <v>-5.9608031027188897</v>
      </c>
      <c r="AF13">
        <v>44.684494221035699</v>
      </c>
      <c r="AG13">
        <v>19.404562950566099</v>
      </c>
      <c r="AH13">
        <v>2.8223665680089498</v>
      </c>
      <c r="AI13">
        <v>-12.968416286879799</v>
      </c>
      <c r="AJ13" t="s">
        <v>0</v>
      </c>
      <c r="AK13">
        <v>20.679727170900399</v>
      </c>
      <c r="AL13">
        <v>15.248224001707401</v>
      </c>
      <c r="AM13">
        <v>-13.6496839187591</v>
      </c>
      <c r="AN13">
        <v>35.786063836465097</v>
      </c>
      <c r="AO13">
        <v>-15.9184721941596</v>
      </c>
      <c r="AP13">
        <v>-5.1138667517268299</v>
      </c>
      <c r="AQ13" t="s">
        <v>0</v>
      </c>
      <c r="AR13">
        <v>-6.0820841539097898</v>
      </c>
      <c r="AS13">
        <v>18.911294898804599</v>
      </c>
      <c r="AT13" t="s">
        <v>0</v>
      </c>
      <c r="AU13" t="s">
        <v>0</v>
      </c>
      <c r="AV13" t="s">
        <v>0</v>
      </c>
      <c r="AW13" t="s">
        <v>0</v>
      </c>
      <c r="AX13" t="s">
        <v>0</v>
      </c>
      <c r="AY13">
        <v>30.533614549433899</v>
      </c>
      <c r="AZ13">
        <v>-3.7546616332180598</v>
      </c>
      <c r="BA13">
        <v>20.036068335292601</v>
      </c>
      <c r="BB13">
        <v>20.4028434733025</v>
      </c>
      <c r="BC13" t="s">
        <v>0</v>
      </c>
      <c r="BD13">
        <v>-23.442571640941001</v>
      </c>
      <c r="BE13" t="s">
        <v>0</v>
      </c>
      <c r="BF13">
        <v>17.470512030416</v>
      </c>
      <c r="BG13">
        <v>54.311005512044602</v>
      </c>
      <c r="BH13">
        <v>-4.2453133493153397</v>
      </c>
      <c r="BI13">
        <v>15.684664263195</v>
      </c>
      <c r="BJ13">
        <v>-11.7109781801912</v>
      </c>
      <c r="BK13">
        <v>23.3093010793771</v>
      </c>
      <c r="BL13" t="s">
        <v>0</v>
      </c>
      <c r="BM13">
        <v>30.083015959395699</v>
      </c>
      <c r="BN13">
        <v>-19.2657199973216</v>
      </c>
      <c r="BO13">
        <v>47.022566489589501</v>
      </c>
      <c r="BP13">
        <v>8.4233304353066494</v>
      </c>
      <c r="BQ13" t="s">
        <v>0</v>
      </c>
      <c r="BR13" t="s">
        <v>0</v>
      </c>
      <c r="BS13">
        <v>-62.697183658150898</v>
      </c>
      <c r="BT13" t="s">
        <v>0</v>
      </c>
      <c r="BU13" t="s">
        <v>0</v>
      </c>
      <c r="BV13">
        <v>13.8361738650412</v>
      </c>
      <c r="BW13">
        <v>7.4975113268134201</v>
      </c>
      <c r="BX13" t="s">
        <v>0</v>
      </c>
      <c r="BY13">
        <v>41.3220191351609</v>
      </c>
      <c r="BZ13">
        <v>43.257865424714502</v>
      </c>
      <c r="CA13">
        <v>-7.5986322003858202</v>
      </c>
      <c r="CB13">
        <v>-26.246482659803601</v>
      </c>
      <c r="CC13">
        <v>3.86698816485324</v>
      </c>
      <c r="CD13">
        <v>0.36340768059874801</v>
      </c>
      <c r="CE13">
        <v>14.619117866533699</v>
      </c>
      <c r="CF13">
        <v>-11.2955395985484</v>
      </c>
      <c r="CG13">
        <v>25.922934346225102</v>
      </c>
      <c r="CH13" t="s">
        <v>0</v>
      </c>
      <c r="CI13">
        <v>6.9117624475368</v>
      </c>
      <c r="CJ13" t="s">
        <v>0</v>
      </c>
      <c r="CK13" t="s">
        <v>0</v>
      </c>
      <c r="CL13">
        <v>4.2679613172952697</v>
      </c>
      <c r="CM13">
        <v>-18.563956332117101</v>
      </c>
      <c r="CN13">
        <v>22.098572939685699</v>
      </c>
      <c r="CO13" t="s">
        <v>0</v>
      </c>
      <c r="CP13">
        <v>-6.0159745399413103</v>
      </c>
    </row>
    <row r="14" spans="1:94" x14ac:dyDescent="0.45">
      <c r="A14">
        <v>1998</v>
      </c>
      <c r="B14">
        <v>0.74203065134099599</v>
      </c>
      <c r="C14">
        <v>0.74</v>
      </c>
      <c r="E14">
        <f t="shared" si="0"/>
        <v>5.8760090991731264</v>
      </c>
      <c r="F14">
        <v>-13.185488394692801</v>
      </c>
      <c r="G14">
        <v>25.988646772895201</v>
      </c>
      <c r="H14">
        <v>10.459452902851</v>
      </c>
      <c r="I14" t="s">
        <v>0</v>
      </c>
      <c r="J14">
        <v>-2.56222128430647</v>
      </c>
      <c r="K14">
        <v>23.674215106371602</v>
      </c>
      <c r="L14" t="s">
        <v>0</v>
      </c>
      <c r="M14">
        <v>25.062843335460201</v>
      </c>
      <c r="N14" t="s">
        <v>0</v>
      </c>
      <c r="O14">
        <v>11.656074016126899</v>
      </c>
      <c r="P14">
        <v>-18.269094366081699</v>
      </c>
      <c r="Q14">
        <v>-16.327824890793099</v>
      </c>
      <c r="R14">
        <v>9.9844759736008406</v>
      </c>
      <c r="S14">
        <v>-50.663184138388097</v>
      </c>
      <c r="T14">
        <v>16.148582828537101</v>
      </c>
      <c r="U14" t="s">
        <v>0</v>
      </c>
      <c r="V14">
        <v>5.2616130684456603</v>
      </c>
      <c r="W14">
        <v>-24.7008768769422</v>
      </c>
      <c r="X14">
        <v>-13.3799764887743</v>
      </c>
      <c r="Y14">
        <v>7.62788847686795</v>
      </c>
      <c r="Z14">
        <v>12.192204237373399</v>
      </c>
      <c r="AA14">
        <v>12.2222508700353</v>
      </c>
      <c r="AB14">
        <v>3.81437987136565</v>
      </c>
      <c r="AC14">
        <v>3.5808861058759098</v>
      </c>
      <c r="AD14">
        <v>-9.4591551874256802E-2</v>
      </c>
      <c r="AE14">
        <v>-11.931061335903699</v>
      </c>
      <c r="AF14">
        <v>23.83987432747</v>
      </c>
      <c r="AG14">
        <v>10.1658089352344</v>
      </c>
      <c r="AH14">
        <v>-6.7363644643006797</v>
      </c>
      <c r="AI14">
        <v>-0.54173415928172697</v>
      </c>
      <c r="AJ14" t="s">
        <v>0</v>
      </c>
      <c r="AK14">
        <v>29.387867847861301</v>
      </c>
      <c r="AL14">
        <v>16.602448559019098</v>
      </c>
      <c r="AM14">
        <v>-10.413841463073901</v>
      </c>
      <c r="AN14">
        <v>1.7153703710531301</v>
      </c>
      <c r="AO14">
        <v>4.3973855150301704</v>
      </c>
      <c r="AP14">
        <v>-28.7424564938195</v>
      </c>
      <c r="AQ14" t="s">
        <v>0</v>
      </c>
      <c r="AR14">
        <v>17.944525487715701</v>
      </c>
      <c r="AS14">
        <v>-3.0362057305486001</v>
      </c>
      <c r="AT14" t="s">
        <v>0</v>
      </c>
      <c r="AU14" t="s">
        <v>0</v>
      </c>
      <c r="AV14" t="s">
        <v>0</v>
      </c>
      <c r="AW14" t="s">
        <v>0</v>
      </c>
      <c r="AX14" t="s">
        <v>0</v>
      </c>
      <c r="AY14">
        <v>43.184252377768402</v>
      </c>
      <c r="AZ14">
        <v>-9.3629546510252606</v>
      </c>
      <c r="BA14">
        <v>17.456017622798399</v>
      </c>
      <c r="BB14">
        <v>11.0265207796644</v>
      </c>
      <c r="BC14" t="s">
        <v>0</v>
      </c>
      <c r="BD14">
        <v>14.1247666797146</v>
      </c>
      <c r="BE14" t="s">
        <v>0</v>
      </c>
      <c r="BF14">
        <v>-4.5432750271545901</v>
      </c>
      <c r="BG14">
        <v>15.0089420235376</v>
      </c>
      <c r="BH14">
        <v>-15.264502823308501</v>
      </c>
      <c r="BI14">
        <v>15.695783603179301</v>
      </c>
      <c r="BJ14">
        <v>-13.4468865735883</v>
      </c>
      <c r="BK14">
        <v>2.4577406646445299</v>
      </c>
      <c r="BL14" t="s">
        <v>0</v>
      </c>
      <c r="BM14">
        <v>17.747066993008001</v>
      </c>
      <c r="BN14">
        <v>23.313924208964401</v>
      </c>
      <c r="BO14">
        <v>34.320181030866202</v>
      </c>
      <c r="BP14">
        <v>8.1896930217471304</v>
      </c>
      <c r="BQ14" t="s">
        <v>0</v>
      </c>
      <c r="BR14">
        <v>7.5708299408336899</v>
      </c>
      <c r="BS14">
        <v>-20.1473587825731</v>
      </c>
      <c r="BT14">
        <v>85.742620638222206</v>
      </c>
      <c r="BU14" t="s">
        <v>0</v>
      </c>
      <c r="BV14">
        <v>8.0928942839662401</v>
      </c>
      <c r="BW14">
        <v>-4.42146352687132</v>
      </c>
      <c r="BX14" t="s">
        <v>0</v>
      </c>
      <c r="BY14">
        <v>-2.0089764463982198</v>
      </c>
      <c r="BZ14">
        <v>8.7493954169971104</v>
      </c>
      <c r="CA14">
        <v>-3.2843773688962701</v>
      </c>
      <c r="CB14">
        <v>-11.7642787880371</v>
      </c>
      <c r="CC14">
        <v>16.4031828236614</v>
      </c>
      <c r="CD14">
        <v>9.5599127689588794</v>
      </c>
      <c r="CE14">
        <v>9.4136894446817507</v>
      </c>
      <c r="CF14">
        <v>22.2434072605664</v>
      </c>
      <c r="CG14">
        <v>-8.1134294263833606</v>
      </c>
      <c r="CH14">
        <v>-12.6684119473209</v>
      </c>
      <c r="CI14">
        <v>18.481411391742402</v>
      </c>
      <c r="CJ14">
        <v>33.605833325153803</v>
      </c>
      <c r="CK14" t="s">
        <v>0</v>
      </c>
      <c r="CL14">
        <v>6.2320867431605604</v>
      </c>
      <c r="CM14">
        <v>-8.2239277352566091</v>
      </c>
      <c r="CN14">
        <v>19.950039186934401</v>
      </c>
      <c r="CO14" t="s">
        <v>0</v>
      </c>
      <c r="CP14">
        <v>4.85841483775092</v>
      </c>
    </row>
    <row r="15" spans="1:94" x14ac:dyDescent="0.45">
      <c r="A15">
        <v>1999</v>
      </c>
      <c r="B15">
        <v>0.72386973180076597</v>
      </c>
      <c r="C15">
        <v>0.7</v>
      </c>
      <c r="E15">
        <f t="shared" si="0"/>
        <v>3.5174511564784896</v>
      </c>
      <c r="F15">
        <v>17.453195255432799</v>
      </c>
      <c r="G15">
        <v>13.4677594142396</v>
      </c>
      <c r="H15">
        <v>7.1922379679366299</v>
      </c>
      <c r="I15" t="s">
        <v>0</v>
      </c>
      <c r="J15">
        <v>-2.66470977223082</v>
      </c>
      <c r="K15">
        <v>11.9538268400887</v>
      </c>
      <c r="L15" t="s">
        <v>0</v>
      </c>
      <c r="M15">
        <v>-15.308721446106899</v>
      </c>
      <c r="N15" t="s">
        <v>0</v>
      </c>
      <c r="O15">
        <v>8.83971949396072</v>
      </c>
      <c r="P15">
        <v>-7.2271553932384398</v>
      </c>
      <c r="Q15">
        <v>6.6704716686509897</v>
      </c>
      <c r="R15">
        <v>7.9234324431495402</v>
      </c>
      <c r="S15">
        <v>-21.988776575405598</v>
      </c>
      <c r="T15">
        <v>37.206740073270801</v>
      </c>
      <c r="U15" t="s">
        <v>0</v>
      </c>
      <c r="V15">
        <v>15.1375694936206</v>
      </c>
      <c r="W15">
        <v>-12.2229392286633</v>
      </c>
      <c r="X15">
        <v>-2.6444310741649799</v>
      </c>
      <c r="Y15">
        <v>1.8066059769990099</v>
      </c>
      <c r="Z15">
        <v>22.735064534363602</v>
      </c>
      <c r="AA15">
        <v>13.7297661549157</v>
      </c>
      <c r="AB15">
        <v>6.0060867457881502</v>
      </c>
      <c r="AC15">
        <v>6.3092323670112203</v>
      </c>
      <c r="AD15">
        <v>11.3012599848908</v>
      </c>
      <c r="AE15">
        <v>9.9338314261655807</v>
      </c>
      <c r="AF15">
        <v>19.856427772777302</v>
      </c>
      <c r="AG15">
        <v>-17.024246047646599</v>
      </c>
      <c r="AH15">
        <v>-18.3871230787211</v>
      </c>
      <c r="AI15">
        <v>-5.5274460691685396</v>
      </c>
      <c r="AJ15" t="s">
        <v>0</v>
      </c>
      <c r="AK15">
        <v>2.9658435360672399</v>
      </c>
      <c r="AL15">
        <v>6.56288305107865</v>
      </c>
      <c r="AM15">
        <v>3.2429330409670101</v>
      </c>
      <c r="AN15">
        <v>-18.431161744615199</v>
      </c>
      <c r="AO15">
        <v>-3.9803406060330002</v>
      </c>
      <c r="AP15">
        <v>7.17718761886215</v>
      </c>
      <c r="AQ15" t="s">
        <v>0</v>
      </c>
      <c r="AR15">
        <v>2.6033850306223201</v>
      </c>
      <c r="AS15">
        <v>1.60021093247418</v>
      </c>
      <c r="AT15" t="s">
        <v>0</v>
      </c>
      <c r="AU15" t="s">
        <v>0</v>
      </c>
      <c r="AV15" t="s">
        <v>0</v>
      </c>
      <c r="AW15">
        <v>23.847286907771299</v>
      </c>
      <c r="AX15" t="s">
        <v>0</v>
      </c>
      <c r="AY15">
        <v>-1.9405888062472001</v>
      </c>
      <c r="AZ15">
        <v>3.0305311375131598</v>
      </c>
      <c r="BA15">
        <v>-30.326353346741001</v>
      </c>
      <c r="BB15">
        <v>-3.4387271000968598</v>
      </c>
      <c r="BC15" t="s">
        <v>0</v>
      </c>
      <c r="BD15">
        <v>-11.041256135545</v>
      </c>
      <c r="BE15" t="s">
        <v>0</v>
      </c>
      <c r="BF15">
        <v>10.3067131736337</v>
      </c>
      <c r="BG15">
        <v>-3.76220879816072</v>
      </c>
      <c r="BH15">
        <v>-5.6986369594025996</v>
      </c>
      <c r="BI15">
        <v>3.3457659935863702</v>
      </c>
      <c r="BJ15">
        <v>7.3100641588041801</v>
      </c>
      <c r="BK15">
        <v>-9.8479283354928295</v>
      </c>
      <c r="BL15" t="s">
        <v>0</v>
      </c>
      <c r="BM15">
        <v>31.938007656872699</v>
      </c>
      <c r="BN15">
        <v>11.628948608706301</v>
      </c>
      <c r="BO15">
        <v>18.946716705464301</v>
      </c>
      <c r="BP15">
        <v>-9.2242321257544599</v>
      </c>
      <c r="BQ15" t="s">
        <v>0</v>
      </c>
      <c r="BR15">
        <v>-10.132171007804301</v>
      </c>
      <c r="BS15">
        <v>-1.8546107043264199</v>
      </c>
      <c r="BT15">
        <v>68.797790329057193</v>
      </c>
      <c r="BU15" t="s">
        <v>0</v>
      </c>
      <c r="BV15">
        <v>7.6907221115494497</v>
      </c>
      <c r="BW15">
        <v>17.3887025780421</v>
      </c>
      <c r="BX15" t="s">
        <v>0</v>
      </c>
      <c r="BY15">
        <v>34.265986421539502</v>
      </c>
      <c r="BZ15">
        <v>-10.3615942198791</v>
      </c>
      <c r="CA15">
        <v>10.017927168163499</v>
      </c>
      <c r="CB15">
        <v>2.9018591048345099</v>
      </c>
      <c r="CC15">
        <v>10.688232483887001</v>
      </c>
      <c r="CD15">
        <v>-5.8224691445768402</v>
      </c>
      <c r="CE15">
        <v>-0.16488495928833499</v>
      </c>
      <c r="CF15">
        <v>5.7426321427164204</v>
      </c>
      <c r="CG15">
        <v>-29.833565007275201</v>
      </c>
      <c r="CH15">
        <v>16.982263750275401</v>
      </c>
      <c r="CI15">
        <v>9.78837845103177</v>
      </c>
      <c r="CJ15">
        <v>-38.853379738119401</v>
      </c>
      <c r="CK15" t="s">
        <v>0</v>
      </c>
      <c r="CL15">
        <v>-0.632070998014157</v>
      </c>
      <c r="CM15">
        <v>9.7383972118657898</v>
      </c>
      <c r="CN15">
        <v>-11.2075253989212</v>
      </c>
      <c r="CO15" t="s">
        <v>0</v>
      </c>
      <c r="CP15">
        <v>13.255689012964901</v>
      </c>
    </row>
    <row r="16" spans="1:94" x14ac:dyDescent="0.45">
      <c r="A16">
        <v>2000</v>
      </c>
      <c r="B16">
        <v>0.67492307692307596</v>
      </c>
      <c r="C16">
        <v>0.65</v>
      </c>
      <c r="E16">
        <f t="shared" si="0"/>
        <v>0.75645537148272857</v>
      </c>
      <c r="F16">
        <v>-8.1524671610971602</v>
      </c>
      <c r="G16">
        <v>-1.98543249722938</v>
      </c>
      <c r="H16">
        <v>-12.6325061441415</v>
      </c>
      <c r="I16">
        <v>-21.4940957851692</v>
      </c>
      <c r="J16">
        <v>14.6889113757928</v>
      </c>
      <c r="K16">
        <v>-47.202270739503199</v>
      </c>
      <c r="L16" t="s">
        <v>0</v>
      </c>
      <c r="M16">
        <v>10.033421051554701</v>
      </c>
      <c r="N16" t="s">
        <v>0</v>
      </c>
      <c r="O16">
        <v>1.50274007023283</v>
      </c>
      <c r="P16">
        <v>24.270907656905599</v>
      </c>
      <c r="Q16">
        <v>-6.4892902278539504</v>
      </c>
      <c r="R16">
        <v>10.67497001968</v>
      </c>
      <c r="S16">
        <v>14.174226364350501</v>
      </c>
      <c r="T16">
        <v>12.9527483975336</v>
      </c>
      <c r="U16" t="s">
        <v>0</v>
      </c>
      <c r="V16">
        <v>1.79269152640285</v>
      </c>
      <c r="W16">
        <v>3.2470915814455599</v>
      </c>
      <c r="X16" t="s">
        <v>0</v>
      </c>
      <c r="Y16">
        <v>-15.125422886919299</v>
      </c>
      <c r="Z16">
        <v>-8.2869952411627903</v>
      </c>
      <c r="AA16">
        <v>0.46777574834274599</v>
      </c>
      <c r="AB16">
        <v>-5.58863036409356</v>
      </c>
      <c r="AC16">
        <v>-6.1058054753217199</v>
      </c>
      <c r="AD16">
        <v>7.5960477643620798</v>
      </c>
      <c r="AE16">
        <v>6.6703286786836697</v>
      </c>
      <c r="AF16">
        <v>10.402435030913299</v>
      </c>
      <c r="AG16">
        <v>9.8952969107566808</v>
      </c>
      <c r="AH16">
        <v>-13.2298144138231</v>
      </c>
      <c r="AI16">
        <v>-12.342777366429599</v>
      </c>
      <c r="AJ16" t="s">
        <v>0</v>
      </c>
      <c r="AK16">
        <v>-12.510787699268</v>
      </c>
      <c r="AL16">
        <v>-21.630733058572599</v>
      </c>
      <c r="AM16">
        <v>-4.0324572514381902</v>
      </c>
      <c r="AN16">
        <v>-13.855372997555101</v>
      </c>
      <c r="AO16">
        <v>-3.68939110094367</v>
      </c>
      <c r="AP16">
        <v>3.1013629983825499</v>
      </c>
      <c r="AQ16" t="s">
        <v>0</v>
      </c>
      <c r="AR16">
        <v>-8.2946177550339701</v>
      </c>
      <c r="AS16">
        <v>-11.7950542874087</v>
      </c>
      <c r="AT16">
        <v>16.579329829495698</v>
      </c>
      <c r="AU16" t="s">
        <v>0</v>
      </c>
      <c r="AV16">
        <v>19.931395195654201</v>
      </c>
      <c r="AW16">
        <v>10.417967859284801</v>
      </c>
      <c r="AX16" t="s">
        <v>0</v>
      </c>
      <c r="AY16">
        <v>18.5091900096056</v>
      </c>
      <c r="AZ16">
        <v>-7.6494485499224103</v>
      </c>
      <c r="BA16">
        <v>17.982721323744801</v>
      </c>
      <c r="BB16">
        <v>5.1806935262165803</v>
      </c>
      <c r="BC16" t="s">
        <v>0</v>
      </c>
      <c r="BD16">
        <v>6.9936720455511798</v>
      </c>
      <c r="BE16" t="s">
        <v>0</v>
      </c>
      <c r="BF16">
        <v>-7.4776995770023804</v>
      </c>
      <c r="BG16">
        <v>0.373092985283762</v>
      </c>
      <c r="BH16">
        <v>9.7021449068619301</v>
      </c>
      <c r="BI16">
        <v>-9.0189292210883902</v>
      </c>
      <c r="BJ16">
        <v>-35.0424142953688</v>
      </c>
      <c r="BK16">
        <v>-4.2032527499126999</v>
      </c>
      <c r="BL16">
        <v>-13.539232767870301</v>
      </c>
      <c r="BM16">
        <v>-3.8245098621769298</v>
      </c>
      <c r="BN16">
        <v>0.49864563080019098</v>
      </c>
      <c r="BO16">
        <v>0.70706666539129504</v>
      </c>
      <c r="BP16">
        <v>9.5377672778746305</v>
      </c>
      <c r="BQ16" t="s">
        <v>0</v>
      </c>
      <c r="BR16">
        <v>-8.44913764537106</v>
      </c>
      <c r="BS16">
        <v>21.0086888929252</v>
      </c>
      <c r="BT16">
        <v>9.6452851829892001</v>
      </c>
      <c r="BU16" t="s">
        <v>0</v>
      </c>
      <c r="BV16">
        <v>-6.9326802531206999</v>
      </c>
      <c r="BW16">
        <v>-27.801983489637401</v>
      </c>
      <c r="BX16" t="s">
        <v>0</v>
      </c>
      <c r="BY16">
        <v>14.3736038621975</v>
      </c>
      <c r="BZ16">
        <v>7.9401395448228902</v>
      </c>
      <c r="CA16">
        <v>-1.8578793891037699</v>
      </c>
      <c r="CB16">
        <v>1.5834724886432801</v>
      </c>
      <c r="CC16">
        <v>2.5004020759927399</v>
      </c>
      <c r="CD16">
        <v>-2.8442756049222702</v>
      </c>
      <c r="CE16">
        <v>4.23745725357022</v>
      </c>
      <c r="CF16">
        <v>3.3363472679879802</v>
      </c>
      <c r="CG16">
        <v>18.293188777814599</v>
      </c>
      <c r="CH16">
        <v>14.481538925769099</v>
      </c>
      <c r="CI16">
        <v>-7.0639022810560297</v>
      </c>
      <c r="CJ16">
        <v>86.654996568646595</v>
      </c>
      <c r="CK16" t="s">
        <v>0</v>
      </c>
      <c r="CL16">
        <v>-0.69695872935665204</v>
      </c>
      <c r="CM16">
        <v>-9.4652827484503099</v>
      </c>
      <c r="CN16">
        <v>11.452385720569801</v>
      </c>
      <c r="CO16" t="s">
        <v>0</v>
      </c>
      <c r="CP16">
        <v>-7.1029418859865503</v>
      </c>
    </row>
    <row r="17" spans="1:94" x14ac:dyDescent="0.45">
      <c r="A17">
        <v>2001</v>
      </c>
      <c r="B17">
        <v>0.35977011494252897</v>
      </c>
      <c r="C17">
        <v>0.32</v>
      </c>
      <c r="E17">
        <f t="shared" si="0"/>
        <v>0.56684246095745394</v>
      </c>
      <c r="F17">
        <v>-13.969361526490101</v>
      </c>
      <c r="G17">
        <v>6.87054031435905</v>
      </c>
      <c r="H17">
        <v>-18.241673651727801</v>
      </c>
      <c r="I17" t="s">
        <v>0</v>
      </c>
      <c r="J17">
        <v>-1.41102816509979</v>
      </c>
      <c r="K17">
        <v>7.6298878446452303</v>
      </c>
      <c r="L17" t="s">
        <v>0</v>
      </c>
      <c r="M17">
        <v>-15.171499556832201</v>
      </c>
      <c r="N17">
        <v>11.666753719869799</v>
      </c>
      <c r="O17">
        <v>3.76748725164224</v>
      </c>
      <c r="P17">
        <v>1.5446480594246701</v>
      </c>
      <c r="Q17">
        <v>7.1463782975768702</v>
      </c>
      <c r="R17">
        <v>12.750181451472301</v>
      </c>
      <c r="S17">
        <v>50.205203128205</v>
      </c>
      <c r="T17">
        <v>-1.4660790910705299</v>
      </c>
      <c r="U17" t="s">
        <v>0</v>
      </c>
      <c r="V17">
        <v>-7.8393493105577301</v>
      </c>
      <c r="W17">
        <v>-3.7234221336493598</v>
      </c>
      <c r="X17" t="s">
        <v>0</v>
      </c>
      <c r="Y17">
        <v>-12.52942604807</v>
      </c>
      <c r="Z17">
        <v>2.3463442380011301</v>
      </c>
      <c r="AA17">
        <v>7.5687781982041198</v>
      </c>
      <c r="AB17">
        <v>1.41516759913735</v>
      </c>
      <c r="AC17">
        <v>2.1790314498361001</v>
      </c>
      <c r="AD17">
        <v>4.3526031854454903</v>
      </c>
      <c r="AE17">
        <v>1.9448977869130399</v>
      </c>
      <c r="AF17">
        <v>1.8157979152249299</v>
      </c>
      <c r="AG17">
        <v>9.5776697783028304</v>
      </c>
      <c r="AH17">
        <v>1.34126396881211</v>
      </c>
      <c r="AI17">
        <v>42.405332527390598</v>
      </c>
      <c r="AJ17">
        <v>-22.7290787293358</v>
      </c>
      <c r="AK17">
        <v>-4.4894745323328404</v>
      </c>
      <c r="AL17">
        <v>-2.9552948551870601</v>
      </c>
      <c r="AM17">
        <v>8.5914111816604599</v>
      </c>
      <c r="AN17" t="s">
        <v>0</v>
      </c>
      <c r="AO17">
        <v>15.749984033745401</v>
      </c>
      <c r="AP17">
        <v>10.667765487680599</v>
      </c>
      <c r="AQ17" t="s">
        <v>0</v>
      </c>
      <c r="AR17">
        <v>-3.14726636243652</v>
      </c>
      <c r="AS17">
        <v>-9.1742314003202896</v>
      </c>
      <c r="AT17">
        <v>-1.9493717827281201</v>
      </c>
      <c r="AU17" t="s">
        <v>0</v>
      </c>
      <c r="AV17">
        <v>-20.612727980193</v>
      </c>
      <c r="AW17">
        <v>4.2888755904484199</v>
      </c>
      <c r="AX17" t="s">
        <v>0</v>
      </c>
      <c r="AY17">
        <v>-10.528206196886799</v>
      </c>
      <c r="AZ17">
        <v>-5.3957444347415198</v>
      </c>
      <c r="BA17" t="s">
        <v>0</v>
      </c>
      <c r="BB17">
        <v>2.13005586455869</v>
      </c>
      <c r="BC17" t="s">
        <v>0</v>
      </c>
      <c r="BD17">
        <v>-10.7092885173876</v>
      </c>
      <c r="BE17" t="s">
        <v>0</v>
      </c>
      <c r="BF17">
        <v>-0.987222722340931</v>
      </c>
      <c r="BG17">
        <v>10.08593003971</v>
      </c>
      <c r="BH17">
        <v>8.2750157106434497</v>
      </c>
      <c r="BI17">
        <v>1.89356800752628</v>
      </c>
      <c r="BJ17">
        <v>7.7897159792337698</v>
      </c>
      <c r="BK17">
        <v>-11.916098933509</v>
      </c>
      <c r="BL17">
        <v>-0.57424158208301201</v>
      </c>
      <c r="BM17">
        <v>36.395692578070097</v>
      </c>
      <c r="BN17">
        <v>-3.6525994418493402</v>
      </c>
      <c r="BO17">
        <v>-20.959189033682001</v>
      </c>
      <c r="BP17">
        <v>4.2451222107473301</v>
      </c>
      <c r="BQ17" t="s">
        <v>0</v>
      </c>
      <c r="BR17">
        <v>-0.45770255443302599</v>
      </c>
      <c r="BS17">
        <v>-25.721727130786402</v>
      </c>
      <c r="BT17">
        <v>-21.578847976984999</v>
      </c>
      <c r="BU17" t="s">
        <v>0</v>
      </c>
      <c r="BV17">
        <v>18.0482558870088</v>
      </c>
      <c r="BW17">
        <v>-27.759333801481599</v>
      </c>
      <c r="BX17" t="s">
        <v>0</v>
      </c>
      <c r="BY17">
        <v>-15.086239602872601</v>
      </c>
      <c r="BZ17">
        <v>-1.5228127582147399</v>
      </c>
      <c r="CA17">
        <v>3.3466513320012701</v>
      </c>
      <c r="CB17">
        <v>-4.0174838408343696</v>
      </c>
      <c r="CC17">
        <v>18.930678937194699</v>
      </c>
      <c r="CD17">
        <v>-4.0751723506400603</v>
      </c>
      <c r="CE17">
        <v>4.7194152162808702</v>
      </c>
      <c r="CF17">
        <v>-17.911875435112002</v>
      </c>
      <c r="CG17">
        <v>-6.5797313065889904</v>
      </c>
      <c r="CH17">
        <v>2.2571998945818601</v>
      </c>
      <c r="CI17">
        <v>6.5927767710648899</v>
      </c>
      <c r="CJ17">
        <v>2.5795750040791301</v>
      </c>
      <c r="CK17" t="s">
        <v>0</v>
      </c>
      <c r="CL17">
        <v>13.402699007212201</v>
      </c>
      <c r="CM17">
        <v>10.251076492890601</v>
      </c>
      <c r="CN17">
        <v>-11.742455663334299</v>
      </c>
      <c r="CO17">
        <v>10.5571314510814</v>
      </c>
      <c r="CP17">
        <v>5.2050371287629797</v>
      </c>
    </row>
    <row r="18" spans="1:94" x14ac:dyDescent="0.45">
      <c r="A18">
        <v>2002</v>
      </c>
      <c r="B18">
        <v>0.17854406130268199</v>
      </c>
      <c r="C18">
        <v>0.18</v>
      </c>
      <c r="E18">
        <f t="shared" si="0"/>
        <v>-0.99973059610193105</v>
      </c>
      <c r="F18">
        <v>-5.7524410953354597</v>
      </c>
      <c r="G18">
        <v>-4.5459069115469299</v>
      </c>
      <c r="H18">
        <v>-9.5461253797455203</v>
      </c>
      <c r="I18">
        <v>31.751401635502699</v>
      </c>
      <c r="J18">
        <v>-14.052364797006399</v>
      </c>
      <c r="K18">
        <v>-0.84148505061602896</v>
      </c>
      <c r="L18" t="s">
        <v>0</v>
      </c>
      <c r="M18">
        <v>5.8127997796266602</v>
      </c>
      <c r="N18">
        <v>2.5312620479642001</v>
      </c>
      <c r="O18">
        <v>-3.5065813118442302</v>
      </c>
      <c r="P18">
        <v>-25.145905033333801</v>
      </c>
      <c r="Q18">
        <v>-2.4462820756280301</v>
      </c>
      <c r="R18">
        <v>4.9726485223937704</v>
      </c>
      <c r="S18">
        <v>-24.324940071333899</v>
      </c>
      <c r="T18">
        <v>7.5418906714245502</v>
      </c>
      <c r="U18" t="s">
        <v>0</v>
      </c>
      <c r="V18">
        <v>5.4819908980373402</v>
      </c>
      <c r="W18">
        <v>-7.2333167049704601</v>
      </c>
      <c r="X18">
        <v>-12.131428170130601</v>
      </c>
      <c r="Y18">
        <v>-11.4517171352589</v>
      </c>
      <c r="Z18">
        <v>-13.5119964772991</v>
      </c>
      <c r="AA18">
        <v>7.7121222466207104</v>
      </c>
      <c r="AB18">
        <v>-1.8895687294247701</v>
      </c>
      <c r="AC18">
        <v>1.2619914077930601E-2</v>
      </c>
      <c r="AD18">
        <v>-3.2999848281134501</v>
      </c>
      <c r="AE18">
        <v>9.4165790963497606</v>
      </c>
      <c r="AF18">
        <v>4.03139270640962</v>
      </c>
      <c r="AG18">
        <v>8.2498794146894703</v>
      </c>
      <c r="AH18">
        <v>-16.164190002682801</v>
      </c>
      <c r="AI18">
        <v>-5.34498112518928</v>
      </c>
      <c r="AJ18">
        <v>14.5914483692169</v>
      </c>
      <c r="AK18">
        <v>-10.367367816508899</v>
      </c>
      <c r="AL18">
        <v>11.883820260162899</v>
      </c>
      <c r="AM18">
        <v>-6.0660247424413596</v>
      </c>
      <c r="AN18">
        <v>24.1696453265053</v>
      </c>
      <c r="AO18">
        <v>-20.880460448721401</v>
      </c>
      <c r="AP18">
        <v>8.5561208945972993</v>
      </c>
      <c r="AQ18" t="s">
        <v>0</v>
      </c>
      <c r="AR18">
        <v>1.2273692317556799</v>
      </c>
      <c r="AS18">
        <v>-9.0085455250062694</v>
      </c>
      <c r="AT18">
        <v>-5.78871961537524</v>
      </c>
      <c r="AU18" t="s">
        <v>0</v>
      </c>
      <c r="AV18">
        <v>-0.97703131319321201</v>
      </c>
      <c r="AW18">
        <v>-1.4210137677582499</v>
      </c>
      <c r="AX18" t="s">
        <v>0</v>
      </c>
      <c r="AY18">
        <v>1.7706206095992501</v>
      </c>
      <c r="AZ18">
        <v>-21.012206165281299</v>
      </c>
      <c r="BA18">
        <v>-40.385430381391203</v>
      </c>
      <c r="BB18">
        <v>1.0824526979923399</v>
      </c>
      <c r="BC18" t="s">
        <v>0</v>
      </c>
      <c r="BD18">
        <v>-25.548129863288501</v>
      </c>
      <c r="BE18" t="s">
        <v>0</v>
      </c>
      <c r="BF18">
        <v>-2.9889419503997798</v>
      </c>
      <c r="BG18">
        <v>-19.351065883188198</v>
      </c>
      <c r="BH18">
        <v>7.8186008283475097</v>
      </c>
      <c r="BI18">
        <v>6.0552360398035603</v>
      </c>
      <c r="BJ18">
        <v>2.0647602488544701</v>
      </c>
      <c r="BK18">
        <v>6.54695374161793</v>
      </c>
      <c r="BL18">
        <v>-27.0130919446318</v>
      </c>
      <c r="BM18">
        <v>4.6351035505531897</v>
      </c>
      <c r="BN18">
        <v>13.212558455834399</v>
      </c>
      <c r="BO18">
        <v>16.321259586662801</v>
      </c>
      <c r="BP18">
        <v>3.7955055217227698</v>
      </c>
      <c r="BQ18" t="s">
        <v>0</v>
      </c>
      <c r="BR18">
        <v>4.0156394465365199</v>
      </c>
      <c r="BS18">
        <v>6.1762897874559597</v>
      </c>
      <c r="BT18">
        <v>8.1561679493663792</v>
      </c>
      <c r="BU18" t="s">
        <v>0</v>
      </c>
      <c r="BV18">
        <v>23.307975485248999</v>
      </c>
      <c r="BW18">
        <v>-3.9164276908439999</v>
      </c>
      <c r="BX18" t="s">
        <v>0</v>
      </c>
      <c r="BY18">
        <v>-5.2207221309778999</v>
      </c>
      <c r="BZ18">
        <v>-10.083780189849501</v>
      </c>
      <c r="CA18">
        <v>1.4842805786025199</v>
      </c>
      <c r="CB18">
        <v>6.1504560113297897</v>
      </c>
      <c r="CC18">
        <v>0.89446667923725398</v>
      </c>
      <c r="CD18">
        <v>-9.8728082712241907</v>
      </c>
      <c r="CE18">
        <v>-3.2123711122528502</v>
      </c>
      <c r="CF18">
        <v>25.159485942293799</v>
      </c>
      <c r="CG18">
        <v>9.6105444044592101</v>
      </c>
      <c r="CH18">
        <v>-19.575280978034101</v>
      </c>
      <c r="CI18">
        <v>8.8051098129320202</v>
      </c>
      <c r="CJ18">
        <v>9.09194753777013</v>
      </c>
      <c r="CK18" t="s">
        <v>0</v>
      </c>
      <c r="CL18">
        <v>-6.0746184712450697</v>
      </c>
      <c r="CM18">
        <v>8.3978032402400196</v>
      </c>
      <c r="CN18">
        <v>10.209996701072599</v>
      </c>
      <c r="CO18">
        <v>-17.091375158888301</v>
      </c>
      <c r="CP18">
        <v>16.359435951142199</v>
      </c>
    </row>
    <row r="19" spans="1:94" x14ac:dyDescent="0.45">
      <c r="A19">
        <v>2003</v>
      </c>
      <c r="B19">
        <v>0.194789272030651</v>
      </c>
      <c r="C19">
        <v>0.2</v>
      </c>
      <c r="E19">
        <f t="shared" si="0"/>
        <v>3.8980284656456248</v>
      </c>
      <c r="F19">
        <v>15.202878342205</v>
      </c>
      <c r="G19">
        <v>4.1098648267823101</v>
      </c>
      <c r="H19">
        <v>-2.8930067355738198</v>
      </c>
      <c r="I19">
        <v>-29.613121427307501</v>
      </c>
      <c r="J19" t="s">
        <v>0</v>
      </c>
      <c r="K19">
        <v>11.6183884501637</v>
      </c>
      <c r="L19" t="s">
        <v>0</v>
      </c>
      <c r="M19">
        <v>12.6304193514489</v>
      </c>
      <c r="N19">
        <v>12.8140768642544</v>
      </c>
      <c r="O19">
        <v>-4.7403257726719801</v>
      </c>
      <c r="P19">
        <v>23.3604461841994</v>
      </c>
      <c r="Q19">
        <v>-4.3166951682865804</v>
      </c>
      <c r="R19">
        <v>13.137689172965301</v>
      </c>
      <c r="S19">
        <v>21.499229139060699</v>
      </c>
      <c r="T19">
        <v>11.6141716979427</v>
      </c>
      <c r="U19" t="s">
        <v>0</v>
      </c>
      <c r="V19">
        <v>-5.69105677009685</v>
      </c>
      <c r="W19">
        <v>-7.6044848198633996</v>
      </c>
      <c r="X19" t="s">
        <v>0</v>
      </c>
      <c r="Y19">
        <v>-9.3454273029408004</v>
      </c>
      <c r="Z19">
        <v>11.8517340759775</v>
      </c>
      <c r="AA19">
        <v>11.589525879840901</v>
      </c>
      <c r="AB19">
        <v>4.1392619672395501</v>
      </c>
      <c r="AC19">
        <v>6.6920861156558002</v>
      </c>
      <c r="AD19">
        <v>-6.5957130037614098</v>
      </c>
      <c r="AE19">
        <v>16.417774674931302</v>
      </c>
      <c r="AF19">
        <v>2.6206638521102099</v>
      </c>
      <c r="AG19">
        <v>4.6761653117878899</v>
      </c>
      <c r="AH19">
        <v>4.8238598917037203</v>
      </c>
      <c r="AI19">
        <v>1.6795220205607899</v>
      </c>
      <c r="AJ19">
        <v>16.519376093233401</v>
      </c>
      <c r="AK19">
        <v>0.44486833712787199</v>
      </c>
      <c r="AL19">
        <v>5.6160422181108203</v>
      </c>
      <c r="AM19">
        <v>-3.1639463169580502</v>
      </c>
      <c r="AN19" t="s">
        <v>0</v>
      </c>
      <c r="AO19">
        <v>-17.0382897616538</v>
      </c>
      <c r="AP19">
        <v>3.67592904357309</v>
      </c>
      <c r="AQ19" t="s">
        <v>0</v>
      </c>
      <c r="AR19">
        <v>-14.0526290839671</v>
      </c>
      <c r="AS19">
        <v>-0.22072917667973399</v>
      </c>
      <c r="AT19">
        <v>-5.7654910322225703</v>
      </c>
      <c r="AU19" t="s">
        <v>0</v>
      </c>
      <c r="AV19">
        <v>4.0220862752954902</v>
      </c>
      <c r="AW19">
        <v>25.606494038584199</v>
      </c>
      <c r="AX19" t="s">
        <v>0</v>
      </c>
      <c r="AY19">
        <v>6.04235533944642</v>
      </c>
      <c r="AZ19">
        <v>26.836472742907699</v>
      </c>
      <c r="BA19">
        <v>-13.880175386447</v>
      </c>
      <c r="BB19">
        <v>47.766933720438097</v>
      </c>
      <c r="BC19">
        <v>10.853817426746501</v>
      </c>
      <c r="BD19">
        <v>17.805711244848599</v>
      </c>
      <c r="BE19" t="s">
        <v>0</v>
      </c>
      <c r="BF19">
        <v>4.02083015855432</v>
      </c>
      <c r="BG19">
        <v>3.55060066546632</v>
      </c>
      <c r="BH19">
        <v>-6.0794661098789504</v>
      </c>
      <c r="BI19">
        <v>4.0093651288679002</v>
      </c>
      <c r="BJ19">
        <v>16.116841353548701</v>
      </c>
      <c r="BK19">
        <v>-6.8223110561741702</v>
      </c>
      <c r="BL19">
        <v>26.707198924773799</v>
      </c>
      <c r="BM19">
        <v>-6.4897146974221203</v>
      </c>
      <c r="BN19">
        <v>-6.0356636424374699</v>
      </c>
      <c r="BO19">
        <v>8.2225389249046206</v>
      </c>
      <c r="BP19">
        <v>17.983926809635701</v>
      </c>
      <c r="BQ19" t="s">
        <v>0</v>
      </c>
      <c r="BR19">
        <v>-23.713194159155201</v>
      </c>
      <c r="BS19">
        <v>-6.0649982288497402</v>
      </c>
      <c r="BT19">
        <v>-15.279716851575399</v>
      </c>
      <c r="BU19" t="s">
        <v>0</v>
      </c>
      <c r="BV19">
        <v>0.78581753815553401</v>
      </c>
      <c r="BW19">
        <v>-16.6830779402496</v>
      </c>
      <c r="BX19" t="s">
        <v>0</v>
      </c>
      <c r="BY19">
        <v>1.2936435033339E-2</v>
      </c>
      <c r="BZ19">
        <v>1.3605805991434801</v>
      </c>
      <c r="CA19">
        <v>-4.6892024080930099</v>
      </c>
      <c r="CB19">
        <v>16.0637454650969</v>
      </c>
      <c r="CC19">
        <v>14.1713376606473</v>
      </c>
      <c r="CD19">
        <v>5.3111224651823097</v>
      </c>
      <c r="CE19">
        <v>-0.77690562456048395</v>
      </c>
      <c r="CF19">
        <v>6.4620967369800599</v>
      </c>
      <c r="CG19">
        <v>-2.2382323274337601</v>
      </c>
      <c r="CH19">
        <v>-4.8595013600588297</v>
      </c>
      <c r="CI19">
        <v>-15.6351061930757</v>
      </c>
      <c r="CJ19">
        <v>15.8348303385487</v>
      </c>
      <c r="CK19" t="s">
        <v>0</v>
      </c>
      <c r="CL19">
        <v>9.7056849375943806</v>
      </c>
      <c r="CM19">
        <v>15.2830972531595</v>
      </c>
      <c r="CN19">
        <v>15.6328034722242</v>
      </c>
      <c r="CO19">
        <v>-4.9002163745980303</v>
      </c>
      <c r="CP19">
        <v>4.5353629544011103</v>
      </c>
    </row>
    <row r="20" spans="1:94" x14ac:dyDescent="0.45">
      <c r="A20">
        <v>2004</v>
      </c>
      <c r="B20">
        <v>0.23068702290076301</v>
      </c>
      <c r="C20">
        <v>0.24</v>
      </c>
      <c r="E20">
        <f t="shared" si="0"/>
        <v>6.9428422562660215</v>
      </c>
      <c r="F20">
        <v>11.8237483130602</v>
      </c>
      <c r="G20">
        <v>24.528403427789499</v>
      </c>
      <c r="H20">
        <v>-0.60285001678651895</v>
      </c>
      <c r="I20">
        <v>20.712484116371101</v>
      </c>
      <c r="J20">
        <v>-6.6540714848552698</v>
      </c>
      <c r="K20">
        <v>7.0972287938600802</v>
      </c>
      <c r="L20" t="s">
        <v>0</v>
      </c>
      <c r="M20">
        <v>20.229808811938099</v>
      </c>
      <c r="N20">
        <v>-2.1901786792703701</v>
      </c>
      <c r="O20">
        <v>22.6929260524082</v>
      </c>
      <c r="P20">
        <v>16.509216354206</v>
      </c>
      <c r="Q20">
        <v>-3.4571416379894599</v>
      </c>
      <c r="R20">
        <v>13.0776893919437</v>
      </c>
      <c r="S20">
        <v>2.75675862199475</v>
      </c>
      <c r="T20">
        <v>22.041354764184401</v>
      </c>
      <c r="U20" t="s">
        <v>0</v>
      </c>
      <c r="V20">
        <v>16.695789913289701</v>
      </c>
      <c r="W20">
        <v>8.2762556645287297</v>
      </c>
      <c r="X20">
        <v>-58.971025113534502</v>
      </c>
      <c r="Y20">
        <v>3.1188854803398098</v>
      </c>
      <c r="Z20">
        <v>-11.3696459487191</v>
      </c>
      <c r="AA20">
        <v>17.762880007067899</v>
      </c>
      <c r="AB20">
        <v>0.97982019442478896</v>
      </c>
      <c r="AC20">
        <v>-1.2914166676369201</v>
      </c>
      <c r="AD20">
        <v>1.6427047082903601</v>
      </c>
      <c r="AE20">
        <v>2.7268588717430799</v>
      </c>
      <c r="AF20">
        <v>14.977152347976199</v>
      </c>
      <c r="AG20">
        <v>15.9644069017</v>
      </c>
      <c r="AH20">
        <v>18.529460047202701</v>
      </c>
      <c r="AI20">
        <v>5.5886622892237199</v>
      </c>
      <c r="AJ20">
        <v>33.752332652083602</v>
      </c>
      <c r="AK20">
        <v>18.3327263991116</v>
      </c>
      <c r="AL20">
        <v>49.306636118686697</v>
      </c>
      <c r="AM20">
        <v>0.751508855820745</v>
      </c>
      <c r="AN20">
        <v>-37.865368984616801</v>
      </c>
      <c r="AO20">
        <v>13.270980895221999</v>
      </c>
      <c r="AP20">
        <v>6.7893189962797802</v>
      </c>
      <c r="AQ20" t="s">
        <v>0</v>
      </c>
      <c r="AR20">
        <v>27.4930708975138</v>
      </c>
      <c r="AS20">
        <v>-7.2988671525589099</v>
      </c>
      <c r="AT20">
        <v>17.218333637875801</v>
      </c>
      <c r="AU20" t="s">
        <v>0</v>
      </c>
      <c r="AV20">
        <v>-1.87353650958958</v>
      </c>
      <c r="AW20">
        <v>-7.7088161428529398</v>
      </c>
      <c r="AX20" t="s">
        <v>0</v>
      </c>
      <c r="AY20">
        <v>6.4514008003131202</v>
      </c>
      <c r="AZ20">
        <v>26.361536737808301</v>
      </c>
      <c r="BA20">
        <v>-11.848992482632401</v>
      </c>
      <c r="BB20">
        <v>-3.2499968633478198</v>
      </c>
      <c r="BC20">
        <v>-6.30698198365035</v>
      </c>
      <c r="BD20">
        <v>27.745964570711902</v>
      </c>
      <c r="BE20" t="s">
        <v>0</v>
      </c>
      <c r="BF20">
        <v>3.43104117660303</v>
      </c>
      <c r="BG20">
        <v>23.9328516404147</v>
      </c>
      <c r="BH20">
        <v>-8.0024619206185701</v>
      </c>
      <c r="BI20">
        <v>3.35225016529118</v>
      </c>
      <c r="BJ20">
        <v>-18.653522794219398</v>
      </c>
      <c r="BK20">
        <v>7.0030786688046103</v>
      </c>
      <c r="BL20" t="s">
        <v>0</v>
      </c>
      <c r="BM20">
        <v>11.028606405374701</v>
      </c>
      <c r="BN20">
        <v>18.627682424146901</v>
      </c>
      <c r="BO20">
        <v>0.59467532988870198</v>
      </c>
      <c r="BP20">
        <v>11.573765595352199</v>
      </c>
      <c r="BQ20" t="s">
        <v>0</v>
      </c>
      <c r="BR20">
        <v>11.8534414480983</v>
      </c>
      <c r="BS20">
        <v>1.0422680991428499</v>
      </c>
      <c r="BT20">
        <v>35.342513179191798</v>
      </c>
      <c r="BU20" t="s">
        <v>0</v>
      </c>
      <c r="BV20">
        <v>16.5506443023129</v>
      </c>
      <c r="BW20">
        <v>3.0016643364886102</v>
      </c>
      <c r="BX20" t="s">
        <v>0</v>
      </c>
      <c r="BY20">
        <v>17.1541422238171</v>
      </c>
      <c r="BZ20">
        <v>22.972787902200501</v>
      </c>
      <c r="CA20">
        <v>1.8556616205839001</v>
      </c>
      <c r="CB20">
        <v>2.35672251973129</v>
      </c>
      <c r="CC20">
        <v>3.4369252916678299</v>
      </c>
      <c r="CD20">
        <v>3.6806364541997301</v>
      </c>
      <c r="CE20">
        <v>-11.90889528396</v>
      </c>
      <c r="CF20">
        <v>15.3095102725771</v>
      </c>
      <c r="CG20">
        <v>-0.76312264526914397</v>
      </c>
      <c r="CH20">
        <v>7.5010345680803097</v>
      </c>
      <c r="CI20">
        <v>-2.4953080179400802</v>
      </c>
      <c r="CJ20">
        <v>5.1817480225089501</v>
      </c>
      <c r="CK20" t="s">
        <v>0</v>
      </c>
      <c r="CL20">
        <v>6.2134052615928299</v>
      </c>
      <c r="CM20">
        <v>24.121123904440001</v>
      </c>
      <c r="CN20">
        <v>11.831156967246899</v>
      </c>
      <c r="CO20">
        <v>-12.9074088988884</v>
      </c>
      <c r="CP20">
        <v>-7.1943381970410103</v>
      </c>
    </row>
    <row r="21" spans="1:94" x14ac:dyDescent="0.45">
      <c r="A21">
        <v>2005</v>
      </c>
      <c r="B21">
        <v>0.38861538461538497</v>
      </c>
      <c r="C21">
        <v>0.4</v>
      </c>
      <c r="E21">
        <f t="shared" si="0"/>
        <v>4.0741025559070109E-4</v>
      </c>
      <c r="F21">
        <v>-10.219983964404101</v>
      </c>
      <c r="G21">
        <v>-2.6385828209986602</v>
      </c>
      <c r="H21">
        <v>9.2216850915528799</v>
      </c>
      <c r="I21">
        <v>28.584731203909001</v>
      </c>
      <c r="J21">
        <v>3.2065357209546299</v>
      </c>
      <c r="K21">
        <v>-0.38147222999359098</v>
      </c>
      <c r="L21" t="s">
        <v>0</v>
      </c>
      <c r="M21">
        <v>-31.399302432629799</v>
      </c>
      <c r="N21">
        <v>-9.8562089061674101</v>
      </c>
      <c r="O21">
        <v>18.272656658685001</v>
      </c>
      <c r="P21">
        <v>-4.1797800866914496</v>
      </c>
      <c r="Q21">
        <v>12.480334527846701</v>
      </c>
      <c r="R21">
        <v>2.7757998561858299</v>
      </c>
      <c r="S21">
        <v>49.351998260692199</v>
      </c>
      <c r="T21">
        <v>-16.0960661067618</v>
      </c>
      <c r="U21">
        <v>16.135969996852999</v>
      </c>
      <c r="V21">
        <v>-8.5211332385468594</v>
      </c>
      <c r="W21">
        <v>-18.577647753301498</v>
      </c>
      <c r="X21">
        <v>2.08937980933701</v>
      </c>
      <c r="Y21">
        <v>-11.039703944190199</v>
      </c>
      <c r="Z21">
        <v>-40.489761456333298</v>
      </c>
      <c r="AA21">
        <v>12.724481180927899</v>
      </c>
      <c r="AB21">
        <v>4.2656258897759498</v>
      </c>
      <c r="AC21">
        <v>-0.467000906646859</v>
      </c>
      <c r="AD21">
        <v>17.391216763430201</v>
      </c>
      <c r="AE21">
        <v>-2.0874349774872298</v>
      </c>
      <c r="AF21">
        <v>0.87571556911766602</v>
      </c>
      <c r="AG21">
        <v>3.4104646242530601</v>
      </c>
      <c r="AH21">
        <v>-16.5463069571144</v>
      </c>
      <c r="AI21">
        <v>3.5450431436932299</v>
      </c>
      <c r="AJ21">
        <v>-2.0913839367755398</v>
      </c>
      <c r="AK21">
        <v>-46.767303333931402</v>
      </c>
      <c r="AL21">
        <v>2.2217691783359399</v>
      </c>
      <c r="AM21">
        <v>-4.8890780449326199</v>
      </c>
      <c r="AN21" t="s">
        <v>0</v>
      </c>
      <c r="AO21">
        <v>18.164852470524799</v>
      </c>
      <c r="AP21">
        <v>5.0239827037709004</v>
      </c>
      <c r="AQ21" t="s">
        <v>0</v>
      </c>
      <c r="AR21">
        <v>2.6644861988063702</v>
      </c>
      <c r="AS21">
        <v>6.7846670765360901</v>
      </c>
      <c r="AT21">
        <v>4.7957975789513601</v>
      </c>
      <c r="AU21" t="s">
        <v>0</v>
      </c>
      <c r="AV21">
        <v>26.421488841196702</v>
      </c>
      <c r="AW21">
        <v>-2.5371619725130898</v>
      </c>
      <c r="AX21">
        <v>-5.3576770991581499</v>
      </c>
      <c r="AY21">
        <v>-13.993864951452601</v>
      </c>
      <c r="AZ21">
        <v>-7.6633047717689804</v>
      </c>
      <c r="BA21" t="s">
        <v>0</v>
      </c>
      <c r="BB21">
        <v>-6.4164661475370197</v>
      </c>
      <c r="BC21">
        <v>-6.9103803768768097</v>
      </c>
      <c r="BD21">
        <v>-31.6618144524348</v>
      </c>
      <c r="BE21" t="s">
        <v>0</v>
      </c>
      <c r="BF21">
        <v>1.66529059422169</v>
      </c>
      <c r="BG21">
        <v>9.0722807503178693</v>
      </c>
      <c r="BH21">
        <v>15.904772161478199</v>
      </c>
      <c r="BI21">
        <v>20.730193881965299</v>
      </c>
      <c r="BJ21">
        <v>2.7738026289159098E-2</v>
      </c>
      <c r="BK21">
        <v>-1.64860819500807</v>
      </c>
      <c r="BL21" t="s">
        <v>0</v>
      </c>
      <c r="BM21">
        <v>-5.4137687505179999</v>
      </c>
      <c r="BN21">
        <v>7.6004915869680696</v>
      </c>
      <c r="BO21">
        <v>6.6944561438083898</v>
      </c>
      <c r="BP21">
        <v>-6.5473609227932901</v>
      </c>
      <c r="BQ21">
        <v>2.90294596035312</v>
      </c>
      <c r="BR21">
        <v>-10.741020868125799</v>
      </c>
      <c r="BS21">
        <v>17.453287657184699</v>
      </c>
      <c r="BT21">
        <v>-2.6087481859128601</v>
      </c>
      <c r="BU21" t="s">
        <v>0</v>
      </c>
      <c r="BV21">
        <v>6.2424754467816497</v>
      </c>
      <c r="BW21">
        <v>-12.549330573068699</v>
      </c>
      <c r="BX21" t="s">
        <v>0</v>
      </c>
      <c r="BY21">
        <v>12.3912429710821</v>
      </c>
      <c r="BZ21">
        <v>-9.5892584299077193</v>
      </c>
      <c r="CA21">
        <v>-0.78722510832734804</v>
      </c>
      <c r="CB21">
        <v>3.9494803955217401</v>
      </c>
      <c r="CC21">
        <v>-0.72216001752254</v>
      </c>
      <c r="CD21">
        <v>7.4048062378771498</v>
      </c>
      <c r="CE21">
        <v>21.561588013814401</v>
      </c>
      <c r="CF21">
        <v>12.6719579071351</v>
      </c>
      <c r="CG21">
        <v>1.3059656788782599E-2</v>
      </c>
      <c r="CH21">
        <v>5.30752005085888</v>
      </c>
      <c r="CI21">
        <v>-6.5594600795229203</v>
      </c>
      <c r="CJ21">
        <v>-10.651942344419901</v>
      </c>
      <c r="CK21">
        <v>-37.778404816537503</v>
      </c>
      <c r="CL21">
        <v>2.6054504366946798</v>
      </c>
      <c r="CM21">
        <v>-17.695161182192798</v>
      </c>
      <c r="CN21">
        <v>1.5895055259036901</v>
      </c>
      <c r="CO21">
        <v>1.01110069094308</v>
      </c>
      <c r="CP21">
        <v>16.9055367216287</v>
      </c>
    </row>
    <row r="22" spans="1:94" x14ac:dyDescent="0.45">
      <c r="A22">
        <v>2006</v>
      </c>
      <c r="B22">
        <v>0.44346153846153802</v>
      </c>
      <c r="C22">
        <v>0.46</v>
      </c>
      <c r="E22">
        <f t="shared" si="0"/>
        <v>-5.379552819864017</v>
      </c>
      <c r="F22">
        <v>-5.0678020772202199</v>
      </c>
      <c r="G22">
        <v>-9.4415479046514896</v>
      </c>
      <c r="H22">
        <v>4.2553226759843303</v>
      </c>
      <c r="I22">
        <v>-13.813960913559299</v>
      </c>
      <c r="J22">
        <v>-1.5494674865882501</v>
      </c>
      <c r="K22">
        <v>2.5613109277687598</v>
      </c>
      <c r="L22" t="s">
        <v>0</v>
      </c>
      <c r="M22">
        <v>-25.878657036123901</v>
      </c>
      <c r="N22">
        <v>17.6942622376808</v>
      </c>
      <c r="O22">
        <v>20.523713749577499</v>
      </c>
      <c r="P22">
        <v>-11.2200808901262</v>
      </c>
      <c r="Q22">
        <v>16.467079466853601</v>
      </c>
      <c r="R22">
        <v>-17.863373632849299</v>
      </c>
      <c r="S22">
        <v>6.7103282377060696</v>
      </c>
      <c r="T22">
        <v>2.87185977144674</v>
      </c>
      <c r="U22">
        <v>-13.668460072156799</v>
      </c>
      <c r="V22">
        <v>-2.2226686473969899</v>
      </c>
      <c r="W22">
        <v>8.8637418046294094</v>
      </c>
      <c r="X22">
        <v>0.37183772923590203</v>
      </c>
      <c r="Y22">
        <v>-5.8735557619061201</v>
      </c>
      <c r="Z22">
        <v>-16.870435761012299</v>
      </c>
      <c r="AA22">
        <v>-1.14841772114744</v>
      </c>
      <c r="AB22">
        <v>-1.1900602694717399</v>
      </c>
      <c r="AC22">
        <v>-0.89099770235924303</v>
      </c>
      <c r="AD22">
        <v>0.70387358730827998</v>
      </c>
      <c r="AE22">
        <v>-4.67305745767439</v>
      </c>
      <c r="AF22">
        <v>-10.461010090238799</v>
      </c>
      <c r="AG22">
        <v>-16.8512183071972</v>
      </c>
      <c r="AH22">
        <v>-1.7572798183453999</v>
      </c>
      <c r="AI22">
        <v>6.2636394199538801</v>
      </c>
      <c r="AJ22">
        <v>-2.5547520176301401</v>
      </c>
      <c r="AK22">
        <v>-5.1035121337343696</v>
      </c>
      <c r="AL22">
        <v>-5.1972454595069797</v>
      </c>
      <c r="AM22">
        <v>-0.98190520915032697</v>
      </c>
      <c r="AN22" t="s">
        <v>0</v>
      </c>
      <c r="AO22">
        <v>-24.136354123512699</v>
      </c>
      <c r="AP22">
        <v>-8.5153918334281506</v>
      </c>
      <c r="AQ22" t="s">
        <v>0</v>
      </c>
      <c r="AR22">
        <v>-1.7893512283291699</v>
      </c>
      <c r="AS22">
        <v>-2.1463180908744199</v>
      </c>
      <c r="AT22">
        <v>-3.98174650665768</v>
      </c>
      <c r="AU22" t="s">
        <v>0</v>
      </c>
      <c r="AV22">
        <v>18.654364023027899</v>
      </c>
      <c r="AW22">
        <v>7.4472499816220497</v>
      </c>
      <c r="AX22">
        <v>10.135534670800499</v>
      </c>
      <c r="AY22">
        <v>-9.7793237616541298</v>
      </c>
      <c r="AZ22">
        <v>-19.8444296776829</v>
      </c>
      <c r="BA22" t="s">
        <v>0</v>
      </c>
      <c r="BB22">
        <v>-5.4316911615790602</v>
      </c>
      <c r="BC22">
        <v>-16.807596172178499</v>
      </c>
      <c r="BD22">
        <v>-1.51700653485378</v>
      </c>
      <c r="BE22" t="s">
        <v>0</v>
      </c>
      <c r="BF22">
        <v>-1.2510340264829101</v>
      </c>
      <c r="BG22">
        <v>-4.97365853862948</v>
      </c>
      <c r="BH22">
        <v>3.6116111643687798</v>
      </c>
      <c r="BI22">
        <v>9.2804590117533401</v>
      </c>
      <c r="BJ22">
        <v>-22.617431254377699</v>
      </c>
      <c r="BK22">
        <v>6.1195950845855798</v>
      </c>
      <c r="BL22">
        <v>-12.364560119062601</v>
      </c>
      <c r="BM22">
        <v>-1.55294481164361</v>
      </c>
      <c r="BN22">
        <v>-13.7948365718124</v>
      </c>
      <c r="BO22">
        <v>-11.003506146796701</v>
      </c>
      <c r="BP22">
        <v>-40.257975326538599</v>
      </c>
      <c r="BQ22">
        <v>-1.64426132143931</v>
      </c>
      <c r="BR22">
        <v>-20.112659398620099</v>
      </c>
      <c r="BS22">
        <v>-8.8325258169618497</v>
      </c>
      <c r="BT22">
        <v>7.0238075827290798</v>
      </c>
      <c r="BU22" t="s">
        <v>0</v>
      </c>
      <c r="BV22">
        <v>-13.588680829815599</v>
      </c>
      <c r="BW22">
        <v>-14.294089184401001</v>
      </c>
      <c r="BX22" t="s">
        <v>0</v>
      </c>
      <c r="BY22">
        <v>-3.9152566800048101</v>
      </c>
      <c r="BZ22">
        <v>-10.0051093445006</v>
      </c>
      <c r="CA22">
        <v>-6.5229046761408096</v>
      </c>
      <c r="CB22">
        <v>-7.9456707246691201</v>
      </c>
      <c r="CC22">
        <v>-9.8637280126656908</v>
      </c>
      <c r="CD22">
        <v>-0.42599234823092003</v>
      </c>
      <c r="CE22">
        <v>-5.3020484650005901</v>
      </c>
      <c r="CF22">
        <v>-28.138511946594502</v>
      </c>
      <c r="CG22">
        <v>0.17001265280640601</v>
      </c>
      <c r="CH22">
        <v>13.6271328551965</v>
      </c>
      <c r="CI22">
        <v>-18.591981303686001</v>
      </c>
      <c r="CJ22">
        <v>-17.9601972468854</v>
      </c>
      <c r="CK22">
        <v>-3.8354849142063099</v>
      </c>
      <c r="CL22">
        <v>-3.47318377425279</v>
      </c>
      <c r="CM22">
        <v>-22.578536407224</v>
      </c>
      <c r="CN22">
        <v>-14.791378282095399</v>
      </c>
      <c r="CO22">
        <v>-11.937584621707501</v>
      </c>
      <c r="CP22">
        <v>0.70389251122295904</v>
      </c>
    </row>
    <row r="23" spans="1:94" x14ac:dyDescent="0.45">
      <c r="A23">
        <v>2007</v>
      </c>
      <c r="B23">
        <v>0.88436781609195403</v>
      </c>
      <c r="C23">
        <v>0.61</v>
      </c>
      <c r="E23">
        <f t="shared" si="0"/>
        <v>1.2602285163976437</v>
      </c>
      <c r="F23">
        <v>25.879335701696998</v>
      </c>
      <c r="G23">
        <v>4.9186050300138202</v>
      </c>
      <c r="H23">
        <v>-1.3899737597741599</v>
      </c>
      <c r="I23">
        <v>-15.459859412182601</v>
      </c>
      <c r="J23">
        <v>-10.9055355000243</v>
      </c>
      <c r="K23">
        <v>3.1400184214583202</v>
      </c>
      <c r="L23" t="s">
        <v>0</v>
      </c>
      <c r="M23">
        <v>-0.60493582388367895</v>
      </c>
      <c r="N23">
        <v>-3.70604243133171</v>
      </c>
      <c r="O23">
        <v>6.2594464334346496</v>
      </c>
      <c r="P23">
        <v>-0.27563474066383298</v>
      </c>
      <c r="Q23">
        <v>8.1179839040790305E-2</v>
      </c>
      <c r="R23">
        <v>21.143692273328899</v>
      </c>
      <c r="S23">
        <v>3.6329131562064498</v>
      </c>
      <c r="T23">
        <v>1.8783968297965801</v>
      </c>
      <c r="U23">
        <v>-25.148898322929</v>
      </c>
      <c r="V23">
        <v>32.450720553300101</v>
      </c>
      <c r="W23">
        <v>-5.1034348899922604</v>
      </c>
      <c r="X23">
        <v>10.4863333321257</v>
      </c>
      <c r="Y23">
        <v>23.068068433424699</v>
      </c>
      <c r="Z23">
        <v>5.5355387671685197</v>
      </c>
      <c r="AA23">
        <v>6.9030008134584504</v>
      </c>
      <c r="AB23">
        <v>1.60966257421435</v>
      </c>
      <c r="AC23">
        <v>5.8062284917039104</v>
      </c>
      <c r="AD23">
        <v>-13.291418024858499</v>
      </c>
      <c r="AE23">
        <v>-10.1216285132009</v>
      </c>
      <c r="AF23">
        <v>11.185563175608401</v>
      </c>
      <c r="AG23">
        <v>6.53812744792255</v>
      </c>
      <c r="AH23">
        <v>0.39867811926895802</v>
      </c>
      <c r="AI23">
        <v>11.602023711626201</v>
      </c>
      <c r="AJ23">
        <v>15.4860754268209</v>
      </c>
      <c r="AK23">
        <v>11.722120469125199</v>
      </c>
      <c r="AL23">
        <v>-14.009412028272299</v>
      </c>
      <c r="AM23">
        <v>0.43520365904733199</v>
      </c>
      <c r="AN23" t="s">
        <v>0</v>
      </c>
      <c r="AO23">
        <v>1.74023869324672</v>
      </c>
      <c r="AP23">
        <v>-14.483497627152399</v>
      </c>
      <c r="AQ23">
        <v>-19.6645168601632</v>
      </c>
      <c r="AR23">
        <v>-18.853091930280399</v>
      </c>
      <c r="AS23">
        <v>2.50828678950172</v>
      </c>
      <c r="AT23">
        <v>27.350044307542301</v>
      </c>
      <c r="AU23" t="s">
        <v>0</v>
      </c>
      <c r="AV23">
        <v>26.926063874569401</v>
      </c>
      <c r="AW23">
        <v>-26.6461287006003</v>
      </c>
      <c r="AX23">
        <v>-15.1955812650762</v>
      </c>
      <c r="AY23">
        <v>11.240191642586</v>
      </c>
      <c r="AZ23">
        <v>-33.776651028855902</v>
      </c>
      <c r="BA23">
        <v>-20.089401829980101</v>
      </c>
      <c r="BB23">
        <v>9.3820749223731106</v>
      </c>
      <c r="BC23">
        <v>-16.117755754695398</v>
      </c>
      <c r="BD23">
        <v>-18.690415881797598</v>
      </c>
      <c r="BE23" t="s">
        <v>0</v>
      </c>
      <c r="BF23">
        <v>0.92731302971206697</v>
      </c>
      <c r="BG23">
        <v>4.1028352219175899</v>
      </c>
      <c r="BH23">
        <v>-15.5954224606275</v>
      </c>
      <c r="BI23">
        <v>2.5593735130673001</v>
      </c>
      <c r="BJ23">
        <v>13.8673260304083</v>
      </c>
      <c r="BK23">
        <v>-5.7467964460800101</v>
      </c>
      <c r="BL23">
        <v>55.689434731497002</v>
      </c>
      <c r="BM23">
        <v>-13.352055388060601</v>
      </c>
      <c r="BN23">
        <v>-8.5905064196386398</v>
      </c>
      <c r="BO23">
        <v>8.6003668554512007</v>
      </c>
      <c r="BP23">
        <v>31.330818928263302</v>
      </c>
      <c r="BQ23">
        <v>-5.1205610873816802E-2</v>
      </c>
      <c r="BR23">
        <v>20.356860421953101</v>
      </c>
      <c r="BS23">
        <v>-19.776406138437501</v>
      </c>
      <c r="BT23">
        <v>9.2602762716899303</v>
      </c>
      <c r="BU23">
        <v>-7.0685692941069904</v>
      </c>
      <c r="BV23">
        <v>4.2796665599075103</v>
      </c>
      <c r="BW23">
        <v>-18.911905057846202</v>
      </c>
      <c r="BX23" t="s">
        <v>0</v>
      </c>
      <c r="BY23">
        <v>10.143064700392101</v>
      </c>
      <c r="BZ23">
        <v>3.4867092241329898</v>
      </c>
      <c r="CA23">
        <v>14.189515019884499</v>
      </c>
      <c r="CB23">
        <v>8.7251118449493497</v>
      </c>
      <c r="CC23">
        <v>-3.3680504919093601</v>
      </c>
      <c r="CD23">
        <v>-3.5223849974521899</v>
      </c>
      <c r="CE23">
        <v>11.3478781150353</v>
      </c>
      <c r="CF23">
        <v>-9.6077184784057508</v>
      </c>
      <c r="CG23">
        <v>23.220665119837999</v>
      </c>
      <c r="CH23">
        <v>-10.8484604586275</v>
      </c>
      <c r="CI23">
        <v>0.69745029839725703</v>
      </c>
      <c r="CJ23">
        <v>6.5710318143984701</v>
      </c>
      <c r="CK23">
        <v>-8.9903765787172105</v>
      </c>
      <c r="CL23">
        <v>-1.0501581512981799</v>
      </c>
      <c r="CM23">
        <v>6.1355718568198698</v>
      </c>
      <c r="CN23">
        <v>-14.254904060324</v>
      </c>
      <c r="CO23">
        <v>-1.2715390943884199</v>
      </c>
      <c r="CP23">
        <v>6.6003663825845198</v>
      </c>
    </row>
    <row r="24" spans="1:94" x14ac:dyDescent="0.45">
      <c r="A24">
        <v>2008</v>
      </c>
      <c r="B24">
        <v>1.4597709923664099</v>
      </c>
      <c r="C24">
        <v>1.2649999999999999</v>
      </c>
      <c r="E24">
        <f t="shared" si="0"/>
        <v>4.0584550321635238</v>
      </c>
      <c r="F24">
        <v>10.0120110328509</v>
      </c>
      <c r="G24">
        <v>-3.5488218168083998</v>
      </c>
      <c r="H24">
        <v>9.1753947624747205</v>
      </c>
      <c r="I24">
        <v>50.1454406651836</v>
      </c>
      <c r="J24">
        <v>-13.6323926514543</v>
      </c>
      <c r="K24">
        <v>6.4421222031703298</v>
      </c>
      <c r="L24">
        <v>40.696477743107202</v>
      </c>
      <c r="M24">
        <v>7.50236998699246</v>
      </c>
      <c r="N24">
        <v>10.643098516013399</v>
      </c>
      <c r="O24">
        <v>3.1180108657584098</v>
      </c>
      <c r="P24">
        <v>18.477342459607701</v>
      </c>
      <c r="Q24">
        <v>0.29381906066143798</v>
      </c>
      <c r="R24">
        <v>32.695087388225403</v>
      </c>
      <c r="S24">
        <v>-5.5441144979764401</v>
      </c>
      <c r="T24">
        <v>6.3316059087729997</v>
      </c>
      <c r="U24">
        <v>17.494542830352898</v>
      </c>
      <c r="V24">
        <v>1.9883917092080401</v>
      </c>
      <c r="W24">
        <v>5.0748368100208596</v>
      </c>
      <c r="X24">
        <v>-62.725423860323801</v>
      </c>
      <c r="Y24">
        <v>7.0039081958779104</v>
      </c>
      <c r="Z24">
        <v>-19.829353813122399</v>
      </c>
      <c r="AA24">
        <v>4.2887660162874299</v>
      </c>
      <c r="AB24">
        <v>0.61621237756874303</v>
      </c>
      <c r="AC24">
        <v>-11.9927840866888</v>
      </c>
      <c r="AD24">
        <v>-0.47350143213109602</v>
      </c>
      <c r="AE24">
        <v>0.50104262876179495</v>
      </c>
      <c r="AF24">
        <v>-10.3055299687254</v>
      </c>
      <c r="AG24">
        <v>3.1309252342619902</v>
      </c>
      <c r="AH24">
        <v>-23.132235310454401</v>
      </c>
      <c r="AI24">
        <v>19.3003154246862</v>
      </c>
      <c r="AJ24">
        <v>18.062659984271999</v>
      </c>
      <c r="AK24">
        <v>11.729248851911599</v>
      </c>
      <c r="AL24">
        <v>11.1630593162953</v>
      </c>
      <c r="AM24">
        <v>0.70929652877835303</v>
      </c>
      <c r="AN24">
        <v>-18.639575775252698</v>
      </c>
      <c r="AO24">
        <v>5.3940506587515804</v>
      </c>
      <c r="AP24">
        <v>21.689204779072099</v>
      </c>
      <c r="AQ24">
        <v>13.2794723371423</v>
      </c>
      <c r="AR24">
        <v>13.4870704806172</v>
      </c>
      <c r="AS24">
        <v>18.221386065686001</v>
      </c>
      <c r="AT24">
        <v>32.529592835613002</v>
      </c>
      <c r="AU24">
        <v>-64.916668311330596</v>
      </c>
      <c r="AV24">
        <v>-8.7171210018391907</v>
      </c>
      <c r="AW24">
        <v>-18.533309049043901</v>
      </c>
      <c r="AX24">
        <v>5.4760468881350297</v>
      </c>
      <c r="AY24">
        <v>17.5169091760703</v>
      </c>
      <c r="AZ24">
        <v>-25.135425182077501</v>
      </c>
      <c r="BA24">
        <v>2.6142612674809902</v>
      </c>
      <c r="BB24">
        <v>4.62715182826987</v>
      </c>
      <c r="BC24">
        <v>27.571648823462201</v>
      </c>
      <c r="BD24">
        <v>1.93400489237212</v>
      </c>
      <c r="BE24">
        <v>24.5862700937132</v>
      </c>
      <c r="BF24">
        <v>-1.5003725376599999</v>
      </c>
      <c r="BG24">
        <v>7.1507502090264596</v>
      </c>
      <c r="BH24">
        <v>-9.6643574502840295</v>
      </c>
      <c r="BI24">
        <v>-1.6420862263925899</v>
      </c>
      <c r="BJ24">
        <v>38.5478900779339</v>
      </c>
      <c r="BK24">
        <v>-0.48595785084835103</v>
      </c>
      <c r="BL24">
        <v>17.283812205169699</v>
      </c>
      <c r="BM24">
        <v>37.9155789731605</v>
      </c>
      <c r="BN24">
        <v>25.563142759458898</v>
      </c>
      <c r="BO24">
        <v>5.5359963097159799</v>
      </c>
      <c r="BP24">
        <v>-0.89576633443095899</v>
      </c>
      <c r="BQ24">
        <v>-1.8731879360727699</v>
      </c>
      <c r="BR24">
        <v>14.956175240604701</v>
      </c>
      <c r="BS24">
        <v>32.283713266898403</v>
      </c>
      <c r="BT24">
        <v>-16.410095327730499</v>
      </c>
      <c r="BU24">
        <v>0.34949620925978298</v>
      </c>
      <c r="BV24">
        <v>14.416702684193799</v>
      </c>
      <c r="BW24">
        <v>-42.634762557685697</v>
      </c>
      <c r="BX24">
        <v>-4.8355103531268799</v>
      </c>
      <c r="BY24">
        <v>-6.82856741485213</v>
      </c>
      <c r="BZ24">
        <v>-7.7906735974397803</v>
      </c>
      <c r="CA24">
        <v>-0.33187176257386902</v>
      </c>
      <c r="CB24">
        <v>24.914474740180001</v>
      </c>
      <c r="CC24">
        <v>1.24641983207528</v>
      </c>
      <c r="CD24">
        <v>1.5097420948247899</v>
      </c>
      <c r="CE24">
        <v>-0.78471110139892597</v>
      </c>
      <c r="CF24">
        <v>12.275825920247099</v>
      </c>
      <c r="CG24">
        <v>10.234409101322401</v>
      </c>
      <c r="CH24">
        <v>11.245119860133499</v>
      </c>
      <c r="CI24">
        <v>12.362804529884</v>
      </c>
      <c r="CJ24">
        <v>2.5335260871201801</v>
      </c>
      <c r="CK24">
        <v>5.3490889895223299</v>
      </c>
      <c r="CL24">
        <v>4.30221008825536</v>
      </c>
      <c r="CM24">
        <v>-4.6133888845920596</v>
      </c>
      <c r="CN24">
        <v>11.1898126884701</v>
      </c>
      <c r="CO24">
        <v>-18.0845713166355</v>
      </c>
      <c r="CP24">
        <v>-9.9851132234381197</v>
      </c>
    </row>
    <row r="25" spans="1:94" x14ac:dyDescent="0.45">
      <c r="A25">
        <v>2009</v>
      </c>
      <c r="B25">
        <v>0.50724137931034396</v>
      </c>
      <c r="C25">
        <v>0.33</v>
      </c>
      <c r="E25">
        <f t="shared" si="0"/>
        <v>-1.2328118468945233</v>
      </c>
      <c r="F25">
        <v>-17.208364326505102</v>
      </c>
      <c r="G25">
        <v>-1.97968440006218</v>
      </c>
      <c r="H25">
        <v>-3.9987820869667599</v>
      </c>
      <c r="I25" t="s">
        <v>0</v>
      </c>
      <c r="J25">
        <v>10.2206225640605</v>
      </c>
      <c r="K25">
        <v>9.8023174905569306</v>
      </c>
      <c r="L25">
        <v>-18.700895847046102</v>
      </c>
      <c r="M25">
        <v>-13.5097179538582</v>
      </c>
      <c r="N25">
        <v>11.8060212144642</v>
      </c>
      <c r="O25">
        <v>-4.7082440482350298</v>
      </c>
      <c r="P25">
        <v>-10.872285557179699</v>
      </c>
      <c r="Q25">
        <v>9.4964692975537908</v>
      </c>
      <c r="R25">
        <v>0.46166449414669603</v>
      </c>
      <c r="S25">
        <v>-10.0319088007501</v>
      </c>
      <c r="T25">
        <v>-5.8610542580699203</v>
      </c>
      <c r="U25">
        <v>-13.027900597371699</v>
      </c>
      <c r="V25">
        <v>-12.6232998452112</v>
      </c>
      <c r="W25">
        <v>3.8158036316862498</v>
      </c>
      <c r="X25">
        <v>-13.7452874373735</v>
      </c>
      <c r="Y25">
        <v>15.085319605343599</v>
      </c>
      <c r="Z25">
        <v>-8.0563690952034399</v>
      </c>
      <c r="AA25">
        <v>6.2938019931400797</v>
      </c>
      <c r="AB25">
        <v>0.25045232307793702</v>
      </c>
      <c r="AC25">
        <v>2.0983077796587102</v>
      </c>
      <c r="AD25">
        <v>-2.0400419796537301</v>
      </c>
      <c r="AE25">
        <v>-14.865225658625899</v>
      </c>
      <c r="AF25">
        <v>2.9902029017212</v>
      </c>
      <c r="AG25">
        <v>14.674254888998201</v>
      </c>
      <c r="AH25">
        <v>-4.7306564272868501</v>
      </c>
      <c r="AI25">
        <v>14.355562580261299</v>
      </c>
      <c r="AJ25">
        <v>-1.37607844602908</v>
      </c>
      <c r="AK25">
        <v>5.5029041966285801</v>
      </c>
      <c r="AL25">
        <v>-12.659034604417601</v>
      </c>
      <c r="AM25">
        <v>1.9862254504983099</v>
      </c>
      <c r="AN25">
        <v>6.6069471317677797</v>
      </c>
      <c r="AO25">
        <v>-4.5093714552781998</v>
      </c>
      <c r="AP25">
        <v>-1.02186518950598</v>
      </c>
      <c r="AQ25">
        <v>13.810571542668701</v>
      </c>
      <c r="AR25">
        <v>-4.6156928818379903</v>
      </c>
      <c r="AS25">
        <v>-10.149998576089899</v>
      </c>
      <c r="AT25">
        <v>-0.63471297245694203</v>
      </c>
      <c r="AU25">
        <v>-9.0155714601725094</v>
      </c>
      <c r="AV25">
        <v>-23.104045161292799</v>
      </c>
      <c r="AW25">
        <v>-11.1884610158969</v>
      </c>
      <c r="AX25">
        <v>5.01164412644499</v>
      </c>
      <c r="AY25">
        <v>5.4951260883697604</v>
      </c>
      <c r="AZ25">
        <v>-14.6601168118065</v>
      </c>
      <c r="BA25">
        <v>7.0871688790804104</v>
      </c>
      <c r="BB25">
        <v>-3.5903905073245399</v>
      </c>
      <c r="BC25">
        <v>-1.9960057985131301</v>
      </c>
      <c r="BD25">
        <v>2.7867756863310098</v>
      </c>
      <c r="BE25">
        <v>-10.262513570083</v>
      </c>
      <c r="BF25">
        <v>3.0343754709378699</v>
      </c>
      <c r="BG25">
        <v>-11.109096303702399</v>
      </c>
      <c r="BH25">
        <v>8.0970243804595494</v>
      </c>
      <c r="BI25">
        <v>15.2836699322624</v>
      </c>
      <c r="BJ25">
        <v>-4.7842133630091803</v>
      </c>
      <c r="BK25">
        <v>4.5560129242569998</v>
      </c>
      <c r="BL25" t="s">
        <v>0</v>
      </c>
      <c r="BM25">
        <v>6.7396057865955497</v>
      </c>
      <c r="BN25">
        <v>20.293322526229101</v>
      </c>
      <c r="BO25">
        <v>15.2762500189272</v>
      </c>
      <c r="BP25">
        <v>15.567246807816799</v>
      </c>
      <c r="BQ25">
        <v>-5.8015914932867698</v>
      </c>
      <c r="BR25">
        <v>18.2423330853631</v>
      </c>
      <c r="BS25">
        <v>13.852871411255199</v>
      </c>
      <c r="BT25">
        <v>-11.8572536611768</v>
      </c>
      <c r="BU25">
        <v>20.288945048758801</v>
      </c>
      <c r="BV25">
        <v>-4.2979283334076799</v>
      </c>
      <c r="BW25">
        <v>3.2841376885840399</v>
      </c>
      <c r="BX25">
        <v>-3.7594226600303</v>
      </c>
      <c r="BY25">
        <v>2.6346000865870298</v>
      </c>
      <c r="BZ25">
        <v>-2.9024496152699499</v>
      </c>
      <c r="CA25">
        <v>-2.2855274104388901</v>
      </c>
      <c r="CB25">
        <v>0.204655026198064</v>
      </c>
      <c r="CC25">
        <v>5.7929798035652702</v>
      </c>
      <c r="CD25">
        <v>9.8168673068339096</v>
      </c>
      <c r="CE25">
        <v>-20.013455188299801</v>
      </c>
      <c r="CF25">
        <v>-31.886564470851699</v>
      </c>
      <c r="CG25">
        <v>1.6194741311331899</v>
      </c>
      <c r="CH25">
        <v>-27.997576480381799</v>
      </c>
      <c r="CI25">
        <v>-10.5418526201512</v>
      </c>
      <c r="CJ25">
        <v>9.6984135857060405</v>
      </c>
      <c r="CK25">
        <v>-23.362120635926502</v>
      </c>
      <c r="CL25">
        <v>-3.0501847839874299</v>
      </c>
      <c r="CM25">
        <v>8.7924524655292196</v>
      </c>
      <c r="CN25">
        <v>6.1770643616193102</v>
      </c>
      <c r="CO25">
        <v>-17.386074006255701</v>
      </c>
      <c r="CP25">
        <v>-0.36620859862052102</v>
      </c>
    </row>
    <row r="26" spans="1:94" x14ac:dyDescent="0.45">
      <c r="A26">
        <v>2010</v>
      </c>
      <c r="B26">
        <v>0.19402298850574701</v>
      </c>
      <c r="C26">
        <v>0.16</v>
      </c>
      <c r="E26">
        <f t="shared" si="0"/>
        <v>-2.78672775485119</v>
      </c>
      <c r="F26">
        <v>-11.7303050553506</v>
      </c>
      <c r="G26">
        <v>-6.4652854165768803</v>
      </c>
      <c r="H26">
        <v>-2.1245529020827698</v>
      </c>
      <c r="I26">
        <v>14.399225654816499</v>
      </c>
      <c r="J26">
        <v>-5.5241978076542502</v>
      </c>
      <c r="K26">
        <v>1.93085022918615</v>
      </c>
      <c r="L26">
        <v>-15.177294920098699</v>
      </c>
      <c r="M26">
        <v>-3.53523204263983</v>
      </c>
      <c r="N26">
        <v>-23.221233432727299</v>
      </c>
      <c r="O26">
        <v>-4.8592233024475604</v>
      </c>
      <c r="P26">
        <v>-15.0767840770276</v>
      </c>
      <c r="Q26">
        <v>-7.9777117255593799</v>
      </c>
      <c r="R26">
        <v>9.9987245369378606</v>
      </c>
      <c r="S26">
        <v>1.3353022254224201</v>
      </c>
      <c r="T26">
        <v>-33.235832957358099</v>
      </c>
      <c r="U26">
        <v>7.25801792610436</v>
      </c>
      <c r="V26">
        <v>-7.8284900459004803</v>
      </c>
      <c r="W26">
        <v>-0.36924593812142398</v>
      </c>
      <c r="X26">
        <v>-13.213415520421099</v>
      </c>
      <c r="Y26">
        <v>-17.1206562129411</v>
      </c>
      <c r="Z26">
        <v>9.2078705158993603</v>
      </c>
      <c r="AA26">
        <v>-2.7038807775797302</v>
      </c>
      <c r="AB26">
        <v>0.422566224894041</v>
      </c>
      <c r="AC26">
        <v>-0.34057257727418699</v>
      </c>
      <c r="AD26">
        <v>1.4809978980059799</v>
      </c>
      <c r="AE26">
        <v>1.83801053780611</v>
      </c>
      <c r="AF26">
        <v>-11.040037364060201</v>
      </c>
      <c r="AG26">
        <v>10.4221238640986</v>
      </c>
      <c r="AH26">
        <v>8.5017322552461305</v>
      </c>
      <c r="AI26">
        <v>-3.4776747049064598</v>
      </c>
      <c r="AJ26">
        <v>1.9119386798461899</v>
      </c>
      <c r="AK26">
        <v>0.74003614712798105</v>
      </c>
      <c r="AL26">
        <v>1.2292327475573399</v>
      </c>
      <c r="AM26">
        <v>0.23541243884548599</v>
      </c>
      <c r="AN26">
        <v>-0.63232723251440703</v>
      </c>
      <c r="AO26">
        <v>-8.3621046911996508</v>
      </c>
      <c r="AP26">
        <v>-12.4683467727927</v>
      </c>
      <c r="AQ26">
        <v>26.3451901216288</v>
      </c>
      <c r="AR26">
        <v>-18.662712229177401</v>
      </c>
      <c r="AS26">
        <v>11.080477210352599</v>
      </c>
      <c r="AT26">
        <v>-1.5294620503793199</v>
      </c>
      <c r="AU26">
        <v>-14.5939535692061</v>
      </c>
      <c r="AV26">
        <v>16.9075526790201</v>
      </c>
      <c r="AW26">
        <v>8.8662141836657309</v>
      </c>
      <c r="AX26">
        <v>17.087276859139301</v>
      </c>
      <c r="AY26">
        <v>-17.1465115513024</v>
      </c>
      <c r="AZ26">
        <v>-4.1173451342775103</v>
      </c>
      <c r="BA26">
        <v>4.7853294196552003</v>
      </c>
      <c r="BB26">
        <v>-2.0998652601020402</v>
      </c>
      <c r="BC26">
        <v>17.797763035887101</v>
      </c>
      <c r="BD26">
        <v>-0.25092237798817502</v>
      </c>
      <c r="BE26">
        <v>6.9345887400280501</v>
      </c>
      <c r="BF26">
        <v>0.157266797806557</v>
      </c>
      <c r="BG26">
        <v>-10.231326074976099</v>
      </c>
      <c r="BH26">
        <v>-4.1617031565710096</v>
      </c>
      <c r="BI26">
        <v>-5.4993582514110999</v>
      </c>
      <c r="BJ26">
        <v>-16.889366989399999</v>
      </c>
      <c r="BK26">
        <v>12.944013359490899</v>
      </c>
      <c r="BL26">
        <v>-10.0734464829128</v>
      </c>
      <c r="BM26">
        <v>-5.5600249759903297</v>
      </c>
      <c r="BN26">
        <v>-20.092449193198899</v>
      </c>
      <c r="BO26">
        <v>6.0107425671825796</v>
      </c>
      <c r="BP26">
        <v>10.7706898162134</v>
      </c>
      <c r="BQ26">
        <v>-41.3321956178278</v>
      </c>
      <c r="BR26">
        <v>21.648221158540299</v>
      </c>
      <c r="BS26">
        <v>20.914849440215502</v>
      </c>
      <c r="BT26">
        <v>9.4303284970710202</v>
      </c>
      <c r="BU26">
        <v>-1.01089259388916</v>
      </c>
      <c r="BV26">
        <v>-13.5251041753764</v>
      </c>
      <c r="BW26">
        <v>-8.0624509183051192</v>
      </c>
      <c r="BX26">
        <v>12.05072222632</v>
      </c>
      <c r="BY26">
        <v>-7.0653115236104904</v>
      </c>
      <c r="BZ26">
        <v>-11.8797058616535</v>
      </c>
      <c r="CA26">
        <v>4.36956699353044</v>
      </c>
      <c r="CB26">
        <v>16.544803717883099</v>
      </c>
      <c r="CC26">
        <v>-2.54231882658671</v>
      </c>
      <c r="CD26">
        <v>4.8919344502413802</v>
      </c>
      <c r="CE26">
        <v>-17.3593707125221</v>
      </c>
      <c r="CF26">
        <v>-24.2504722121162</v>
      </c>
      <c r="CG26">
        <v>4.7453888307893104</v>
      </c>
      <c r="CH26">
        <v>-33.422327288833998</v>
      </c>
      <c r="CI26">
        <v>2.0170604218834902</v>
      </c>
      <c r="CJ26">
        <v>-35.864042191099799</v>
      </c>
      <c r="CK26">
        <v>-13.907974924072199</v>
      </c>
      <c r="CL26">
        <v>-0.15456869754132199</v>
      </c>
      <c r="CM26">
        <v>-13.033001131870201</v>
      </c>
      <c r="CN26">
        <v>-17.090395960447498</v>
      </c>
      <c r="CO26">
        <v>8.0174559950755597</v>
      </c>
      <c r="CP26">
        <v>14.6447368247092</v>
      </c>
    </row>
    <row r="27" spans="1:94" x14ac:dyDescent="0.45">
      <c r="A27">
        <v>2011</v>
      </c>
      <c r="B27">
        <v>0.26615384615384602</v>
      </c>
      <c r="C27">
        <v>0.23</v>
      </c>
      <c r="E27">
        <f t="shared" si="0"/>
        <v>-6.6273671026819025</v>
      </c>
      <c r="F27">
        <v>-2.3067261870618698</v>
      </c>
      <c r="G27">
        <v>-18.272739904670001</v>
      </c>
      <c r="H27">
        <v>2.8140422874843001</v>
      </c>
      <c r="I27">
        <v>-2.2333690791528098</v>
      </c>
      <c r="J27">
        <v>9.9399102097267793</v>
      </c>
      <c r="K27">
        <v>-2.6236047582132902</v>
      </c>
      <c r="L27">
        <v>-24.890682339575999</v>
      </c>
      <c r="M27">
        <v>-10.981243525136</v>
      </c>
      <c r="N27">
        <v>-9.9219374314694502</v>
      </c>
      <c r="O27">
        <v>-12.4321158397067</v>
      </c>
      <c r="P27">
        <v>-6.9943481635028402</v>
      </c>
      <c r="Q27">
        <v>-7.51811258644896</v>
      </c>
      <c r="R27">
        <v>-23.366596009155401</v>
      </c>
      <c r="S27">
        <v>-34.680446221107097</v>
      </c>
      <c r="T27">
        <v>-9.9807579808634408</v>
      </c>
      <c r="U27">
        <v>-2.2725057369772701</v>
      </c>
      <c r="V27">
        <v>4.5899258293132004</v>
      </c>
      <c r="W27">
        <v>-4.3426870570726699</v>
      </c>
      <c r="X27">
        <v>0.46955535106840701</v>
      </c>
      <c r="Y27">
        <v>-13.580352438595501</v>
      </c>
      <c r="Z27">
        <v>-13.0871030275088</v>
      </c>
      <c r="AA27">
        <v>-3.7790142040086501</v>
      </c>
      <c r="AB27">
        <v>3.26990720078442E-2</v>
      </c>
      <c r="AC27">
        <v>-1.4100818595723601</v>
      </c>
      <c r="AD27">
        <v>-6.1784608661994902</v>
      </c>
      <c r="AE27">
        <v>-12.8981437661753</v>
      </c>
      <c r="AF27">
        <v>-21.2940053781495</v>
      </c>
      <c r="AG27">
        <v>11.708969982441699</v>
      </c>
      <c r="AH27">
        <v>-14.165239966839099</v>
      </c>
      <c r="AI27">
        <v>-1.5882485478706401</v>
      </c>
      <c r="AJ27">
        <v>-24.590168395695599</v>
      </c>
      <c r="AK27">
        <v>-3.96439426132845</v>
      </c>
      <c r="AL27">
        <v>2.88746457814911</v>
      </c>
      <c r="AM27">
        <v>0.90472194899659497</v>
      </c>
      <c r="AN27">
        <v>-4.74070546189194</v>
      </c>
      <c r="AO27">
        <v>-23.167511947364599</v>
      </c>
      <c r="AP27">
        <v>-5.4314880098165901</v>
      </c>
      <c r="AQ27">
        <v>26.9257662650021</v>
      </c>
      <c r="AR27">
        <v>-1.2025086299619301</v>
      </c>
      <c r="AS27">
        <v>-21.6665422259914</v>
      </c>
      <c r="AT27">
        <v>-15.8412957276061</v>
      </c>
      <c r="AU27">
        <v>11.738668030687499</v>
      </c>
      <c r="AV27">
        <v>4.8244386333225604</v>
      </c>
      <c r="AW27">
        <v>-19.307397546168101</v>
      </c>
      <c r="AX27">
        <v>-21.694075858094902</v>
      </c>
      <c r="AY27">
        <v>-28.6112822938425</v>
      </c>
      <c r="AZ27">
        <v>1.69282044369671</v>
      </c>
      <c r="BA27">
        <v>-9.7164566562196395</v>
      </c>
      <c r="BB27">
        <v>-8.5883281879580693</v>
      </c>
      <c r="BC27">
        <v>14.8048165002494</v>
      </c>
      <c r="BD27">
        <v>-14.951103785025399</v>
      </c>
      <c r="BE27">
        <v>-10.0536829437366</v>
      </c>
      <c r="BF27">
        <v>-1.6437020206506601</v>
      </c>
      <c r="BG27">
        <v>-29.212053807537899</v>
      </c>
      <c r="BH27">
        <v>8.2553767875374007</v>
      </c>
      <c r="BI27">
        <v>-3.07445978347039</v>
      </c>
      <c r="BJ27">
        <v>-14.650837002794001</v>
      </c>
      <c r="BK27">
        <v>-11.66219128252</v>
      </c>
      <c r="BL27">
        <v>64.435691713475606</v>
      </c>
      <c r="BM27">
        <v>-11.4826126602327</v>
      </c>
      <c r="BN27">
        <v>-16.235888685953199</v>
      </c>
      <c r="BO27">
        <v>3.0748671422987899</v>
      </c>
      <c r="BP27">
        <v>-8.6372606729718306</v>
      </c>
      <c r="BQ27">
        <v>-18.858935899422701</v>
      </c>
      <c r="BR27">
        <v>-5.8611098115072799</v>
      </c>
      <c r="BS27">
        <v>4.7124239079412398</v>
      </c>
      <c r="BT27">
        <v>-9.5244366707536194</v>
      </c>
      <c r="BU27">
        <v>10.970789121926099</v>
      </c>
      <c r="BV27">
        <v>-11.094142256318399</v>
      </c>
      <c r="BW27">
        <v>3.2299661755343299</v>
      </c>
      <c r="BX27">
        <v>-23.913774726567901</v>
      </c>
      <c r="BY27">
        <v>-5.65257023440833</v>
      </c>
      <c r="BZ27">
        <v>-10.8753155040528</v>
      </c>
      <c r="CA27">
        <v>-3.95142593607933</v>
      </c>
      <c r="CB27">
        <v>7.9502912611690499</v>
      </c>
      <c r="CC27">
        <v>-4.5128379205199396</v>
      </c>
      <c r="CD27">
        <v>-19.295805831290899</v>
      </c>
      <c r="CE27">
        <v>-18.143591050417001</v>
      </c>
      <c r="CF27">
        <v>-22.431347337666502</v>
      </c>
      <c r="CG27">
        <v>-9.5746870242371607</v>
      </c>
      <c r="CH27">
        <v>-22.263731622764201</v>
      </c>
      <c r="CI27">
        <v>-36.640068885066597</v>
      </c>
      <c r="CJ27">
        <v>1.48578889510556</v>
      </c>
      <c r="CK27">
        <v>21.988943905631601</v>
      </c>
      <c r="CL27">
        <v>-9.0755952766914607</v>
      </c>
      <c r="CM27">
        <v>-5.3318993711497704</v>
      </c>
      <c r="CN27">
        <v>13.2141483740849</v>
      </c>
      <c r="CO27">
        <v>1.2864113332320399</v>
      </c>
      <c r="CP27">
        <v>-15.8484238079925</v>
      </c>
    </row>
    <row r="28" spans="1:94" x14ac:dyDescent="0.45">
      <c r="A28">
        <v>2012</v>
      </c>
      <c r="B28">
        <v>0.319885057471264</v>
      </c>
      <c r="C28">
        <v>0.36</v>
      </c>
      <c r="E28">
        <f t="shared" si="0"/>
        <v>-5.4250569460893292</v>
      </c>
      <c r="F28">
        <v>-12.8317970605417</v>
      </c>
      <c r="G28">
        <v>-18.393341019383801</v>
      </c>
      <c r="H28">
        <v>-5.3858366729117497</v>
      </c>
      <c r="I28">
        <v>18.220865577461101</v>
      </c>
      <c r="J28">
        <v>-7.5916976043738602</v>
      </c>
      <c r="K28">
        <v>-5.5819556304494604</v>
      </c>
      <c r="L28">
        <v>-10.4167209212623</v>
      </c>
      <c r="M28">
        <v>-21.983814181918401</v>
      </c>
      <c r="N28">
        <v>-9.6532101075586905</v>
      </c>
      <c r="O28">
        <v>-8.6864710842049302</v>
      </c>
      <c r="P28">
        <v>-9.3096455627678605</v>
      </c>
      <c r="Q28">
        <v>10.0887229650859</v>
      </c>
      <c r="R28">
        <v>-12.225073075394</v>
      </c>
      <c r="S28">
        <v>1.18506817016291</v>
      </c>
      <c r="T28">
        <v>-17.760041717868901</v>
      </c>
      <c r="U28">
        <v>-10.1032411121252</v>
      </c>
      <c r="V28">
        <v>-12.6332212880789</v>
      </c>
      <c r="W28">
        <v>-47.106344508848899</v>
      </c>
      <c r="X28" t="s">
        <v>0</v>
      </c>
      <c r="Y28">
        <v>15.9347586167007</v>
      </c>
      <c r="Z28">
        <v>1.5019203346705601</v>
      </c>
      <c r="AA28">
        <v>-4.4949897459363504</v>
      </c>
      <c r="AB28">
        <v>-1.10523856519349</v>
      </c>
      <c r="AC28">
        <v>1.1712211612026699</v>
      </c>
      <c r="AD28">
        <v>-19.441668687721201</v>
      </c>
      <c r="AE28">
        <v>-7.9599269965224702</v>
      </c>
      <c r="AF28">
        <v>-13.583685910463</v>
      </c>
      <c r="AG28">
        <v>-10.1291624365616</v>
      </c>
      <c r="AH28">
        <v>16.2328426886633</v>
      </c>
      <c r="AI28">
        <v>-6.5021702853883303</v>
      </c>
      <c r="AJ28">
        <v>2.8591068191237499</v>
      </c>
      <c r="AK28">
        <v>-5.5578897328784098</v>
      </c>
      <c r="AL28">
        <v>-1.01871400974585</v>
      </c>
      <c r="AM28">
        <v>-1.74831845725686</v>
      </c>
      <c r="AN28">
        <v>8.3248179997704597</v>
      </c>
      <c r="AO28">
        <v>-17.846095910815301</v>
      </c>
      <c r="AP28">
        <v>-13.326535115992201</v>
      </c>
      <c r="AQ28">
        <v>-23.1334137952595</v>
      </c>
      <c r="AR28">
        <v>-19.389196017794699</v>
      </c>
      <c r="AS28">
        <v>-12.5249535064497</v>
      </c>
      <c r="AT28">
        <v>-26.2363150378564</v>
      </c>
      <c r="AU28" t="s">
        <v>0</v>
      </c>
      <c r="AV28">
        <v>6.3428912334460099</v>
      </c>
      <c r="AW28">
        <v>-5.5178228992494702</v>
      </c>
      <c r="AX28">
        <v>-13.340425880818101</v>
      </c>
      <c r="AY28">
        <v>-14.134204357524601</v>
      </c>
      <c r="AZ28">
        <v>-2.9788159871518798</v>
      </c>
      <c r="BA28">
        <v>14.6985778033371</v>
      </c>
      <c r="BB28">
        <v>-5.7184449969771602</v>
      </c>
      <c r="BC28">
        <v>2.5077833177598201</v>
      </c>
      <c r="BD28">
        <v>-29.626757594830401</v>
      </c>
      <c r="BE28">
        <v>-8.7248129485764405</v>
      </c>
      <c r="BF28">
        <v>-4.04400008523504</v>
      </c>
      <c r="BG28">
        <v>-18.918590135822399</v>
      </c>
      <c r="BH28">
        <v>27.2909133096468</v>
      </c>
      <c r="BI28">
        <v>-5.3265283128811101</v>
      </c>
      <c r="BJ28">
        <v>-0.732998639813076</v>
      </c>
      <c r="BK28">
        <v>12.527735940138101</v>
      </c>
      <c r="BL28" t="s">
        <v>0</v>
      </c>
      <c r="BM28">
        <v>4.8531594618031999</v>
      </c>
      <c r="BN28">
        <v>-5.3786586090966502</v>
      </c>
      <c r="BO28">
        <v>-4.5218408150918403</v>
      </c>
      <c r="BP28">
        <v>11.4458873889768</v>
      </c>
      <c r="BQ28">
        <v>-3.5771271933940501</v>
      </c>
      <c r="BR28">
        <v>15.5828349752703</v>
      </c>
      <c r="BS28">
        <v>13.672767055146901</v>
      </c>
      <c r="BT28" t="s">
        <v>0</v>
      </c>
      <c r="BU28">
        <v>-10.092701719538599</v>
      </c>
      <c r="BV28">
        <v>-6.0600453385564101</v>
      </c>
      <c r="BW28">
        <v>1.3503572198588301</v>
      </c>
      <c r="BX28">
        <v>5.5769237988882399</v>
      </c>
      <c r="BY28">
        <v>-27.841827285174698</v>
      </c>
      <c r="BZ28">
        <v>9.2858973808747596</v>
      </c>
      <c r="CA28">
        <v>4.5344317710957798</v>
      </c>
      <c r="CB28">
        <v>-23.435367086317601</v>
      </c>
      <c r="CC28">
        <v>-8.7908064367990306</v>
      </c>
      <c r="CD28">
        <v>-1.7955742489492501</v>
      </c>
      <c r="CE28">
        <v>3.26909520128042</v>
      </c>
      <c r="CF28">
        <v>0.82706172004292</v>
      </c>
      <c r="CG28">
        <v>0.29630354130660802</v>
      </c>
      <c r="CH28">
        <v>-23.795484664583899</v>
      </c>
      <c r="CI28">
        <v>-14.1788117100569</v>
      </c>
      <c r="CJ28">
        <v>1.0821563635453399</v>
      </c>
      <c r="CK28" t="s">
        <v>0</v>
      </c>
      <c r="CL28">
        <v>2.32465767319384</v>
      </c>
      <c r="CM28">
        <v>-14.8261287588898</v>
      </c>
      <c r="CN28">
        <v>-5.4586912923915598</v>
      </c>
      <c r="CO28">
        <v>-9.2679957299831592</v>
      </c>
      <c r="CP28">
        <v>-6.9483944727295297</v>
      </c>
    </row>
    <row r="29" spans="1:94" x14ac:dyDescent="0.45">
      <c r="A29" t="s">
        <v>119</v>
      </c>
      <c r="B29">
        <f xml:space="preserve"> CORREL(B2:B28,E2:E28)</f>
        <v>0.3859211953054219</v>
      </c>
      <c r="C29">
        <f xml:space="preserve"> CORREL(C2:C28,E2:E28)</f>
        <v>0.40533338541248076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29"/>
  <sheetViews>
    <sheetView topLeftCell="U1" workbookViewId="0">
      <selection activeCell="E2" sqref="E2"/>
    </sheetView>
  </sheetViews>
  <sheetFormatPr defaultRowHeight="14.25" x14ac:dyDescent="0.45"/>
  <sheetData>
    <row r="1" spans="1:30" x14ac:dyDescent="0.45">
      <c r="A1" t="s">
        <v>1</v>
      </c>
      <c r="B1" t="s">
        <v>117</v>
      </c>
      <c r="C1" t="s">
        <v>118</v>
      </c>
      <c r="E1" t="s">
        <v>115</v>
      </c>
      <c r="F1" t="s">
        <v>3</v>
      </c>
      <c r="G1" t="s">
        <v>4</v>
      </c>
      <c r="H1" t="s">
        <v>6</v>
      </c>
      <c r="I1" t="s">
        <v>10</v>
      </c>
      <c r="J1" t="s">
        <v>12</v>
      </c>
      <c r="K1" t="s">
        <v>17</v>
      </c>
      <c r="L1" t="s">
        <v>18</v>
      </c>
      <c r="M1" t="s">
        <v>22</v>
      </c>
      <c r="N1" t="s">
        <v>23</v>
      </c>
      <c r="O1" t="s">
        <v>24</v>
      </c>
      <c r="P1" t="s">
        <v>32</v>
      </c>
      <c r="Q1" t="s">
        <v>34</v>
      </c>
      <c r="R1" t="s">
        <v>36</v>
      </c>
      <c r="S1" t="s">
        <v>49</v>
      </c>
      <c r="T1" t="s">
        <v>53</v>
      </c>
      <c r="U1" t="s">
        <v>54</v>
      </c>
      <c r="V1" t="s">
        <v>56</v>
      </c>
      <c r="W1" t="s">
        <v>62</v>
      </c>
      <c r="X1" t="s">
        <v>63</v>
      </c>
      <c r="Y1" t="s">
        <v>70</v>
      </c>
      <c r="Z1" t="s">
        <v>72</v>
      </c>
      <c r="AA1" t="s">
        <v>74</v>
      </c>
      <c r="AB1" t="s">
        <v>75</v>
      </c>
      <c r="AC1" t="s">
        <v>83</v>
      </c>
      <c r="AD1" t="s">
        <v>84</v>
      </c>
    </row>
    <row r="2" spans="1:30" x14ac:dyDescent="0.45">
      <c r="A2">
        <v>1986</v>
      </c>
      <c r="B2">
        <v>0.81419230769230799</v>
      </c>
      <c r="C2">
        <v>0.83</v>
      </c>
      <c r="E2">
        <f>AVERAGE(F2:AD2)</f>
        <v>2.1801529614009953</v>
      </c>
      <c r="F2" t="s">
        <v>0</v>
      </c>
      <c r="G2">
        <v>6.6269337450795298</v>
      </c>
      <c r="H2">
        <v>10.017618081957099</v>
      </c>
      <c r="I2">
        <v>8.5898258479179095</v>
      </c>
      <c r="J2" t="s">
        <v>0</v>
      </c>
      <c r="K2" t="s">
        <v>0</v>
      </c>
      <c r="L2">
        <v>-14.591702803111099</v>
      </c>
      <c r="M2" t="s">
        <v>0</v>
      </c>
      <c r="N2">
        <v>2.84567716182345</v>
      </c>
      <c r="O2">
        <v>-2.6625912534599099</v>
      </c>
      <c r="P2">
        <v>-3.4765384486643902</v>
      </c>
      <c r="Q2" t="s">
        <v>0</v>
      </c>
      <c r="R2">
        <v>-10.9515144458087</v>
      </c>
      <c r="S2" t="s">
        <v>0</v>
      </c>
      <c r="T2">
        <v>4.1620805396170102</v>
      </c>
      <c r="U2" t="s">
        <v>0</v>
      </c>
      <c r="V2" t="s">
        <v>0</v>
      </c>
      <c r="W2" t="s">
        <v>0</v>
      </c>
      <c r="X2" t="s">
        <v>0</v>
      </c>
      <c r="Y2" t="s">
        <v>0</v>
      </c>
      <c r="Z2" t="s">
        <v>0</v>
      </c>
      <c r="AA2">
        <v>4.5710449166050999</v>
      </c>
      <c r="AB2">
        <v>14.289621834472101</v>
      </c>
      <c r="AC2">
        <v>5.68707094855111</v>
      </c>
      <c r="AD2">
        <v>3.2344623732337299</v>
      </c>
    </row>
    <row r="3" spans="1:30" x14ac:dyDescent="0.45">
      <c r="A3">
        <v>1987</v>
      </c>
      <c r="B3">
        <v>1.3298467432950201</v>
      </c>
      <c r="C3">
        <v>1.3</v>
      </c>
      <c r="E3">
        <f t="shared" ref="E3:E28" si="0">AVERAGE(F3:AD3)</f>
        <v>-12.345935684660319</v>
      </c>
      <c r="F3">
        <v>-38.622554244177103</v>
      </c>
      <c r="G3">
        <v>-5.39538971325904</v>
      </c>
      <c r="H3">
        <v>-6.7673317996581703</v>
      </c>
      <c r="I3">
        <v>-3.4004363985784998E-2</v>
      </c>
      <c r="J3" t="s">
        <v>0</v>
      </c>
      <c r="K3" t="s">
        <v>0</v>
      </c>
      <c r="L3">
        <v>-9.9875986935723002</v>
      </c>
      <c r="M3" t="s">
        <v>0</v>
      </c>
      <c r="N3">
        <v>-18.348902140420101</v>
      </c>
      <c r="O3">
        <v>-7.7670765237838699</v>
      </c>
      <c r="P3">
        <v>-2.15783429115884</v>
      </c>
      <c r="Q3" t="s">
        <v>0</v>
      </c>
      <c r="R3">
        <v>-12.917359527634099</v>
      </c>
      <c r="S3" t="s">
        <v>0</v>
      </c>
      <c r="T3">
        <v>-9.8884653184103293</v>
      </c>
      <c r="U3" t="s">
        <v>0</v>
      </c>
      <c r="V3" t="s">
        <v>0</v>
      </c>
      <c r="W3" t="s">
        <v>0</v>
      </c>
      <c r="X3" t="s">
        <v>0</v>
      </c>
      <c r="Y3" t="s">
        <v>0</v>
      </c>
      <c r="Z3" t="s">
        <v>0</v>
      </c>
      <c r="AA3">
        <v>-31.6723698118114</v>
      </c>
      <c r="AB3">
        <v>-11.3416987492506</v>
      </c>
      <c r="AC3">
        <v>-32.307864760499299</v>
      </c>
      <c r="AD3">
        <v>14.365350352376501</v>
      </c>
    </row>
    <row r="4" spans="1:30" x14ac:dyDescent="0.45">
      <c r="A4">
        <v>1988</v>
      </c>
      <c r="B4">
        <v>1.2304214559386999</v>
      </c>
      <c r="C4">
        <v>1.26</v>
      </c>
      <c r="E4">
        <f t="shared" si="0"/>
        <v>-4.3519225172385863</v>
      </c>
      <c r="F4">
        <v>4.8476531578740598</v>
      </c>
      <c r="G4">
        <v>-8.1596718333334195</v>
      </c>
      <c r="H4">
        <v>-5.3942460137210704</v>
      </c>
      <c r="I4">
        <v>0.74025079979577202</v>
      </c>
      <c r="J4" t="s">
        <v>0</v>
      </c>
      <c r="K4" t="s">
        <v>0</v>
      </c>
      <c r="L4">
        <v>-2.34536903479417</v>
      </c>
      <c r="M4" t="s">
        <v>0</v>
      </c>
      <c r="N4">
        <v>-9.4168366001652402</v>
      </c>
      <c r="O4">
        <v>-2.6475071805945198</v>
      </c>
      <c r="P4">
        <v>3.5410554244060499</v>
      </c>
      <c r="Q4" t="s">
        <v>0</v>
      </c>
      <c r="R4">
        <v>-7.8729010297780899</v>
      </c>
      <c r="S4" t="s">
        <v>0</v>
      </c>
      <c r="T4">
        <v>-3.15334999808988</v>
      </c>
      <c r="U4" t="s">
        <v>0</v>
      </c>
      <c r="V4" t="s">
        <v>0</v>
      </c>
      <c r="W4" t="s">
        <v>0</v>
      </c>
      <c r="X4" t="s">
        <v>0</v>
      </c>
      <c r="Y4" t="s">
        <v>0</v>
      </c>
      <c r="Z4" t="s">
        <v>0</v>
      </c>
      <c r="AA4">
        <v>-3.7019386128229401</v>
      </c>
      <c r="AB4">
        <v>-2.7690454952495598</v>
      </c>
      <c r="AC4">
        <v>-13.091608510457</v>
      </c>
      <c r="AD4">
        <v>-11.5034003144102</v>
      </c>
    </row>
    <row r="5" spans="1:30" x14ac:dyDescent="0.45">
      <c r="A5">
        <v>1989</v>
      </c>
      <c r="B5">
        <v>1.11203846153846</v>
      </c>
      <c r="C5">
        <v>1.1399999999999999</v>
      </c>
      <c r="E5">
        <f t="shared" si="0"/>
        <v>-1.7986837542341374</v>
      </c>
      <c r="F5">
        <v>-8.9909122443030292</v>
      </c>
      <c r="G5">
        <v>-3.7817485236110699</v>
      </c>
      <c r="H5">
        <v>1.3401225194436099</v>
      </c>
      <c r="I5">
        <v>6.0788550435208998E-2</v>
      </c>
      <c r="J5" t="s">
        <v>0</v>
      </c>
      <c r="K5" t="s">
        <v>0</v>
      </c>
      <c r="L5">
        <v>-4.6404010744540498</v>
      </c>
      <c r="M5" t="s">
        <v>0</v>
      </c>
      <c r="N5">
        <v>-6.22473612512609</v>
      </c>
      <c r="O5">
        <v>-5.6122579344825398</v>
      </c>
      <c r="P5">
        <v>0.87604756876162104</v>
      </c>
      <c r="Q5" t="s">
        <v>0</v>
      </c>
      <c r="R5">
        <v>0.44268700903154501</v>
      </c>
      <c r="S5" t="s">
        <v>0</v>
      </c>
      <c r="T5">
        <v>-2.7424439417109201</v>
      </c>
      <c r="U5">
        <v>-8.11358111236936</v>
      </c>
      <c r="V5">
        <v>2.9008005500698699</v>
      </c>
      <c r="W5" t="s">
        <v>0</v>
      </c>
      <c r="X5" t="s">
        <v>0</v>
      </c>
      <c r="Y5" t="s">
        <v>0</v>
      </c>
      <c r="Z5" t="s">
        <v>0</v>
      </c>
      <c r="AA5">
        <v>1.74701323233677E-2</v>
      </c>
      <c r="AB5">
        <v>11.448279046357101</v>
      </c>
      <c r="AC5">
        <v>4.5645774077153396</v>
      </c>
      <c r="AD5">
        <v>-10.3236318958268</v>
      </c>
    </row>
    <row r="6" spans="1:30" x14ac:dyDescent="0.45">
      <c r="A6">
        <v>1990</v>
      </c>
      <c r="B6">
        <v>0.73996168582375499</v>
      </c>
      <c r="C6">
        <v>0.7</v>
      </c>
      <c r="E6">
        <f t="shared" si="0"/>
        <v>-9.0095730180648772</v>
      </c>
      <c r="F6">
        <v>7.2288173448904196</v>
      </c>
      <c r="G6">
        <v>-14.2996091305035</v>
      </c>
      <c r="H6">
        <v>-5.6546247471441804</v>
      </c>
      <c r="I6">
        <v>-0.85414379257877704</v>
      </c>
      <c r="J6" t="s">
        <v>0</v>
      </c>
      <c r="K6" t="s">
        <v>0</v>
      </c>
      <c r="L6">
        <v>-18.865369161719801</v>
      </c>
      <c r="M6" t="s">
        <v>0</v>
      </c>
      <c r="N6">
        <v>-8.5046112608953699</v>
      </c>
      <c r="O6">
        <v>-8.3549024703827097</v>
      </c>
      <c r="P6">
        <v>-4.27035986588462</v>
      </c>
      <c r="Q6" t="s">
        <v>0</v>
      </c>
      <c r="R6">
        <v>-2.3017948262914101</v>
      </c>
      <c r="S6" t="s">
        <v>0</v>
      </c>
      <c r="T6">
        <v>-17.421646240241</v>
      </c>
      <c r="U6">
        <v>-22.682825576311899</v>
      </c>
      <c r="V6">
        <v>-7.3593593365060297</v>
      </c>
      <c r="W6" t="s">
        <v>0</v>
      </c>
      <c r="X6" t="s">
        <v>0</v>
      </c>
      <c r="Y6" t="s">
        <v>0</v>
      </c>
      <c r="Z6">
        <v>-22.195470499382498</v>
      </c>
      <c r="AA6">
        <v>-18.894023501388599</v>
      </c>
      <c r="AB6">
        <v>1.13677851212367</v>
      </c>
      <c r="AC6">
        <v>-5.5087045794149603</v>
      </c>
      <c r="AD6">
        <v>-4.3608921754716601</v>
      </c>
    </row>
    <row r="7" spans="1:30" x14ac:dyDescent="0.45">
      <c r="A7">
        <v>1991</v>
      </c>
      <c r="B7">
        <v>0.572835249042145</v>
      </c>
      <c r="C7">
        <v>0.56000000000000005</v>
      </c>
      <c r="E7">
        <f t="shared" si="0"/>
        <v>-5.6984457154382122</v>
      </c>
      <c r="F7">
        <v>12.322690255560699</v>
      </c>
      <c r="G7">
        <v>-1.9269530863726501</v>
      </c>
      <c r="H7">
        <v>-1.1035807028278699</v>
      </c>
      <c r="I7">
        <v>4.2845722839890903E-2</v>
      </c>
      <c r="J7" t="s">
        <v>0</v>
      </c>
      <c r="K7" t="s">
        <v>0</v>
      </c>
      <c r="L7">
        <v>-6.5668765293912799</v>
      </c>
      <c r="M7" t="s">
        <v>0</v>
      </c>
      <c r="N7">
        <v>-2.22970279523184</v>
      </c>
      <c r="O7">
        <v>-2.31456814489832</v>
      </c>
      <c r="P7">
        <v>-11.819463062692</v>
      </c>
      <c r="Q7">
        <v>0.190723193588582</v>
      </c>
      <c r="R7">
        <v>-14.3266086020415</v>
      </c>
      <c r="S7" t="s">
        <v>0</v>
      </c>
      <c r="T7">
        <v>-3.4468296377746599</v>
      </c>
      <c r="U7">
        <v>-4.1089414840798497</v>
      </c>
      <c r="V7">
        <v>-3.5958590634944598</v>
      </c>
      <c r="W7" t="s">
        <v>0</v>
      </c>
      <c r="X7" t="s">
        <v>0</v>
      </c>
      <c r="Y7" t="s">
        <v>0</v>
      </c>
      <c r="Z7">
        <v>3.1369393040588398</v>
      </c>
      <c r="AA7">
        <v>-17.6617715889675</v>
      </c>
      <c r="AB7">
        <v>-22.566170407720101</v>
      </c>
      <c r="AC7">
        <v>-14.280498665891299</v>
      </c>
      <c r="AD7">
        <v>-12.3173975825525</v>
      </c>
    </row>
    <row r="8" spans="1:30" x14ac:dyDescent="0.45">
      <c r="A8">
        <v>1992</v>
      </c>
      <c r="B8">
        <v>0.377251908396947</v>
      </c>
      <c r="C8">
        <v>0.36</v>
      </c>
      <c r="E8">
        <f t="shared" si="0"/>
        <v>-15.304200953941967</v>
      </c>
      <c r="F8">
        <v>-13.3664522205334</v>
      </c>
      <c r="G8">
        <v>-1.2039203552675799</v>
      </c>
      <c r="H8">
        <v>-1.6530227398396999</v>
      </c>
      <c r="I8">
        <v>1.4644200501323199</v>
      </c>
      <c r="J8" t="s">
        <v>0</v>
      </c>
      <c r="K8" t="s">
        <v>0</v>
      </c>
      <c r="L8">
        <v>-6.4733165326658799</v>
      </c>
      <c r="M8">
        <v>-10.5083669201242</v>
      </c>
      <c r="N8">
        <v>-10.060123857577</v>
      </c>
      <c r="O8">
        <v>-6.2124551275481803</v>
      </c>
      <c r="P8">
        <v>-28.858242649284598</v>
      </c>
      <c r="Q8">
        <v>-37.758462007625802</v>
      </c>
      <c r="R8">
        <v>-19.455639186705501</v>
      </c>
      <c r="S8" t="s">
        <v>0</v>
      </c>
      <c r="T8">
        <v>-3.1582744200851498</v>
      </c>
      <c r="U8">
        <v>-16.884887055846701</v>
      </c>
      <c r="V8">
        <v>-25.8174876278492</v>
      </c>
      <c r="W8" t="s">
        <v>0</v>
      </c>
      <c r="X8" t="s">
        <v>0</v>
      </c>
      <c r="Y8" t="s">
        <v>0</v>
      </c>
      <c r="Z8">
        <v>-43.134255664177502</v>
      </c>
      <c r="AA8">
        <v>-31.043546956287301</v>
      </c>
      <c r="AB8">
        <v>-2.70339476171893</v>
      </c>
      <c r="AC8">
        <v>-11.956671042966899</v>
      </c>
      <c r="AD8">
        <v>-21.995719048926201</v>
      </c>
    </row>
    <row r="9" spans="1:30" x14ac:dyDescent="0.45">
      <c r="A9">
        <v>1993</v>
      </c>
      <c r="B9">
        <v>0.288314176245211</v>
      </c>
      <c r="C9">
        <v>0.28999999999999998</v>
      </c>
      <c r="E9">
        <f t="shared" si="0"/>
        <v>-2.0274011681996882</v>
      </c>
      <c r="F9">
        <v>12.7872423725163</v>
      </c>
      <c r="G9">
        <v>-1.53002843871512</v>
      </c>
      <c r="H9">
        <v>-9.2903236383383607</v>
      </c>
      <c r="I9">
        <v>0.25718384155621998</v>
      </c>
      <c r="J9" t="s">
        <v>0</v>
      </c>
      <c r="K9" t="s">
        <v>0</v>
      </c>
      <c r="L9">
        <v>-0.71199581999519501</v>
      </c>
      <c r="M9">
        <v>11.4137032077097</v>
      </c>
      <c r="N9">
        <v>-0.604745394385233</v>
      </c>
      <c r="O9">
        <v>-2.5311723324664501</v>
      </c>
      <c r="P9">
        <v>2.4357398008178999</v>
      </c>
      <c r="Q9">
        <v>-16.238425228806999</v>
      </c>
      <c r="R9">
        <v>-5.7293064852761999</v>
      </c>
      <c r="S9" t="s">
        <v>0</v>
      </c>
      <c r="T9">
        <v>9.9470457768234197E-2</v>
      </c>
      <c r="U9">
        <v>-18.4811895512895</v>
      </c>
      <c r="V9">
        <v>4.9598498866188097</v>
      </c>
      <c r="W9" t="s">
        <v>0</v>
      </c>
      <c r="X9">
        <v>6.5442609474353297</v>
      </c>
      <c r="Y9" t="s">
        <v>0</v>
      </c>
      <c r="Z9">
        <v>9.0517459212124098</v>
      </c>
      <c r="AA9">
        <v>-3.1958937405832399</v>
      </c>
      <c r="AB9">
        <v>-8.1699689833244395</v>
      </c>
      <c r="AC9">
        <v>-14.237749099181899</v>
      </c>
      <c r="AD9">
        <v>-7.3764210872660296</v>
      </c>
    </row>
    <row r="10" spans="1:30" x14ac:dyDescent="0.45">
      <c r="A10">
        <v>1994</v>
      </c>
      <c r="B10">
        <v>0.46565384615384597</v>
      </c>
      <c r="C10">
        <v>0.45</v>
      </c>
      <c r="E10">
        <f t="shared" si="0"/>
        <v>4.0940239241303935</v>
      </c>
      <c r="F10">
        <v>6.4576364363287002</v>
      </c>
      <c r="G10">
        <v>-4.1259721578982802</v>
      </c>
      <c r="H10">
        <v>-1.98996772977053</v>
      </c>
      <c r="I10">
        <v>-10.0134975075875</v>
      </c>
      <c r="J10" t="s">
        <v>0</v>
      </c>
      <c r="K10" t="s">
        <v>0</v>
      </c>
      <c r="L10">
        <v>11.788539413360001</v>
      </c>
      <c r="M10">
        <v>8.84505828837713</v>
      </c>
      <c r="N10">
        <v>-4.2026988117644803</v>
      </c>
      <c r="O10">
        <v>-1.5674574577726901</v>
      </c>
      <c r="P10">
        <v>15.174334952792501</v>
      </c>
      <c r="Q10">
        <v>16.354185578020701</v>
      </c>
      <c r="R10">
        <v>-10.3019545106763</v>
      </c>
      <c r="S10" t="s">
        <v>0</v>
      </c>
      <c r="T10">
        <v>-3.6369820335127399</v>
      </c>
      <c r="U10">
        <v>8.5977777276246901</v>
      </c>
      <c r="V10">
        <v>-10.597639187994799</v>
      </c>
      <c r="W10" t="s">
        <v>0</v>
      </c>
      <c r="X10">
        <v>35.145258734825703</v>
      </c>
      <c r="Y10" t="s">
        <v>0</v>
      </c>
      <c r="Z10">
        <v>12.6011560749554</v>
      </c>
      <c r="AA10">
        <v>-0.432156810276354</v>
      </c>
      <c r="AB10">
        <v>-11.901148270144001</v>
      </c>
      <c r="AC10">
        <v>9.5440608076344198</v>
      </c>
      <c r="AD10">
        <v>16.141944946086301</v>
      </c>
    </row>
    <row r="11" spans="1:30" x14ac:dyDescent="0.45">
      <c r="A11">
        <v>1995</v>
      </c>
      <c r="B11">
        <v>0.51915384615384597</v>
      </c>
      <c r="C11">
        <v>0.53</v>
      </c>
      <c r="E11">
        <f t="shared" si="0"/>
        <v>-2.6547763336059078</v>
      </c>
      <c r="F11">
        <v>-1.97277015074662</v>
      </c>
      <c r="G11">
        <v>1.2535502868445401</v>
      </c>
      <c r="H11">
        <v>6.6767231289267501</v>
      </c>
      <c r="I11">
        <v>-1.3281180515062401</v>
      </c>
      <c r="J11" t="s">
        <v>0</v>
      </c>
      <c r="K11" t="s">
        <v>0</v>
      </c>
      <c r="L11">
        <v>-4.7254076165182397</v>
      </c>
      <c r="M11">
        <v>-2.5984802280647599</v>
      </c>
      <c r="N11">
        <v>-7.7541531634073104</v>
      </c>
      <c r="O11">
        <v>-0.41966598810913103</v>
      </c>
      <c r="P11">
        <v>5.47907126238447</v>
      </c>
      <c r="Q11">
        <v>6.9301774947653598</v>
      </c>
      <c r="R11">
        <v>-3.344126036884</v>
      </c>
      <c r="S11" t="s">
        <v>0</v>
      </c>
      <c r="T11">
        <v>1.21346888874777</v>
      </c>
      <c r="U11">
        <v>-18.858919515395201</v>
      </c>
      <c r="V11">
        <v>-0.59538333474402805</v>
      </c>
      <c r="W11" t="s">
        <v>0</v>
      </c>
      <c r="X11">
        <v>-2.6849848368707101</v>
      </c>
      <c r="Y11" t="s">
        <v>0</v>
      </c>
      <c r="Z11">
        <v>-8.3168362941337897</v>
      </c>
      <c r="AA11">
        <v>-16.6513297629246</v>
      </c>
      <c r="AB11">
        <v>1.93084087072448</v>
      </c>
      <c r="AC11">
        <v>4.2879579397066001</v>
      </c>
      <c r="AD11">
        <v>-11.617141564913499</v>
      </c>
    </row>
    <row r="12" spans="1:30" x14ac:dyDescent="0.45">
      <c r="A12">
        <v>1996</v>
      </c>
      <c r="B12">
        <v>0.48026717557251902</v>
      </c>
      <c r="C12">
        <v>0.48</v>
      </c>
      <c r="E12">
        <f t="shared" si="0"/>
        <v>-10.281303761195501</v>
      </c>
      <c r="F12">
        <v>-18.300556958759302</v>
      </c>
      <c r="G12">
        <v>-12.3098839372791</v>
      </c>
      <c r="H12">
        <v>-9.4740505386300207</v>
      </c>
      <c r="I12">
        <v>-28.344796343385699</v>
      </c>
      <c r="J12" t="s">
        <v>0</v>
      </c>
      <c r="K12" t="s">
        <v>0</v>
      </c>
      <c r="L12">
        <v>-14.281747474648601</v>
      </c>
      <c r="M12">
        <v>-23.475320584027202</v>
      </c>
      <c r="N12">
        <v>-5.3076295584055</v>
      </c>
      <c r="O12">
        <v>-12.2621687909024</v>
      </c>
      <c r="P12">
        <v>3.7989702550187299</v>
      </c>
      <c r="Q12">
        <v>-28.534565285902001</v>
      </c>
      <c r="R12">
        <v>-5.4726947240408901</v>
      </c>
      <c r="S12" t="s">
        <v>0</v>
      </c>
      <c r="T12">
        <v>-1.48926132279082</v>
      </c>
      <c r="U12">
        <v>-6.7666030459323498E-2</v>
      </c>
      <c r="V12">
        <v>-14.182567143134801</v>
      </c>
      <c r="W12" t="s">
        <v>0</v>
      </c>
      <c r="X12">
        <v>-2.0781869077697102</v>
      </c>
      <c r="Y12" t="s">
        <v>0</v>
      </c>
      <c r="Z12">
        <v>-15.700817991332</v>
      </c>
      <c r="AA12">
        <v>-6.7835970216762203</v>
      </c>
      <c r="AB12">
        <v>-0.49420688878612401</v>
      </c>
      <c r="AC12">
        <v>-11.809090608122499</v>
      </c>
      <c r="AD12">
        <v>0.94376263112343395</v>
      </c>
    </row>
    <row r="13" spans="1:30" x14ac:dyDescent="0.45">
      <c r="A13">
        <v>1997</v>
      </c>
      <c r="B13">
        <v>0.64402298850574702</v>
      </c>
      <c r="C13">
        <v>0.67</v>
      </c>
      <c r="E13">
        <f t="shared" si="0"/>
        <v>-5.8025355019338898</v>
      </c>
      <c r="F13">
        <v>16.6922236594982</v>
      </c>
      <c r="G13">
        <v>2.78652274894129</v>
      </c>
      <c r="H13">
        <v>4.8207398680344404</v>
      </c>
      <c r="I13">
        <v>1.0036295505550199</v>
      </c>
      <c r="J13" t="s">
        <v>0</v>
      </c>
      <c r="K13" t="s">
        <v>0</v>
      </c>
      <c r="L13">
        <v>-1.5481445506659399</v>
      </c>
      <c r="M13">
        <v>-10.4742439498773</v>
      </c>
      <c r="N13">
        <v>1.0571955392305801</v>
      </c>
      <c r="O13">
        <v>0.96866009063609204</v>
      </c>
      <c r="P13">
        <v>-9.7118484305083896</v>
      </c>
      <c r="Q13">
        <v>-17.150444307132901</v>
      </c>
      <c r="R13">
        <v>-22.3881220937165</v>
      </c>
      <c r="S13" t="s">
        <v>0</v>
      </c>
      <c r="T13">
        <v>1.09511916407551</v>
      </c>
      <c r="U13">
        <v>15.3522405272887</v>
      </c>
      <c r="V13">
        <v>-33.833251310044297</v>
      </c>
      <c r="W13" t="s">
        <v>0</v>
      </c>
      <c r="X13">
        <v>-6.8539630578488397</v>
      </c>
      <c r="Y13" t="s">
        <v>0</v>
      </c>
      <c r="Z13">
        <v>-7.3086059783660602</v>
      </c>
      <c r="AA13">
        <v>-27.113104089091902</v>
      </c>
      <c r="AB13">
        <v>8.7598031265262204</v>
      </c>
      <c r="AC13">
        <v>-19.517685170788901</v>
      </c>
      <c r="AD13">
        <v>-12.687431375422801</v>
      </c>
    </row>
    <row r="14" spans="1:30" x14ac:dyDescent="0.45">
      <c r="A14">
        <v>1998</v>
      </c>
      <c r="B14">
        <v>0.74203065134099599</v>
      </c>
      <c r="C14">
        <v>0.74</v>
      </c>
      <c r="E14">
        <f t="shared" si="0"/>
        <v>2.4742364815390299</v>
      </c>
      <c r="F14">
        <v>12.521880037747</v>
      </c>
      <c r="G14">
        <v>-0.62465161158556304</v>
      </c>
      <c r="H14">
        <v>-2.1106713328814699</v>
      </c>
      <c r="I14">
        <v>-4.9594634767131298</v>
      </c>
      <c r="J14" t="s">
        <v>0</v>
      </c>
      <c r="K14" t="s">
        <v>0</v>
      </c>
      <c r="L14">
        <v>-0.393773704418933</v>
      </c>
      <c r="M14">
        <v>-1.6217335974710501</v>
      </c>
      <c r="N14">
        <v>-7.3274287591090101E-2</v>
      </c>
      <c r="O14">
        <v>-1.69186392506283</v>
      </c>
      <c r="P14">
        <v>-9.1177095055467703</v>
      </c>
      <c r="Q14">
        <v>-0.77515778197951601</v>
      </c>
      <c r="R14">
        <v>11.4663039294598</v>
      </c>
      <c r="S14" t="s">
        <v>0</v>
      </c>
      <c r="T14">
        <v>1.8016293963888801</v>
      </c>
      <c r="U14">
        <v>18.336728162739</v>
      </c>
      <c r="V14">
        <v>34.588156225057297</v>
      </c>
      <c r="W14" t="s">
        <v>0</v>
      </c>
      <c r="X14">
        <v>-0.11151341195409301</v>
      </c>
      <c r="Y14" t="s">
        <v>0</v>
      </c>
      <c r="Z14">
        <v>-1.75334814998733</v>
      </c>
      <c r="AA14">
        <v>11.4416059596323</v>
      </c>
      <c r="AB14">
        <v>-4.5107350856468003</v>
      </c>
      <c r="AC14">
        <v>-6.2649335265923201</v>
      </c>
      <c r="AD14">
        <v>-6.6627446828127699</v>
      </c>
    </row>
    <row r="15" spans="1:30" x14ac:dyDescent="0.45">
      <c r="A15">
        <v>1999</v>
      </c>
      <c r="B15">
        <v>0.72386973180076597</v>
      </c>
      <c r="C15">
        <v>0.7</v>
      </c>
      <c r="E15">
        <f t="shared" si="0"/>
        <v>0.58210070188487451</v>
      </c>
      <c r="F15">
        <v>5.4517976441256097</v>
      </c>
      <c r="G15">
        <v>3.2427835608350102</v>
      </c>
      <c r="H15">
        <v>3.0810168979214598</v>
      </c>
      <c r="I15">
        <v>5.89107306613929</v>
      </c>
      <c r="J15" t="s">
        <v>0</v>
      </c>
      <c r="K15" t="s">
        <v>0</v>
      </c>
      <c r="L15">
        <v>2.6691146904200198</v>
      </c>
      <c r="M15">
        <v>3.12963690140145</v>
      </c>
      <c r="N15">
        <v>0.32635283754827099</v>
      </c>
      <c r="O15">
        <v>2.3509169921806898</v>
      </c>
      <c r="P15">
        <v>3.1318600811459198</v>
      </c>
      <c r="Q15">
        <v>1.7030353751499401</v>
      </c>
      <c r="R15">
        <v>1.0526865473876901</v>
      </c>
      <c r="S15" t="s">
        <v>0</v>
      </c>
      <c r="T15">
        <v>0.11238787116495499</v>
      </c>
      <c r="U15">
        <v>-1.51441679552595</v>
      </c>
      <c r="V15">
        <v>-15.3365077441598</v>
      </c>
      <c r="W15" t="s">
        <v>0</v>
      </c>
      <c r="X15">
        <v>-8.1042310064777006</v>
      </c>
      <c r="Y15" t="s">
        <v>0</v>
      </c>
      <c r="Z15">
        <v>12.0063309323371</v>
      </c>
      <c r="AA15">
        <v>-1.81172237701155</v>
      </c>
      <c r="AB15">
        <v>4.4071284448862498</v>
      </c>
      <c r="AC15">
        <v>3.2250096202647298</v>
      </c>
      <c r="AD15">
        <v>-13.3722395020359</v>
      </c>
    </row>
    <row r="16" spans="1:30" x14ac:dyDescent="0.45">
      <c r="A16">
        <v>2000</v>
      </c>
      <c r="B16">
        <v>0.67492307692307596</v>
      </c>
      <c r="C16">
        <v>0.65</v>
      </c>
      <c r="E16">
        <f t="shared" si="0"/>
        <v>-5.3827348448114014</v>
      </c>
      <c r="F16">
        <v>-25.8852415823557</v>
      </c>
      <c r="G16">
        <v>-3.1547137391637801</v>
      </c>
      <c r="H16">
        <v>-1.20839838306611</v>
      </c>
      <c r="I16">
        <v>4.2160446526641699</v>
      </c>
      <c r="J16" t="s">
        <v>0</v>
      </c>
      <c r="K16">
        <v>11.050555082579301</v>
      </c>
      <c r="L16">
        <v>-2.8397737052291498</v>
      </c>
      <c r="M16">
        <v>-1.6312147819352001</v>
      </c>
      <c r="N16">
        <v>-0.583621070266645</v>
      </c>
      <c r="O16">
        <v>-2.31641578792892</v>
      </c>
      <c r="P16">
        <v>1.8384398470652901</v>
      </c>
      <c r="Q16">
        <v>-1.0364569317261401</v>
      </c>
      <c r="R16">
        <v>13.593100451247</v>
      </c>
      <c r="S16" t="s">
        <v>0</v>
      </c>
      <c r="T16">
        <v>-0.84609694553691395</v>
      </c>
      <c r="U16">
        <v>-24.3541243329779</v>
      </c>
      <c r="V16">
        <v>-13.6564526677133</v>
      </c>
      <c r="W16" t="s">
        <v>0</v>
      </c>
      <c r="X16">
        <v>-4.8464081205924296</v>
      </c>
      <c r="Y16" t="s">
        <v>0</v>
      </c>
      <c r="Z16">
        <v>-6.1076114707621496</v>
      </c>
      <c r="AA16">
        <v>-10.879749433830799</v>
      </c>
      <c r="AB16">
        <v>-11.261019864761399</v>
      </c>
      <c r="AC16">
        <v>-29.6498061387516</v>
      </c>
      <c r="AD16">
        <v>-3.4784668179970599</v>
      </c>
    </row>
    <row r="17" spans="1:30" x14ac:dyDescent="0.45">
      <c r="A17">
        <v>2001</v>
      </c>
      <c r="B17">
        <v>0.35977011494252897</v>
      </c>
      <c r="C17">
        <v>0.32</v>
      </c>
      <c r="E17">
        <f t="shared" si="0"/>
        <v>-4.7893199039268435</v>
      </c>
      <c r="F17">
        <v>-18.189828716376901</v>
      </c>
      <c r="G17">
        <v>-0.62140264756764896</v>
      </c>
      <c r="H17">
        <v>-1.3961727610311201</v>
      </c>
      <c r="I17">
        <v>-10.0436624186147</v>
      </c>
      <c r="J17" t="s">
        <v>0</v>
      </c>
      <c r="K17">
        <v>-19.7238588467577</v>
      </c>
      <c r="L17">
        <v>-2.8382780005349</v>
      </c>
      <c r="M17">
        <v>-0.39823066807384999</v>
      </c>
      <c r="N17">
        <v>-0.94453316643510699</v>
      </c>
      <c r="O17">
        <v>-0.57733863966363697</v>
      </c>
      <c r="P17">
        <v>-0.62305303885753505</v>
      </c>
      <c r="Q17">
        <v>-3.02594256222336</v>
      </c>
      <c r="R17">
        <v>2.5842984022898299</v>
      </c>
      <c r="S17" t="s">
        <v>0</v>
      </c>
      <c r="T17">
        <v>-1.1310915820558001</v>
      </c>
      <c r="U17">
        <v>1.6072659979751101</v>
      </c>
      <c r="V17">
        <v>1.66640950962497</v>
      </c>
      <c r="W17">
        <v>-20.7242843825608</v>
      </c>
      <c r="X17">
        <v>-0.89892515732536504</v>
      </c>
      <c r="Y17">
        <v>-12.763775090741801</v>
      </c>
      <c r="Z17">
        <v>-1.7158415407472201</v>
      </c>
      <c r="AA17">
        <v>-2.95943685482571</v>
      </c>
      <c r="AB17">
        <v>-16.891020144256601</v>
      </c>
      <c r="AC17">
        <v>1.55297829409979</v>
      </c>
      <c r="AD17">
        <v>-2.0986337756573299</v>
      </c>
    </row>
    <row r="18" spans="1:30" x14ac:dyDescent="0.45">
      <c r="A18">
        <v>2002</v>
      </c>
      <c r="B18">
        <v>0.17854406130268199</v>
      </c>
      <c r="C18">
        <v>0.18</v>
      </c>
      <c r="E18">
        <f t="shared" si="0"/>
        <v>-4.8958223278851163</v>
      </c>
      <c r="F18">
        <v>-4.9700785680511403</v>
      </c>
      <c r="G18">
        <v>-10.439750106902499</v>
      </c>
      <c r="H18">
        <v>-5.2154094914317097</v>
      </c>
      <c r="I18">
        <v>-6.2269207613824804</v>
      </c>
      <c r="J18" t="s">
        <v>0</v>
      </c>
      <c r="K18">
        <v>0.58483567029684702</v>
      </c>
      <c r="L18">
        <v>-1.2533692278562301</v>
      </c>
      <c r="M18">
        <v>-4.5733961341969804</v>
      </c>
      <c r="N18">
        <v>-5.58314708668191</v>
      </c>
      <c r="O18">
        <v>-5.5778640520657898</v>
      </c>
      <c r="P18">
        <v>-5.3335750021925596</v>
      </c>
      <c r="Q18">
        <v>-3.59129998365457</v>
      </c>
      <c r="R18">
        <v>-7.9052388760591699</v>
      </c>
      <c r="S18" t="s">
        <v>0</v>
      </c>
      <c r="T18">
        <v>-2.8374770803278602</v>
      </c>
      <c r="U18">
        <v>9.1780204798688594</v>
      </c>
      <c r="V18">
        <v>-9.0243988216749393</v>
      </c>
      <c r="W18">
        <v>-16.7097991480038</v>
      </c>
      <c r="X18">
        <v>-4.0528146576909903</v>
      </c>
      <c r="Y18">
        <v>10.382370789062</v>
      </c>
      <c r="Z18">
        <v>-4.4553769699935097</v>
      </c>
      <c r="AA18">
        <v>-6.5393898091868898</v>
      </c>
      <c r="AB18">
        <v>-3.7428236623175999</v>
      </c>
      <c r="AC18">
        <v>0.769553870023856</v>
      </c>
      <c r="AD18">
        <v>-25.486564910938601</v>
      </c>
    </row>
    <row r="19" spans="1:30" x14ac:dyDescent="0.45">
      <c r="A19">
        <v>2003</v>
      </c>
      <c r="B19">
        <v>0.194789272030651</v>
      </c>
      <c r="C19">
        <v>0.2</v>
      </c>
      <c r="E19">
        <f t="shared" si="0"/>
        <v>3.2912315748644638</v>
      </c>
      <c r="F19">
        <v>14.8697871296483</v>
      </c>
      <c r="G19">
        <v>1.13493528530155</v>
      </c>
      <c r="H19">
        <v>1.24957984461544</v>
      </c>
      <c r="I19">
        <v>7.3512653095049201</v>
      </c>
      <c r="J19" t="s">
        <v>0</v>
      </c>
      <c r="K19">
        <v>-11.100793074123001</v>
      </c>
      <c r="L19">
        <v>3.4765630791875299</v>
      </c>
      <c r="M19">
        <v>0.86826483247915598</v>
      </c>
      <c r="N19">
        <v>2.3748680945349898</v>
      </c>
      <c r="O19">
        <v>0.74920397938787198</v>
      </c>
      <c r="P19">
        <v>1.2349506851288199</v>
      </c>
      <c r="Q19">
        <v>1.43868188111691</v>
      </c>
      <c r="R19">
        <v>10.147986802281901</v>
      </c>
      <c r="S19" t="s">
        <v>0</v>
      </c>
      <c r="T19">
        <v>1.4799275015562501</v>
      </c>
      <c r="U19">
        <v>0.30568547068368401</v>
      </c>
      <c r="V19">
        <v>-6.7414092636552896</v>
      </c>
      <c r="W19">
        <v>8.0523946089785206</v>
      </c>
      <c r="X19">
        <v>0.87450281666414797</v>
      </c>
      <c r="Y19">
        <v>13.6762434384625</v>
      </c>
      <c r="Z19">
        <v>0.88874467791366396</v>
      </c>
      <c r="AA19">
        <v>-5.8396599620056699</v>
      </c>
      <c r="AB19">
        <v>12.398333704194</v>
      </c>
      <c r="AC19">
        <v>1.0191399151771701</v>
      </c>
      <c r="AD19">
        <v>15.789129464849299</v>
      </c>
    </row>
    <row r="20" spans="1:30" x14ac:dyDescent="0.45">
      <c r="A20">
        <v>2004</v>
      </c>
      <c r="B20">
        <v>0.23068702290076301</v>
      </c>
      <c r="C20">
        <v>0.24</v>
      </c>
      <c r="E20">
        <f t="shared" si="0"/>
        <v>0.89666973460299026</v>
      </c>
      <c r="F20">
        <v>14.189131168225501</v>
      </c>
      <c r="G20">
        <v>-0.81329376218364802</v>
      </c>
      <c r="H20">
        <v>-0.21747447530167099</v>
      </c>
      <c r="I20">
        <v>0.111950902328196</v>
      </c>
      <c r="J20" t="s">
        <v>0</v>
      </c>
      <c r="K20">
        <v>-6.8673120336273001</v>
      </c>
      <c r="L20">
        <v>0.75551999568858696</v>
      </c>
      <c r="M20">
        <v>-0.23636177239613701</v>
      </c>
      <c r="N20">
        <v>-0.79232347619489496</v>
      </c>
      <c r="O20">
        <v>-0.38862160449872402</v>
      </c>
      <c r="P20">
        <v>0.21791047638146199</v>
      </c>
      <c r="Q20">
        <v>-0.24065967972805399</v>
      </c>
      <c r="R20">
        <v>1.5388653615311301</v>
      </c>
      <c r="S20" t="s">
        <v>0</v>
      </c>
      <c r="T20">
        <v>-2.03162666476294</v>
      </c>
      <c r="U20">
        <v>15.145773925166299</v>
      </c>
      <c r="V20">
        <v>-6.8838110542812201</v>
      </c>
      <c r="W20">
        <v>-0.76878350860376798</v>
      </c>
      <c r="X20">
        <v>-0.70599072935586105</v>
      </c>
      <c r="Y20">
        <v>2.9794148071520201</v>
      </c>
      <c r="Z20">
        <v>-0.26598189432050401</v>
      </c>
      <c r="AA20">
        <v>2.5809369041508998</v>
      </c>
      <c r="AB20">
        <v>0.86833647166972106</v>
      </c>
      <c r="AC20">
        <v>1.5158049606325199</v>
      </c>
      <c r="AD20">
        <v>0.93199957819716095</v>
      </c>
    </row>
    <row r="21" spans="1:30" x14ac:dyDescent="0.45">
      <c r="A21">
        <v>2005</v>
      </c>
      <c r="B21">
        <v>0.38861538461538497</v>
      </c>
      <c r="C21">
        <v>0.4</v>
      </c>
      <c r="E21">
        <f t="shared" si="0"/>
        <v>6.2081698429138052</v>
      </c>
      <c r="F21">
        <v>14.979253176301301</v>
      </c>
      <c r="G21">
        <v>0.74836661183469699</v>
      </c>
      <c r="H21">
        <v>1.21454313920796</v>
      </c>
      <c r="I21">
        <v>13.9399491328805</v>
      </c>
      <c r="J21" t="s">
        <v>0</v>
      </c>
      <c r="K21">
        <v>7.4078642734818401E-2</v>
      </c>
      <c r="L21">
        <v>1.0223236729091201</v>
      </c>
      <c r="M21">
        <v>0.98231564609629596</v>
      </c>
      <c r="N21">
        <v>1.24231567031504</v>
      </c>
      <c r="O21">
        <v>0.99323626201912396</v>
      </c>
      <c r="P21">
        <v>0.338379045615469</v>
      </c>
      <c r="Q21">
        <v>1.1817726770140999</v>
      </c>
      <c r="R21">
        <v>18.909070963435202</v>
      </c>
      <c r="S21" t="s">
        <v>0</v>
      </c>
      <c r="T21">
        <v>0.91285548684707896</v>
      </c>
      <c r="U21">
        <v>13.3620322873833</v>
      </c>
      <c r="V21">
        <v>17.837051967002601</v>
      </c>
      <c r="W21">
        <v>11.4964849529315</v>
      </c>
      <c r="X21">
        <v>0.99664323713103897</v>
      </c>
      <c r="Y21">
        <v>1.6578917147591901</v>
      </c>
      <c r="Z21">
        <v>0.87236693593413905</v>
      </c>
      <c r="AA21">
        <v>9.7564559252675895</v>
      </c>
      <c r="AB21">
        <v>6.8342678246780899</v>
      </c>
      <c r="AC21">
        <v>18.9623794966767</v>
      </c>
      <c r="AD21">
        <v>4.4738719180426898</v>
      </c>
    </row>
    <row r="22" spans="1:30" x14ac:dyDescent="0.45">
      <c r="A22">
        <v>2006</v>
      </c>
      <c r="B22">
        <v>0.44346153846153802</v>
      </c>
      <c r="C22">
        <v>0.46</v>
      </c>
      <c r="E22">
        <f t="shared" si="0"/>
        <v>-3.5188354352003994</v>
      </c>
      <c r="F22">
        <v>-23.785878317571999</v>
      </c>
      <c r="G22">
        <v>-0.71336709822737998</v>
      </c>
      <c r="H22">
        <v>-0.32721725101122001</v>
      </c>
      <c r="I22">
        <v>-4.0444896179946301</v>
      </c>
      <c r="J22" t="s">
        <v>0</v>
      </c>
      <c r="K22">
        <v>-1.5182757376856399</v>
      </c>
      <c r="L22">
        <v>-0.32562681286950101</v>
      </c>
      <c r="M22">
        <v>-0.63906822885743997</v>
      </c>
      <c r="N22">
        <v>-0.227510222720682</v>
      </c>
      <c r="O22">
        <v>-0.50423264173660698</v>
      </c>
      <c r="P22">
        <v>-0.61951955766947697</v>
      </c>
      <c r="Q22">
        <v>-0.58355252450579098</v>
      </c>
      <c r="R22">
        <v>-15.605386822007199</v>
      </c>
      <c r="S22" t="s">
        <v>0</v>
      </c>
      <c r="T22">
        <v>-0.50030831767603001</v>
      </c>
      <c r="U22">
        <v>-8.9947004648361109</v>
      </c>
      <c r="V22">
        <v>-2.4163434340769898</v>
      </c>
      <c r="W22">
        <v>-2.2749022564360102</v>
      </c>
      <c r="X22">
        <v>-9.7136722957344601E-2</v>
      </c>
      <c r="Y22">
        <v>0.13214368703096799</v>
      </c>
      <c r="Z22">
        <v>-5.43461896591566E-2</v>
      </c>
      <c r="AA22">
        <v>-5.7028709502153596</v>
      </c>
      <c r="AB22">
        <v>-5.4930576058072802</v>
      </c>
      <c r="AC22">
        <v>-4.2009023892987303</v>
      </c>
      <c r="AD22">
        <v>-2.4366655328195699</v>
      </c>
    </row>
    <row r="23" spans="1:30" x14ac:dyDescent="0.45">
      <c r="A23">
        <v>2007</v>
      </c>
      <c r="B23">
        <v>0.88436781609195403</v>
      </c>
      <c r="C23">
        <v>0.61</v>
      </c>
      <c r="E23">
        <f t="shared" si="0"/>
        <v>-1.8453874569017805</v>
      </c>
      <c r="F23">
        <v>-3.7097826180703501</v>
      </c>
      <c r="G23">
        <v>-0.26985755410245799</v>
      </c>
      <c r="H23">
        <v>2.31731751519249E-3</v>
      </c>
      <c r="I23">
        <v>-9.5029456249016704</v>
      </c>
      <c r="J23" t="s">
        <v>0</v>
      </c>
      <c r="K23">
        <v>-5.4765475011928499</v>
      </c>
      <c r="L23">
        <v>0.22163512827920301</v>
      </c>
      <c r="M23">
        <v>8.5464414886814694E-2</v>
      </c>
      <c r="N23">
        <v>0.50263973917887494</v>
      </c>
      <c r="O23">
        <v>0.73773422609330896</v>
      </c>
      <c r="P23">
        <v>5.1490304847193196</v>
      </c>
      <c r="Q23">
        <v>1.56727614381057</v>
      </c>
      <c r="R23">
        <v>-2.5806440782319999</v>
      </c>
      <c r="S23" t="s">
        <v>0</v>
      </c>
      <c r="T23">
        <v>-0.14597662072755199</v>
      </c>
      <c r="U23">
        <v>-6.7287226812868903</v>
      </c>
      <c r="V23">
        <v>4.6286988003128799</v>
      </c>
      <c r="W23">
        <v>-7.3748927132278599</v>
      </c>
      <c r="X23">
        <v>0.28254037983562302</v>
      </c>
      <c r="Y23">
        <v>-0.99317776482676801</v>
      </c>
      <c r="Z23">
        <v>4.3313501286178301E-2</v>
      </c>
      <c r="AA23">
        <v>-9.1675624496302408</v>
      </c>
      <c r="AB23">
        <v>-2.7163302868081902</v>
      </c>
      <c r="AC23">
        <v>-3.0622269234956199</v>
      </c>
      <c r="AD23">
        <v>-3.9358948281564698</v>
      </c>
    </row>
    <row r="24" spans="1:30" x14ac:dyDescent="0.45">
      <c r="A24">
        <v>2008</v>
      </c>
      <c r="B24">
        <v>1.4597709923664099</v>
      </c>
      <c r="C24">
        <v>1.2649999999999999</v>
      </c>
      <c r="E24">
        <f t="shared" si="0"/>
        <v>-3.6062847744571975</v>
      </c>
      <c r="F24">
        <v>-11.661351195072699</v>
      </c>
      <c r="G24">
        <v>-2.3678774798405602</v>
      </c>
      <c r="H24">
        <v>-1.5264697087630501</v>
      </c>
      <c r="I24">
        <v>-1.3177106234362299</v>
      </c>
      <c r="J24">
        <v>-20.558920102439401</v>
      </c>
      <c r="K24">
        <v>-11.131886248084999</v>
      </c>
      <c r="L24">
        <v>-1.7649634908396801</v>
      </c>
      <c r="M24">
        <v>-1.5354931847087401</v>
      </c>
      <c r="N24">
        <v>-1.9232743775349199</v>
      </c>
      <c r="O24">
        <v>-1.6234424624970101</v>
      </c>
      <c r="P24">
        <v>-5.9618615825414301</v>
      </c>
      <c r="Q24">
        <v>-1.01386501196461</v>
      </c>
      <c r="R24">
        <v>0.259815064775893</v>
      </c>
      <c r="S24" t="s">
        <v>0</v>
      </c>
      <c r="T24">
        <v>-1.6185605819681801</v>
      </c>
      <c r="U24">
        <v>-4.1267934504071402</v>
      </c>
      <c r="V24">
        <v>-17.8964658551761</v>
      </c>
      <c r="W24">
        <v>-6.7254518225777797</v>
      </c>
      <c r="X24">
        <v>-0.75670688643805295</v>
      </c>
      <c r="Y24">
        <v>0.115349511420234</v>
      </c>
      <c r="Z24">
        <v>-0.98372346346518202</v>
      </c>
      <c r="AA24">
        <v>3.2395622432744098</v>
      </c>
      <c r="AB24">
        <v>-10.8093013555259</v>
      </c>
      <c r="AC24">
        <v>21.657645703885599</v>
      </c>
      <c r="AD24">
        <v>-6.5190882270472104</v>
      </c>
    </row>
    <row r="25" spans="1:30" x14ac:dyDescent="0.45">
      <c r="A25">
        <v>2009</v>
      </c>
      <c r="B25">
        <v>0.50724137931034396</v>
      </c>
      <c r="C25">
        <v>0.33</v>
      </c>
      <c r="E25">
        <f t="shared" si="0"/>
        <v>3.220713486599506</v>
      </c>
      <c r="F25">
        <v>-1.5065055344090199</v>
      </c>
      <c r="G25">
        <v>2.7020518015524901</v>
      </c>
      <c r="H25">
        <v>2.6436485775784</v>
      </c>
      <c r="I25">
        <v>13.387104868226499</v>
      </c>
      <c r="J25">
        <v>8.4280260285907609</v>
      </c>
      <c r="K25">
        <v>10.5316879440667</v>
      </c>
      <c r="L25">
        <v>2.5876571680733198</v>
      </c>
      <c r="M25">
        <v>2.37611062050749</v>
      </c>
      <c r="N25">
        <v>3.34566281320883</v>
      </c>
      <c r="O25">
        <v>2.6462684595340802</v>
      </c>
      <c r="P25">
        <v>2.3292686911454599</v>
      </c>
      <c r="Q25">
        <v>1.80060606279562</v>
      </c>
      <c r="R25">
        <v>4.8457794501151499</v>
      </c>
      <c r="S25" t="s">
        <v>0</v>
      </c>
      <c r="T25">
        <v>2.0263684808673101</v>
      </c>
      <c r="U25">
        <v>-13.428728839157101</v>
      </c>
      <c r="V25">
        <v>9.5898803914695794</v>
      </c>
      <c r="W25">
        <v>15.3935804485609</v>
      </c>
      <c r="X25">
        <v>1.5158434167492201</v>
      </c>
      <c r="Y25">
        <v>0.79865680428256502</v>
      </c>
      <c r="Z25">
        <v>1.5556977964910199</v>
      </c>
      <c r="AA25">
        <v>3.6374729215656898</v>
      </c>
      <c r="AB25">
        <v>11.6028421429865</v>
      </c>
      <c r="AC25">
        <v>-21.056974750563</v>
      </c>
      <c r="AD25">
        <v>9.5451179141496798</v>
      </c>
    </row>
    <row r="26" spans="1:30" x14ac:dyDescent="0.45">
      <c r="A26">
        <v>2010</v>
      </c>
      <c r="B26">
        <v>0.19402298850574701</v>
      </c>
      <c r="C26">
        <v>0.16</v>
      </c>
      <c r="E26">
        <f t="shared" si="0"/>
        <v>4.8440897237101872</v>
      </c>
      <c r="F26">
        <v>-5.6691599041235197</v>
      </c>
      <c r="G26">
        <v>3.5890627690702801</v>
      </c>
      <c r="H26">
        <v>6.7845621688236797</v>
      </c>
      <c r="I26">
        <v>7.7089387022462299</v>
      </c>
      <c r="J26">
        <v>10.4924009832495</v>
      </c>
      <c r="K26">
        <v>6.2480219613739498</v>
      </c>
      <c r="L26">
        <v>2.2912127441164598</v>
      </c>
      <c r="M26">
        <v>0.74882056746584202</v>
      </c>
      <c r="N26">
        <v>2.1462514946662301</v>
      </c>
      <c r="O26">
        <v>0.88998157167286296</v>
      </c>
      <c r="P26">
        <v>15.269554179351401</v>
      </c>
      <c r="Q26">
        <v>9.07915735616543</v>
      </c>
      <c r="R26">
        <v>19.979117551641799</v>
      </c>
      <c r="S26">
        <v>-23.790239970542999</v>
      </c>
      <c r="T26">
        <v>1.7106073320785</v>
      </c>
      <c r="U26">
        <v>-5.4612081206879104</v>
      </c>
      <c r="V26">
        <v>4.7918527992133999</v>
      </c>
      <c r="W26">
        <v>12.31893731591</v>
      </c>
      <c r="X26">
        <v>0.63710225886794103</v>
      </c>
      <c r="Y26">
        <v>17.230561188798301</v>
      </c>
      <c r="Z26">
        <v>10.0630109593477</v>
      </c>
      <c r="AA26">
        <v>-2.9437757691540298</v>
      </c>
      <c r="AB26">
        <v>26.810900679178999</v>
      </c>
      <c r="AC26">
        <v>23.392582086290201</v>
      </c>
      <c r="AD26">
        <v>-23.2160098122656</v>
      </c>
    </row>
    <row r="27" spans="1:30" x14ac:dyDescent="0.45">
      <c r="A27">
        <v>2011</v>
      </c>
      <c r="B27">
        <v>0.26615384615384602</v>
      </c>
      <c r="C27">
        <v>0.23</v>
      </c>
      <c r="E27">
        <f t="shared" si="0"/>
        <v>-4.8842840428624266</v>
      </c>
      <c r="F27">
        <v>-18.005244564039199</v>
      </c>
      <c r="G27">
        <v>1.32236699644839</v>
      </c>
      <c r="H27">
        <v>7.53946621523676</v>
      </c>
      <c r="I27">
        <v>-20.499124729665098</v>
      </c>
      <c r="J27">
        <v>-20.139369475730799</v>
      </c>
      <c r="K27">
        <v>-5.4522066340392001</v>
      </c>
      <c r="L27">
        <v>8.7665893328104296</v>
      </c>
      <c r="M27">
        <v>-1.2192001704120401</v>
      </c>
      <c r="N27">
        <v>2.6442567197950999</v>
      </c>
      <c r="O27">
        <v>2.8840733796437399</v>
      </c>
      <c r="P27">
        <v>-12.3160902624905</v>
      </c>
      <c r="Q27">
        <v>27.853370160899999</v>
      </c>
      <c r="R27">
        <v>7.6228613717264899</v>
      </c>
      <c r="S27">
        <v>-34.389700788259802</v>
      </c>
      <c r="T27">
        <v>-1.3692601920738501</v>
      </c>
      <c r="U27">
        <v>-36.309120879112797</v>
      </c>
      <c r="V27">
        <v>-4.79994401922617</v>
      </c>
      <c r="W27">
        <v>-9.0987859845094992</v>
      </c>
      <c r="X27">
        <v>17.725264413152701</v>
      </c>
      <c r="Y27">
        <v>-12.0646866711364</v>
      </c>
      <c r="Z27">
        <v>21.434321638461999</v>
      </c>
      <c r="AA27">
        <v>-13.875292087436501</v>
      </c>
      <c r="AB27">
        <v>-25.961714363117501</v>
      </c>
      <c r="AC27">
        <v>-10.228363547496899</v>
      </c>
      <c r="AD27">
        <v>5.8284330690099901</v>
      </c>
    </row>
    <row r="28" spans="1:30" x14ac:dyDescent="0.45">
      <c r="A28">
        <v>2012</v>
      </c>
      <c r="B28">
        <v>0.319885057471264</v>
      </c>
      <c r="C28">
        <v>0.36</v>
      </c>
      <c r="E28">
        <f t="shared" si="0"/>
        <v>-5.2019882487228948</v>
      </c>
      <c r="F28">
        <v>-13.827847700685201</v>
      </c>
      <c r="G28">
        <v>3.1263839447405002</v>
      </c>
      <c r="H28">
        <v>13.8357190296701</v>
      </c>
      <c r="I28">
        <v>-51.594868612694903</v>
      </c>
      <c r="J28">
        <v>4.2453348547580898</v>
      </c>
      <c r="K28">
        <v>11.1741977062374</v>
      </c>
      <c r="L28">
        <v>0.45491103571491498</v>
      </c>
      <c r="M28">
        <v>0.167441490519423</v>
      </c>
      <c r="N28">
        <v>2.98222925438185</v>
      </c>
      <c r="O28">
        <v>1.29493022072327</v>
      </c>
      <c r="P28">
        <v>-15.4794141303692</v>
      </c>
      <c r="Q28">
        <v>-8.8211864677780198</v>
      </c>
      <c r="R28">
        <v>1.0184496994991299</v>
      </c>
      <c r="S28">
        <v>18.487540377363</v>
      </c>
      <c r="T28">
        <v>1.42560016661143</v>
      </c>
      <c r="U28">
        <v>-18.389358378262401</v>
      </c>
      <c r="V28">
        <v>-8.2570989639138102</v>
      </c>
      <c r="W28">
        <v>-30.712806469091699</v>
      </c>
      <c r="X28">
        <v>43.909457551801502</v>
      </c>
      <c r="Y28">
        <v>-54.2588382708729</v>
      </c>
      <c r="Z28">
        <v>-1.33529671178736</v>
      </c>
      <c r="AA28">
        <v>-19.2079848038954</v>
      </c>
      <c r="AB28">
        <v>-4.6477774389698698</v>
      </c>
      <c r="AC28">
        <v>-3.6966833752841199</v>
      </c>
      <c r="AD28">
        <v>-1.9427402264881399</v>
      </c>
    </row>
    <row r="29" spans="1:30" x14ac:dyDescent="0.45">
      <c r="A29" t="s">
        <v>119</v>
      </c>
      <c r="B29">
        <f xml:space="preserve"> CORREL(B2:B28,E2:E28)</f>
        <v>-0.2208394453216152</v>
      </c>
      <c r="C29">
        <f xml:space="preserve"> CORREL(C2:C28,E2:E28)</f>
        <v>-0.2432546539738786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29"/>
  <sheetViews>
    <sheetView topLeftCell="U1" workbookViewId="0">
      <selection activeCell="AH32" sqref="AH32"/>
    </sheetView>
  </sheetViews>
  <sheetFormatPr defaultRowHeight="14.25" x14ac:dyDescent="0.45"/>
  <sheetData>
    <row r="1" spans="1:24" x14ac:dyDescent="0.45">
      <c r="A1" t="s">
        <v>1</v>
      </c>
      <c r="B1" t="s">
        <v>117</v>
      </c>
      <c r="C1" t="s">
        <v>118</v>
      </c>
      <c r="E1" t="s">
        <v>116</v>
      </c>
      <c r="F1" t="s">
        <v>3</v>
      </c>
      <c r="G1" t="s">
        <v>6</v>
      </c>
      <c r="H1" t="s">
        <v>9</v>
      </c>
      <c r="I1" t="s">
        <v>10</v>
      </c>
      <c r="J1" t="s">
        <v>23</v>
      </c>
      <c r="K1" t="s">
        <v>24</v>
      </c>
      <c r="L1" t="s">
        <v>26</v>
      </c>
      <c r="M1" t="s">
        <v>27</v>
      </c>
      <c r="N1" t="s">
        <v>34</v>
      </c>
      <c r="O1" t="s">
        <v>36</v>
      </c>
      <c r="P1" t="s">
        <v>46</v>
      </c>
      <c r="Q1" t="s">
        <v>49</v>
      </c>
      <c r="R1" t="s">
        <v>53</v>
      </c>
      <c r="S1" t="s">
        <v>54</v>
      </c>
      <c r="T1" t="s">
        <v>67</v>
      </c>
      <c r="U1" t="s">
        <v>70</v>
      </c>
      <c r="V1" t="s">
        <v>80</v>
      </c>
      <c r="W1" t="s">
        <v>83</v>
      </c>
      <c r="X1" t="s">
        <v>84</v>
      </c>
    </row>
    <row r="2" spans="1:24" x14ac:dyDescent="0.45">
      <c r="A2">
        <v>1986</v>
      </c>
      <c r="B2">
        <v>0.81419230769230799</v>
      </c>
      <c r="C2">
        <v>0.83</v>
      </c>
      <c r="E2">
        <f t="shared" ref="E2:E28" si="0">AVERAGE(F2:X2)</f>
        <v>-3.3863133510462977</v>
      </c>
      <c r="F2">
        <v>-5.27393184204763</v>
      </c>
      <c r="G2" t="s">
        <v>0</v>
      </c>
      <c r="H2" t="s">
        <v>0</v>
      </c>
      <c r="I2" t="s">
        <v>0</v>
      </c>
      <c r="J2" t="s">
        <v>0</v>
      </c>
      <c r="K2" t="s">
        <v>0</v>
      </c>
      <c r="L2" t="s">
        <v>0</v>
      </c>
      <c r="M2" t="s">
        <v>0</v>
      </c>
      <c r="N2" t="s">
        <v>0</v>
      </c>
      <c r="O2" t="s">
        <v>0</v>
      </c>
      <c r="P2" t="s">
        <v>0</v>
      </c>
      <c r="Q2" t="s">
        <v>0</v>
      </c>
      <c r="R2">
        <v>4.3827520397429804</v>
      </c>
      <c r="S2" t="s">
        <v>0</v>
      </c>
      <c r="T2" t="s">
        <v>0</v>
      </c>
      <c r="U2" t="s">
        <v>0</v>
      </c>
      <c r="V2" t="s">
        <v>0</v>
      </c>
      <c r="W2">
        <v>-13.3608951402014</v>
      </c>
      <c r="X2">
        <v>0.70682153832085703</v>
      </c>
    </row>
    <row r="3" spans="1:24" x14ac:dyDescent="0.45">
      <c r="A3">
        <v>1987</v>
      </c>
      <c r="B3">
        <v>1.3298467432950201</v>
      </c>
      <c r="C3">
        <v>1.3</v>
      </c>
      <c r="E3">
        <f t="shared" si="0"/>
        <v>20.488364280805929</v>
      </c>
      <c r="F3">
        <v>48.820612918597703</v>
      </c>
      <c r="G3" t="s">
        <v>0</v>
      </c>
      <c r="H3" t="s">
        <v>0</v>
      </c>
      <c r="I3" t="s">
        <v>0</v>
      </c>
      <c r="J3" t="s">
        <v>0</v>
      </c>
      <c r="K3" t="s">
        <v>0</v>
      </c>
      <c r="L3" t="s">
        <v>0</v>
      </c>
      <c r="M3" t="s">
        <v>0</v>
      </c>
      <c r="N3" t="s">
        <v>0</v>
      </c>
      <c r="O3" t="s">
        <v>0</v>
      </c>
      <c r="P3" t="s">
        <v>0</v>
      </c>
      <c r="Q3" t="s">
        <v>0</v>
      </c>
      <c r="R3">
        <v>-11.4907391298935</v>
      </c>
      <c r="S3" t="s">
        <v>0</v>
      </c>
      <c r="T3" t="s">
        <v>0</v>
      </c>
      <c r="U3" t="s">
        <v>0</v>
      </c>
      <c r="V3" t="s">
        <v>0</v>
      </c>
      <c r="W3">
        <v>63.336800201587899</v>
      </c>
      <c r="X3">
        <v>-18.7132168670684</v>
      </c>
    </row>
    <row r="4" spans="1:24" x14ac:dyDescent="0.45">
      <c r="A4">
        <v>1988</v>
      </c>
      <c r="B4">
        <v>1.2304214559386999</v>
      </c>
      <c r="C4">
        <v>1.26</v>
      </c>
      <c r="E4">
        <f t="shared" si="0"/>
        <v>-5.0043565276595396</v>
      </c>
      <c r="F4">
        <v>9.0110096877266308</v>
      </c>
      <c r="G4" t="s">
        <v>0</v>
      </c>
      <c r="H4" t="s">
        <v>0</v>
      </c>
      <c r="I4" t="s">
        <v>0</v>
      </c>
      <c r="J4">
        <v>9.1265594233302192</v>
      </c>
      <c r="K4">
        <v>-55.825105341131</v>
      </c>
      <c r="L4" t="s">
        <v>0</v>
      </c>
      <c r="M4" t="s">
        <v>0</v>
      </c>
      <c r="N4" t="s">
        <v>0</v>
      </c>
      <c r="O4" t="s">
        <v>0</v>
      </c>
      <c r="P4" t="s">
        <v>0</v>
      </c>
      <c r="Q4" t="s">
        <v>0</v>
      </c>
      <c r="R4">
        <v>-5.6771129425439604</v>
      </c>
      <c r="S4" t="s">
        <v>0</v>
      </c>
      <c r="T4" t="s">
        <v>0</v>
      </c>
      <c r="U4" t="s">
        <v>0</v>
      </c>
      <c r="V4" t="s">
        <v>0</v>
      </c>
      <c r="W4">
        <v>12.5025627506581</v>
      </c>
      <c r="X4">
        <v>0.83594725600277797</v>
      </c>
    </row>
    <row r="5" spans="1:24" x14ac:dyDescent="0.45">
      <c r="A5">
        <v>1989</v>
      </c>
      <c r="B5">
        <v>1.11203846153846</v>
      </c>
      <c r="C5">
        <v>1.1399999999999999</v>
      </c>
      <c r="E5">
        <f t="shared" si="0"/>
        <v>2.3947605296190404</v>
      </c>
      <c r="F5">
        <v>41.064429504329397</v>
      </c>
      <c r="G5" t="s">
        <v>0</v>
      </c>
      <c r="H5" t="s">
        <v>0</v>
      </c>
      <c r="I5" t="s">
        <v>0</v>
      </c>
      <c r="J5">
        <v>2.0662290069083999</v>
      </c>
      <c r="K5">
        <v>8.12226158215074</v>
      </c>
      <c r="L5" t="s">
        <v>0</v>
      </c>
      <c r="M5" t="s">
        <v>0</v>
      </c>
      <c r="N5" t="s">
        <v>0</v>
      </c>
      <c r="O5" t="s">
        <v>0</v>
      </c>
      <c r="P5" t="s">
        <v>0</v>
      </c>
      <c r="Q5" t="s">
        <v>0</v>
      </c>
      <c r="R5">
        <v>-6.2180299059397903</v>
      </c>
      <c r="S5" t="s">
        <v>0</v>
      </c>
      <c r="T5" t="s">
        <v>0</v>
      </c>
      <c r="U5" t="s">
        <v>0</v>
      </c>
      <c r="V5" t="s">
        <v>0</v>
      </c>
      <c r="W5">
        <v>-31.8786360365389</v>
      </c>
      <c r="X5">
        <v>1.2123090268043899</v>
      </c>
    </row>
    <row r="6" spans="1:24" x14ac:dyDescent="0.45">
      <c r="A6">
        <v>1990</v>
      </c>
      <c r="B6">
        <v>0.73996168582375499</v>
      </c>
      <c r="C6">
        <v>0.7</v>
      </c>
      <c r="E6">
        <f t="shared" si="0"/>
        <v>-13.256116833163883</v>
      </c>
      <c r="F6">
        <v>6.77663089943443</v>
      </c>
      <c r="G6" t="s">
        <v>0</v>
      </c>
      <c r="H6" t="s">
        <v>0</v>
      </c>
      <c r="I6" t="s">
        <v>0</v>
      </c>
      <c r="J6">
        <v>-13.9774511422247</v>
      </c>
      <c r="K6">
        <v>-39.128328158124397</v>
      </c>
      <c r="L6" t="s">
        <v>0</v>
      </c>
      <c r="M6" t="s">
        <v>0</v>
      </c>
      <c r="N6" t="s">
        <v>0</v>
      </c>
      <c r="O6" t="s">
        <v>0</v>
      </c>
      <c r="P6" t="s">
        <v>0</v>
      </c>
      <c r="Q6" t="s">
        <v>0</v>
      </c>
      <c r="R6">
        <v>-24.921389825713302</v>
      </c>
      <c r="S6" t="s">
        <v>0</v>
      </c>
      <c r="T6" t="s">
        <v>0</v>
      </c>
      <c r="U6">
        <v>-26.4175237910971</v>
      </c>
      <c r="V6" t="s">
        <v>0</v>
      </c>
      <c r="W6">
        <v>12.315091009116699</v>
      </c>
      <c r="X6">
        <v>-7.4398468235388204</v>
      </c>
    </row>
    <row r="7" spans="1:24" x14ac:dyDescent="0.45">
      <c r="A7">
        <v>1991</v>
      </c>
      <c r="B7">
        <v>0.572835249042145</v>
      </c>
      <c r="C7">
        <v>0.56000000000000005</v>
      </c>
      <c r="E7">
        <f t="shared" si="0"/>
        <v>-7.6894694742278773</v>
      </c>
      <c r="F7">
        <v>-16.627014667116999</v>
      </c>
      <c r="G7" t="s">
        <v>0</v>
      </c>
      <c r="H7" t="s">
        <v>0</v>
      </c>
      <c r="I7" t="s">
        <v>0</v>
      </c>
      <c r="J7">
        <v>-2.7400330445948602</v>
      </c>
      <c r="K7">
        <v>1.5555567949460201</v>
      </c>
      <c r="L7" t="s">
        <v>0</v>
      </c>
      <c r="M7" t="s">
        <v>0</v>
      </c>
      <c r="N7" t="s">
        <v>0</v>
      </c>
      <c r="O7" t="s">
        <v>0</v>
      </c>
      <c r="P7" t="s">
        <v>0</v>
      </c>
      <c r="Q7" t="s">
        <v>0</v>
      </c>
      <c r="R7">
        <v>-11.5808652575534</v>
      </c>
      <c r="S7" t="s">
        <v>0</v>
      </c>
      <c r="T7" t="s">
        <v>0</v>
      </c>
      <c r="U7">
        <v>14.4600327845581</v>
      </c>
      <c r="V7" t="s">
        <v>0</v>
      </c>
      <c r="W7">
        <v>-24.325363549794901</v>
      </c>
      <c r="X7">
        <v>-14.5685993800391</v>
      </c>
    </row>
    <row r="8" spans="1:24" x14ac:dyDescent="0.45">
      <c r="A8">
        <v>1992</v>
      </c>
      <c r="B8">
        <v>0.377251908396947</v>
      </c>
      <c r="C8">
        <v>0.36</v>
      </c>
      <c r="E8">
        <f t="shared" si="0"/>
        <v>1.0543278285656239</v>
      </c>
      <c r="F8">
        <v>4.6678938224370699</v>
      </c>
      <c r="G8" t="s">
        <v>0</v>
      </c>
      <c r="H8" t="s">
        <v>0</v>
      </c>
      <c r="I8" t="s">
        <v>0</v>
      </c>
      <c r="J8">
        <v>-10.1975603783417</v>
      </c>
      <c r="K8">
        <v>-11.333679086786701</v>
      </c>
      <c r="L8" t="s">
        <v>0</v>
      </c>
      <c r="M8" t="s">
        <v>0</v>
      </c>
      <c r="N8" t="s">
        <v>0</v>
      </c>
      <c r="O8" t="s">
        <v>0</v>
      </c>
      <c r="P8" t="s">
        <v>0</v>
      </c>
      <c r="Q8" t="s">
        <v>0</v>
      </c>
      <c r="R8">
        <v>14.3919397799982</v>
      </c>
      <c r="S8" t="s">
        <v>0</v>
      </c>
      <c r="T8" t="s">
        <v>0</v>
      </c>
      <c r="U8">
        <v>6.3752137497355896</v>
      </c>
      <c r="V8" t="s">
        <v>0</v>
      </c>
      <c r="W8">
        <v>4.4815400316809901</v>
      </c>
      <c r="X8">
        <v>-1.0050531187640801</v>
      </c>
    </row>
    <row r="9" spans="1:24" x14ac:dyDescent="0.45">
      <c r="A9">
        <v>1993</v>
      </c>
      <c r="B9">
        <v>0.288314176245211</v>
      </c>
      <c r="C9">
        <v>0.28999999999999998</v>
      </c>
      <c r="E9">
        <f t="shared" si="0"/>
        <v>-6.1756576332320083</v>
      </c>
      <c r="F9">
        <v>3.04478967373971</v>
      </c>
      <c r="G9" t="s">
        <v>0</v>
      </c>
      <c r="H9" t="s">
        <v>0</v>
      </c>
      <c r="I9" t="s">
        <v>0</v>
      </c>
      <c r="J9">
        <v>-37.7844592851568</v>
      </c>
      <c r="K9">
        <v>-37.224380935821102</v>
      </c>
      <c r="L9" t="s">
        <v>0</v>
      </c>
      <c r="M9" t="s">
        <v>0</v>
      </c>
      <c r="N9" t="s">
        <v>0</v>
      </c>
      <c r="O9" t="s">
        <v>0</v>
      </c>
      <c r="P9" t="s">
        <v>0</v>
      </c>
      <c r="Q9" t="s">
        <v>0</v>
      </c>
      <c r="R9">
        <v>2.0713801050653702</v>
      </c>
      <c r="S9" t="s">
        <v>0</v>
      </c>
      <c r="T9" t="s">
        <v>0</v>
      </c>
      <c r="U9">
        <v>18.992206946081801</v>
      </c>
      <c r="V9" t="s">
        <v>0</v>
      </c>
      <c r="W9">
        <v>17.332037368707699</v>
      </c>
      <c r="X9">
        <v>-9.6611773052407308</v>
      </c>
    </row>
    <row r="10" spans="1:24" x14ac:dyDescent="0.45">
      <c r="A10">
        <v>1994</v>
      </c>
      <c r="B10">
        <v>0.46565384615384597</v>
      </c>
      <c r="C10">
        <v>0.45</v>
      </c>
      <c r="E10">
        <f t="shared" si="0"/>
        <v>-0.40369315733239319</v>
      </c>
      <c r="F10">
        <v>-3.61113504568327</v>
      </c>
      <c r="G10" t="s">
        <v>0</v>
      </c>
      <c r="H10" t="s">
        <v>0</v>
      </c>
      <c r="I10">
        <v>0.447502290979374</v>
      </c>
      <c r="J10">
        <v>-12.061460960895699</v>
      </c>
      <c r="K10">
        <v>15.860234128696201</v>
      </c>
      <c r="L10" t="s">
        <v>0</v>
      </c>
      <c r="M10" t="s">
        <v>0</v>
      </c>
      <c r="N10" t="s">
        <v>0</v>
      </c>
      <c r="O10" t="s">
        <v>0</v>
      </c>
      <c r="P10" t="s">
        <v>0</v>
      </c>
      <c r="Q10" t="s">
        <v>0</v>
      </c>
      <c r="R10">
        <v>-15.0637653979693</v>
      </c>
      <c r="S10" t="s">
        <v>0</v>
      </c>
      <c r="T10" t="s">
        <v>0</v>
      </c>
      <c r="U10">
        <v>6.2744228426947597</v>
      </c>
      <c r="V10" t="s">
        <v>0</v>
      </c>
      <c r="W10">
        <v>-1.9125129897198201</v>
      </c>
      <c r="X10">
        <v>6.8371698732386097</v>
      </c>
    </row>
    <row r="11" spans="1:24" x14ac:dyDescent="0.45">
      <c r="A11">
        <v>1995</v>
      </c>
      <c r="B11">
        <v>0.51915384615384597</v>
      </c>
      <c r="C11">
        <v>0.53</v>
      </c>
      <c r="E11">
        <f t="shared" si="0"/>
        <v>3.9541008678801628</v>
      </c>
      <c r="F11">
        <v>11.6098964596206</v>
      </c>
      <c r="G11">
        <v>-11.5484899110724</v>
      </c>
      <c r="H11" t="s">
        <v>0</v>
      </c>
      <c r="I11">
        <v>-0.20541449476955101</v>
      </c>
      <c r="J11">
        <v>10.6793082989408</v>
      </c>
      <c r="K11">
        <v>56.137643408890099</v>
      </c>
      <c r="L11" t="s">
        <v>0</v>
      </c>
      <c r="M11" t="s">
        <v>0</v>
      </c>
      <c r="N11" t="s">
        <v>0</v>
      </c>
      <c r="O11" t="s">
        <v>0</v>
      </c>
      <c r="P11" t="s">
        <v>0</v>
      </c>
      <c r="Q11" t="s">
        <v>0</v>
      </c>
      <c r="R11">
        <v>0.90841972690491002</v>
      </c>
      <c r="S11" t="s">
        <v>0</v>
      </c>
      <c r="T11" t="s">
        <v>0</v>
      </c>
      <c r="U11">
        <v>-14.1537256168669</v>
      </c>
      <c r="V11" t="s">
        <v>0</v>
      </c>
      <c r="W11">
        <v>3.63526805154891</v>
      </c>
      <c r="X11">
        <v>-21.475998112275001</v>
      </c>
    </row>
    <row r="12" spans="1:24" x14ac:dyDescent="0.45">
      <c r="A12">
        <v>1996</v>
      </c>
      <c r="B12">
        <v>0.48026717557251902</v>
      </c>
      <c r="C12">
        <v>0.48</v>
      </c>
      <c r="E12">
        <f t="shared" si="0"/>
        <v>0.74431028182912429</v>
      </c>
      <c r="F12">
        <v>-19.948943287789099</v>
      </c>
      <c r="G12">
        <v>-21.3349512010338</v>
      </c>
      <c r="H12" t="s">
        <v>0</v>
      </c>
      <c r="I12">
        <v>-2.8540669282320499</v>
      </c>
      <c r="J12">
        <v>9.1291673947163101</v>
      </c>
      <c r="K12">
        <v>63.800343188948503</v>
      </c>
      <c r="L12" t="s">
        <v>0</v>
      </c>
      <c r="M12" t="s">
        <v>0</v>
      </c>
      <c r="N12" t="s">
        <v>0</v>
      </c>
      <c r="O12" t="s">
        <v>0</v>
      </c>
      <c r="P12" t="s">
        <v>0</v>
      </c>
      <c r="Q12" t="s">
        <v>0</v>
      </c>
      <c r="R12">
        <v>-28.851195910047199</v>
      </c>
      <c r="S12" t="s">
        <v>0</v>
      </c>
      <c r="T12" t="s">
        <v>0</v>
      </c>
      <c r="U12">
        <v>20.418109177279099</v>
      </c>
      <c r="V12" t="s">
        <v>0</v>
      </c>
      <c r="W12">
        <v>-14.804625861376801</v>
      </c>
      <c r="X12">
        <v>1.1449559639971501</v>
      </c>
    </row>
    <row r="13" spans="1:24" x14ac:dyDescent="0.45">
      <c r="A13">
        <v>1997</v>
      </c>
      <c r="B13">
        <v>0.64402298850574702</v>
      </c>
      <c r="C13">
        <v>0.67</v>
      </c>
      <c r="E13">
        <f t="shared" si="0"/>
        <v>-15.060232197725551</v>
      </c>
      <c r="F13">
        <v>47.3280003817584</v>
      </c>
      <c r="G13">
        <v>-29.7027726620646</v>
      </c>
      <c r="H13" t="s">
        <v>0</v>
      </c>
      <c r="I13">
        <v>4.2499380954814701</v>
      </c>
      <c r="J13">
        <v>-26.784325324561401</v>
      </c>
      <c r="K13">
        <v>-75.431338702879202</v>
      </c>
      <c r="L13" t="s">
        <v>0</v>
      </c>
      <c r="M13" t="s">
        <v>0</v>
      </c>
      <c r="N13" t="s">
        <v>0</v>
      </c>
      <c r="O13" t="s">
        <v>0</v>
      </c>
      <c r="P13" t="s">
        <v>0</v>
      </c>
      <c r="Q13" t="s">
        <v>0</v>
      </c>
      <c r="R13">
        <v>-41.461478837696497</v>
      </c>
      <c r="S13" t="s">
        <v>0</v>
      </c>
      <c r="T13" t="s">
        <v>0</v>
      </c>
      <c r="U13">
        <v>-18.887142522238499</v>
      </c>
      <c r="V13" t="s">
        <v>0</v>
      </c>
      <c r="W13">
        <v>7.5495362643637902</v>
      </c>
      <c r="X13">
        <v>-2.4025064716934099</v>
      </c>
    </row>
    <row r="14" spans="1:24" x14ac:dyDescent="0.45">
      <c r="A14">
        <v>1998</v>
      </c>
      <c r="B14">
        <v>0.74203065134099599</v>
      </c>
      <c r="C14">
        <v>0.74</v>
      </c>
      <c r="E14">
        <f t="shared" si="0"/>
        <v>-7.0598010572069017</v>
      </c>
      <c r="F14">
        <v>8.0188583413229306</v>
      </c>
      <c r="G14">
        <v>-9.95600627287416E-2</v>
      </c>
      <c r="H14" t="s">
        <v>0</v>
      </c>
      <c r="I14">
        <v>-10.291374825608401</v>
      </c>
      <c r="J14">
        <v>21.2531006178517</v>
      </c>
      <c r="K14">
        <v>-77.838967363668601</v>
      </c>
      <c r="L14" t="s">
        <v>0</v>
      </c>
      <c r="M14" t="s">
        <v>0</v>
      </c>
      <c r="N14" t="s">
        <v>0</v>
      </c>
      <c r="O14" t="s">
        <v>0</v>
      </c>
      <c r="P14" t="s">
        <v>0</v>
      </c>
      <c r="Q14" t="s">
        <v>0</v>
      </c>
      <c r="R14">
        <v>9.3675680695619903</v>
      </c>
      <c r="S14" t="s">
        <v>0</v>
      </c>
      <c r="T14" t="s">
        <v>0</v>
      </c>
      <c r="U14">
        <v>-5.2639972143219902</v>
      </c>
      <c r="V14" t="s">
        <v>0</v>
      </c>
      <c r="W14">
        <v>17.702766091475599</v>
      </c>
      <c r="X14">
        <v>-26.3866031687466</v>
      </c>
    </row>
    <row r="15" spans="1:24" x14ac:dyDescent="0.45">
      <c r="A15">
        <v>1999</v>
      </c>
      <c r="B15">
        <v>0.72386973180076597</v>
      </c>
      <c r="C15">
        <v>0.7</v>
      </c>
      <c r="E15">
        <f t="shared" si="0"/>
        <v>3.3311592730948871</v>
      </c>
      <c r="F15">
        <v>9.8870367726589894</v>
      </c>
      <c r="G15">
        <v>8.7556652162313107</v>
      </c>
      <c r="H15" t="s">
        <v>0</v>
      </c>
      <c r="I15">
        <v>-9.2703889519790401</v>
      </c>
      <c r="J15">
        <v>-2.6476706882486001</v>
      </c>
      <c r="K15">
        <v>-0.85720091397571996</v>
      </c>
      <c r="L15" t="s">
        <v>0</v>
      </c>
      <c r="M15" t="s">
        <v>0</v>
      </c>
      <c r="N15" t="s">
        <v>0</v>
      </c>
      <c r="O15" t="s">
        <v>0</v>
      </c>
      <c r="P15" t="s">
        <v>0</v>
      </c>
      <c r="Q15" t="s">
        <v>0</v>
      </c>
      <c r="R15">
        <v>28.847037200878798</v>
      </c>
      <c r="S15" t="s">
        <v>0</v>
      </c>
      <c r="T15" t="s">
        <v>0</v>
      </c>
      <c r="U15">
        <v>17.143551255490301</v>
      </c>
      <c r="V15" t="s">
        <v>0</v>
      </c>
      <c r="W15">
        <v>-5.8856257617154597</v>
      </c>
      <c r="X15">
        <v>-15.9919706714866</v>
      </c>
    </row>
    <row r="16" spans="1:24" x14ac:dyDescent="0.45">
      <c r="A16">
        <v>2000</v>
      </c>
      <c r="B16">
        <v>0.67492307692307596</v>
      </c>
      <c r="C16">
        <v>0.65</v>
      </c>
      <c r="E16">
        <f t="shared" si="0"/>
        <v>-7.9946628310016576</v>
      </c>
      <c r="F16">
        <v>-6.9760369366106403</v>
      </c>
      <c r="G16">
        <v>2.3286683314633301</v>
      </c>
      <c r="H16" t="s">
        <v>0</v>
      </c>
      <c r="I16">
        <v>0.16263618152225801</v>
      </c>
      <c r="J16">
        <v>-7.8060380050521401</v>
      </c>
      <c r="K16">
        <v>-24.338244501800801</v>
      </c>
      <c r="L16" t="s">
        <v>0</v>
      </c>
      <c r="M16" t="s">
        <v>0</v>
      </c>
      <c r="N16">
        <v>2.84872263138953</v>
      </c>
      <c r="O16" t="s">
        <v>0</v>
      </c>
      <c r="P16" t="s">
        <v>0</v>
      </c>
      <c r="Q16" t="s">
        <v>0</v>
      </c>
      <c r="R16">
        <v>-18.6280774867523</v>
      </c>
      <c r="S16" t="s">
        <v>0</v>
      </c>
      <c r="T16" t="s">
        <v>0</v>
      </c>
      <c r="U16">
        <v>6.5628065103056299</v>
      </c>
      <c r="V16" t="s">
        <v>0</v>
      </c>
      <c r="W16">
        <v>-29.226788478872201</v>
      </c>
      <c r="X16">
        <v>-4.8742765556092396</v>
      </c>
    </row>
    <row r="17" spans="1:24" x14ac:dyDescent="0.45">
      <c r="A17">
        <v>2001</v>
      </c>
      <c r="B17">
        <v>0.35977011494252897</v>
      </c>
      <c r="C17">
        <v>0.32</v>
      </c>
      <c r="E17">
        <f t="shared" si="0"/>
        <v>0.87321854994006787</v>
      </c>
      <c r="F17">
        <v>-17.898437086777399</v>
      </c>
      <c r="G17">
        <v>-9.8906171718949007</v>
      </c>
      <c r="H17" t="s">
        <v>0</v>
      </c>
      <c r="I17">
        <v>8.1737208443505001</v>
      </c>
      <c r="J17">
        <v>-14.7498451960581</v>
      </c>
      <c r="K17">
        <v>-25.182160459352801</v>
      </c>
      <c r="L17" t="s">
        <v>0</v>
      </c>
      <c r="M17" t="s">
        <v>0</v>
      </c>
      <c r="N17">
        <v>40.568047213394102</v>
      </c>
      <c r="O17" t="s">
        <v>0</v>
      </c>
      <c r="P17" t="s">
        <v>0</v>
      </c>
      <c r="Q17" t="s">
        <v>0</v>
      </c>
      <c r="R17">
        <v>0.41050699617650799</v>
      </c>
      <c r="S17" t="s">
        <v>0</v>
      </c>
      <c r="T17" t="s">
        <v>0</v>
      </c>
      <c r="U17">
        <v>-0.28547072597913098</v>
      </c>
      <c r="V17" t="s">
        <v>0</v>
      </c>
      <c r="W17">
        <v>15.019887076840799</v>
      </c>
      <c r="X17">
        <v>12.5665540087011</v>
      </c>
    </row>
    <row r="18" spans="1:24" x14ac:dyDescent="0.45">
      <c r="A18">
        <v>2002</v>
      </c>
      <c r="B18">
        <v>0.17854406130268199</v>
      </c>
      <c r="C18">
        <v>0.18</v>
      </c>
      <c r="E18">
        <f t="shared" si="0"/>
        <v>-0.55735336038323868</v>
      </c>
      <c r="F18">
        <v>-8.5679870532778999</v>
      </c>
      <c r="G18">
        <v>-3.7568611405838198E-2</v>
      </c>
      <c r="H18" t="s">
        <v>0</v>
      </c>
      <c r="I18">
        <v>-23.456253384092101</v>
      </c>
      <c r="J18">
        <v>-5.4368193542711998</v>
      </c>
      <c r="K18">
        <v>0.40754042292250198</v>
      </c>
      <c r="L18" t="s">
        <v>0</v>
      </c>
      <c r="M18" t="s">
        <v>0</v>
      </c>
      <c r="N18">
        <v>-11.947795408863</v>
      </c>
      <c r="O18">
        <v>21.598752100949401</v>
      </c>
      <c r="P18" t="s">
        <v>0</v>
      </c>
      <c r="Q18" t="s">
        <v>0</v>
      </c>
      <c r="R18">
        <v>2.1918364789242202</v>
      </c>
      <c r="S18" t="s">
        <v>0</v>
      </c>
      <c r="T18" t="s">
        <v>0</v>
      </c>
      <c r="U18">
        <v>11.337547480158999</v>
      </c>
      <c r="V18" t="s">
        <v>0</v>
      </c>
      <c r="W18">
        <v>18.630339392912799</v>
      </c>
      <c r="X18">
        <v>-10.850479028173501</v>
      </c>
    </row>
    <row r="19" spans="1:24" x14ac:dyDescent="0.45">
      <c r="A19">
        <v>2003</v>
      </c>
      <c r="B19">
        <v>0.194789272030651</v>
      </c>
      <c r="C19">
        <v>0.2</v>
      </c>
      <c r="E19">
        <f t="shared" si="0"/>
        <v>2.3997870475006766</v>
      </c>
      <c r="F19">
        <v>13.359231497892599</v>
      </c>
      <c r="G19">
        <v>6.0200117924787104</v>
      </c>
      <c r="H19" t="s">
        <v>0</v>
      </c>
      <c r="I19">
        <v>-13.064438467350399</v>
      </c>
      <c r="J19">
        <v>9.6393177057746495</v>
      </c>
      <c r="K19">
        <v>-3.8362868428837098</v>
      </c>
      <c r="L19" t="s">
        <v>0</v>
      </c>
      <c r="M19" t="s">
        <v>0</v>
      </c>
      <c r="N19">
        <v>-9.3493501753110309</v>
      </c>
      <c r="O19">
        <v>-6.4389057352903496</v>
      </c>
      <c r="P19" t="s">
        <v>0</v>
      </c>
      <c r="Q19" t="s">
        <v>0</v>
      </c>
      <c r="R19">
        <v>-0.32181522013345198</v>
      </c>
      <c r="S19">
        <v>4.4024646017579396</v>
      </c>
      <c r="T19" t="s">
        <v>0</v>
      </c>
      <c r="U19">
        <v>-2.8362647806926402</v>
      </c>
      <c r="V19" t="s">
        <v>0</v>
      </c>
      <c r="W19">
        <v>16.863242822698101</v>
      </c>
      <c r="X19">
        <v>14.360237371067701</v>
      </c>
    </row>
    <row r="20" spans="1:24" x14ac:dyDescent="0.45">
      <c r="A20">
        <v>2004</v>
      </c>
      <c r="B20">
        <v>0.23068702290076301</v>
      </c>
      <c r="C20">
        <v>0.24</v>
      </c>
      <c r="E20">
        <f t="shared" si="0"/>
        <v>6.7616855149191872</v>
      </c>
      <c r="F20">
        <v>22.418075026661299</v>
      </c>
      <c r="G20">
        <v>-12.4141280445072</v>
      </c>
      <c r="H20" t="s">
        <v>0</v>
      </c>
      <c r="I20">
        <v>6.43662071178034</v>
      </c>
      <c r="J20">
        <v>-19.5432950755884</v>
      </c>
      <c r="K20">
        <v>2.4131135105233001</v>
      </c>
      <c r="L20" t="s">
        <v>0</v>
      </c>
      <c r="M20" t="s">
        <v>0</v>
      </c>
      <c r="N20">
        <v>14.967554228567399</v>
      </c>
      <c r="O20">
        <v>2.6602577769267999</v>
      </c>
      <c r="P20" t="s">
        <v>0</v>
      </c>
      <c r="Q20" t="s">
        <v>0</v>
      </c>
      <c r="R20">
        <v>12.521054825333399</v>
      </c>
      <c r="S20">
        <v>19.194197423377201</v>
      </c>
      <c r="T20" t="s">
        <v>0</v>
      </c>
      <c r="U20">
        <v>1.8273813671853001</v>
      </c>
      <c r="V20" t="s">
        <v>0</v>
      </c>
      <c r="W20">
        <v>21.584212818817299</v>
      </c>
      <c r="X20">
        <v>9.0751816099534999</v>
      </c>
    </row>
    <row r="21" spans="1:24" x14ac:dyDescent="0.45">
      <c r="A21">
        <v>2005</v>
      </c>
      <c r="B21">
        <v>0.38861538461538497</v>
      </c>
      <c r="C21">
        <v>0.4</v>
      </c>
      <c r="E21">
        <f t="shared" si="0"/>
        <v>3.1903507680380834</v>
      </c>
      <c r="F21">
        <v>-12.666270552565299</v>
      </c>
      <c r="G21">
        <v>-18.567016068746501</v>
      </c>
      <c r="H21" t="s">
        <v>0</v>
      </c>
      <c r="I21">
        <v>8.6759032423801301</v>
      </c>
      <c r="J21">
        <v>7.4687439820307402</v>
      </c>
      <c r="K21">
        <v>9.6570759296972</v>
      </c>
      <c r="L21" t="s">
        <v>0</v>
      </c>
      <c r="M21" t="s">
        <v>0</v>
      </c>
      <c r="N21">
        <v>-6.8008518934266302</v>
      </c>
      <c r="O21">
        <v>31.879186278972099</v>
      </c>
      <c r="P21" t="s">
        <v>0</v>
      </c>
      <c r="Q21" t="s">
        <v>0</v>
      </c>
      <c r="R21">
        <v>11.5074326913516</v>
      </c>
      <c r="S21">
        <v>12.534332244917501</v>
      </c>
      <c r="T21" t="s">
        <v>0</v>
      </c>
      <c r="U21">
        <v>-3.39804443909303</v>
      </c>
      <c r="V21" t="s">
        <v>0</v>
      </c>
      <c r="W21">
        <v>8.2660264888844797</v>
      </c>
      <c r="X21">
        <v>-10.2723086879453</v>
      </c>
    </row>
    <row r="22" spans="1:24" x14ac:dyDescent="0.45">
      <c r="A22">
        <v>2006</v>
      </c>
      <c r="B22">
        <v>0.44346153846153802</v>
      </c>
      <c r="C22">
        <v>0.46</v>
      </c>
      <c r="E22">
        <f t="shared" si="0"/>
        <v>-12.440736901952762</v>
      </c>
      <c r="F22">
        <v>-6.6480575662164796</v>
      </c>
      <c r="G22">
        <v>0.28294714416003303</v>
      </c>
      <c r="H22" t="s">
        <v>0</v>
      </c>
      <c r="I22">
        <v>-4.0929672617713697</v>
      </c>
      <c r="J22">
        <v>-33.566185028527499</v>
      </c>
      <c r="K22">
        <v>3.0809353828971702</v>
      </c>
      <c r="L22">
        <v>22.0543372722802</v>
      </c>
      <c r="M22">
        <v>-9.4926642623722408</v>
      </c>
      <c r="N22">
        <v>4.9268801399089703</v>
      </c>
      <c r="O22">
        <v>-17.5630657467395</v>
      </c>
      <c r="P22" t="s">
        <v>0</v>
      </c>
      <c r="Q22" t="s">
        <v>0</v>
      </c>
      <c r="R22">
        <v>-24.928956084429199</v>
      </c>
      <c r="S22">
        <v>-22.7750094932588</v>
      </c>
      <c r="T22">
        <v>-18.5009431998607</v>
      </c>
      <c r="U22">
        <v>-15.596723713052301</v>
      </c>
      <c r="V22" t="s">
        <v>0</v>
      </c>
      <c r="W22">
        <v>-30.598803779945399</v>
      </c>
      <c r="X22">
        <v>-33.192777332364301</v>
      </c>
    </row>
    <row r="23" spans="1:24" x14ac:dyDescent="0.45">
      <c r="A23">
        <v>2007</v>
      </c>
      <c r="B23">
        <v>0.88436781609195403</v>
      </c>
      <c r="C23">
        <v>0.61</v>
      </c>
      <c r="E23">
        <f t="shared" si="0"/>
        <v>-0.70324293922706804</v>
      </c>
      <c r="F23">
        <v>2.5248532450616201</v>
      </c>
      <c r="G23">
        <v>1.55061684211638</v>
      </c>
      <c r="H23">
        <v>6.1344918266486603</v>
      </c>
      <c r="I23">
        <v>-26.769633665826301</v>
      </c>
      <c r="J23">
        <v>-6.37205745140011</v>
      </c>
      <c r="K23">
        <v>3.6011251632082399</v>
      </c>
      <c r="L23">
        <v>2.9424898466489</v>
      </c>
      <c r="M23">
        <v>2.5298827540486299</v>
      </c>
      <c r="N23">
        <v>16.537633746360001</v>
      </c>
      <c r="O23">
        <v>-8.7436802832264906</v>
      </c>
      <c r="P23" t="s">
        <v>0</v>
      </c>
      <c r="Q23" t="s">
        <v>0</v>
      </c>
      <c r="R23">
        <v>4.5759400618053201</v>
      </c>
      <c r="S23">
        <v>-2.80436402906538</v>
      </c>
      <c r="T23">
        <v>17.1070671062554</v>
      </c>
      <c r="U23">
        <v>-24.5625279260796</v>
      </c>
      <c r="V23" t="s">
        <v>0</v>
      </c>
      <c r="W23">
        <v>1.54464075022494</v>
      </c>
      <c r="X23">
        <v>-1.0483650144133001</v>
      </c>
    </row>
    <row r="24" spans="1:24" x14ac:dyDescent="0.45">
      <c r="A24">
        <v>2008</v>
      </c>
      <c r="B24">
        <v>1.4597709923664099</v>
      </c>
      <c r="C24">
        <v>1.2649999999999999</v>
      </c>
      <c r="E24">
        <f t="shared" si="0"/>
        <v>4.7834773001442219</v>
      </c>
      <c r="F24">
        <v>-0.121970120888392</v>
      </c>
      <c r="G24">
        <v>5.5256010632219796</v>
      </c>
      <c r="H24">
        <v>-8.2319902096697994</v>
      </c>
      <c r="I24">
        <v>-3.2638729333625802</v>
      </c>
      <c r="J24">
        <v>-2.1142478865210999</v>
      </c>
      <c r="K24">
        <v>2.9205907688875299</v>
      </c>
      <c r="L24">
        <v>6.4651010888572902</v>
      </c>
      <c r="M24">
        <v>5.2470143818411001</v>
      </c>
      <c r="N24">
        <v>3.7600588400034698</v>
      </c>
      <c r="O24">
        <v>0.98219666456635901</v>
      </c>
      <c r="P24" t="s">
        <v>0</v>
      </c>
      <c r="Q24" t="s">
        <v>0</v>
      </c>
      <c r="R24">
        <v>21.541388844367599</v>
      </c>
      <c r="S24">
        <v>4.5302218297492001</v>
      </c>
      <c r="T24">
        <v>26.658900903297599</v>
      </c>
      <c r="U24">
        <v>34.035306172588399</v>
      </c>
      <c r="V24" t="s">
        <v>0</v>
      </c>
      <c r="W24">
        <v>4.4060281989220904</v>
      </c>
      <c r="X24">
        <v>-25.8046908035532</v>
      </c>
    </row>
    <row r="25" spans="1:24" x14ac:dyDescent="0.45">
      <c r="A25">
        <v>2009</v>
      </c>
      <c r="B25">
        <v>0.50724137931034396</v>
      </c>
      <c r="C25">
        <v>0.33</v>
      </c>
      <c r="E25">
        <f t="shared" si="0"/>
        <v>-3.2597838066132159</v>
      </c>
      <c r="F25">
        <v>-9.3730929121743305</v>
      </c>
      <c r="G25">
        <v>-1.29525943467463</v>
      </c>
      <c r="H25">
        <v>10.183181528128801</v>
      </c>
      <c r="I25">
        <v>-17.1881007284791</v>
      </c>
      <c r="J25">
        <v>0.2707767183648</v>
      </c>
      <c r="K25">
        <v>11.354482435337101</v>
      </c>
      <c r="L25">
        <v>4.50818589098595</v>
      </c>
      <c r="M25">
        <v>-15.8640533252204</v>
      </c>
      <c r="N25">
        <v>7.1059087839333204</v>
      </c>
      <c r="O25">
        <v>-2.8604393201459302</v>
      </c>
      <c r="P25" t="s">
        <v>0</v>
      </c>
      <c r="Q25" t="s">
        <v>0</v>
      </c>
      <c r="R25">
        <v>1.5897171409228401</v>
      </c>
      <c r="S25">
        <v>-17.390653169934101</v>
      </c>
      <c r="T25">
        <v>-2.1207615225091998</v>
      </c>
      <c r="U25">
        <v>-18.8211940262402</v>
      </c>
      <c r="V25" t="s">
        <v>0</v>
      </c>
      <c r="W25">
        <v>-4.1942346528543499</v>
      </c>
      <c r="X25">
        <v>1.93899568874797</v>
      </c>
    </row>
    <row r="26" spans="1:24" x14ac:dyDescent="0.45">
      <c r="A26">
        <v>2010</v>
      </c>
      <c r="B26">
        <v>0.19402298850574701</v>
      </c>
      <c r="C26">
        <v>0.16</v>
      </c>
      <c r="E26">
        <f t="shared" si="0"/>
        <v>-1.5097941239754757</v>
      </c>
      <c r="F26">
        <v>-5.7055233874513602</v>
      </c>
      <c r="G26">
        <v>7.7381023720633393E-2</v>
      </c>
      <c r="H26">
        <v>-12.731313077864799</v>
      </c>
      <c r="I26">
        <v>-4.46136572971138</v>
      </c>
      <c r="J26">
        <v>-0.41617858840894001</v>
      </c>
      <c r="K26">
        <v>-1.4154853153775799</v>
      </c>
      <c r="L26">
        <v>15.9285432219864</v>
      </c>
      <c r="M26">
        <v>10.2242689317925</v>
      </c>
      <c r="N26">
        <v>2.9690769943960098</v>
      </c>
      <c r="O26">
        <v>9.5550982473662192</v>
      </c>
      <c r="P26">
        <v>-4.5526017443843099</v>
      </c>
      <c r="Q26" t="s">
        <v>0</v>
      </c>
      <c r="R26">
        <v>-2.95027729366879</v>
      </c>
      <c r="S26">
        <v>-18.561330637665801</v>
      </c>
      <c r="T26">
        <v>-13.8082617914494</v>
      </c>
      <c r="U26">
        <v>19.563605504446599</v>
      </c>
      <c r="V26" t="s">
        <v>0</v>
      </c>
      <c r="W26">
        <v>-0.73984763244739304</v>
      </c>
      <c r="X26">
        <v>-18.642288832861698</v>
      </c>
    </row>
    <row r="27" spans="1:24" x14ac:dyDescent="0.45">
      <c r="A27">
        <v>2011</v>
      </c>
      <c r="B27">
        <v>0.26615384615384602</v>
      </c>
      <c r="C27">
        <v>0.23</v>
      </c>
      <c r="E27">
        <f t="shared" si="0"/>
        <v>-12.996973815501454</v>
      </c>
      <c r="F27">
        <v>-21.369804835864802</v>
      </c>
      <c r="G27">
        <v>-2.5962268142001799</v>
      </c>
      <c r="H27">
        <v>-17.270260344961802</v>
      </c>
      <c r="I27">
        <v>-18.204526237932399</v>
      </c>
      <c r="J27">
        <v>-4.7006379159098701</v>
      </c>
      <c r="K27">
        <v>-23.392973192563499</v>
      </c>
      <c r="L27">
        <v>-9.9729195260168702</v>
      </c>
      <c r="M27">
        <v>-6.2773986264085</v>
      </c>
      <c r="N27">
        <v>-3.28576049243296</v>
      </c>
      <c r="O27">
        <v>-1.98718874514595</v>
      </c>
      <c r="P27">
        <v>-9.3517616690386802</v>
      </c>
      <c r="Q27">
        <v>-0.18561002676619201</v>
      </c>
      <c r="R27">
        <v>-4.0244661348737596</v>
      </c>
      <c r="S27">
        <v>-34.033319201555997</v>
      </c>
      <c r="T27">
        <v>-23.172961774253999</v>
      </c>
      <c r="U27">
        <v>-21.305038756620998</v>
      </c>
      <c r="V27">
        <v>-18.049405818784098</v>
      </c>
      <c r="W27">
        <v>-20.794342642067999</v>
      </c>
      <c r="X27">
        <v>-6.9678997391290398</v>
      </c>
    </row>
    <row r="28" spans="1:24" x14ac:dyDescent="0.45">
      <c r="A28">
        <v>2012</v>
      </c>
      <c r="B28">
        <v>0.319885057471264</v>
      </c>
      <c r="C28">
        <v>0.36</v>
      </c>
      <c r="E28">
        <f t="shared" si="0"/>
        <v>-12.792518198729164</v>
      </c>
      <c r="F28">
        <v>-28.4792069736298</v>
      </c>
      <c r="G28">
        <v>-5.8455092345529396</v>
      </c>
      <c r="H28">
        <v>-25.525888632406001</v>
      </c>
      <c r="I28">
        <v>-41.254049839859697</v>
      </c>
      <c r="J28">
        <v>-11.7667307072049</v>
      </c>
      <c r="K28">
        <v>3.6666456787580701</v>
      </c>
      <c r="L28">
        <v>-6.4830106517316404</v>
      </c>
      <c r="M28">
        <v>-2.88053997289652</v>
      </c>
      <c r="N28">
        <v>5.2573724719345396</v>
      </c>
      <c r="O28">
        <v>5.6335524967121904</v>
      </c>
      <c r="P28">
        <v>3.92485040351787</v>
      </c>
      <c r="Q28">
        <v>-23.5844727039721</v>
      </c>
      <c r="R28">
        <v>-8.0012403144048303</v>
      </c>
      <c r="S28">
        <v>-7.3229382138018098</v>
      </c>
      <c r="T28">
        <v>-22.504522776085299</v>
      </c>
      <c r="U28">
        <v>-26.294482190777099</v>
      </c>
      <c r="V28">
        <v>-23.779193245818099</v>
      </c>
      <c r="W28">
        <v>-8.5976827729461096</v>
      </c>
      <c r="X28">
        <v>-19.2207985966899</v>
      </c>
    </row>
    <row r="29" spans="1:24" x14ac:dyDescent="0.45">
      <c r="A29" t="s">
        <v>119</v>
      </c>
      <c r="B29">
        <f xml:space="preserve"> CORREL(B2:B28,E2:E28)</f>
        <v>0.28837145046750678</v>
      </c>
      <c r="C29">
        <f xml:space="preserve"> CORREL(C2:C28,E2:E28)</f>
        <v>0.26829056963267317</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28"/>
  <sheetViews>
    <sheetView workbookViewId="0">
      <selection activeCell="D10" sqref="D10"/>
    </sheetView>
  </sheetViews>
  <sheetFormatPr defaultRowHeight="14.25" x14ac:dyDescent="0.45"/>
  <sheetData>
    <row r="1" spans="1:20" x14ac:dyDescent="0.45">
      <c r="A1" t="s">
        <v>178</v>
      </c>
      <c r="E1" t="s">
        <v>1</v>
      </c>
      <c r="F1" t="s">
        <v>120</v>
      </c>
      <c r="G1" t="s">
        <v>122</v>
      </c>
      <c r="H1" t="s">
        <v>123</v>
      </c>
      <c r="J1" t="s">
        <v>120</v>
      </c>
      <c r="K1" t="s">
        <v>122</v>
      </c>
      <c r="L1" t="s">
        <v>123</v>
      </c>
      <c r="N1" t="s">
        <v>120</v>
      </c>
      <c r="O1" t="s">
        <v>122</v>
      </c>
      <c r="P1" t="s">
        <v>123</v>
      </c>
      <c r="R1" t="s">
        <v>120</v>
      </c>
      <c r="S1" t="s">
        <v>122</v>
      </c>
      <c r="T1" t="s">
        <v>123</v>
      </c>
    </row>
    <row r="2" spans="1:20" x14ac:dyDescent="0.45">
      <c r="A2" s="5" t="s">
        <v>139</v>
      </c>
      <c r="B2" s="5"/>
      <c r="C2" s="5"/>
      <c r="D2" s="5"/>
      <c r="E2">
        <v>1986</v>
      </c>
      <c r="F2">
        <v>1.2052568835439994</v>
      </c>
      <c r="G2">
        <v>-0.26357125435138334</v>
      </c>
      <c r="H2">
        <v>-4.8570691983751697</v>
      </c>
      <c r="J2">
        <v>1.2052568835439994</v>
      </c>
      <c r="K2">
        <v>-8.9709477574256749</v>
      </c>
      <c r="L2">
        <v>25.548576667861617</v>
      </c>
      <c r="N2">
        <v>27.09668612840067</v>
      </c>
      <c r="O2">
        <v>-0.26357125435138334</v>
      </c>
      <c r="P2">
        <v>25.548576667861617</v>
      </c>
      <c r="R2">
        <v>27.09668612840067</v>
      </c>
      <c r="S2">
        <v>-8.9709477574256749</v>
      </c>
      <c r="T2">
        <v>-4.8570691983751697</v>
      </c>
    </row>
    <row r="3" spans="1:20" x14ac:dyDescent="0.45">
      <c r="A3" s="6"/>
      <c r="B3" s="5" t="s">
        <v>176</v>
      </c>
      <c r="C3" s="5" t="s">
        <v>177</v>
      </c>
      <c r="D3" s="5" t="s">
        <v>174</v>
      </c>
      <c r="E3">
        <v>1987</v>
      </c>
      <c r="F3">
        <v>27.09668612840067</v>
      </c>
      <c r="G3">
        <v>-8.9709477574256749</v>
      </c>
      <c r="H3">
        <v>25.548576667861617</v>
      </c>
      <c r="J3">
        <v>27.09668612840067</v>
      </c>
      <c r="K3">
        <v>15.521321528113349</v>
      </c>
      <c r="L3">
        <v>-0.95383762034235886</v>
      </c>
      <c r="N3">
        <v>6.487966098774268</v>
      </c>
      <c r="O3">
        <v>-8.9709477574256749</v>
      </c>
      <c r="P3">
        <v>-0.95383762034235886</v>
      </c>
      <c r="R3">
        <v>6.487966098774268</v>
      </c>
      <c r="S3">
        <v>15.521321528113349</v>
      </c>
      <c r="T3">
        <v>25.548576667861617</v>
      </c>
    </row>
    <row r="4" spans="1:20" x14ac:dyDescent="0.45">
      <c r="A4" s="5" t="s">
        <v>176</v>
      </c>
      <c r="B4" s="4">
        <v>1</v>
      </c>
      <c r="C4" s="4"/>
      <c r="D4" s="4"/>
      <c r="E4">
        <v>1988</v>
      </c>
      <c r="F4">
        <v>6.487966098774268</v>
      </c>
      <c r="G4">
        <v>15.521321528113349</v>
      </c>
      <c r="H4">
        <v>-0.95383762034235886</v>
      </c>
      <c r="J4">
        <v>6.487966098774268</v>
      </c>
      <c r="K4">
        <v>3.4482869536286178</v>
      </c>
      <c r="L4">
        <v>4.4452928646529264</v>
      </c>
      <c r="N4">
        <v>13.997071547500004</v>
      </c>
      <c r="O4">
        <v>15.521321528113349</v>
      </c>
      <c r="P4">
        <v>4.4452928646529264</v>
      </c>
      <c r="R4">
        <v>13.997071547500004</v>
      </c>
      <c r="S4">
        <v>3.4482869536286178</v>
      </c>
      <c r="T4">
        <v>-0.95383762034235886</v>
      </c>
    </row>
    <row r="5" spans="1:20" x14ac:dyDescent="0.45">
      <c r="A5" s="5" t="s">
        <v>177</v>
      </c>
      <c r="B5" s="4">
        <v>1.1568654240373047E-2</v>
      </c>
      <c r="C5" s="4">
        <v>1</v>
      </c>
      <c r="D5" s="4"/>
      <c r="E5">
        <v>1989</v>
      </c>
      <c r="F5">
        <v>13.997071547500004</v>
      </c>
      <c r="G5">
        <v>3.4482869536286178</v>
      </c>
      <c r="H5">
        <v>4.4452928646529264</v>
      </c>
      <c r="J5">
        <v>13.997071547500004</v>
      </c>
      <c r="K5">
        <v>-5.2222996886353741</v>
      </c>
      <c r="L5">
        <v>-5.6240051744384285</v>
      </c>
      <c r="N5">
        <v>7.1556047009586718</v>
      </c>
      <c r="O5">
        <v>3.4482869536286178</v>
      </c>
      <c r="P5">
        <v>-5.6240051744384285</v>
      </c>
      <c r="R5">
        <v>7.1556047009586718</v>
      </c>
      <c r="S5">
        <v>-5.2222996886353741</v>
      </c>
      <c r="T5">
        <v>4.4452928646529264</v>
      </c>
    </row>
    <row r="6" spans="1:20" x14ac:dyDescent="0.45">
      <c r="A6" s="5" t="s">
        <v>174</v>
      </c>
      <c r="B6" s="4">
        <v>0.72433567102131369</v>
      </c>
      <c r="C6" s="4">
        <v>-0.17411219016241539</v>
      </c>
      <c r="D6" s="4">
        <v>1</v>
      </c>
      <c r="E6">
        <v>1990</v>
      </c>
      <c r="F6">
        <v>7.1556047009586718</v>
      </c>
      <c r="G6">
        <v>-5.2222996886353741</v>
      </c>
      <c r="H6">
        <v>-5.6240051744384285</v>
      </c>
      <c r="J6">
        <v>7.1556047009586718</v>
      </c>
      <c r="K6">
        <v>-3.9971483222941635</v>
      </c>
      <c r="L6">
        <v>-0.67097966230348738</v>
      </c>
      <c r="N6">
        <v>6.0592651860057343</v>
      </c>
      <c r="O6">
        <v>-5.2222996886353741</v>
      </c>
      <c r="P6">
        <v>-0.67097966230348738</v>
      </c>
      <c r="R6">
        <v>6.0592651860057343</v>
      </c>
      <c r="S6">
        <v>-3.9971483222941635</v>
      </c>
      <c r="T6">
        <v>-5.6240051744384285</v>
      </c>
    </row>
    <row r="7" spans="1:20" x14ac:dyDescent="0.45">
      <c r="A7" s="5"/>
      <c r="B7" s="5"/>
      <c r="C7" s="5"/>
      <c r="D7" s="5"/>
      <c r="E7">
        <v>1991</v>
      </c>
      <c r="F7">
        <v>6.0592651860057343</v>
      </c>
      <c r="G7">
        <v>-3.9971483222941635</v>
      </c>
      <c r="H7">
        <v>-0.67097966230348738</v>
      </c>
      <c r="J7">
        <v>6.0592651860057343</v>
      </c>
      <c r="K7">
        <v>7.5901934185395588</v>
      </c>
      <c r="L7">
        <v>-6.6479367813130503</v>
      </c>
      <c r="N7">
        <v>3.8927366132913463</v>
      </c>
      <c r="O7">
        <v>-3.9971483222941635</v>
      </c>
      <c r="P7">
        <v>-6.6479367813130503</v>
      </c>
      <c r="R7">
        <v>3.8927366132913463</v>
      </c>
      <c r="S7">
        <v>7.5901934185395588</v>
      </c>
      <c r="T7">
        <v>-0.67097966230348738</v>
      </c>
    </row>
    <row r="8" spans="1:20" x14ac:dyDescent="0.45">
      <c r="A8" s="5" t="s">
        <v>138</v>
      </c>
      <c r="B8" s="5"/>
      <c r="C8" s="5"/>
      <c r="D8" s="5"/>
      <c r="E8">
        <v>1992</v>
      </c>
      <c r="F8">
        <v>3.8927366132913463</v>
      </c>
      <c r="G8">
        <v>7.5901934185395588</v>
      </c>
      <c r="H8">
        <v>-6.6479367813130503</v>
      </c>
      <c r="J8">
        <v>3.8927366132913463</v>
      </c>
      <c r="K8">
        <v>-5.6701384560060202</v>
      </c>
      <c r="L8">
        <v>-2.1027595640477594</v>
      </c>
      <c r="N8">
        <v>-1.8073044985685265</v>
      </c>
      <c r="O8">
        <v>7.5901934185395588</v>
      </c>
      <c r="P8">
        <v>-2.1027595640477594</v>
      </c>
      <c r="R8">
        <v>-1.8073044985685265</v>
      </c>
      <c r="S8">
        <v>-5.6701384560060202</v>
      </c>
      <c r="T8">
        <v>-6.6479367813130503</v>
      </c>
    </row>
    <row r="9" spans="1:20" x14ac:dyDescent="0.45">
      <c r="A9" s="6"/>
      <c r="B9" s="5" t="s">
        <v>176</v>
      </c>
      <c r="C9" s="5" t="s">
        <v>177</v>
      </c>
      <c r="D9" s="5" t="s">
        <v>174</v>
      </c>
      <c r="E9">
        <v>1993</v>
      </c>
      <c r="F9">
        <v>-1.8073044985685265</v>
      </c>
      <c r="G9">
        <v>-5.6701384560060202</v>
      </c>
      <c r="H9">
        <v>-2.1027595640477594</v>
      </c>
      <c r="J9">
        <v>-1.8073044985685265</v>
      </c>
      <c r="K9">
        <v>-6.2825420096407223</v>
      </c>
      <c r="L9">
        <v>-1.993813691248786</v>
      </c>
      <c r="N9">
        <v>5.6003177689380399</v>
      </c>
      <c r="O9">
        <v>-5.6701384560060202</v>
      </c>
      <c r="P9">
        <v>-1.993813691248786</v>
      </c>
      <c r="R9">
        <v>5.6003177689380399</v>
      </c>
      <c r="S9">
        <v>-6.2825420096407223</v>
      </c>
      <c r="T9">
        <v>-2.1027595640477594</v>
      </c>
    </row>
    <row r="10" spans="1:20" x14ac:dyDescent="0.45">
      <c r="A10" s="5" t="s">
        <v>176</v>
      </c>
      <c r="B10" s="4">
        <v>1</v>
      </c>
      <c r="C10" s="4"/>
      <c r="D10" s="4"/>
      <c r="E10">
        <v>1994</v>
      </c>
      <c r="F10">
        <v>5.6003177689380399</v>
      </c>
      <c r="G10">
        <v>-6.2825420096407223</v>
      </c>
      <c r="H10">
        <v>-1.993813691248786</v>
      </c>
      <c r="J10">
        <v>5.6003177689380399</v>
      </c>
      <c r="K10">
        <v>-2.2902343910735601</v>
      </c>
      <c r="L10">
        <v>-7.1676194583428376</v>
      </c>
      <c r="N10">
        <v>0.80170772738050422</v>
      </c>
      <c r="O10">
        <v>-6.2825420096407223</v>
      </c>
      <c r="P10">
        <v>-7.1676194583428376</v>
      </c>
      <c r="R10">
        <v>0.80170772738050422</v>
      </c>
      <c r="S10">
        <v>-2.2902343910735601</v>
      </c>
      <c r="T10">
        <v>-1.993813691248786</v>
      </c>
    </row>
    <row r="11" spans="1:20" x14ac:dyDescent="0.45">
      <c r="A11" s="5" t="s">
        <v>177</v>
      </c>
      <c r="B11" s="4">
        <v>0.34778636836355781</v>
      </c>
      <c r="C11" s="4">
        <v>1</v>
      </c>
      <c r="D11" s="4"/>
      <c r="E11">
        <v>1995</v>
      </c>
      <c r="F11">
        <v>0.80170772738050422</v>
      </c>
      <c r="G11">
        <v>-2.2902343910735601</v>
      </c>
      <c r="H11">
        <v>-7.1676194583428376</v>
      </c>
      <c r="J11">
        <v>0.80170772738050422</v>
      </c>
      <c r="K11">
        <v>4.3993005897833575</v>
      </c>
      <c r="L11">
        <v>-2.7135178994218787</v>
      </c>
      <c r="N11">
        <v>5.157967098191607</v>
      </c>
      <c r="O11">
        <v>-2.2902343910735601</v>
      </c>
      <c r="P11">
        <v>-2.7135178994218787</v>
      </c>
      <c r="R11">
        <v>5.157967098191607</v>
      </c>
      <c r="S11">
        <v>4.3993005897833575</v>
      </c>
      <c r="T11">
        <v>-7.1676194583428376</v>
      </c>
    </row>
    <row r="12" spans="1:20" x14ac:dyDescent="0.45">
      <c r="A12" s="5" t="s">
        <v>174</v>
      </c>
      <c r="B12" s="4">
        <v>-0.11958541080600368</v>
      </c>
      <c r="C12" s="4">
        <v>-0.17050392535687595</v>
      </c>
      <c r="D12" s="4">
        <v>1</v>
      </c>
      <c r="E12">
        <v>1996</v>
      </c>
      <c r="F12">
        <v>5.157967098191607</v>
      </c>
      <c r="G12">
        <v>4.3993005897833575</v>
      </c>
      <c r="H12">
        <v>-2.7135178994218787</v>
      </c>
      <c r="J12">
        <v>5.157967098191607</v>
      </c>
      <c r="K12">
        <v>-9.101199972687656</v>
      </c>
      <c r="L12">
        <v>3.6064113755813176</v>
      </c>
      <c r="N12">
        <v>9.9878902135664678</v>
      </c>
      <c r="O12">
        <v>4.3993005897833575</v>
      </c>
      <c r="P12">
        <v>3.6064113755813176</v>
      </c>
      <c r="R12">
        <v>9.9878902135664678</v>
      </c>
      <c r="S12">
        <v>-9.101199972687656</v>
      </c>
      <c r="T12">
        <v>-2.7135178994218787</v>
      </c>
    </row>
    <row r="13" spans="1:20" x14ac:dyDescent="0.45">
      <c r="A13" s="5"/>
      <c r="B13" s="5"/>
      <c r="C13" s="5"/>
      <c r="D13" s="5"/>
      <c r="E13">
        <v>1997</v>
      </c>
      <c r="F13">
        <v>9.9878902135664678</v>
      </c>
      <c r="G13">
        <v>-9.101199972687656</v>
      </c>
      <c r="H13">
        <v>3.6064113755813176</v>
      </c>
      <c r="J13">
        <v>9.9878902135664678</v>
      </c>
      <c r="K13">
        <v>-3.0679043767545475</v>
      </c>
      <c r="L13">
        <v>8.2591958472285256</v>
      </c>
      <c r="N13">
        <v>10.338620153111675</v>
      </c>
      <c r="O13">
        <v>-9.101199972687656</v>
      </c>
      <c r="P13">
        <v>8.2591958472285256</v>
      </c>
      <c r="R13">
        <v>10.338620153111675</v>
      </c>
      <c r="S13">
        <v>-3.0679043767545475</v>
      </c>
      <c r="T13">
        <v>3.6064113755813176</v>
      </c>
    </row>
    <row r="14" spans="1:20" x14ac:dyDescent="0.45">
      <c r="A14" s="5" t="s">
        <v>142</v>
      </c>
      <c r="B14" s="5"/>
      <c r="C14" s="5"/>
      <c r="D14" s="5"/>
      <c r="E14">
        <v>1998</v>
      </c>
      <c r="F14">
        <v>10.338620153111675</v>
      </c>
      <c r="G14">
        <v>-3.0679043767545475</v>
      </c>
      <c r="H14">
        <v>8.2591958472285256</v>
      </c>
      <c r="J14">
        <v>10.338620153111675</v>
      </c>
      <c r="K14">
        <v>-11.344335201044784</v>
      </c>
      <c r="L14">
        <v>1.5145879888342035</v>
      </c>
      <c r="N14">
        <v>3.6358133769131351</v>
      </c>
      <c r="O14">
        <v>-3.0679043767545475</v>
      </c>
      <c r="P14">
        <v>1.5145879888342035</v>
      </c>
      <c r="R14">
        <v>3.6358133769131351</v>
      </c>
      <c r="S14">
        <v>-11.344335201044784</v>
      </c>
      <c r="T14">
        <v>8.2591958472285256</v>
      </c>
    </row>
    <row r="15" spans="1:20" x14ac:dyDescent="0.45">
      <c r="A15" s="6"/>
      <c r="B15" s="5" t="s">
        <v>176</v>
      </c>
      <c r="C15" s="5" t="s">
        <v>177</v>
      </c>
      <c r="D15" s="5" t="s">
        <v>174</v>
      </c>
      <c r="E15">
        <v>1999</v>
      </c>
      <c r="F15">
        <v>3.6358133769131351</v>
      </c>
      <c r="G15">
        <v>-11.344335201044784</v>
      </c>
      <c r="H15">
        <v>1.5145879888342035</v>
      </c>
      <c r="J15">
        <v>3.6358133769131351</v>
      </c>
      <c r="K15">
        <v>-5.8246506635750288</v>
      </c>
      <c r="L15">
        <v>2.3458406956086697</v>
      </c>
      <c r="N15">
        <v>4.2479429740754036</v>
      </c>
      <c r="O15">
        <v>-11.344335201044784</v>
      </c>
      <c r="P15">
        <v>2.3458406956086697</v>
      </c>
      <c r="R15">
        <v>4.2479429740754036</v>
      </c>
      <c r="S15">
        <v>-5.8246506635750288</v>
      </c>
      <c r="T15">
        <v>1.5145879888342035</v>
      </c>
    </row>
    <row r="16" spans="1:20" x14ac:dyDescent="0.45">
      <c r="A16" s="5" t="s">
        <v>176</v>
      </c>
      <c r="B16" s="4">
        <v>1</v>
      </c>
      <c r="C16" s="4"/>
      <c r="D16" s="4"/>
      <c r="E16">
        <v>2000</v>
      </c>
      <c r="F16">
        <v>4.2479429740754036</v>
      </c>
      <c r="G16">
        <v>-5.8246506635750288</v>
      </c>
      <c r="H16">
        <v>2.3458406956086697</v>
      </c>
      <c r="J16">
        <v>4.2479429740754036</v>
      </c>
      <c r="K16">
        <v>-3.7687318416328734</v>
      </c>
      <c r="L16">
        <v>-1.4532392833600569</v>
      </c>
      <c r="N16">
        <v>1.0394631174978826</v>
      </c>
      <c r="O16">
        <v>-5.8246506635750288</v>
      </c>
      <c r="P16">
        <v>-1.4532392833600569</v>
      </c>
      <c r="R16">
        <v>1.0394631174978826</v>
      </c>
      <c r="S16">
        <v>-3.7687318416328734</v>
      </c>
      <c r="T16">
        <v>2.3458406956086697</v>
      </c>
    </row>
    <row r="17" spans="1:20" x14ac:dyDescent="0.45">
      <c r="A17" s="5" t="s">
        <v>177</v>
      </c>
      <c r="B17" s="4">
        <v>0.11120960755778532</v>
      </c>
      <c r="C17" s="4">
        <v>1</v>
      </c>
      <c r="D17" s="4"/>
      <c r="E17">
        <v>2001</v>
      </c>
      <c r="F17">
        <v>1.0394631174978826</v>
      </c>
      <c r="G17">
        <v>-3.7687318416328734</v>
      </c>
      <c r="H17">
        <v>-1.4532392833600569</v>
      </c>
      <c r="J17">
        <v>1.0394631174978826</v>
      </c>
      <c r="K17">
        <v>5.5495942208569184</v>
      </c>
      <c r="L17">
        <v>-1.3145683227438707</v>
      </c>
      <c r="N17">
        <v>4.1309588916617708</v>
      </c>
      <c r="O17">
        <v>-3.7687318416328734</v>
      </c>
      <c r="P17">
        <v>-1.3145683227438707</v>
      </c>
      <c r="R17">
        <v>4.1309588916617708</v>
      </c>
      <c r="S17">
        <v>5.5495942208569184</v>
      </c>
      <c r="T17">
        <v>-1.4532392833600569</v>
      </c>
    </row>
    <row r="18" spans="1:20" x14ac:dyDescent="0.45">
      <c r="A18" s="5" t="s">
        <v>174</v>
      </c>
      <c r="B18" s="4">
        <v>0.71571228795815156</v>
      </c>
      <c r="C18" s="4">
        <v>9.4931419038107215E-2</v>
      </c>
      <c r="D18" s="4">
        <v>1</v>
      </c>
      <c r="E18">
        <v>2002</v>
      </c>
      <c r="F18">
        <v>4.1309588916617708</v>
      </c>
      <c r="G18">
        <v>5.5495942208569184</v>
      </c>
      <c r="H18">
        <v>-1.3145683227438707</v>
      </c>
      <c r="J18">
        <v>4.1309588916617708</v>
      </c>
      <c r="K18">
        <v>5.3285820433907238</v>
      </c>
      <c r="L18">
        <v>-2.889680646149579</v>
      </c>
      <c r="N18">
        <v>2.3236758935098214</v>
      </c>
      <c r="O18">
        <v>5.5495942208569184</v>
      </c>
      <c r="P18">
        <v>-2.889680646149579</v>
      </c>
      <c r="R18">
        <v>2.3236758935098214</v>
      </c>
      <c r="S18">
        <v>5.3285820433907238</v>
      </c>
      <c r="T18">
        <v>-1.3145683227438707</v>
      </c>
    </row>
    <row r="19" spans="1:20" x14ac:dyDescent="0.45">
      <c r="A19" s="5"/>
      <c r="B19" s="5"/>
      <c r="C19" s="5"/>
      <c r="D19" s="5"/>
      <c r="E19">
        <v>2003</v>
      </c>
      <c r="F19">
        <v>2.3236758935098214</v>
      </c>
      <c r="G19">
        <v>5.3285820433907238</v>
      </c>
      <c r="H19">
        <v>-2.889680646149579</v>
      </c>
      <c r="J19">
        <v>2.3236758935098214</v>
      </c>
      <c r="K19">
        <v>0.96780686795392867</v>
      </c>
      <c r="L19">
        <v>5.5663778070544652</v>
      </c>
      <c r="N19">
        <v>9.725896564375093</v>
      </c>
      <c r="O19">
        <v>5.3285820433907238</v>
      </c>
      <c r="P19">
        <v>5.5663778070544652</v>
      </c>
      <c r="R19">
        <v>9.725896564375093</v>
      </c>
      <c r="S19">
        <v>0.96780686795392867</v>
      </c>
      <c r="T19">
        <v>-2.889680646149579</v>
      </c>
    </row>
    <row r="20" spans="1:20" x14ac:dyDescent="0.45">
      <c r="A20" s="5" t="s">
        <v>141</v>
      </c>
      <c r="B20" s="5"/>
      <c r="C20" s="5"/>
      <c r="D20" s="5"/>
      <c r="E20">
        <v>2004</v>
      </c>
      <c r="F20">
        <v>9.725896564375093</v>
      </c>
      <c r="G20">
        <v>0.96780686795392867</v>
      </c>
      <c r="H20">
        <v>5.5663778070544652</v>
      </c>
      <c r="J20">
        <v>9.725896564375093</v>
      </c>
      <c r="K20">
        <v>3.5647350193143947</v>
      </c>
      <c r="L20">
        <v>2.4174412643840641</v>
      </c>
      <c r="N20">
        <v>4.275204461179122</v>
      </c>
      <c r="O20">
        <v>0.96780686795392867</v>
      </c>
      <c r="P20">
        <v>2.4174412643840641</v>
      </c>
      <c r="R20">
        <v>4.275204461179122</v>
      </c>
      <c r="S20">
        <v>3.5647350193143947</v>
      </c>
      <c r="T20">
        <v>5.5663778070544652</v>
      </c>
    </row>
    <row r="21" spans="1:20" x14ac:dyDescent="0.45">
      <c r="A21" s="6"/>
      <c r="B21" s="5" t="s">
        <v>176</v>
      </c>
      <c r="C21" s="5" t="s">
        <v>177</v>
      </c>
      <c r="D21" s="5" t="s">
        <v>174</v>
      </c>
      <c r="E21">
        <v>2005</v>
      </c>
      <c r="F21">
        <v>4.275204461179122</v>
      </c>
      <c r="G21">
        <v>3.5647350193143947</v>
      </c>
      <c r="H21">
        <v>2.4174412643840641</v>
      </c>
      <c r="J21">
        <v>4.275204461179122</v>
      </c>
      <c r="K21">
        <v>-2.2528710439152762</v>
      </c>
      <c r="L21">
        <v>15.331166374010097</v>
      </c>
      <c r="N21">
        <v>6.1506165549104734</v>
      </c>
      <c r="O21">
        <v>3.5647350193143947</v>
      </c>
      <c r="P21">
        <v>15.331166374010097</v>
      </c>
      <c r="R21">
        <v>6.1506165549104734</v>
      </c>
      <c r="S21">
        <v>-2.2528710439152762</v>
      </c>
      <c r="T21">
        <v>2.4174412643840641</v>
      </c>
    </row>
    <row r="22" spans="1:20" x14ac:dyDescent="0.45">
      <c r="A22" s="5" t="s">
        <v>176</v>
      </c>
      <c r="B22" s="4">
        <v>1</v>
      </c>
      <c r="C22" s="4"/>
      <c r="D22" s="4"/>
      <c r="E22">
        <v>2006</v>
      </c>
      <c r="F22">
        <v>6.1506165549104734</v>
      </c>
      <c r="G22">
        <v>-2.2528710439152762</v>
      </c>
      <c r="H22">
        <v>15.331166374010097</v>
      </c>
      <c r="J22">
        <v>6.1506165549104734</v>
      </c>
      <c r="K22">
        <v>2.4248838433411652</v>
      </c>
      <c r="L22">
        <v>10.788357621086105</v>
      </c>
      <c r="N22">
        <v>12.743417293693145</v>
      </c>
      <c r="O22">
        <v>-2.2528710439152762</v>
      </c>
      <c r="P22">
        <v>10.788357621086105</v>
      </c>
      <c r="R22">
        <v>12.743417293693145</v>
      </c>
      <c r="S22">
        <v>2.4248838433411652</v>
      </c>
      <c r="T22">
        <v>15.331166374010097</v>
      </c>
    </row>
    <row r="23" spans="1:20" x14ac:dyDescent="0.45">
      <c r="A23" s="5" t="s">
        <v>177</v>
      </c>
      <c r="B23" s="4">
        <v>1.7600907418897645E-2</v>
      </c>
      <c r="C23" s="4">
        <v>1</v>
      </c>
      <c r="D23" s="4"/>
      <c r="E23">
        <v>2007</v>
      </c>
      <c r="F23">
        <v>12.743417293693145</v>
      </c>
      <c r="G23">
        <v>2.4248838433411652</v>
      </c>
      <c r="H23">
        <v>10.788357621086105</v>
      </c>
      <c r="J23">
        <v>12.743417293693145</v>
      </c>
      <c r="K23">
        <v>-2.1319933428387556</v>
      </c>
      <c r="L23">
        <v>7.907464540025849</v>
      </c>
      <c r="N23">
        <v>4.2578963993079748</v>
      </c>
      <c r="O23">
        <v>2.4248838433411652</v>
      </c>
      <c r="P23">
        <v>7.907464540025849</v>
      </c>
      <c r="R23">
        <v>4.2578963993079748</v>
      </c>
      <c r="S23">
        <v>-2.1319933428387556</v>
      </c>
      <c r="T23">
        <v>10.788357621086105</v>
      </c>
    </row>
    <row r="24" spans="1:20" x14ac:dyDescent="0.45">
      <c r="A24" s="5" t="s">
        <v>174</v>
      </c>
      <c r="B24" s="4">
        <v>-0.10323479067442598</v>
      </c>
      <c r="C24" s="4">
        <v>0.22557308645316934</v>
      </c>
      <c r="D24" s="4">
        <v>1</v>
      </c>
      <c r="E24">
        <v>2008</v>
      </c>
      <c r="F24">
        <v>4.2578963993079748</v>
      </c>
      <c r="G24">
        <v>-2.1319933428387556</v>
      </c>
      <c r="H24">
        <v>7.907464540025849</v>
      </c>
      <c r="J24">
        <v>4.2578963993079748</v>
      </c>
      <c r="K24">
        <v>-15.113655775416733</v>
      </c>
      <c r="L24">
        <v>3.8733105737278115</v>
      </c>
      <c r="N24">
        <v>-0.62853179956167948</v>
      </c>
      <c r="O24">
        <v>-2.1319933428387556</v>
      </c>
      <c r="P24">
        <v>3.8733105737278115</v>
      </c>
      <c r="R24">
        <v>-0.62853179956167948</v>
      </c>
      <c r="S24">
        <v>-15.113655775416733</v>
      </c>
      <c r="T24">
        <v>7.907464540025849</v>
      </c>
    </row>
    <row r="25" spans="1:20" x14ac:dyDescent="0.45">
      <c r="A25" s="5"/>
      <c r="B25" s="5"/>
      <c r="C25" s="5"/>
      <c r="D25" s="5"/>
      <c r="E25">
        <v>2009</v>
      </c>
      <c r="F25">
        <v>-0.62853179956167948</v>
      </c>
      <c r="G25">
        <v>-15.113655775416733</v>
      </c>
      <c r="H25">
        <v>3.8733105737278115</v>
      </c>
      <c r="J25">
        <v>-0.62853179956167948</v>
      </c>
      <c r="K25">
        <v>-1.795555082307785</v>
      </c>
      <c r="L25">
        <v>2.9668897852516314</v>
      </c>
      <c r="N25">
        <v>5.5636468615978458</v>
      </c>
      <c r="O25">
        <v>-15.113655775416733</v>
      </c>
      <c r="P25">
        <v>2.9668897852516314</v>
      </c>
      <c r="R25">
        <v>5.5636468615978458</v>
      </c>
      <c r="S25">
        <v>-1.795555082307785</v>
      </c>
      <c r="T25">
        <v>3.8733105737278115</v>
      </c>
    </row>
    <row r="26" spans="1:20" x14ac:dyDescent="0.45">
      <c r="E26">
        <v>2010</v>
      </c>
      <c r="F26">
        <v>5.5636468615978458</v>
      </c>
      <c r="G26">
        <v>-1.795555082307785</v>
      </c>
      <c r="H26">
        <v>2.9668897852516314</v>
      </c>
      <c r="J26">
        <v>5.5636468615978458</v>
      </c>
      <c r="K26">
        <v>6.0321363014248615</v>
      </c>
      <c r="L26">
        <v>11.173306490877714</v>
      </c>
      <c r="N26">
        <v>5.5042074399658834</v>
      </c>
      <c r="O26">
        <v>-1.795555082307785</v>
      </c>
      <c r="P26">
        <v>11.173306490877714</v>
      </c>
      <c r="R26">
        <v>5.5042074399658834</v>
      </c>
      <c r="S26">
        <v>6.0321363014248615</v>
      </c>
      <c r="T26">
        <v>2.9668897852516314</v>
      </c>
    </row>
    <row r="27" spans="1:20" x14ac:dyDescent="0.45">
      <c r="E27">
        <v>2011</v>
      </c>
      <c r="F27">
        <v>5.5042074399658834</v>
      </c>
      <c r="G27">
        <v>6.0321363014248615</v>
      </c>
      <c r="H27">
        <v>11.173306490877714</v>
      </c>
      <c r="J27">
        <v>5.5042074399658834</v>
      </c>
      <c r="K27">
        <v>-6.9869207207841395</v>
      </c>
      <c r="L27">
        <v>-2.3419635383552397</v>
      </c>
      <c r="N27">
        <v>-0.51630444782608753</v>
      </c>
      <c r="O27">
        <v>6.0321363014248615</v>
      </c>
      <c r="P27">
        <v>-2.3419635383552397</v>
      </c>
      <c r="R27">
        <v>-0.51630444782608753</v>
      </c>
      <c r="S27">
        <v>-6.9869207207841395</v>
      </c>
      <c r="T27">
        <v>11.173306490877714</v>
      </c>
    </row>
    <row r="28" spans="1:20" x14ac:dyDescent="0.45">
      <c r="E28">
        <v>2012</v>
      </c>
      <c r="F28">
        <v>-0.51630444782608753</v>
      </c>
      <c r="G28">
        <v>-6.9869207207841395</v>
      </c>
      <c r="H28">
        <v>-2.3419635383552397</v>
      </c>
      <c r="J28" t="s">
        <v>143</v>
      </c>
      <c r="O28" t="s">
        <v>143</v>
      </c>
      <c r="T28" t="s">
        <v>143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O30"/>
  <sheetViews>
    <sheetView workbookViewId="0">
      <selection activeCell="D1" sqref="D1"/>
    </sheetView>
  </sheetViews>
  <sheetFormatPr defaultRowHeight="14.25" x14ac:dyDescent="0.45"/>
  <sheetData>
    <row r="1" spans="1:93" x14ac:dyDescent="0.45">
      <c r="A1" t="s">
        <v>1</v>
      </c>
      <c r="B1" t="s">
        <v>96</v>
      </c>
      <c r="D1" t="s">
        <v>120</v>
      </c>
      <c r="E1" t="s">
        <v>97</v>
      </c>
      <c r="F1" t="s">
        <v>3</v>
      </c>
      <c r="G1" t="s">
        <v>4</v>
      </c>
      <c r="H1" t="s">
        <v>5</v>
      </c>
      <c r="I1" t="s">
        <v>98</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99</v>
      </c>
      <c r="BS1" t="s">
        <v>100</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t="s">
        <v>82</v>
      </c>
      <c r="CK1" t="s">
        <v>83</v>
      </c>
      <c r="CL1" t="s">
        <v>84</v>
      </c>
      <c r="CM1" t="s">
        <v>85</v>
      </c>
      <c r="CN1" t="s">
        <v>86</v>
      </c>
      <c r="CO1" t="s">
        <v>87</v>
      </c>
    </row>
    <row r="2" spans="1:93" x14ac:dyDescent="0.45">
      <c r="A2">
        <v>1986</v>
      </c>
      <c r="B2">
        <v>9.5194828311252966</v>
      </c>
      <c r="D2">
        <f>AVERAGE(E2:CO2)</f>
        <v>1.2052568835439994</v>
      </c>
      <c r="E2" t="s">
        <v>0</v>
      </c>
      <c r="F2">
        <v>20.489161643150901</v>
      </c>
      <c r="G2">
        <v>8.6137717693852593</v>
      </c>
      <c r="H2" t="s">
        <v>0</v>
      </c>
      <c r="I2" t="s">
        <v>0</v>
      </c>
      <c r="J2">
        <v>-5.5384425666881301</v>
      </c>
      <c r="K2" t="s">
        <v>0</v>
      </c>
      <c r="L2">
        <v>-10.5515901348485</v>
      </c>
      <c r="M2" t="s">
        <v>0</v>
      </c>
      <c r="N2">
        <v>13.019488916317099</v>
      </c>
      <c r="O2" t="s">
        <v>0</v>
      </c>
      <c r="P2" t="s">
        <v>0</v>
      </c>
      <c r="Q2" t="s">
        <v>0</v>
      </c>
      <c r="R2" t="s">
        <v>0</v>
      </c>
      <c r="S2" t="s">
        <v>0</v>
      </c>
      <c r="T2" t="s">
        <v>0</v>
      </c>
      <c r="U2" t="s">
        <v>0</v>
      </c>
      <c r="V2">
        <v>-48.034862460600301</v>
      </c>
      <c r="W2" t="s">
        <v>0</v>
      </c>
      <c r="X2" t="s">
        <v>0</v>
      </c>
      <c r="Y2" t="s">
        <v>0</v>
      </c>
      <c r="Z2" t="s">
        <v>0</v>
      </c>
      <c r="AA2">
        <v>9.9244833135886701</v>
      </c>
      <c r="AB2">
        <v>-7.2398768336123602</v>
      </c>
      <c r="AC2" t="s">
        <v>0</v>
      </c>
      <c r="AD2" t="s">
        <v>0</v>
      </c>
      <c r="AE2">
        <v>8.2497757952770794</v>
      </c>
      <c r="AF2" t="s">
        <v>0</v>
      </c>
      <c r="AG2" t="s">
        <v>0</v>
      </c>
      <c r="AH2" t="s">
        <v>0</v>
      </c>
      <c r="AI2" t="s">
        <v>0</v>
      </c>
      <c r="AJ2">
        <v>-3.5763187630075599</v>
      </c>
      <c r="AK2" t="s">
        <v>0</v>
      </c>
      <c r="AL2">
        <v>-15.300161625237701</v>
      </c>
      <c r="AM2" t="s">
        <v>0</v>
      </c>
      <c r="AN2">
        <v>-10.612605347057301</v>
      </c>
      <c r="AO2" t="s">
        <v>0</v>
      </c>
      <c r="AP2" t="s">
        <v>0</v>
      </c>
      <c r="AQ2" t="s">
        <v>0</v>
      </c>
      <c r="AR2" t="s">
        <v>0</v>
      </c>
      <c r="AS2" t="s">
        <v>0</v>
      </c>
      <c r="AT2" t="s">
        <v>0</v>
      </c>
      <c r="AU2" t="s">
        <v>0</v>
      </c>
      <c r="AV2" t="s">
        <v>0</v>
      </c>
      <c r="AW2" t="s">
        <v>0</v>
      </c>
      <c r="AX2">
        <v>-3.4404108372256701</v>
      </c>
      <c r="AY2" t="s">
        <v>0</v>
      </c>
      <c r="AZ2" t="s">
        <v>0</v>
      </c>
      <c r="BA2" t="s">
        <v>0</v>
      </c>
      <c r="BB2" t="s">
        <v>0</v>
      </c>
      <c r="BC2" t="s">
        <v>0</v>
      </c>
      <c r="BD2" t="s">
        <v>0</v>
      </c>
      <c r="BE2">
        <v>6.6733219761626303</v>
      </c>
      <c r="BF2" t="s">
        <v>0</v>
      </c>
      <c r="BG2" t="s">
        <v>0</v>
      </c>
      <c r="BH2">
        <v>-13.3823977492404</v>
      </c>
      <c r="BI2" t="s">
        <v>0</v>
      </c>
      <c r="BJ2" t="s">
        <v>0</v>
      </c>
      <c r="BK2" t="s">
        <v>0</v>
      </c>
      <c r="BL2" t="s">
        <v>0</v>
      </c>
      <c r="BM2" t="s">
        <v>0</v>
      </c>
      <c r="BN2" t="s">
        <v>0</v>
      </c>
      <c r="BO2" t="s">
        <v>0</v>
      </c>
      <c r="BP2" t="s">
        <v>0</v>
      </c>
      <c r="BQ2" t="s">
        <v>0</v>
      </c>
      <c r="BR2" t="s">
        <v>0</v>
      </c>
      <c r="BS2" t="s">
        <v>0</v>
      </c>
      <c r="BT2" t="s">
        <v>0</v>
      </c>
      <c r="BU2">
        <v>-13.9392242668698</v>
      </c>
      <c r="BV2" t="s">
        <v>0</v>
      </c>
      <c r="BW2" t="s">
        <v>0</v>
      </c>
      <c r="BX2">
        <v>2.2964030951746199</v>
      </c>
      <c r="BY2">
        <v>8.9440487068086405</v>
      </c>
      <c r="BZ2">
        <v>13.4881096110998</v>
      </c>
      <c r="CA2" t="s">
        <v>0</v>
      </c>
      <c r="CB2">
        <v>79.031591134359005</v>
      </c>
      <c r="CC2">
        <v>-4.9672953291654096</v>
      </c>
      <c r="CD2">
        <v>8.9226137068771703</v>
      </c>
      <c r="CE2" t="s">
        <v>0</v>
      </c>
      <c r="CF2" t="s">
        <v>0</v>
      </c>
      <c r="CG2" t="s">
        <v>0</v>
      </c>
      <c r="CH2" t="s">
        <v>0</v>
      </c>
      <c r="CI2" t="s">
        <v>0</v>
      </c>
      <c r="CJ2" t="s">
        <v>0</v>
      </c>
      <c r="CK2">
        <v>-5.4857000974223098</v>
      </c>
      <c r="CL2">
        <v>-8.6577184521694406</v>
      </c>
      <c r="CM2" t="s">
        <v>0</v>
      </c>
      <c r="CN2" t="s">
        <v>0</v>
      </c>
      <c r="CO2" t="s">
        <v>0</v>
      </c>
    </row>
    <row r="3" spans="1:93" x14ac:dyDescent="0.45">
      <c r="A3">
        <v>1987</v>
      </c>
      <c r="B3">
        <v>3.3956733769161551</v>
      </c>
      <c r="D3">
        <f t="shared" ref="D3:D28" si="0">AVERAGE(E3:CO3)</f>
        <v>27.09668612840067</v>
      </c>
      <c r="E3" t="s">
        <v>0</v>
      </c>
      <c r="F3">
        <v>71.979266579267801</v>
      </c>
      <c r="G3">
        <v>36.672844650964798</v>
      </c>
      <c r="H3" t="s">
        <v>0</v>
      </c>
      <c r="I3" t="s">
        <v>0</v>
      </c>
      <c r="J3">
        <v>2.4208496755704698</v>
      </c>
      <c r="K3" t="s">
        <v>0</v>
      </c>
      <c r="L3">
        <v>5.3971194876872</v>
      </c>
      <c r="M3" t="s">
        <v>0</v>
      </c>
      <c r="N3">
        <v>15.063454509733001</v>
      </c>
      <c r="O3">
        <v>33.418576665995303</v>
      </c>
      <c r="P3" t="s">
        <v>0</v>
      </c>
      <c r="Q3" t="s">
        <v>0</v>
      </c>
      <c r="R3" t="s">
        <v>0</v>
      </c>
      <c r="S3" t="s">
        <v>0</v>
      </c>
      <c r="T3" t="s">
        <v>0</v>
      </c>
      <c r="U3" t="s">
        <v>0</v>
      </c>
      <c r="V3">
        <v>52.274096295238401</v>
      </c>
      <c r="W3" t="s">
        <v>0</v>
      </c>
      <c r="X3" t="s">
        <v>0</v>
      </c>
      <c r="Y3" t="s">
        <v>0</v>
      </c>
      <c r="Z3">
        <v>38.041882197485599</v>
      </c>
      <c r="AA3">
        <v>33.7250866339024</v>
      </c>
      <c r="AB3">
        <v>7.0416250491244998</v>
      </c>
      <c r="AC3" t="s">
        <v>0</v>
      </c>
      <c r="AD3" t="s">
        <v>0</v>
      </c>
      <c r="AE3">
        <v>21.819188814183899</v>
      </c>
      <c r="AF3" t="s">
        <v>0</v>
      </c>
      <c r="AG3" t="s">
        <v>0</v>
      </c>
      <c r="AH3">
        <v>-11.7840201248468</v>
      </c>
      <c r="AI3" t="s">
        <v>0</v>
      </c>
      <c r="AJ3">
        <v>39.810186810484801</v>
      </c>
      <c r="AK3">
        <v>19.034210911384498</v>
      </c>
      <c r="AL3">
        <v>40.595435742041602</v>
      </c>
      <c r="AM3" t="s">
        <v>0</v>
      </c>
      <c r="AN3">
        <v>40.450247532735297</v>
      </c>
      <c r="AO3" t="s">
        <v>0</v>
      </c>
      <c r="AP3" t="s">
        <v>0</v>
      </c>
      <c r="AQ3" t="s">
        <v>0</v>
      </c>
      <c r="AR3" t="s">
        <v>0</v>
      </c>
      <c r="AS3" t="s">
        <v>0</v>
      </c>
      <c r="AT3" t="s">
        <v>0</v>
      </c>
      <c r="AU3" t="s">
        <v>0</v>
      </c>
      <c r="AV3" t="s">
        <v>0</v>
      </c>
      <c r="AW3" t="s">
        <v>0</v>
      </c>
      <c r="AX3">
        <v>22.466000625857099</v>
      </c>
      <c r="AY3" t="s">
        <v>0</v>
      </c>
      <c r="AZ3" t="s">
        <v>0</v>
      </c>
      <c r="BA3" t="s">
        <v>0</v>
      </c>
      <c r="BB3" t="s">
        <v>0</v>
      </c>
      <c r="BC3" t="s">
        <v>0</v>
      </c>
      <c r="BD3" t="s">
        <v>0</v>
      </c>
      <c r="BE3">
        <v>11.846280751223301</v>
      </c>
      <c r="BF3" t="s">
        <v>0</v>
      </c>
      <c r="BG3" t="s">
        <v>0</v>
      </c>
      <c r="BH3">
        <v>42.487012251118898</v>
      </c>
      <c r="BI3" t="s">
        <v>0</v>
      </c>
      <c r="BJ3" t="s">
        <v>0</v>
      </c>
      <c r="BK3" t="s">
        <v>0</v>
      </c>
      <c r="BL3" t="s">
        <v>0</v>
      </c>
      <c r="BM3" t="s">
        <v>0</v>
      </c>
      <c r="BN3" t="s">
        <v>0</v>
      </c>
      <c r="BO3" t="s">
        <v>0</v>
      </c>
      <c r="BP3" t="s">
        <v>0</v>
      </c>
      <c r="BQ3" t="s">
        <v>0</v>
      </c>
      <c r="BR3" t="s">
        <v>0</v>
      </c>
      <c r="BS3" t="s">
        <v>0</v>
      </c>
      <c r="BT3" t="s">
        <v>0</v>
      </c>
      <c r="BU3">
        <v>26.557503387566101</v>
      </c>
      <c r="BV3" t="s">
        <v>0</v>
      </c>
      <c r="BW3" t="s">
        <v>0</v>
      </c>
      <c r="BX3">
        <v>71.615865720614494</v>
      </c>
      <c r="BY3">
        <v>10.794101453743901</v>
      </c>
      <c r="BZ3">
        <v>29.7438268821241</v>
      </c>
      <c r="CA3" t="s">
        <v>0</v>
      </c>
      <c r="CB3">
        <v>21.5591000725572</v>
      </c>
      <c r="CC3">
        <v>13.8102157599183</v>
      </c>
      <c r="CD3">
        <v>7.9867134469430301</v>
      </c>
      <c r="CE3">
        <v>48.878116101871903</v>
      </c>
      <c r="CF3" t="s">
        <v>0</v>
      </c>
      <c r="CG3" t="s">
        <v>0</v>
      </c>
      <c r="CH3" t="s">
        <v>0</v>
      </c>
      <c r="CI3" t="s">
        <v>0</v>
      </c>
      <c r="CJ3" t="s">
        <v>0</v>
      </c>
      <c r="CK3">
        <v>18.310645980601901</v>
      </c>
      <c r="CL3">
        <v>13.7884638585265</v>
      </c>
      <c r="CM3" t="s">
        <v>0</v>
      </c>
      <c r="CN3" t="s">
        <v>0</v>
      </c>
      <c r="CO3" t="s">
        <v>0</v>
      </c>
    </row>
    <row r="4" spans="1:93" x14ac:dyDescent="0.45">
      <c r="A4">
        <v>1988</v>
      </c>
      <c r="B4">
        <v>8.4709467764084518</v>
      </c>
      <c r="D4">
        <f t="shared" si="0"/>
        <v>6.487966098774268</v>
      </c>
      <c r="E4" t="s">
        <v>0</v>
      </c>
      <c r="F4">
        <v>12.840007115720899</v>
      </c>
      <c r="G4">
        <v>13.4663688729244</v>
      </c>
      <c r="H4" t="s">
        <v>0</v>
      </c>
      <c r="I4" t="s">
        <v>0</v>
      </c>
      <c r="J4">
        <v>3.8109446190926199</v>
      </c>
      <c r="K4" t="s">
        <v>0</v>
      </c>
      <c r="L4">
        <v>-11.695597327804901</v>
      </c>
      <c r="M4" t="s">
        <v>0</v>
      </c>
      <c r="N4">
        <v>31.8699149559516</v>
      </c>
      <c r="O4">
        <v>-25.957920795250701</v>
      </c>
      <c r="P4" t="s">
        <v>0</v>
      </c>
      <c r="Q4" t="s">
        <v>0</v>
      </c>
      <c r="R4" t="s">
        <v>0</v>
      </c>
      <c r="S4" t="s">
        <v>0</v>
      </c>
      <c r="T4" t="s">
        <v>0</v>
      </c>
      <c r="U4" t="s">
        <v>0</v>
      </c>
      <c r="V4">
        <v>67.092435458410506</v>
      </c>
      <c r="W4" t="s">
        <v>0</v>
      </c>
      <c r="X4" t="s">
        <v>0</v>
      </c>
      <c r="Y4" t="s">
        <v>0</v>
      </c>
      <c r="Z4">
        <v>13.800465022538599</v>
      </c>
      <c r="AA4">
        <v>-8.3247598843201498</v>
      </c>
      <c r="AB4">
        <v>-0.357271680856243</v>
      </c>
      <c r="AC4" t="s">
        <v>0</v>
      </c>
      <c r="AD4" t="s">
        <v>0</v>
      </c>
      <c r="AE4">
        <v>22.613119714712401</v>
      </c>
      <c r="AF4" t="s">
        <v>0</v>
      </c>
      <c r="AG4" t="s">
        <v>0</v>
      </c>
      <c r="AH4">
        <v>8.1078064982076494</v>
      </c>
      <c r="AI4" t="s">
        <v>0</v>
      </c>
      <c r="AJ4">
        <v>33.762433312123697</v>
      </c>
      <c r="AK4">
        <v>19.701808132908798</v>
      </c>
      <c r="AL4">
        <v>-2.29592104627433</v>
      </c>
      <c r="AM4" t="s">
        <v>0</v>
      </c>
      <c r="AN4">
        <v>-4.90976663667435</v>
      </c>
      <c r="AO4" t="s">
        <v>0</v>
      </c>
      <c r="AP4" t="s">
        <v>0</v>
      </c>
      <c r="AQ4" t="s">
        <v>0</v>
      </c>
      <c r="AR4" t="s">
        <v>0</v>
      </c>
      <c r="AS4" t="s">
        <v>0</v>
      </c>
      <c r="AT4" t="s">
        <v>0</v>
      </c>
      <c r="AU4" t="s">
        <v>0</v>
      </c>
      <c r="AV4" t="s">
        <v>0</v>
      </c>
      <c r="AW4" t="s">
        <v>0</v>
      </c>
      <c r="AX4">
        <v>-3.0119035984972098</v>
      </c>
      <c r="AY4" t="s">
        <v>0</v>
      </c>
      <c r="AZ4" t="s">
        <v>0</v>
      </c>
      <c r="BA4">
        <v>5.0891162268401704</v>
      </c>
      <c r="BB4" t="s">
        <v>0</v>
      </c>
      <c r="BC4">
        <v>-25.938598311287802</v>
      </c>
      <c r="BD4" t="s">
        <v>0</v>
      </c>
      <c r="BE4">
        <v>11.958127032898</v>
      </c>
      <c r="BF4">
        <v>6.7600147213541302</v>
      </c>
      <c r="BG4" t="s">
        <v>0</v>
      </c>
      <c r="BH4">
        <v>-9.4490546701773805</v>
      </c>
      <c r="BI4" t="s">
        <v>0</v>
      </c>
      <c r="BJ4" t="s">
        <v>0</v>
      </c>
      <c r="BK4" t="s">
        <v>0</v>
      </c>
      <c r="BL4" t="s">
        <v>0</v>
      </c>
      <c r="BM4">
        <v>-5.6450178031914096</v>
      </c>
      <c r="BN4" t="s">
        <v>0</v>
      </c>
      <c r="BO4" t="s">
        <v>0</v>
      </c>
      <c r="BP4" t="s">
        <v>0</v>
      </c>
      <c r="BQ4" t="s">
        <v>0</v>
      </c>
      <c r="BR4" t="s">
        <v>0</v>
      </c>
      <c r="BS4" t="s">
        <v>0</v>
      </c>
      <c r="BT4" t="s">
        <v>0</v>
      </c>
      <c r="BU4">
        <v>4.7191278607576397</v>
      </c>
      <c r="BV4" t="s">
        <v>0</v>
      </c>
      <c r="BW4" t="s">
        <v>0</v>
      </c>
      <c r="BX4">
        <v>29.804126088709999</v>
      </c>
      <c r="BY4">
        <v>4.9847530099186503</v>
      </c>
      <c r="BZ4">
        <v>11.462733397199299</v>
      </c>
      <c r="CA4" t="s">
        <v>0</v>
      </c>
      <c r="CB4">
        <v>36.243197123309798</v>
      </c>
      <c r="CC4">
        <v>26.708273668104098</v>
      </c>
      <c r="CD4">
        <v>-12.3184797878969</v>
      </c>
      <c r="CE4">
        <v>-30.246490772439198</v>
      </c>
      <c r="CF4" t="s">
        <v>0</v>
      </c>
      <c r="CG4" t="s">
        <v>0</v>
      </c>
      <c r="CH4">
        <v>-10.612104214051699</v>
      </c>
      <c r="CI4" t="s">
        <v>0</v>
      </c>
      <c r="CJ4" t="s">
        <v>0</v>
      </c>
      <c r="CK4">
        <v>-2.6229291650222999</v>
      </c>
      <c r="CL4">
        <v>9.1818902203867196</v>
      </c>
      <c r="CM4" t="s">
        <v>0</v>
      </c>
      <c r="CN4" t="s">
        <v>0</v>
      </c>
      <c r="CO4" t="s">
        <v>0</v>
      </c>
    </row>
    <row r="5" spans="1:93" x14ac:dyDescent="0.45">
      <c r="A5">
        <v>1989</v>
      </c>
      <c r="B5">
        <v>11.712738865322027</v>
      </c>
      <c r="D5">
        <f t="shared" si="0"/>
        <v>13.997071547500004</v>
      </c>
      <c r="E5" t="s">
        <v>0</v>
      </c>
      <c r="F5">
        <v>6.5795840594072503</v>
      </c>
      <c r="G5">
        <v>20.356844511530401</v>
      </c>
      <c r="H5" t="s">
        <v>0</v>
      </c>
      <c r="I5" t="s">
        <v>0</v>
      </c>
      <c r="J5">
        <v>1.4502001353732901</v>
      </c>
      <c r="K5" t="s">
        <v>0</v>
      </c>
      <c r="L5">
        <v>1.2684539283626</v>
      </c>
      <c r="M5" t="s">
        <v>0</v>
      </c>
      <c r="N5">
        <v>30.341854191530899</v>
      </c>
      <c r="O5">
        <v>3.8117892381710599</v>
      </c>
      <c r="P5" t="s">
        <v>0</v>
      </c>
      <c r="Q5" t="s">
        <v>0</v>
      </c>
      <c r="R5" t="s">
        <v>0</v>
      </c>
      <c r="S5" t="s">
        <v>0</v>
      </c>
      <c r="T5" t="s">
        <v>0</v>
      </c>
      <c r="U5" t="s">
        <v>0</v>
      </c>
      <c r="V5">
        <v>19.366726077177798</v>
      </c>
      <c r="W5" t="s">
        <v>0</v>
      </c>
      <c r="X5" t="s">
        <v>0</v>
      </c>
      <c r="Y5" t="s">
        <v>0</v>
      </c>
      <c r="Z5">
        <v>-4.6421109897665804</v>
      </c>
      <c r="AA5">
        <v>27.037496062181798</v>
      </c>
      <c r="AB5">
        <v>14.793802207298199</v>
      </c>
      <c r="AC5" t="s">
        <v>0</v>
      </c>
      <c r="AD5">
        <v>-2.5082685833038498</v>
      </c>
      <c r="AE5">
        <v>27.197079172599999</v>
      </c>
      <c r="AF5" t="s">
        <v>0</v>
      </c>
      <c r="AG5" t="s">
        <v>0</v>
      </c>
      <c r="AH5">
        <v>1.59309114587036</v>
      </c>
      <c r="AI5" t="s">
        <v>0</v>
      </c>
      <c r="AJ5">
        <v>37.4263113840857</v>
      </c>
      <c r="AK5">
        <v>7.4365834405759701</v>
      </c>
      <c r="AL5">
        <v>21.820578704214999</v>
      </c>
      <c r="AM5" t="s">
        <v>0</v>
      </c>
      <c r="AN5">
        <v>8.7366655769255601</v>
      </c>
      <c r="AO5">
        <v>13.254286625365101</v>
      </c>
      <c r="AP5" t="s">
        <v>0</v>
      </c>
      <c r="AQ5" t="s">
        <v>0</v>
      </c>
      <c r="AR5" t="s">
        <v>0</v>
      </c>
      <c r="AS5" t="s">
        <v>0</v>
      </c>
      <c r="AT5" t="s">
        <v>0</v>
      </c>
      <c r="AU5" t="s">
        <v>0</v>
      </c>
      <c r="AV5" t="s">
        <v>0</v>
      </c>
      <c r="AW5" t="s">
        <v>0</v>
      </c>
      <c r="AX5">
        <v>21.4469598726551</v>
      </c>
      <c r="AY5" t="s">
        <v>0</v>
      </c>
      <c r="AZ5" t="s">
        <v>0</v>
      </c>
      <c r="BA5">
        <v>50.812620952798603</v>
      </c>
      <c r="BB5" t="s">
        <v>0</v>
      </c>
      <c r="BC5">
        <v>-12.7736360118513</v>
      </c>
      <c r="BD5" t="s">
        <v>0</v>
      </c>
      <c r="BE5">
        <v>7.0197326292493498</v>
      </c>
      <c r="BF5">
        <v>24.438879944917201</v>
      </c>
      <c r="BG5" t="s">
        <v>0</v>
      </c>
      <c r="BH5">
        <v>52.8901144408864</v>
      </c>
      <c r="BI5" t="s">
        <v>0</v>
      </c>
      <c r="BJ5">
        <v>-3.84724291428777</v>
      </c>
      <c r="BK5" t="s">
        <v>0</v>
      </c>
      <c r="BL5" t="s">
        <v>0</v>
      </c>
      <c r="BM5">
        <v>4.9182206249181704</v>
      </c>
      <c r="BN5" t="s">
        <v>0</v>
      </c>
      <c r="BO5" t="s">
        <v>0</v>
      </c>
      <c r="BP5" t="s">
        <v>0</v>
      </c>
      <c r="BQ5" t="s">
        <v>0</v>
      </c>
      <c r="BR5" t="s">
        <v>0</v>
      </c>
      <c r="BS5" t="s">
        <v>0</v>
      </c>
      <c r="BT5" t="s">
        <v>0</v>
      </c>
      <c r="BU5">
        <v>24.413574846458101</v>
      </c>
      <c r="BV5" t="s">
        <v>0</v>
      </c>
      <c r="BW5" t="s">
        <v>0</v>
      </c>
      <c r="BX5">
        <v>40.5223986604339</v>
      </c>
      <c r="BY5">
        <v>-3.8186679313266598</v>
      </c>
      <c r="BZ5">
        <v>1.8927870052043201</v>
      </c>
      <c r="CA5" t="s">
        <v>0</v>
      </c>
      <c r="CB5">
        <v>15.9594998069448</v>
      </c>
      <c r="CC5">
        <v>16.570371942410599</v>
      </c>
      <c r="CD5">
        <v>9.5327065796479804</v>
      </c>
      <c r="CE5">
        <v>22.836492380566199</v>
      </c>
      <c r="CF5" t="s">
        <v>0</v>
      </c>
      <c r="CG5" t="s">
        <v>0</v>
      </c>
      <c r="CH5">
        <v>-16.844848959580101</v>
      </c>
      <c r="CI5" t="s">
        <v>0</v>
      </c>
      <c r="CJ5" t="s">
        <v>0</v>
      </c>
      <c r="CK5">
        <v>15.0288366789898</v>
      </c>
      <c r="CL5">
        <v>11.571879820865</v>
      </c>
      <c r="CM5" t="s">
        <v>0</v>
      </c>
      <c r="CN5" t="s">
        <v>0</v>
      </c>
      <c r="CO5" t="s">
        <v>0</v>
      </c>
    </row>
    <row r="6" spans="1:93" x14ac:dyDescent="0.45">
      <c r="A6">
        <v>1990</v>
      </c>
      <c r="B6">
        <v>-3.9951556463428295</v>
      </c>
      <c r="D6">
        <f t="shared" si="0"/>
        <v>7.1556047009586718</v>
      </c>
      <c r="E6">
        <v>-3.0315449964611201</v>
      </c>
      <c r="F6">
        <v>10.2566007057343</v>
      </c>
      <c r="G6">
        <v>13.4519117272188</v>
      </c>
      <c r="H6" t="s">
        <v>0</v>
      </c>
      <c r="I6">
        <v>-13.3047812515711</v>
      </c>
      <c r="J6">
        <v>13.766626635281201</v>
      </c>
      <c r="K6" t="s">
        <v>0</v>
      </c>
      <c r="L6">
        <v>11.916889483801899</v>
      </c>
      <c r="M6" t="s">
        <v>0</v>
      </c>
      <c r="N6">
        <v>13.2744805907495</v>
      </c>
      <c r="O6">
        <v>-4.6447133112728904</v>
      </c>
      <c r="P6" t="s">
        <v>0</v>
      </c>
      <c r="Q6" t="s">
        <v>0</v>
      </c>
      <c r="R6" t="s">
        <v>0</v>
      </c>
      <c r="S6" t="s">
        <v>0</v>
      </c>
      <c r="T6" t="s">
        <v>0</v>
      </c>
      <c r="U6" t="s">
        <v>0</v>
      </c>
      <c r="V6">
        <v>28.269825971099198</v>
      </c>
      <c r="W6" t="s">
        <v>0</v>
      </c>
      <c r="X6" t="s">
        <v>0</v>
      </c>
      <c r="Y6" t="s">
        <v>0</v>
      </c>
      <c r="Z6">
        <v>-5.3908508169874603</v>
      </c>
      <c r="AA6">
        <v>27.7536417762865</v>
      </c>
      <c r="AB6">
        <v>25.809632234176799</v>
      </c>
      <c r="AC6" t="s">
        <v>0</v>
      </c>
      <c r="AD6">
        <v>-2.3270642286251699</v>
      </c>
      <c r="AE6">
        <v>28.549117592213602</v>
      </c>
      <c r="AF6" t="s">
        <v>0</v>
      </c>
      <c r="AG6" t="s">
        <v>0</v>
      </c>
      <c r="AH6">
        <v>-5.5542515517631204</v>
      </c>
      <c r="AI6" t="s">
        <v>0</v>
      </c>
      <c r="AJ6">
        <v>23.739536871190499</v>
      </c>
      <c r="AK6">
        <v>-6.6392613933362901</v>
      </c>
      <c r="AL6">
        <v>10.956675997738399</v>
      </c>
      <c r="AM6" t="s">
        <v>0</v>
      </c>
      <c r="AN6">
        <v>6.3044195065415396</v>
      </c>
      <c r="AO6">
        <v>-8.8968312175177005</v>
      </c>
      <c r="AP6" t="s">
        <v>0</v>
      </c>
      <c r="AQ6">
        <v>6.6382060582422904</v>
      </c>
      <c r="AR6" t="s">
        <v>0</v>
      </c>
      <c r="AS6" t="s">
        <v>0</v>
      </c>
      <c r="AT6" t="s">
        <v>0</v>
      </c>
      <c r="AU6" t="s">
        <v>0</v>
      </c>
      <c r="AV6" t="s">
        <v>0</v>
      </c>
      <c r="AW6" t="s">
        <v>0</v>
      </c>
      <c r="AX6">
        <v>38.0537813693822</v>
      </c>
      <c r="AY6" t="s">
        <v>0</v>
      </c>
      <c r="AZ6" t="s">
        <v>0</v>
      </c>
      <c r="BA6">
        <v>11.685277999748999</v>
      </c>
      <c r="BB6" t="s">
        <v>0</v>
      </c>
      <c r="BC6">
        <v>4.15343696963523</v>
      </c>
      <c r="BD6" t="s">
        <v>0</v>
      </c>
      <c r="BE6">
        <v>13.4694451266574</v>
      </c>
      <c r="BF6">
        <v>6.9573740682661702</v>
      </c>
      <c r="BG6" t="s">
        <v>0</v>
      </c>
      <c r="BH6">
        <v>9.5037987496944201</v>
      </c>
      <c r="BI6" t="s">
        <v>0</v>
      </c>
      <c r="BJ6">
        <v>4.1666716637759196</v>
      </c>
      <c r="BK6" t="s">
        <v>0</v>
      </c>
      <c r="BL6" t="s">
        <v>0</v>
      </c>
      <c r="BM6">
        <v>6.8691294473287403</v>
      </c>
      <c r="BN6" t="s">
        <v>0</v>
      </c>
      <c r="BO6">
        <v>-2.60030937413226</v>
      </c>
      <c r="BP6" t="s">
        <v>0</v>
      </c>
      <c r="BQ6" t="s">
        <v>0</v>
      </c>
      <c r="BR6" t="s">
        <v>0</v>
      </c>
      <c r="BS6" t="s">
        <v>0</v>
      </c>
      <c r="BT6" t="s">
        <v>0</v>
      </c>
      <c r="BU6">
        <v>22.272071017823102</v>
      </c>
      <c r="BV6" t="s">
        <v>0</v>
      </c>
      <c r="BW6" t="s">
        <v>0</v>
      </c>
      <c r="BX6">
        <v>-0.321412613708283</v>
      </c>
      <c r="BY6">
        <v>-3.0808932351352598</v>
      </c>
      <c r="BZ6">
        <v>36.3081897787252</v>
      </c>
      <c r="CA6">
        <v>-58.017371044976798</v>
      </c>
      <c r="CB6">
        <v>5.5809099655952004</v>
      </c>
      <c r="CC6">
        <v>22.906124444482199</v>
      </c>
      <c r="CD6">
        <v>-7.4631061011550504</v>
      </c>
      <c r="CE6">
        <v>18.2347175810301</v>
      </c>
      <c r="CF6" t="s">
        <v>0</v>
      </c>
      <c r="CG6" t="s">
        <v>0</v>
      </c>
      <c r="CH6">
        <v>-13.5419597439037</v>
      </c>
      <c r="CI6" t="s">
        <v>0</v>
      </c>
      <c r="CJ6" t="s">
        <v>0</v>
      </c>
      <c r="CK6">
        <v>16.3704805420887</v>
      </c>
      <c r="CL6">
        <v>12.838992520735699</v>
      </c>
      <c r="CM6">
        <v>-7.5526133734746699</v>
      </c>
      <c r="CN6" t="s">
        <v>0</v>
      </c>
      <c r="CO6" t="s">
        <v>0</v>
      </c>
    </row>
    <row r="7" spans="1:93" x14ac:dyDescent="0.45">
      <c r="A7">
        <v>1991</v>
      </c>
      <c r="B7">
        <v>10.818995007169359</v>
      </c>
      <c r="D7">
        <f t="shared" si="0"/>
        <v>6.0592651860057343</v>
      </c>
      <c r="E7">
        <v>2.0621894969719201</v>
      </c>
      <c r="F7">
        <v>-23.356494750999399</v>
      </c>
      <c r="G7">
        <v>5.1375883140232501</v>
      </c>
      <c r="H7" t="s">
        <v>0</v>
      </c>
      <c r="I7">
        <v>-1.63248449937292</v>
      </c>
      <c r="J7">
        <v>6.2117947361807104</v>
      </c>
      <c r="K7" t="s">
        <v>0</v>
      </c>
      <c r="L7">
        <v>4.5673263982194996</v>
      </c>
      <c r="M7" t="s">
        <v>0</v>
      </c>
      <c r="N7">
        <v>-17.1192933936962</v>
      </c>
      <c r="O7">
        <v>-0.53264395227239403</v>
      </c>
      <c r="P7" t="s">
        <v>0</v>
      </c>
      <c r="Q7" t="s">
        <v>0</v>
      </c>
      <c r="R7" t="s">
        <v>0</v>
      </c>
      <c r="S7" t="s">
        <v>0</v>
      </c>
      <c r="T7" t="s">
        <v>0</v>
      </c>
      <c r="U7" t="s">
        <v>0</v>
      </c>
      <c r="V7">
        <v>88.7976308905358</v>
      </c>
      <c r="W7" t="s">
        <v>0</v>
      </c>
      <c r="X7" t="s">
        <v>0</v>
      </c>
      <c r="Y7" t="s">
        <v>0</v>
      </c>
      <c r="Z7">
        <v>32.399622193362902</v>
      </c>
      <c r="AA7">
        <v>7.1671242069579399</v>
      </c>
      <c r="AB7">
        <v>4.04368987525371</v>
      </c>
      <c r="AC7" t="s">
        <v>0</v>
      </c>
      <c r="AD7">
        <v>-10.2721594794138</v>
      </c>
      <c r="AE7">
        <v>16.631249751960599</v>
      </c>
      <c r="AF7">
        <v>-13.923737606574401</v>
      </c>
      <c r="AG7" t="s">
        <v>0</v>
      </c>
      <c r="AH7">
        <v>-30.317842840254801</v>
      </c>
      <c r="AI7" t="s">
        <v>0</v>
      </c>
      <c r="AJ7">
        <v>16.588046566068702</v>
      </c>
      <c r="AK7">
        <v>27.917756474033499</v>
      </c>
      <c r="AL7">
        <v>13.229144053040301</v>
      </c>
      <c r="AM7" t="s">
        <v>0</v>
      </c>
      <c r="AN7">
        <v>-7.9214508146598899</v>
      </c>
      <c r="AO7">
        <v>30.2809265987426</v>
      </c>
      <c r="AP7" t="s">
        <v>0</v>
      </c>
      <c r="AQ7">
        <v>3.7644046147453101</v>
      </c>
      <c r="AR7" t="s">
        <v>0</v>
      </c>
      <c r="AS7" t="s">
        <v>0</v>
      </c>
      <c r="AT7" t="s">
        <v>0</v>
      </c>
      <c r="AU7" t="s">
        <v>0</v>
      </c>
      <c r="AV7" t="s">
        <v>0</v>
      </c>
      <c r="AW7" t="s">
        <v>0</v>
      </c>
      <c r="AX7">
        <v>3.3947334446759099</v>
      </c>
      <c r="AY7" t="s">
        <v>0</v>
      </c>
      <c r="AZ7" t="s">
        <v>0</v>
      </c>
      <c r="BA7">
        <v>10.958414568059901</v>
      </c>
      <c r="BB7" t="s">
        <v>0</v>
      </c>
      <c r="BC7">
        <v>16.674576099193899</v>
      </c>
      <c r="BD7" t="s">
        <v>0</v>
      </c>
      <c r="BE7">
        <v>7.9209047612549197</v>
      </c>
      <c r="BF7">
        <v>-17.6060815940438</v>
      </c>
      <c r="BG7" t="s">
        <v>0</v>
      </c>
      <c r="BH7">
        <v>34.942462119447903</v>
      </c>
      <c r="BI7" t="s">
        <v>0</v>
      </c>
      <c r="BJ7">
        <v>-2.4705763025893601</v>
      </c>
      <c r="BK7" t="s">
        <v>0</v>
      </c>
      <c r="BL7">
        <v>-5.7856715978659699</v>
      </c>
      <c r="BM7">
        <v>-37.740042927513997</v>
      </c>
      <c r="BN7">
        <v>27.7815107167593</v>
      </c>
      <c r="BO7">
        <v>-14.6043799446298</v>
      </c>
      <c r="BP7" t="s">
        <v>0</v>
      </c>
      <c r="BQ7" t="s">
        <v>0</v>
      </c>
      <c r="BR7" t="s">
        <v>0</v>
      </c>
      <c r="BS7" t="s">
        <v>0</v>
      </c>
      <c r="BT7" t="s">
        <v>0</v>
      </c>
      <c r="BU7">
        <v>2.99792918787205</v>
      </c>
      <c r="BV7" t="s">
        <v>0</v>
      </c>
      <c r="BW7" t="s">
        <v>0</v>
      </c>
      <c r="BX7">
        <v>66.759544418585705</v>
      </c>
      <c r="BY7">
        <v>18.789277335791802</v>
      </c>
      <c r="BZ7">
        <v>4.3641741280384396</v>
      </c>
      <c r="CA7">
        <v>8.5616300049714198</v>
      </c>
      <c r="CB7">
        <v>14.8425013088728</v>
      </c>
      <c r="CC7">
        <v>6.4723979945368102</v>
      </c>
      <c r="CD7">
        <v>-28.244668602905499</v>
      </c>
      <c r="CE7">
        <v>-20.7877201993008</v>
      </c>
      <c r="CF7" t="s">
        <v>0</v>
      </c>
      <c r="CG7" t="s">
        <v>0</v>
      </c>
      <c r="CH7">
        <v>14.311430421658599</v>
      </c>
      <c r="CI7" t="s">
        <v>0</v>
      </c>
      <c r="CJ7" t="s">
        <v>0</v>
      </c>
      <c r="CK7">
        <v>11.597313613166399</v>
      </c>
      <c r="CL7">
        <v>-4.0234889168555501</v>
      </c>
      <c r="CM7">
        <v>5.8976416862298802</v>
      </c>
      <c r="CN7" t="s">
        <v>0</v>
      </c>
      <c r="CO7" t="s">
        <v>0</v>
      </c>
    </row>
    <row r="8" spans="1:93" x14ac:dyDescent="0.45">
      <c r="A8">
        <v>1992</v>
      </c>
      <c r="B8">
        <v>-3.7397716858007213</v>
      </c>
      <c r="D8">
        <f t="shared" si="0"/>
        <v>3.8927366132913463</v>
      </c>
      <c r="E8">
        <v>-5.2525957141273398</v>
      </c>
      <c r="F8">
        <v>-11.443485059674</v>
      </c>
      <c r="G8">
        <v>12.3710008350513</v>
      </c>
      <c r="H8" t="s">
        <v>0</v>
      </c>
      <c r="I8">
        <v>12.9617506315602</v>
      </c>
      <c r="J8">
        <v>-4.7497685021159297</v>
      </c>
      <c r="K8" t="s">
        <v>0</v>
      </c>
      <c r="L8">
        <v>-12.1523089682898</v>
      </c>
      <c r="M8" t="s">
        <v>0</v>
      </c>
      <c r="N8">
        <v>3.48316191135791</v>
      </c>
      <c r="O8">
        <v>-23.106179307395902</v>
      </c>
      <c r="P8" t="s">
        <v>0</v>
      </c>
      <c r="Q8">
        <v>-12.6614314782833</v>
      </c>
      <c r="R8" t="s">
        <v>0</v>
      </c>
      <c r="S8" t="s">
        <v>0</v>
      </c>
      <c r="T8" t="s">
        <v>0</v>
      </c>
      <c r="U8" t="s">
        <v>0</v>
      </c>
      <c r="V8">
        <v>-25.5422050237927</v>
      </c>
      <c r="W8" t="s">
        <v>0</v>
      </c>
      <c r="X8" t="s">
        <v>0</v>
      </c>
      <c r="Y8" t="s">
        <v>0</v>
      </c>
      <c r="Z8">
        <v>12.240857715237301</v>
      </c>
      <c r="AA8">
        <v>18.937005840689501</v>
      </c>
      <c r="AB8">
        <v>22.355275320751101</v>
      </c>
      <c r="AC8" t="s">
        <v>0</v>
      </c>
      <c r="AD8">
        <v>-4.5747157457481604</v>
      </c>
      <c r="AE8">
        <v>-16.779047744475101</v>
      </c>
      <c r="AF8">
        <v>2.7399155572086702</v>
      </c>
      <c r="AG8" t="s">
        <v>0</v>
      </c>
      <c r="AH8">
        <v>23.4396334289385</v>
      </c>
      <c r="AI8" t="s">
        <v>0</v>
      </c>
      <c r="AJ8">
        <v>6.1560796341242101</v>
      </c>
      <c r="AK8">
        <v>17.074945884370401</v>
      </c>
      <c r="AL8">
        <v>48.782658914230701</v>
      </c>
      <c r="AM8" t="s">
        <v>0</v>
      </c>
      <c r="AN8">
        <v>13.4978091072627</v>
      </c>
      <c r="AO8">
        <v>11.531501612044799</v>
      </c>
      <c r="AP8" t="s">
        <v>0</v>
      </c>
      <c r="AQ8">
        <v>13.599075377108401</v>
      </c>
      <c r="AR8" t="s">
        <v>0</v>
      </c>
      <c r="AS8" t="s">
        <v>0</v>
      </c>
      <c r="AT8" t="s">
        <v>0</v>
      </c>
      <c r="AU8" t="s">
        <v>0</v>
      </c>
      <c r="AV8" t="s">
        <v>0</v>
      </c>
      <c r="AW8" t="s">
        <v>0</v>
      </c>
      <c r="AX8">
        <v>3.3023309954014102</v>
      </c>
      <c r="AY8" t="s">
        <v>0</v>
      </c>
      <c r="AZ8" t="s">
        <v>0</v>
      </c>
      <c r="BA8">
        <v>9.3021698121219494</v>
      </c>
      <c r="BB8" t="s">
        <v>0</v>
      </c>
      <c r="BC8">
        <v>3.5843504871223102</v>
      </c>
      <c r="BD8" t="s">
        <v>0</v>
      </c>
      <c r="BE8">
        <v>-10.515960829373499</v>
      </c>
      <c r="BF8">
        <v>-12.4140344977154</v>
      </c>
      <c r="BG8" t="s">
        <v>0</v>
      </c>
      <c r="BH8">
        <v>2.2391848408910202</v>
      </c>
      <c r="BI8" t="s">
        <v>0</v>
      </c>
      <c r="BJ8">
        <v>-11.4125255470277</v>
      </c>
      <c r="BK8">
        <v>23.2300470666747</v>
      </c>
      <c r="BL8">
        <v>-2.9322293556635199</v>
      </c>
      <c r="BM8">
        <v>-1.9671035548743301</v>
      </c>
      <c r="BN8">
        <v>-9.1979727191422</v>
      </c>
      <c r="BO8">
        <v>1.45838069060238</v>
      </c>
      <c r="BP8" t="s">
        <v>0</v>
      </c>
      <c r="BQ8" t="s">
        <v>0</v>
      </c>
      <c r="BR8" t="s">
        <v>0</v>
      </c>
      <c r="BS8" t="s">
        <v>0</v>
      </c>
      <c r="BT8" t="s">
        <v>0</v>
      </c>
      <c r="BU8">
        <v>11.2028502749708</v>
      </c>
      <c r="BV8" t="s">
        <v>0</v>
      </c>
      <c r="BW8" t="s">
        <v>0</v>
      </c>
      <c r="BX8">
        <v>6.49531423202402</v>
      </c>
      <c r="BY8">
        <v>11.8929749181034</v>
      </c>
      <c r="BZ8">
        <v>38.680055479238199</v>
      </c>
      <c r="CA8">
        <v>-10.3023077600267</v>
      </c>
      <c r="CB8">
        <v>24.376569851988702</v>
      </c>
      <c r="CC8">
        <v>-2.7617371711113101</v>
      </c>
      <c r="CD8">
        <v>-19.581359609282199</v>
      </c>
      <c r="CE8">
        <v>-4.7133686581119196</v>
      </c>
      <c r="CF8" t="s">
        <v>0</v>
      </c>
      <c r="CG8" t="s">
        <v>0</v>
      </c>
      <c r="CH8">
        <v>-13.864557017490601</v>
      </c>
      <c r="CI8" t="s">
        <v>0</v>
      </c>
      <c r="CJ8" t="s">
        <v>0</v>
      </c>
      <c r="CK8">
        <v>43.504263507894798</v>
      </c>
      <c r="CL8">
        <v>-0.77756681595142396</v>
      </c>
      <c r="CM8">
        <v>5.1146545906883398</v>
      </c>
      <c r="CN8" t="s">
        <v>0</v>
      </c>
      <c r="CO8" t="s">
        <v>0</v>
      </c>
    </row>
    <row r="9" spans="1:93" x14ac:dyDescent="0.45">
      <c r="A9">
        <v>1993</v>
      </c>
      <c r="B9">
        <v>22.289720546594037</v>
      </c>
      <c r="D9">
        <f t="shared" si="0"/>
        <v>-1.8073044985685265</v>
      </c>
      <c r="E9">
        <v>-13.0207304700062</v>
      </c>
      <c r="F9">
        <v>2.5274382091316201</v>
      </c>
      <c r="G9">
        <v>-6.0899506368781999</v>
      </c>
      <c r="H9" t="s">
        <v>0</v>
      </c>
      <c r="I9">
        <v>-5.5753381059799203</v>
      </c>
      <c r="J9">
        <v>-14.1839849736176</v>
      </c>
      <c r="K9" t="s">
        <v>0</v>
      </c>
      <c r="L9">
        <v>9.60450040376322</v>
      </c>
      <c r="M9" t="s">
        <v>0</v>
      </c>
      <c r="N9">
        <v>-2.28542732219874</v>
      </c>
      <c r="O9">
        <v>-2.03938975396761</v>
      </c>
      <c r="P9" t="s">
        <v>0</v>
      </c>
      <c r="Q9">
        <v>-10.1397595592589</v>
      </c>
      <c r="R9" t="s">
        <v>0</v>
      </c>
      <c r="S9" t="s">
        <v>0</v>
      </c>
      <c r="T9" t="s">
        <v>0</v>
      </c>
      <c r="U9" t="s">
        <v>0</v>
      </c>
      <c r="V9">
        <v>25.975207778248599</v>
      </c>
      <c r="W9">
        <v>-84.001129834132001</v>
      </c>
      <c r="X9" t="s">
        <v>0</v>
      </c>
      <c r="Y9" t="s">
        <v>0</v>
      </c>
      <c r="Z9">
        <v>10.528258133026601</v>
      </c>
      <c r="AA9">
        <v>28.993006852859502</v>
      </c>
      <c r="AB9">
        <v>-2.1446188587082702</v>
      </c>
      <c r="AC9" t="s">
        <v>0</v>
      </c>
      <c r="AD9">
        <v>-19.5254870641709</v>
      </c>
      <c r="AE9">
        <v>-8.2199336704260304</v>
      </c>
      <c r="AF9">
        <v>-20.618670097658999</v>
      </c>
      <c r="AG9">
        <v>-11.847842847713</v>
      </c>
      <c r="AH9">
        <v>11.086608926584701</v>
      </c>
      <c r="AI9" t="s">
        <v>0</v>
      </c>
      <c r="AJ9">
        <v>1.73194520538242</v>
      </c>
      <c r="AK9">
        <v>-10.8031618023811</v>
      </c>
      <c r="AL9">
        <v>-15.4067407735547</v>
      </c>
      <c r="AM9" t="s">
        <v>0</v>
      </c>
      <c r="AN9">
        <v>-0.93762420858465301</v>
      </c>
      <c r="AO9">
        <v>5.4214393452061103</v>
      </c>
      <c r="AP9" t="s">
        <v>0</v>
      </c>
      <c r="AQ9">
        <v>5.6516031071250596</v>
      </c>
      <c r="AR9" t="s">
        <v>0</v>
      </c>
      <c r="AS9" t="s">
        <v>0</v>
      </c>
      <c r="AT9" t="s">
        <v>0</v>
      </c>
      <c r="AU9" t="s">
        <v>0</v>
      </c>
      <c r="AV9" t="s">
        <v>0</v>
      </c>
      <c r="AW9" t="s">
        <v>0</v>
      </c>
      <c r="AX9">
        <v>-1.2699600928587</v>
      </c>
      <c r="AY9" t="s">
        <v>0</v>
      </c>
      <c r="AZ9" t="s">
        <v>0</v>
      </c>
      <c r="BA9">
        <v>14.7074386445265</v>
      </c>
      <c r="BB9" t="s">
        <v>0</v>
      </c>
      <c r="BC9">
        <v>-4.7735325289471202</v>
      </c>
      <c r="BD9" t="s">
        <v>0</v>
      </c>
      <c r="BE9">
        <v>-23.5869533404328</v>
      </c>
      <c r="BF9">
        <v>2.6193157660944202</v>
      </c>
      <c r="BG9" t="s">
        <v>0</v>
      </c>
      <c r="BH9">
        <v>11.2730934887849</v>
      </c>
      <c r="BI9" t="s">
        <v>0</v>
      </c>
      <c r="BJ9">
        <v>-2.08737952024978</v>
      </c>
      <c r="BK9">
        <v>1.1658343977441601</v>
      </c>
      <c r="BL9">
        <v>-13.685299195653601</v>
      </c>
      <c r="BM9">
        <v>-3.1710702997718898</v>
      </c>
      <c r="BN9">
        <v>6.4942507257827096</v>
      </c>
      <c r="BO9">
        <v>-12.0690181632006</v>
      </c>
      <c r="BP9" t="s">
        <v>0</v>
      </c>
      <c r="BQ9" t="s">
        <v>0</v>
      </c>
      <c r="BR9" t="s">
        <v>0</v>
      </c>
      <c r="BS9" t="s">
        <v>0</v>
      </c>
      <c r="BT9" t="s">
        <v>0</v>
      </c>
      <c r="BU9">
        <v>13.1306833435073</v>
      </c>
      <c r="BV9" t="s">
        <v>0</v>
      </c>
      <c r="BW9" t="s">
        <v>0</v>
      </c>
      <c r="BX9">
        <v>2.1246649006092899</v>
      </c>
      <c r="BY9">
        <v>2.3645983825261001</v>
      </c>
      <c r="BZ9">
        <v>10.067155453098</v>
      </c>
      <c r="CA9">
        <v>-0.38534829573422302</v>
      </c>
      <c r="CB9">
        <v>1.7309792221567899</v>
      </c>
      <c r="CC9">
        <v>-2.7596809446671098</v>
      </c>
      <c r="CD9">
        <v>16.258886286839999</v>
      </c>
      <c r="CE9">
        <v>10.646137101487399</v>
      </c>
      <c r="CF9" t="s">
        <v>0</v>
      </c>
      <c r="CG9" t="s">
        <v>0</v>
      </c>
      <c r="CH9">
        <v>19.567801604752301</v>
      </c>
      <c r="CI9" t="s">
        <v>0</v>
      </c>
      <c r="CJ9" t="s">
        <v>0</v>
      </c>
      <c r="CK9">
        <v>-14.0132604847082</v>
      </c>
      <c r="CL9">
        <v>3.0026281308786702</v>
      </c>
      <c r="CM9">
        <v>-2.3974074930818801</v>
      </c>
      <c r="CN9" t="s">
        <v>0</v>
      </c>
      <c r="CO9" t="s">
        <v>0</v>
      </c>
    </row>
    <row r="10" spans="1:93" x14ac:dyDescent="0.45">
      <c r="A10">
        <v>1994</v>
      </c>
      <c r="B10">
        <v>4.0528280632531812</v>
      </c>
      <c r="D10">
        <f t="shared" si="0"/>
        <v>5.6003177689380399</v>
      </c>
      <c r="E10">
        <v>-6.2121305204224004</v>
      </c>
      <c r="F10">
        <v>19.0177066195319</v>
      </c>
      <c r="G10">
        <v>1.7232590943034301</v>
      </c>
      <c r="H10" t="s">
        <v>0</v>
      </c>
      <c r="I10">
        <v>-0.16600071426795501</v>
      </c>
      <c r="J10">
        <v>-1.39045583590683</v>
      </c>
      <c r="K10" t="s">
        <v>0</v>
      </c>
      <c r="L10">
        <v>-6.4461235966969701</v>
      </c>
      <c r="M10" t="s">
        <v>0</v>
      </c>
      <c r="N10">
        <v>13.1208649022761</v>
      </c>
      <c r="O10">
        <v>-0.37827444736879801</v>
      </c>
      <c r="P10">
        <v>-38.739558471745497</v>
      </c>
      <c r="Q10">
        <v>1.9402002318534399</v>
      </c>
      <c r="R10" t="s">
        <v>0</v>
      </c>
      <c r="S10" t="s">
        <v>0</v>
      </c>
      <c r="T10" t="s">
        <v>0</v>
      </c>
      <c r="U10">
        <v>-6.5010466987482198</v>
      </c>
      <c r="V10">
        <v>-34.716380272575002</v>
      </c>
      <c r="W10">
        <v>17.4774509244826</v>
      </c>
      <c r="X10" t="s">
        <v>0</v>
      </c>
      <c r="Y10" t="s">
        <v>0</v>
      </c>
      <c r="Z10">
        <v>39.921363185243003</v>
      </c>
      <c r="AA10">
        <v>12.5054017750093</v>
      </c>
      <c r="AB10">
        <v>36.3637025675053</v>
      </c>
      <c r="AC10" t="s">
        <v>0</v>
      </c>
      <c r="AD10">
        <v>6.2426387010057596</v>
      </c>
      <c r="AE10">
        <v>26.038746660520101</v>
      </c>
      <c r="AF10">
        <v>0.95014598832143804</v>
      </c>
      <c r="AG10">
        <v>-9.8810976084117303</v>
      </c>
      <c r="AH10">
        <v>-16.894812217173001</v>
      </c>
      <c r="AI10" t="s">
        <v>0</v>
      </c>
      <c r="AJ10">
        <v>40.756612550117701</v>
      </c>
      <c r="AK10">
        <v>9.8450242606552596</v>
      </c>
      <c r="AL10">
        <v>19.4188439764206</v>
      </c>
      <c r="AM10" t="s">
        <v>0</v>
      </c>
      <c r="AN10">
        <v>-36.159656824252103</v>
      </c>
      <c r="AO10">
        <v>6.2032242861134996</v>
      </c>
      <c r="AP10" t="s">
        <v>0</v>
      </c>
      <c r="AQ10">
        <v>-2.9280350874586798</v>
      </c>
      <c r="AR10" t="s">
        <v>0</v>
      </c>
      <c r="AS10" t="s">
        <v>0</v>
      </c>
      <c r="AT10" t="s">
        <v>0</v>
      </c>
      <c r="AU10" t="s">
        <v>0</v>
      </c>
      <c r="AV10" t="s">
        <v>0</v>
      </c>
      <c r="AW10" t="s">
        <v>0</v>
      </c>
      <c r="AX10">
        <v>22.006257987707599</v>
      </c>
      <c r="AY10" t="s">
        <v>0</v>
      </c>
      <c r="AZ10" t="s">
        <v>0</v>
      </c>
      <c r="BA10">
        <v>3.7975278107057</v>
      </c>
      <c r="BB10" t="s">
        <v>0</v>
      </c>
      <c r="BC10">
        <v>-3.2143054358582601</v>
      </c>
      <c r="BD10" t="s">
        <v>0</v>
      </c>
      <c r="BE10">
        <v>6.9475551704851801</v>
      </c>
      <c r="BF10">
        <v>15.2079961821617</v>
      </c>
      <c r="BG10" t="s">
        <v>0</v>
      </c>
      <c r="BH10">
        <v>25.360857039603001</v>
      </c>
      <c r="BI10" t="s">
        <v>0</v>
      </c>
      <c r="BJ10">
        <v>-6.7319350656403598</v>
      </c>
      <c r="BK10">
        <v>-9.2732888544530905</v>
      </c>
      <c r="BL10">
        <v>8.7858187937282608</v>
      </c>
      <c r="BM10">
        <v>12.1832541278843</v>
      </c>
      <c r="BN10">
        <v>5.8640622979123203</v>
      </c>
      <c r="BO10">
        <v>3.2416418275803398</v>
      </c>
      <c r="BP10" t="s">
        <v>0</v>
      </c>
      <c r="BQ10" t="s">
        <v>0</v>
      </c>
      <c r="BR10" t="s">
        <v>0</v>
      </c>
      <c r="BS10" t="s">
        <v>0</v>
      </c>
      <c r="BT10" t="s">
        <v>0</v>
      </c>
      <c r="BU10">
        <v>7.3193287861359799</v>
      </c>
      <c r="BV10">
        <v>2.33325543352752</v>
      </c>
      <c r="BW10" t="s">
        <v>0</v>
      </c>
      <c r="BX10">
        <v>9.5418203849420795</v>
      </c>
      <c r="BY10">
        <v>15.470691186139</v>
      </c>
      <c r="BZ10">
        <v>25.0107550665114</v>
      </c>
      <c r="CA10">
        <v>-13.904653349995799</v>
      </c>
      <c r="CB10">
        <v>17.169809591517801</v>
      </c>
      <c r="CC10">
        <v>5.5361692891808296</v>
      </c>
      <c r="CD10">
        <v>5.3277155821324804</v>
      </c>
      <c r="CE10">
        <v>37.570324337081203</v>
      </c>
      <c r="CF10" t="s">
        <v>0</v>
      </c>
      <c r="CG10" t="s">
        <v>0</v>
      </c>
      <c r="CH10">
        <v>-1.4422541715217301</v>
      </c>
      <c r="CI10" t="s">
        <v>0</v>
      </c>
      <c r="CJ10" t="s">
        <v>0</v>
      </c>
      <c r="CK10">
        <v>30.739233879138801</v>
      </c>
      <c r="CL10">
        <v>-13.180236013764</v>
      </c>
      <c r="CM10">
        <v>-5.9621735574583097</v>
      </c>
      <c r="CN10" t="s">
        <v>0</v>
      </c>
      <c r="CO10" t="s">
        <v>0</v>
      </c>
    </row>
    <row r="11" spans="1:93" x14ac:dyDescent="0.45">
      <c r="A11">
        <v>1995</v>
      </c>
      <c r="B11">
        <v>-0.2891084270826893</v>
      </c>
      <c r="D11">
        <f t="shared" si="0"/>
        <v>0.80170772738050422</v>
      </c>
      <c r="E11">
        <v>-3.3517495616622002</v>
      </c>
      <c r="F11">
        <v>23.685442894173899</v>
      </c>
      <c r="G11">
        <v>-6.3664729506449396</v>
      </c>
      <c r="H11" t="s">
        <v>0</v>
      </c>
      <c r="I11">
        <v>14.7899635704426</v>
      </c>
      <c r="J11">
        <v>-4.7612932458751498</v>
      </c>
      <c r="K11" t="s">
        <v>0</v>
      </c>
      <c r="L11">
        <v>2.4758035863866898</v>
      </c>
      <c r="M11" t="s">
        <v>0</v>
      </c>
      <c r="N11">
        <v>8.3321775767537591</v>
      </c>
      <c r="O11">
        <v>12.7178685885668</v>
      </c>
      <c r="P11">
        <v>6.6052891309881501</v>
      </c>
      <c r="Q11">
        <v>15.325419415761401</v>
      </c>
      <c r="R11" t="s">
        <v>0</v>
      </c>
      <c r="S11" t="s">
        <v>0</v>
      </c>
      <c r="T11" t="s">
        <v>0</v>
      </c>
      <c r="U11">
        <v>6.8495055029286096</v>
      </c>
      <c r="V11">
        <v>1.6391077920618899</v>
      </c>
      <c r="W11">
        <v>5.9442022843715598</v>
      </c>
      <c r="X11">
        <v>7.4520639373622002</v>
      </c>
      <c r="Y11" t="s">
        <v>0</v>
      </c>
      <c r="Z11">
        <v>7.5115544265427401</v>
      </c>
      <c r="AA11">
        <v>-1.1750498788808099</v>
      </c>
      <c r="AB11">
        <v>1.1849399336309101</v>
      </c>
      <c r="AC11" t="s">
        <v>0</v>
      </c>
      <c r="AD11">
        <v>5.7593852124980396</v>
      </c>
      <c r="AE11">
        <v>2.52727224949767</v>
      </c>
      <c r="AF11">
        <v>1.90208603078889</v>
      </c>
      <c r="AG11">
        <v>3.5287549812326402</v>
      </c>
      <c r="AH11">
        <v>-4.5631200999899599</v>
      </c>
      <c r="AI11" t="s">
        <v>0</v>
      </c>
      <c r="AJ11">
        <v>0.41819217356902899</v>
      </c>
      <c r="AK11">
        <v>-15.174855193431499</v>
      </c>
      <c r="AL11">
        <v>1.42417003177149</v>
      </c>
      <c r="AM11" t="s">
        <v>0</v>
      </c>
      <c r="AN11">
        <v>11.320990153736799</v>
      </c>
      <c r="AO11">
        <v>-10.8018390642182</v>
      </c>
      <c r="AP11" t="s">
        <v>0</v>
      </c>
      <c r="AQ11">
        <v>10.5822719972036</v>
      </c>
      <c r="AR11">
        <v>3.5047979334009498</v>
      </c>
      <c r="AS11" t="s">
        <v>0</v>
      </c>
      <c r="AT11" t="s">
        <v>0</v>
      </c>
      <c r="AU11" t="s">
        <v>0</v>
      </c>
      <c r="AV11" t="s">
        <v>0</v>
      </c>
      <c r="AW11" t="s">
        <v>0</v>
      </c>
      <c r="AX11">
        <v>0.35834571870395898</v>
      </c>
      <c r="AY11" t="s">
        <v>0</v>
      </c>
      <c r="AZ11" t="s">
        <v>0</v>
      </c>
      <c r="BA11">
        <v>-7.5200490886556697</v>
      </c>
      <c r="BB11" t="s">
        <v>0</v>
      </c>
      <c r="BC11">
        <v>-6.8382207775748203</v>
      </c>
      <c r="BD11" t="s">
        <v>0</v>
      </c>
      <c r="BE11">
        <v>-5.6386072667949003</v>
      </c>
      <c r="BF11">
        <v>1.3054302710961301</v>
      </c>
      <c r="BG11">
        <v>21.9941977493073</v>
      </c>
      <c r="BH11">
        <v>22.0302054366074</v>
      </c>
      <c r="BI11" t="s">
        <v>0</v>
      </c>
      <c r="BJ11">
        <v>-6.95203144679137</v>
      </c>
      <c r="BK11">
        <v>13.8085734492357</v>
      </c>
      <c r="BL11">
        <v>27.368793216401301</v>
      </c>
      <c r="BM11">
        <v>-12.8957459080153</v>
      </c>
      <c r="BN11">
        <v>-2.39477410721274</v>
      </c>
      <c r="BO11">
        <v>8.0811292021558696</v>
      </c>
      <c r="BP11" t="s">
        <v>0</v>
      </c>
      <c r="BQ11" t="s">
        <v>0</v>
      </c>
      <c r="BR11">
        <v>-62.974933956733103</v>
      </c>
      <c r="BS11" t="s">
        <v>0</v>
      </c>
      <c r="BT11" t="s">
        <v>0</v>
      </c>
      <c r="BU11">
        <v>-8.3545025420416206</v>
      </c>
      <c r="BV11">
        <v>2.20514256809534</v>
      </c>
      <c r="BW11" t="s">
        <v>0</v>
      </c>
      <c r="BX11">
        <v>-2.7038059117157398</v>
      </c>
      <c r="BY11">
        <v>-14.6654760959293</v>
      </c>
      <c r="BZ11">
        <v>6.76482166402171</v>
      </c>
      <c r="CA11">
        <v>-22.090108446111699</v>
      </c>
      <c r="CB11">
        <v>13.2321929976452</v>
      </c>
      <c r="CC11">
        <v>-16.770918044649299</v>
      </c>
      <c r="CD11">
        <v>11.5796099701146</v>
      </c>
      <c r="CE11">
        <v>17.273399058083001</v>
      </c>
      <c r="CF11" t="s">
        <v>0</v>
      </c>
      <c r="CG11" t="s">
        <v>0</v>
      </c>
      <c r="CH11">
        <v>-14.427358933866801</v>
      </c>
      <c r="CI11" t="s">
        <v>0</v>
      </c>
      <c r="CJ11" t="s">
        <v>0</v>
      </c>
      <c r="CK11">
        <v>-14.7976454029768</v>
      </c>
      <c r="CL11">
        <v>-5.40053275885949</v>
      </c>
      <c r="CM11">
        <v>-5.1666695618176997</v>
      </c>
      <c r="CN11" t="s">
        <v>0</v>
      </c>
      <c r="CO11" t="s">
        <v>0</v>
      </c>
    </row>
    <row r="12" spans="1:93" x14ac:dyDescent="0.45">
      <c r="A12">
        <v>1996</v>
      </c>
      <c r="B12">
        <v>12.734270934038205</v>
      </c>
      <c r="D12">
        <f t="shared" si="0"/>
        <v>5.157967098191607</v>
      </c>
      <c r="E12">
        <v>32.146471313959097</v>
      </c>
      <c r="F12">
        <v>25.4694145004765</v>
      </c>
      <c r="G12">
        <v>1.29073790184915</v>
      </c>
      <c r="H12" t="s">
        <v>0</v>
      </c>
      <c r="I12">
        <v>1.2816070521387799</v>
      </c>
      <c r="J12">
        <v>-7.7800849448604197</v>
      </c>
      <c r="K12" t="s">
        <v>0</v>
      </c>
      <c r="L12">
        <v>14.0599929571621</v>
      </c>
      <c r="M12" t="s">
        <v>0</v>
      </c>
      <c r="N12">
        <v>2.8094584926868902</v>
      </c>
      <c r="O12">
        <v>-2.2733948317163701</v>
      </c>
      <c r="P12">
        <v>2.6400993409776499</v>
      </c>
      <c r="Q12">
        <v>-7.22622239245272</v>
      </c>
      <c r="R12">
        <v>-44.247501264717997</v>
      </c>
      <c r="S12" t="s">
        <v>0</v>
      </c>
      <c r="T12" t="s">
        <v>0</v>
      </c>
      <c r="U12">
        <v>11.018535175499499</v>
      </c>
      <c r="V12">
        <v>37.121765159808298</v>
      </c>
      <c r="W12">
        <v>4.4102011321029302</v>
      </c>
      <c r="X12">
        <v>0.77676911307882401</v>
      </c>
      <c r="Y12">
        <v>-3.6169339049945899</v>
      </c>
      <c r="Z12">
        <v>5.2291558418179402</v>
      </c>
      <c r="AA12">
        <v>12.396878402110699</v>
      </c>
      <c r="AB12">
        <v>20.3048672669544</v>
      </c>
      <c r="AC12">
        <v>-31.9948226046785</v>
      </c>
      <c r="AD12">
        <v>-2.9197021757918802</v>
      </c>
      <c r="AE12">
        <v>21.003432830042598</v>
      </c>
      <c r="AF12">
        <v>21.501895087097701</v>
      </c>
      <c r="AG12">
        <v>10.233892111530199</v>
      </c>
      <c r="AH12">
        <v>9.0976764945410196</v>
      </c>
      <c r="AI12" t="s">
        <v>0</v>
      </c>
      <c r="AJ12">
        <v>24.814049011719302</v>
      </c>
      <c r="AK12">
        <v>3.2735951291039802</v>
      </c>
      <c r="AL12">
        <v>3.5151356612749298</v>
      </c>
      <c r="AM12">
        <v>-59.389392398028399</v>
      </c>
      <c r="AN12">
        <v>3.78037343462714</v>
      </c>
      <c r="AO12">
        <v>10.5418647228403</v>
      </c>
      <c r="AP12" t="s">
        <v>0</v>
      </c>
      <c r="AQ12">
        <v>-9.9549575083031101</v>
      </c>
      <c r="AR12">
        <v>-5.8701768229183502</v>
      </c>
      <c r="AS12" t="s">
        <v>0</v>
      </c>
      <c r="AT12" t="s">
        <v>0</v>
      </c>
      <c r="AU12" t="s">
        <v>0</v>
      </c>
      <c r="AV12" t="s">
        <v>0</v>
      </c>
      <c r="AW12" t="s">
        <v>0</v>
      </c>
      <c r="AX12">
        <v>11.7660022831822</v>
      </c>
      <c r="AY12">
        <v>27.8693497434062</v>
      </c>
      <c r="AZ12">
        <v>-37.727079832685902</v>
      </c>
      <c r="BA12">
        <v>14.286395972568</v>
      </c>
      <c r="BB12" t="s">
        <v>0</v>
      </c>
      <c r="BC12">
        <v>31.372248956180002</v>
      </c>
      <c r="BD12" t="s">
        <v>0</v>
      </c>
      <c r="BE12">
        <v>26.0369685069113</v>
      </c>
      <c r="BF12">
        <v>11.0752461222776</v>
      </c>
      <c r="BG12">
        <v>8.2441066958232199</v>
      </c>
      <c r="BH12">
        <v>14.432497569807801</v>
      </c>
      <c r="BI12" t="s">
        <v>0</v>
      </c>
      <c r="BJ12">
        <v>9.8232865552742901</v>
      </c>
      <c r="BK12">
        <v>11.384845295372299</v>
      </c>
      <c r="BL12">
        <v>-5.9140511565525902</v>
      </c>
      <c r="BM12">
        <v>22.904850647418499</v>
      </c>
      <c r="BN12">
        <v>-2.3059163911212499</v>
      </c>
      <c r="BO12">
        <v>8.3224429502745405</v>
      </c>
      <c r="BP12" t="s">
        <v>0</v>
      </c>
      <c r="BQ12" t="s">
        <v>0</v>
      </c>
      <c r="BR12">
        <v>10.5545528272906</v>
      </c>
      <c r="BS12" t="s">
        <v>0</v>
      </c>
      <c r="BT12" t="s">
        <v>0</v>
      </c>
      <c r="BU12">
        <v>1.1530500930524501</v>
      </c>
      <c r="BV12">
        <v>16.322277750047299</v>
      </c>
      <c r="BW12" t="s">
        <v>0</v>
      </c>
      <c r="BX12">
        <v>9.2296433118911096</v>
      </c>
      <c r="BY12">
        <v>-5.7811160575510696</v>
      </c>
      <c r="BZ12">
        <v>-2.2254140587343398</v>
      </c>
      <c r="CA12">
        <v>2.3014110033030999</v>
      </c>
      <c r="CB12">
        <v>4.6159859574111399</v>
      </c>
      <c r="CC12">
        <v>15.862841466538899</v>
      </c>
      <c r="CD12">
        <v>7.6091473410277501</v>
      </c>
      <c r="CE12">
        <v>-13.936533017033801</v>
      </c>
      <c r="CF12">
        <v>0.65142599236953702</v>
      </c>
      <c r="CG12" t="s">
        <v>0</v>
      </c>
      <c r="CH12">
        <v>-6.0913903548928801</v>
      </c>
      <c r="CI12" t="s">
        <v>0</v>
      </c>
      <c r="CJ12" t="s">
        <v>0</v>
      </c>
      <c r="CK12">
        <v>14.270458352606999</v>
      </c>
      <c r="CL12">
        <v>3.35895776407256E-2</v>
      </c>
      <c r="CM12">
        <v>20.524090896221601</v>
      </c>
      <c r="CN12" t="s">
        <v>0</v>
      </c>
      <c r="CO12" t="s">
        <v>0</v>
      </c>
    </row>
    <row r="13" spans="1:93" x14ac:dyDescent="0.45">
      <c r="A13">
        <v>1997</v>
      </c>
      <c r="B13">
        <v>1.9371286956165956</v>
      </c>
      <c r="D13">
        <f t="shared" si="0"/>
        <v>9.9878902135664678</v>
      </c>
      <c r="E13">
        <v>20.538255316969899</v>
      </c>
      <c r="F13">
        <v>16.087740299181501</v>
      </c>
      <c r="G13">
        <v>24.625258628106899</v>
      </c>
      <c r="H13" t="s">
        <v>0</v>
      </c>
      <c r="I13">
        <v>-15.346820636930399</v>
      </c>
      <c r="J13">
        <v>-10.6539109533306</v>
      </c>
      <c r="K13" t="s">
        <v>0</v>
      </c>
      <c r="L13">
        <v>30.890519672704801</v>
      </c>
      <c r="M13" t="s">
        <v>0</v>
      </c>
      <c r="N13">
        <v>14.0696602458207</v>
      </c>
      <c r="O13">
        <v>23.618676893157499</v>
      </c>
      <c r="P13">
        <v>-5.4725202295702999</v>
      </c>
      <c r="Q13">
        <v>-8.0544634500058692</v>
      </c>
      <c r="R13">
        <v>-27.9674335401156</v>
      </c>
      <c r="S13">
        <v>30.050371079495701</v>
      </c>
      <c r="T13" t="s">
        <v>0</v>
      </c>
      <c r="U13">
        <v>9.5576759680279793</v>
      </c>
      <c r="V13">
        <v>20.613056289725499</v>
      </c>
      <c r="W13">
        <v>1.1462522230839001</v>
      </c>
      <c r="X13">
        <v>15.637678823106899</v>
      </c>
      <c r="Y13">
        <v>-5.3022982833938697</v>
      </c>
      <c r="Z13">
        <v>12.9455935633158</v>
      </c>
      <c r="AA13">
        <v>-14.2065078582811</v>
      </c>
      <c r="AB13">
        <v>3.7675483909896701</v>
      </c>
      <c r="AC13">
        <v>18.639853186142702</v>
      </c>
      <c r="AD13">
        <v>17.58494676319</v>
      </c>
      <c r="AE13">
        <v>1.1988198511741599</v>
      </c>
      <c r="AF13">
        <v>-4.35654425240946</v>
      </c>
      <c r="AG13">
        <v>5.9516582275839003</v>
      </c>
      <c r="AH13">
        <v>4.8079930368616903</v>
      </c>
      <c r="AI13" t="s">
        <v>0</v>
      </c>
      <c r="AJ13">
        <v>26.378641545575601</v>
      </c>
      <c r="AK13">
        <v>2.36311490743853</v>
      </c>
      <c r="AL13">
        <v>20.131530931190198</v>
      </c>
      <c r="AM13">
        <v>-3.8377139745353399</v>
      </c>
      <c r="AN13">
        <v>34.736629691871201</v>
      </c>
      <c r="AO13">
        <v>0.803217488941388</v>
      </c>
      <c r="AP13" t="s">
        <v>0</v>
      </c>
      <c r="AQ13">
        <v>11.088731944331</v>
      </c>
      <c r="AR13">
        <v>19.507713349306201</v>
      </c>
      <c r="AS13" t="s">
        <v>0</v>
      </c>
      <c r="AT13" t="s">
        <v>0</v>
      </c>
      <c r="AU13" t="s">
        <v>0</v>
      </c>
      <c r="AV13" t="s">
        <v>0</v>
      </c>
      <c r="AW13" t="s">
        <v>0</v>
      </c>
      <c r="AX13">
        <v>-3.4831357616555798</v>
      </c>
      <c r="AY13">
        <v>30.820244432908801</v>
      </c>
      <c r="AZ13">
        <v>-26.395511405328001</v>
      </c>
      <c r="BA13">
        <v>30.463418296726299</v>
      </c>
      <c r="BB13" t="s">
        <v>0</v>
      </c>
      <c r="BC13">
        <v>-5.68519878997202</v>
      </c>
      <c r="BD13" t="s">
        <v>0</v>
      </c>
      <c r="BE13">
        <v>1.7444991234254099</v>
      </c>
      <c r="BF13">
        <v>6.7678598941045101</v>
      </c>
      <c r="BG13">
        <v>1.9463875944871001</v>
      </c>
      <c r="BH13">
        <v>13.9840839032791</v>
      </c>
      <c r="BI13">
        <v>0.10244929991947201</v>
      </c>
      <c r="BJ13">
        <v>29.9870527164294</v>
      </c>
      <c r="BK13" t="s">
        <v>0</v>
      </c>
      <c r="BL13">
        <v>45.446795358653098</v>
      </c>
      <c r="BM13">
        <v>45.130741988971799</v>
      </c>
      <c r="BN13">
        <v>16.4752046721181</v>
      </c>
      <c r="BO13">
        <v>21.530854593333</v>
      </c>
      <c r="BP13" t="s">
        <v>0</v>
      </c>
      <c r="BQ13" t="s">
        <v>0</v>
      </c>
      <c r="BR13">
        <v>20.798860017306499</v>
      </c>
      <c r="BS13" t="s">
        <v>0</v>
      </c>
      <c r="BT13" t="s">
        <v>0</v>
      </c>
      <c r="BU13">
        <v>30.9905659215489</v>
      </c>
      <c r="BV13">
        <v>-3.9299641423692502</v>
      </c>
      <c r="BW13" t="s">
        <v>0</v>
      </c>
      <c r="BX13">
        <v>24.900095620800901</v>
      </c>
      <c r="BY13">
        <v>-12.301640562763501</v>
      </c>
      <c r="BZ13">
        <v>-1.5835720693161399</v>
      </c>
      <c r="CA13">
        <v>1.0446151451705099</v>
      </c>
      <c r="CB13">
        <v>-4.2433376975373802</v>
      </c>
      <c r="CC13">
        <v>3.4391228360069599</v>
      </c>
      <c r="CD13">
        <v>-10.2634927652418</v>
      </c>
      <c r="CE13">
        <v>22.9060162884102</v>
      </c>
      <c r="CF13">
        <v>-9.7563507060608607</v>
      </c>
      <c r="CG13" t="s">
        <v>0</v>
      </c>
      <c r="CH13">
        <v>34.98345348894</v>
      </c>
      <c r="CI13" t="s">
        <v>0</v>
      </c>
      <c r="CJ13" t="s">
        <v>0</v>
      </c>
      <c r="CK13">
        <v>6.7263489298213699</v>
      </c>
      <c r="CL13">
        <v>5.4374699249557699</v>
      </c>
      <c r="CM13">
        <v>41.019565165945998</v>
      </c>
      <c r="CN13" t="s">
        <v>0</v>
      </c>
      <c r="CO13">
        <v>8.6543276436476404</v>
      </c>
    </row>
    <row r="14" spans="1:93" x14ac:dyDescent="0.45">
      <c r="A14">
        <v>1998</v>
      </c>
      <c r="B14">
        <v>-12.560520045582614</v>
      </c>
      <c r="D14">
        <f t="shared" si="0"/>
        <v>10.338620153111675</v>
      </c>
      <c r="E14">
        <v>-8.0691472661712993</v>
      </c>
      <c r="F14">
        <v>17.4624723274686</v>
      </c>
      <c r="G14">
        <v>18.219298858327701</v>
      </c>
      <c r="H14" t="s">
        <v>0</v>
      </c>
      <c r="I14">
        <v>-2.2157451507494299</v>
      </c>
      <c r="J14">
        <v>15.823613438462001</v>
      </c>
      <c r="K14" t="s">
        <v>0</v>
      </c>
      <c r="L14">
        <v>14.369628236757199</v>
      </c>
      <c r="M14" t="s">
        <v>0</v>
      </c>
      <c r="N14">
        <v>42.857454998869699</v>
      </c>
      <c r="O14">
        <v>18.2120115341895</v>
      </c>
      <c r="P14">
        <v>-6.8720401740067603</v>
      </c>
      <c r="Q14">
        <v>23.9232611268739</v>
      </c>
      <c r="R14">
        <v>-6.1012502951264702</v>
      </c>
      <c r="S14">
        <v>9.6301230873154893</v>
      </c>
      <c r="T14" t="s">
        <v>0</v>
      </c>
      <c r="U14">
        <v>21.370625434633801</v>
      </c>
      <c r="V14">
        <v>35.740765731654903</v>
      </c>
      <c r="W14">
        <v>5.8852001119042097</v>
      </c>
      <c r="X14">
        <v>6.0566221281577004</v>
      </c>
      <c r="Y14">
        <v>-7.0980908091428399</v>
      </c>
      <c r="Z14">
        <v>25.7570453796389</v>
      </c>
      <c r="AA14">
        <v>26.482725453213899</v>
      </c>
      <c r="AB14">
        <v>23.749317813129899</v>
      </c>
      <c r="AC14">
        <v>30.160194920810401</v>
      </c>
      <c r="AD14">
        <v>26.148862872041001</v>
      </c>
      <c r="AE14">
        <v>1.56944986697069</v>
      </c>
      <c r="AF14">
        <v>29.218418526053799</v>
      </c>
      <c r="AG14">
        <v>-8.4106733276838703</v>
      </c>
      <c r="AH14">
        <v>5.5545347300309302</v>
      </c>
      <c r="AI14" t="s">
        <v>0</v>
      </c>
      <c r="AJ14">
        <v>7.5125847528479301</v>
      </c>
      <c r="AK14">
        <v>21.681302301623699</v>
      </c>
      <c r="AL14">
        <v>5.1339563072664101</v>
      </c>
      <c r="AM14">
        <v>-74.907599956514801</v>
      </c>
      <c r="AN14">
        <v>3.1983458871566799</v>
      </c>
      <c r="AO14">
        <v>13.564972676487001</v>
      </c>
      <c r="AP14" t="s">
        <v>0</v>
      </c>
      <c r="AQ14">
        <v>5.27236075071034</v>
      </c>
      <c r="AR14">
        <v>-12.793343940300501</v>
      </c>
      <c r="AS14" t="s">
        <v>0</v>
      </c>
      <c r="AT14" t="s">
        <v>0</v>
      </c>
      <c r="AU14" t="s">
        <v>0</v>
      </c>
      <c r="AV14" t="s">
        <v>0</v>
      </c>
      <c r="AW14" t="s">
        <v>0</v>
      </c>
      <c r="AX14">
        <v>-6.3778976854709599</v>
      </c>
      <c r="AY14">
        <v>24.3068340408187</v>
      </c>
      <c r="AZ14">
        <v>31.516195751438602</v>
      </c>
      <c r="BA14">
        <v>5.6405876154139998</v>
      </c>
      <c r="BB14" t="s">
        <v>0</v>
      </c>
      <c r="BC14">
        <v>17.666192279226301</v>
      </c>
      <c r="BD14" t="s">
        <v>0</v>
      </c>
      <c r="BE14">
        <v>2.8023395760171299</v>
      </c>
      <c r="BF14">
        <v>17.1884810721515</v>
      </c>
      <c r="BG14">
        <v>-6.1619927733118001</v>
      </c>
      <c r="BH14">
        <v>44.277891178166399</v>
      </c>
      <c r="BI14">
        <v>4.92759499418574</v>
      </c>
      <c r="BJ14">
        <v>16.0927359050056</v>
      </c>
      <c r="BK14">
        <v>43.9983575708712</v>
      </c>
      <c r="BL14">
        <v>22.2842957085374</v>
      </c>
      <c r="BM14">
        <v>-8.0569851417022509</v>
      </c>
      <c r="BN14">
        <v>13.523314551958199</v>
      </c>
      <c r="BO14">
        <v>1.45266795885283</v>
      </c>
      <c r="BP14" t="s">
        <v>0</v>
      </c>
      <c r="BQ14">
        <v>14.2681961947582</v>
      </c>
      <c r="BR14">
        <v>19.541175933878399</v>
      </c>
      <c r="BS14">
        <v>27.740552568514101</v>
      </c>
      <c r="BT14" t="s">
        <v>0</v>
      </c>
      <c r="BU14">
        <v>-8.5806557719978507</v>
      </c>
      <c r="BV14">
        <v>-4.3770003464273204</v>
      </c>
      <c r="BW14" t="s">
        <v>0</v>
      </c>
      <c r="BX14">
        <v>11.740301611033299</v>
      </c>
      <c r="BY14">
        <v>-8.2000576206620597</v>
      </c>
      <c r="BZ14">
        <v>23.513704427932801</v>
      </c>
      <c r="CA14">
        <v>-3.6768013050684498</v>
      </c>
      <c r="CB14">
        <v>25.687133102160701</v>
      </c>
      <c r="CC14">
        <v>30.5834774838493</v>
      </c>
      <c r="CD14">
        <v>-0.90459423433816299</v>
      </c>
      <c r="CE14">
        <v>-32.125137388646998</v>
      </c>
      <c r="CF14">
        <v>-2.2003333864600401</v>
      </c>
      <c r="CG14">
        <v>-13.753937114886</v>
      </c>
      <c r="CH14">
        <v>22.332223307953701</v>
      </c>
      <c r="CI14">
        <v>20.314368825204799</v>
      </c>
      <c r="CJ14" t="s">
        <v>0</v>
      </c>
      <c r="CK14">
        <v>6.2917554849231401</v>
      </c>
      <c r="CL14">
        <v>21.8412550280609</v>
      </c>
      <c r="CM14">
        <v>19.604897227248699</v>
      </c>
      <c r="CN14" t="s">
        <v>0</v>
      </c>
      <c r="CO14">
        <v>11.233635908838901</v>
      </c>
    </row>
    <row r="15" spans="1:93" x14ac:dyDescent="0.45">
      <c r="A15">
        <v>1999</v>
      </c>
      <c r="B15">
        <v>13.906813265534431</v>
      </c>
      <c r="D15">
        <f t="shared" si="0"/>
        <v>3.6358133769131351</v>
      </c>
      <c r="E15">
        <v>9.1110595741010005</v>
      </c>
      <c r="F15">
        <v>-1.84115560124064</v>
      </c>
      <c r="G15">
        <v>21.784705129997199</v>
      </c>
      <c r="H15" t="s">
        <v>0</v>
      </c>
      <c r="I15">
        <v>15.8403122319327</v>
      </c>
      <c r="J15">
        <v>-3.7333266561826202</v>
      </c>
      <c r="K15" t="s">
        <v>0</v>
      </c>
      <c r="L15">
        <v>-7.62954021173082</v>
      </c>
      <c r="M15" t="s">
        <v>0</v>
      </c>
      <c r="N15">
        <v>3.7934919473703599</v>
      </c>
      <c r="O15">
        <v>40.0916330121605</v>
      </c>
      <c r="P15">
        <v>-5.2741320826068199</v>
      </c>
      <c r="Q15">
        <v>35.876044521380699</v>
      </c>
      <c r="R15">
        <v>-43.217009559990203</v>
      </c>
      <c r="S15">
        <v>14.2922125234787</v>
      </c>
      <c r="T15" t="s">
        <v>0</v>
      </c>
      <c r="U15">
        <v>9.2778389604528009</v>
      </c>
      <c r="V15">
        <v>18.309395445337199</v>
      </c>
      <c r="W15">
        <v>-9.17844775020688</v>
      </c>
      <c r="X15">
        <v>24.942566729039601</v>
      </c>
      <c r="Y15">
        <v>21.358492002074801</v>
      </c>
      <c r="Z15">
        <v>2.9792993528087601</v>
      </c>
      <c r="AA15">
        <v>-1.2176454840999</v>
      </c>
      <c r="AB15">
        <v>18.593522109334899</v>
      </c>
      <c r="AC15">
        <v>16.325001470919499</v>
      </c>
      <c r="AD15">
        <v>-16.1957191147477</v>
      </c>
      <c r="AE15">
        <v>8.6571409104107602</v>
      </c>
      <c r="AF15">
        <v>19.168882204515899</v>
      </c>
      <c r="AG15">
        <v>1.8054742789703699</v>
      </c>
      <c r="AH15">
        <v>-7.9153368814687299</v>
      </c>
      <c r="AI15" t="s">
        <v>0</v>
      </c>
      <c r="AJ15">
        <v>-13.6521283443525</v>
      </c>
      <c r="AK15">
        <v>4.7736897179882803E-2</v>
      </c>
      <c r="AL15">
        <v>5.7134656994107802</v>
      </c>
      <c r="AM15">
        <v>1.7634829318268399</v>
      </c>
      <c r="AN15">
        <v>7.4298892466210704</v>
      </c>
      <c r="AO15">
        <v>-7.2723169366079796</v>
      </c>
      <c r="AP15" t="s">
        <v>0</v>
      </c>
      <c r="AQ15">
        <v>-26.019407635066699</v>
      </c>
      <c r="AR15">
        <v>-10.668926718324601</v>
      </c>
      <c r="AS15" t="s">
        <v>0</v>
      </c>
      <c r="AT15" t="s">
        <v>0</v>
      </c>
      <c r="AU15" t="s">
        <v>0</v>
      </c>
      <c r="AV15">
        <v>2.01892844552708</v>
      </c>
      <c r="AW15" t="s">
        <v>0</v>
      </c>
      <c r="AX15">
        <v>22.208222309716302</v>
      </c>
      <c r="AY15">
        <v>-7.6876351518322998</v>
      </c>
      <c r="AZ15">
        <v>-9.6326432111544502</v>
      </c>
      <c r="BA15">
        <v>19.808366328090301</v>
      </c>
      <c r="BB15" t="s">
        <v>0</v>
      </c>
      <c r="BC15">
        <v>-23.416146605744501</v>
      </c>
      <c r="BD15" t="s">
        <v>0</v>
      </c>
      <c r="BE15">
        <v>8.9236460881980495</v>
      </c>
      <c r="BF15">
        <v>18.305900703107699</v>
      </c>
      <c r="BG15">
        <v>2.3401756780778902</v>
      </c>
      <c r="BH15">
        <v>7.2029069107308503</v>
      </c>
      <c r="BI15">
        <v>19.1201649890894</v>
      </c>
      <c r="BJ15">
        <v>2.1123748167312999</v>
      </c>
      <c r="BK15" t="s">
        <v>0</v>
      </c>
      <c r="BL15">
        <v>21.932374966075798</v>
      </c>
      <c r="BM15">
        <v>-4.43748416798792</v>
      </c>
      <c r="BN15">
        <v>16.921119277661699</v>
      </c>
      <c r="BO15">
        <v>13.873222799659001</v>
      </c>
      <c r="BP15" t="s">
        <v>0</v>
      </c>
      <c r="BQ15">
        <v>-5.7189649928824497</v>
      </c>
      <c r="BR15">
        <v>6.6774568984399298</v>
      </c>
      <c r="BS15">
        <v>-10.110828688025601</v>
      </c>
      <c r="BT15" t="s">
        <v>0</v>
      </c>
      <c r="BU15">
        <v>10.730573264520601</v>
      </c>
      <c r="BV15">
        <v>-5.6701949807738599</v>
      </c>
      <c r="BW15" t="s">
        <v>0</v>
      </c>
      <c r="BX15">
        <v>16.934926809489301</v>
      </c>
      <c r="BY15">
        <v>7.3242984074186497</v>
      </c>
      <c r="BZ15">
        <v>11.622378775480801</v>
      </c>
      <c r="CA15">
        <v>0.79316105326798803</v>
      </c>
      <c r="CB15">
        <v>9.1430536126898705</v>
      </c>
      <c r="CC15">
        <v>12.292917224469701</v>
      </c>
      <c r="CD15">
        <v>0.26654179370015901</v>
      </c>
      <c r="CE15">
        <v>14.346923290203501</v>
      </c>
      <c r="CF15">
        <v>-17.639240917194499</v>
      </c>
      <c r="CG15">
        <v>-22.549196340380799</v>
      </c>
      <c r="CH15">
        <v>6.8012166725238803</v>
      </c>
      <c r="CI15">
        <v>-19.839360832018301</v>
      </c>
      <c r="CJ15" t="s">
        <v>0</v>
      </c>
      <c r="CK15">
        <v>-2.6639283350601799</v>
      </c>
      <c r="CL15">
        <v>-14.981076140284401</v>
      </c>
      <c r="CM15">
        <v>8.6033554354168391</v>
      </c>
      <c r="CN15" t="s">
        <v>0</v>
      </c>
      <c r="CO15">
        <v>-1.16131062881294</v>
      </c>
    </row>
    <row r="16" spans="1:93" x14ac:dyDescent="0.45">
      <c r="A16">
        <v>2000</v>
      </c>
      <c r="B16">
        <v>-12.186342494776513</v>
      </c>
      <c r="D16">
        <f t="shared" si="0"/>
        <v>4.2479429740754036</v>
      </c>
      <c r="E16">
        <v>13.251055023738701</v>
      </c>
      <c r="F16">
        <v>36.721854496814302</v>
      </c>
      <c r="G16">
        <v>-11.505964761327601</v>
      </c>
      <c r="H16">
        <v>-1.32693690972037</v>
      </c>
      <c r="I16">
        <v>-6.0344569363737204</v>
      </c>
      <c r="J16">
        <v>-4.5140202354343399</v>
      </c>
      <c r="K16" t="s">
        <v>0</v>
      </c>
      <c r="L16">
        <v>-2.54848836643776</v>
      </c>
      <c r="M16" t="s">
        <v>0</v>
      </c>
      <c r="N16">
        <v>-4.1300428507049496</v>
      </c>
      <c r="O16">
        <v>-3.6530039287963398</v>
      </c>
      <c r="P16">
        <v>10.9710111624223</v>
      </c>
      <c r="Q16">
        <v>-11.717914308096301</v>
      </c>
      <c r="R16">
        <v>-36.036448054473702</v>
      </c>
      <c r="S16">
        <v>7.2861215198964198</v>
      </c>
      <c r="T16" t="s">
        <v>0</v>
      </c>
      <c r="U16">
        <v>17.550379782695501</v>
      </c>
      <c r="V16">
        <v>1.22974184422429</v>
      </c>
      <c r="W16">
        <v>38.411370598618902</v>
      </c>
      <c r="X16">
        <v>-4.2165293704010702</v>
      </c>
      <c r="Y16">
        <v>25.6613566395378</v>
      </c>
      <c r="Z16">
        <v>4.7589126847586698</v>
      </c>
      <c r="AA16">
        <v>12.308115314621601</v>
      </c>
      <c r="AB16">
        <v>-2.8986626588974702</v>
      </c>
      <c r="AC16">
        <v>-4.2099514866173999</v>
      </c>
      <c r="AD16">
        <v>5.5177338476589401</v>
      </c>
      <c r="AE16">
        <v>50.554313052654201</v>
      </c>
      <c r="AF16">
        <v>16.248339373370101</v>
      </c>
      <c r="AG16">
        <v>-12.0711068156915</v>
      </c>
      <c r="AH16">
        <v>11.871220722831101</v>
      </c>
      <c r="AI16" t="s">
        <v>0</v>
      </c>
      <c r="AJ16">
        <v>-27.920087963439801</v>
      </c>
      <c r="AK16">
        <v>0.72979174258177504</v>
      </c>
      <c r="AL16">
        <v>-5.1905490510140204</v>
      </c>
      <c r="AM16">
        <v>4.4958833680829802</v>
      </c>
      <c r="AN16">
        <v>49.138044451316297</v>
      </c>
      <c r="AO16">
        <v>5.5331460205904097</v>
      </c>
      <c r="AP16" t="s">
        <v>0</v>
      </c>
      <c r="AQ16">
        <v>0.591622305690509</v>
      </c>
      <c r="AR16">
        <v>-5.0955797666645601</v>
      </c>
      <c r="AS16">
        <v>4.4189588735675098</v>
      </c>
      <c r="AT16" t="s">
        <v>0</v>
      </c>
      <c r="AU16">
        <v>-16.867288778566</v>
      </c>
      <c r="AV16">
        <v>12.766712132951</v>
      </c>
      <c r="AW16" t="s">
        <v>0</v>
      </c>
      <c r="AX16">
        <v>23.172926990500098</v>
      </c>
      <c r="AY16">
        <v>11.3276886641874</v>
      </c>
      <c r="AZ16">
        <v>-22.6328194520949</v>
      </c>
      <c r="BA16">
        <v>32.210989306606599</v>
      </c>
      <c r="BB16" t="s">
        <v>0</v>
      </c>
      <c r="BC16">
        <v>11.8431257209471</v>
      </c>
      <c r="BD16" t="s">
        <v>0</v>
      </c>
      <c r="BE16">
        <v>-1.85825591927648</v>
      </c>
      <c r="BF16">
        <v>37.971583977490901</v>
      </c>
      <c r="BG16">
        <v>-4.95644222304528</v>
      </c>
      <c r="BH16">
        <v>2.2432710637154699E-2</v>
      </c>
      <c r="BI16">
        <v>4.1389019475230704</v>
      </c>
      <c r="BJ16">
        <v>-14.8134705914111</v>
      </c>
      <c r="BK16">
        <v>-2.1337641554241502</v>
      </c>
      <c r="BL16">
        <v>4.2244907998748698</v>
      </c>
      <c r="BM16">
        <v>23.964151047691299</v>
      </c>
      <c r="BN16">
        <v>35.365873826462703</v>
      </c>
      <c r="BO16">
        <v>-11.832552699295899</v>
      </c>
      <c r="BP16" t="s">
        <v>0</v>
      </c>
      <c r="BQ16">
        <v>-24.113557848313601</v>
      </c>
      <c r="BR16">
        <v>24.405653338414002</v>
      </c>
      <c r="BS16">
        <v>-3.9602165513149301</v>
      </c>
      <c r="BT16" t="s">
        <v>0</v>
      </c>
      <c r="BU16">
        <v>21.1304843527776</v>
      </c>
      <c r="BV16">
        <v>-15.547670699382399</v>
      </c>
      <c r="BW16" t="s">
        <v>0</v>
      </c>
      <c r="BX16">
        <v>34.518744997847598</v>
      </c>
      <c r="BY16">
        <v>18.130685704475901</v>
      </c>
      <c r="BZ16">
        <v>-5.4026763543496203</v>
      </c>
      <c r="CA16">
        <v>-6.6930014221893597</v>
      </c>
      <c r="CB16">
        <v>-15.6928011425519</v>
      </c>
      <c r="CC16">
        <v>-12.6405017620728</v>
      </c>
      <c r="CD16">
        <v>12.812881034842</v>
      </c>
      <c r="CE16">
        <v>24.1125401439927</v>
      </c>
      <c r="CF16">
        <v>-42.119916674925399</v>
      </c>
      <c r="CG16">
        <v>6.6562610051292399</v>
      </c>
      <c r="CH16">
        <v>5.60215140330636</v>
      </c>
      <c r="CI16">
        <v>8.2326097280441903</v>
      </c>
      <c r="CJ16" t="s">
        <v>0</v>
      </c>
      <c r="CK16">
        <v>8.1765283303644392</v>
      </c>
      <c r="CL16">
        <v>-0.63715068913061401</v>
      </c>
      <c r="CM16">
        <v>2.5057075339709698</v>
      </c>
      <c r="CN16">
        <v>-13.4508264052093</v>
      </c>
      <c r="CO16">
        <v>0.72422533866574101</v>
      </c>
    </row>
    <row r="17" spans="1:93" x14ac:dyDescent="0.45">
      <c r="A17">
        <v>2001</v>
      </c>
      <c r="B17">
        <v>-8.3220073941903223</v>
      </c>
      <c r="D17">
        <f t="shared" si="0"/>
        <v>1.0394631174978826</v>
      </c>
      <c r="E17">
        <v>-2.3581640011121201</v>
      </c>
      <c r="F17">
        <v>-11.6748990205868</v>
      </c>
      <c r="G17">
        <v>8.5596646107126499</v>
      </c>
      <c r="H17">
        <v>-2.1492819670850598</v>
      </c>
      <c r="I17">
        <v>1.0557352576099199</v>
      </c>
      <c r="J17">
        <v>3.3531915927716098</v>
      </c>
      <c r="K17" t="s">
        <v>0</v>
      </c>
      <c r="L17">
        <v>17.9629377843901</v>
      </c>
      <c r="M17">
        <v>5.4486807376793696</v>
      </c>
      <c r="N17">
        <v>-3.4462936215405402</v>
      </c>
      <c r="O17">
        <v>-6.9014675779880701</v>
      </c>
      <c r="P17">
        <v>9.0606039954576705</v>
      </c>
      <c r="Q17">
        <v>-15.297111056283001</v>
      </c>
      <c r="R17">
        <v>-77.805621376348498</v>
      </c>
      <c r="S17">
        <v>8.4011462715344294</v>
      </c>
      <c r="T17" t="s">
        <v>0</v>
      </c>
      <c r="U17">
        <v>-1.96592560843368</v>
      </c>
      <c r="V17">
        <v>18.4120934889003</v>
      </c>
      <c r="W17" t="s">
        <v>0</v>
      </c>
      <c r="X17">
        <v>-7.4665380003132098</v>
      </c>
      <c r="Y17">
        <v>23.338270316321399</v>
      </c>
      <c r="Z17">
        <v>-11.8316983090684</v>
      </c>
      <c r="AA17">
        <v>10.481879254207101</v>
      </c>
      <c r="AB17">
        <v>-2.7837157985652499</v>
      </c>
      <c r="AC17">
        <v>-4.4610937734735501</v>
      </c>
      <c r="AD17">
        <v>4.5263028717421703</v>
      </c>
      <c r="AE17">
        <v>-13.9313630215247</v>
      </c>
      <c r="AF17">
        <v>5.4261323990435804</v>
      </c>
      <c r="AG17">
        <v>4.0876457889241697</v>
      </c>
      <c r="AH17">
        <v>-22.025733289294099</v>
      </c>
      <c r="AI17">
        <v>15.953473292929701</v>
      </c>
      <c r="AJ17">
        <v>22.8356353678905</v>
      </c>
      <c r="AK17">
        <v>7.4988192437570698</v>
      </c>
      <c r="AL17">
        <v>7.3251400487154701</v>
      </c>
      <c r="AM17">
        <v>-36.268215371244203</v>
      </c>
      <c r="AN17">
        <v>11.5513207826623</v>
      </c>
      <c r="AO17">
        <v>11.2553104644801</v>
      </c>
      <c r="AP17" t="s">
        <v>0</v>
      </c>
      <c r="AQ17">
        <v>-4.4221066024432396</v>
      </c>
      <c r="AR17">
        <v>11.523666275295099</v>
      </c>
      <c r="AS17">
        <v>-2.1826542782939602</v>
      </c>
      <c r="AT17" t="s">
        <v>0</v>
      </c>
      <c r="AU17">
        <v>-0.94202346802778403</v>
      </c>
      <c r="AV17">
        <v>14.225309364244801</v>
      </c>
      <c r="AW17" t="s">
        <v>0</v>
      </c>
      <c r="AX17">
        <v>10.443769066898399</v>
      </c>
      <c r="AY17">
        <v>-5.34911763056318</v>
      </c>
      <c r="AZ17">
        <v>9.9851395183592899</v>
      </c>
      <c r="BA17">
        <v>-9.5436500297657805</v>
      </c>
      <c r="BB17" t="s">
        <v>0</v>
      </c>
      <c r="BC17">
        <v>0.28455854686937299</v>
      </c>
      <c r="BD17" t="s">
        <v>0</v>
      </c>
      <c r="BE17">
        <v>4.51576852682423</v>
      </c>
      <c r="BF17">
        <v>-15.815211075092201</v>
      </c>
      <c r="BG17">
        <v>-6.8395165821311599</v>
      </c>
      <c r="BH17">
        <v>46.647649627062101</v>
      </c>
      <c r="BI17">
        <v>2.5789905767324099</v>
      </c>
      <c r="BJ17">
        <v>-1.2223107357329801</v>
      </c>
      <c r="BK17">
        <v>2.5611630715131</v>
      </c>
      <c r="BL17">
        <v>18.550904596050799</v>
      </c>
      <c r="BM17">
        <v>12.691185407124999</v>
      </c>
      <c r="BN17">
        <v>6.0804092472077098</v>
      </c>
      <c r="BO17">
        <v>2.4068834966505301</v>
      </c>
      <c r="BP17" t="s">
        <v>0</v>
      </c>
      <c r="BQ17">
        <v>5.8385600217891103</v>
      </c>
      <c r="BR17">
        <v>-1.2587283527195301</v>
      </c>
      <c r="BS17">
        <v>7.5179553654819298</v>
      </c>
      <c r="BT17" t="s">
        <v>0</v>
      </c>
      <c r="BU17">
        <v>14.8938175323542</v>
      </c>
      <c r="BV17">
        <v>8.90923974050596</v>
      </c>
      <c r="BW17" t="s">
        <v>0</v>
      </c>
      <c r="BX17">
        <v>-5.5181398243931197</v>
      </c>
      <c r="BY17">
        <v>-26.562500911005401</v>
      </c>
      <c r="BZ17">
        <v>-2.0452055817016199</v>
      </c>
      <c r="CA17">
        <v>-1.6007793627826501</v>
      </c>
      <c r="CB17">
        <v>-2.2447833971757198</v>
      </c>
      <c r="CC17">
        <v>25.208294020309001</v>
      </c>
      <c r="CD17">
        <v>-4.8539320251671603</v>
      </c>
      <c r="CE17">
        <v>6.6106044238512005E-2</v>
      </c>
      <c r="CF17">
        <v>-5.5126420390671997</v>
      </c>
      <c r="CG17">
        <v>-14.649661122560801</v>
      </c>
      <c r="CH17">
        <v>30.011065746924199</v>
      </c>
      <c r="CI17">
        <v>-11.541383787929099</v>
      </c>
      <c r="CJ17" t="s">
        <v>0</v>
      </c>
      <c r="CK17">
        <v>5.6064996971032697</v>
      </c>
      <c r="CL17">
        <v>-1.8720184203832499</v>
      </c>
      <c r="CM17">
        <v>-0.51018987842080799</v>
      </c>
      <c r="CN17">
        <v>7.7408132479329499</v>
      </c>
      <c r="CO17">
        <v>-19.929395361646801</v>
      </c>
    </row>
    <row r="18" spans="1:93" x14ac:dyDescent="0.45">
      <c r="A18">
        <v>2002</v>
      </c>
      <c r="B18">
        <v>1.0797404607494852</v>
      </c>
      <c r="D18">
        <f t="shared" si="0"/>
        <v>4.1309588916617708</v>
      </c>
      <c r="E18">
        <v>-6.8383665932338102</v>
      </c>
      <c r="F18">
        <v>-3.02195546814453</v>
      </c>
      <c r="G18">
        <v>-5.2155525469242701</v>
      </c>
      <c r="H18">
        <v>39.451247348777002</v>
      </c>
      <c r="I18">
        <v>12.6368099878027</v>
      </c>
      <c r="J18">
        <v>16.7651699981724</v>
      </c>
      <c r="K18" t="s">
        <v>0</v>
      </c>
      <c r="L18">
        <v>21.020980201690701</v>
      </c>
      <c r="M18">
        <v>13.8988220727024</v>
      </c>
      <c r="N18">
        <v>-5.3552937465929098</v>
      </c>
      <c r="O18">
        <v>-2.66302344025905</v>
      </c>
      <c r="P18">
        <v>3.5584617888182501</v>
      </c>
      <c r="Q18">
        <v>-1.6169841923611901</v>
      </c>
      <c r="R18">
        <v>11.873784762458101</v>
      </c>
      <c r="S18">
        <v>-10.2846492803106</v>
      </c>
      <c r="T18" t="s">
        <v>0</v>
      </c>
      <c r="U18">
        <v>-2.54226859394204</v>
      </c>
      <c r="V18">
        <v>5.8713033606806997</v>
      </c>
      <c r="W18">
        <v>43.195018272033003</v>
      </c>
      <c r="X18">
        <v>5.0817796857653903</v>
      </c>
      <c r="Y18">
        <v>7.1106511689929697</v>
      </c>
      <c r="Z18">
        <v>-11.1157418312704</v>
      </c>
      <c r="AA18">
        <v>1.11401907903138</v>
      </c>
      <c r="AB18">
        <v>-18.797633534871601</v>
      </c>
      <c r="AC18">
        <v>7.8002412674803603</v>
      </c>
      <c r="AD18">
        <v>-15.694962773784599</v>
      </c>
      <c r="AE18">
        <v>16.5168023157633</v>
      </c>
      <c r="AF18">
        <v>13.1845737708746</v>
      </c>
      <c r="AG18">
        <v>26.608027892663401</v>
      </c>
      <c r="AH18">
        <v>17.5531573275914</v>
      </c>
      <c r="AI18">
        <v>12.095210041169</v>
      </c>
      <c r="AJ18">
        <v>0.71861016115373</v>
      </c>
      <c r="AK18">
        <v>5.3888580408835898</v>
      </c>
      <c r="AL18">
        <v>0.13357728671597599</v>
      </c>
      <c r="AM18">
        <v>18.6891371587426</v>
      </c>
      <c r="AN18">
        <v>0.24707238401738801</v>
      </c>
      <c r="AO18">
        <v>12.8871794300102</v>
      </c>
      <c r="AP18" t="s">
        <v>0</v>
      </c>
      <c r="AQ18">
        <v>-8.0711394603767896</v>
      </c>
      <c r="AR18">
        <v>10.8945502241795</v>
      </c>
      <c r="AS18">
        <v>-1.4475217583617801</v>
      </c>
      <c r="AT18" t="s">
        <v>0</v>
      </c>
      <c r="AU18">
        <v>8.0217630690759592</v>
      </c>
      <c r="AV18">
        <v>36.926185954664902</v>
      </c>
      <c r="AW18" t="s">
        <v>0</v>
      </c>
      <c r="AX18">
        <v>9.3856337677376906</v>
      </c>
      <c r="AY18">
        <v>-5.1512766779041996</v>
      </c>
      <c r="AZ18">
        <v>-10.091062535817199</v>
      </c>
      <c r="BA18">
        <v>-3.5533870264699998</v>
      </c>
      <c r="BB18" t="s">
        <v>0</v>
      </c>
      <c r="BC18">
        <v>8.5683633701092496</v>
      </c>
      <c r="BD18" t="s">
        <v>0</v>
      </c>
      <c r="BE18">
        <v>2.17009597349234</v>
      </c>
      <c r="BF18">
        <v>22.409452946234801</v>
      </c>
      <c r="BG18">
        <v>-19.962643521342802</v>
      </c>
      <c r="BH18">
        <v>0.46949253856559597</v>
      </c>
      <c r="BI18">
        <v>-6.0408247271277</v>
      </c>
      <c r="BJ18">
        <v>3.1343845947526998</v>
      </c>
      <c r="BK18">
        <v>-6.4333987240425499</v>
      </c>
      <c r="BL18">
        <v>7.2606009479430096</v>
      </c>
      <c r="BM18">
        <v>7.2381384576254897</v>
      </c>
      <c r="BN18">
        <v>-1.14138836626465</v>
      </c>
      <c r="BO18">
        <v>3.5780129175257902</v>
      </c>
      <c r="BP18" t="s">
        <v>0</v>
      </c>
      <c r="BQ18">
        <v>-1.41041782721618</v>
      </c>
      <c r="BR18">
        <v>27.794858844516401</v>
      </c>
      <c r="BS18">
        <v>-11.3909461119238</v>
      </c>
      <c r="BT18" t="s">
        <v>0</v>
      </c>
      <c r="BU18">
        <v>19.081636504393199</v>
      </c>
      <c r="BV18">
        <v>7.2959216391379504</v>
      </c>
      <c r="BW18" t="s">
        <v>0</v>
      </c>
      <c r="BX18">
        <v>14.2772469800209</v>
      </c>
      <c r="BY18">
        <v>14.689325830807199</v>
      </c>
      <c r="BZ18">
        <v>-26.444637663199799</v>
      </c>
      <c r="CA18">
        <v>2.94115766486048</v>
      </c>
      <c r="CB18">
        <v>-13.4531656210469</v>
      </c>
      <c r="CC18">
        <v>-8.6693295867349303</v>
      </c>
      <c r="CD18">
        <v>-3.91296665790134</v>
      </c>
      <c r="CE18">
        <v>13.7237655748694</v>
      </c>
      <c r="CF18">
        <v>18.257835753832602</v>
      </c>
      <c r="CG18">
        <v>13.346905487062999</v>
      </c>
      <c r="CH18">
        <v>4.5841802529117404</v>
      </c>
      <c r="CI18">
        <v>10.1912102790979</v>
      </c>
      <c r="CJ18" t="s">
        <v>0</v>
      </c>
      <c r="CK18">
        <v>8.0506460181112107</v>
      </c>
      <c r="CL18">
        <v>-31.456587015162299</v>
      </c>
      <c r="CM18">
        <v>-26.580681054775599</v>
      </c>
      <c r="CN18">
        <v>-1.8188553351037</v>
      </c>
      <c r="CO18">
        <v>4.6995948265658001</v>
      </c>
    </row>
    <row r="19" spans="1:93" x14ac:dyDescent="0.45">
      <c r="A19">
        <v>2003</v>
      </c>
      <c r="B19">
        <v>33.722385257055507</v>
      </c>
      <c r="D19">
        <f t="shared" si="0"/>
        <v>2.3236758935098214</v>
      </c>
      <c r="E19">
        <v>22.2121660885674</v>
      </c>
      <c r="F19">
        <v>-1.14589345571893</v>
      </c>
      <c r="G19">
        <v>-10.643973286231599</v>
      </c>
      <c r="H19">
        <v>-11.5840500467366</v>
      </c>
      <c r="I19" t="s">
        <v>0</v>
      </c>
      <c r="J19">
        <v>-2.8015293265843102</v>
      </c>
      <c r="K19" t="s">
        <v>0</v>
      </c>
      <c r="L19">
        <v>5.5741268041280803</v>
      </c>
      <c r="M19">
        <v>23.200417403801801</v>
      </c>
      <c r="N19">
        <v>26.944305524991801</v>
      </c>
      <c r="O19">
        <v>2.9138229972439902</v>
      </c>
      <c r="P19">
        <v>8.8103359705646191</v>
      </c>
      <c r="Q19">
        <v>-24.303786622209099</v>
      </c>
      <c r="R19">
        <v>4.4883447190061396</v>
      </c>
      <c r="S19">
        <v>-15.135272674888499</v>
      </c>
      <c r="T19" t="s">
        <v>0</v>
      </c>
      <c r="U19">
        <v>-16.235366932480702</v>
      </c>
      <c r="V19">
        <v>18.4621871196515</v>
      </c>
      <c r="W19">
        <v>-5.7243708039816701</v>
      </c>
      <c r="X19">
        <v>11.6232458951047</v>
      </c>
      <c r="Y19">
        <v>-8.3767240076090399</v>
      </c>
      <c r="Z19">
        <v>5.7186202269649096</v>
      </c>
      <c r="AA19">
        <v>9.2124179690798904</v>
      </c>
      <c r="AB19">
        <v>8.5737269988965501</v>
      </c>
      <c r="AC19">
        <v>6.2924554145831699</v>
      </c>
      <c r="AD19">
        <v>1.2666185864231001</v>
      </c>
      <c r="AE19">
        <v>-3.171993349703</v>
      </c>
      <c r="AF19">
        <v>-2.9151745279546502</v>
      </c>
      <c r="AG19">
        <v>4.0840484025504802</v>
      </c>
      <c r="AH19">
        <v>-4.2170127222362899</v>
      </c>
      <c r="AI19">
        <v>-21.891344026370199</v>
      </c>
      <c r="AJ19">
        <v>17.976287713029301</v>
      </c>
      <c r="AK19">
        <v>-4.1338143825258804</v>
      </c>
      <c r="AL19">
        <v>-4.2113936254403601</v>
      </c>
      <c r="AM19">
        <v>-12.785881989837</v>
      </c>
      <c r="AN19">
        <v>20.399960573677699</v>
      </c>
      <c r="AO19">
        <v>-1.3089414093187499</v>
      </c>
      <c r="AP19" t="s">
        <v>0</v>
      </c>
      <c r="AQ19">
        <v>9.08487355453798</v>
      </c>
      <c r="AR19">
        <v>-7.2589100805461797</v>
      </c>
      <c r="AS19">
        <v>9.2140786072039003</v>
      </c>
      <c r="AT19" t="s">
        <v>0</v>
      </c>
      <c r="AU19">
        <v>-2.1801243134954098</v>
      </c>
      <c r="AV19">
        <v>0.68073902465994995</v>
      </c>
      <c r="AW19" t="s">
        <v>0</v>
      </c>
      <c r="AX19">
        <v>11.2882160708042</v>
      </c>
      <c r="AY19">
        <v>26.941286017266201</v>
      </c>
      <c r="AZ19">
        <v>-8.0290789037037893</v>
      </c>
      <c r="BA19">
        <v>-19.846967267498702</v>
      </c>
      <c r="BB19">
        <v>12.862217560989601</v>
      </c>
      <c r="BC19">
        <v>20.669812180757599</v>
      </c>
      <c r="BD19" t="s">
        <v>0</v>
      </c>
      <c r="BE19">
        <v>4.3255689852475898</v>
      </c>
      <c r="BF19">
        <v>9.2020410334992206</v>
      </c>
      <c r="BG19">
        <v>-3.756341056114</v>
      </c>
      <c r="BH19">
        <v>12.2076443999524</v>
      </c>
      <c r="BI19">
        <v>5.8170281131215997</v>
      </c>
      <c r="BJ19">
        <v>3.8476719833215398</v>
      </c>
      <c r="BK19">
        <v>4.7814712195806299</v>
      </c>
      <c r="BL19">
        <v>12.077856754585399</v>
      </c>
      <c r="BM19">
        <v>-2.5198439599811202</v>
      </c>
      <c r="BN19">
        <v>-6.1886446373969601</v>
      </c>
      <c r="BO19">
        <v>9.2747197213178492</v>
      </c>
      <c r="BP19" t="s">
        <v>0</v>
      </c>
      <c r="BQ19">
        <v>10.445230711548099</v>
      </c>
      <c r="BR19">
        <v>-7.1499346642108703</v>
      </c>
      <c r="BS19">
        <v>1.2743982461002401</v>
      </c>
      <c r="BT19" t="s">
        <v>0</v>
      </c>
      <c r="BU19">
        <v>10.967740626847601</v>
      </c>
      <c r="BV19">
        <v>13.3431861347129</v>
      </c>
      <c r="BW19" t="s">
        <v>0</v>
      </c>
      <c r="BX19">
        <v>-8.7931320758599298</v>
      </c>
      <c r="BY19">
        <v>11.944656674841699</v>
      </c>
      <c r="BZ19">
        <v>18.209683676971</v>
      </c>
      <c r="CA19">
        <v>-2.79238520218943</v>
      </c>
      <c r="CB19">
        <v>25.253783086305098</v>
      </c>
      <c r="CC19">
        <v>2.45230336774461</v>
      </c>
      <c r="CD19">
        <v>-12.440837907063599</v>
      </c>
      <c r="CE19">
        <v>-2.7584954691727699</v>
      </c>
      <c r="CF19">
        <v>-5.7865354624703196</v>
      </c>
      <c r="CG19">
        <v>5.1467808736787699</v>
      </c>
      <c r="CH19">
        <v>-9.0990050784219108</v>
      </c>
      <c r="CI19">
        <v>-2.3475078560982099</v>
      </c>
      <c r="CJ19" t="s">
        <v>0</v>
      </c>
      <c r="CK19">
        <v>6.9241072671036896</v>
      </c>
      <c r="CL19">
        <v>-2.4774164785864099</v>
      </c>
      <c r="CM19">
        <v>-2.7345302526040198</v>
      </c>
      <c r="CN19">
        <v>-4.85663605143273</v>
      </c>
      <c r="CO19">
        <v>-13.1406147005255</v>
      </c>
    </row>
    <row r="20" spans="1:93" x14ac:dyDescent="0.45">
      <c r="A20">
        <v>2004</v>
      </c>
      <c r="B20">
        <v>27.781882830595389</v>
      </c>
      <c r="D20">
        <f t="shared" si="0"/>
        <v>9.725896564375093</v>
      </c>
      <c r="E20">
        <v>13.9565373993322</v>
      </c>
      <c r="F20">
        <v>20.566149750802499</v>
      </c>
      <c r="G20">
        <v>5.9748504431968898</v>
      </c>
      <c r="H20">
        <v>17.7632722449715</v>
      </c>
      <c r="I20">
        <v>-15.695485281542201</v>
      </c>
      <c r="J20">
        <v>15.6060166891381</v>
      </c>
      <c r="K20" t="s">
        <v>0</v>
      </c>
      <c r="L20">
        <v>29.344365817525901</v>
      </c>
      <c r="M20">
        <v>11.4098911499411</v>
      </c>
      <c r="N20">
        <v>24.9341802430394</v>
      </c>
      <c r="O20">
        <v>17.3120838019858</v>
      </c>
      <c r="P20">
        <v>1.82141970847569</v>
      </c>
      <c r="Q20">
        <v>12.372116727578399</v>
      </c>
      <c r="R20">
        <v>-4.7952484032785003</v>
      </c>
      <c r="S20">
        <v>26.0423825971532</v>
      </c>
      <c r="T20">
        <v>-0.50166374578107997</v>
      </c>
      <c r="U20">
        <v>24.102379400530701</v>
      </c>
      <c r="V20">
        <v>24.385502951920898</v>
      </c>
      <c r="W20">
        <v>27.241875203130899</v>
      </c>
      <c r="X20">
        <v>0.182857379234691</v>
      </c>
      <c r="Y20">
        <v>22.2560222776372</v>
      </c>
      <c r="Z20">
        <v>4.8294054127384198</v>
      </c>
      <c r="AA20">
        <v>5.9052434874128901</v>
      </c>
      <c r="AB20">
        <v>9.3392836386694906</v>
      </c>
      <c r="AC20">
        <v>-12.5307546973303</v>
      </c>
      <c r="AD20">
        <v>26.343522290398202</v>
      </c>
      <c r="AE20">
        <v>6.9271966958500899</v>
      </c>
      <c r="AF20">
        <v>33.3941992369151</v>
      </c>
      <c r="AG20">
        <v>-8.7058679504093099</v>
      </c>
      <c r="AH20">
        <v>2.5088641275742698</v>
      </c>
      <c r="AI20">
        <v>1.7778753811818799</v>
      </c>
      <c r="AJ20">
        <v>25.236993424414099</v>
      </c>
      <c r="AK20">
        <v>9.2372819592681008</v>
      </c>
      <c r="AL20">
        <v>-4.6062843994895299</v>
      </c>
      <c r="AM20">
        <v>21.0321221503524</v>
      </c>
      <c r="AN20">
        <v>12.612128095455899</v>
      </c>
      <c r="AO20">
        <v>16.566299161077001</v>
      </c>
      <c r="AP20" t="s">
        <v>0</v>
      </c>
      <c r="AQ20">
        <v>27.505119127699601</v>
      </c>
      <c r="AR20">
        <v>2.03926720831097</v>
      </c>
      <c r="AS20">
        <v>1.5565459151109899</v>
      </c>
      <c r="AT20" t="s">
        <v>0</v>
      </c>
      <c r="AU20">
        <v>27.182943236653301</v>
      </c>
      <c r="AV20">
        <v>-8.3961501944661006</v>
      </c>
      <c r="AW20" t="s">
        <v>0</v>
      </c>
      <c r="AX20">
        <v>36.216751893770301</v>
      </c>
      <c r="AY20">
        <v>20.812704013952398</v>
      </c>
      <c r="AZ20">
        <v>4.4884929627105201</v>
      </c>
      <c r="BA20">
        <v>16.132398217599999</v>
      </c>
      <c r="BB20">
        <v>8.8459032439795102</v>
      </c>
      <c r="BC20">
        <v>-1.7485560842827399</v>
      </c>
      <c r="BD20" t="s">
        <v>0</v>
      </c>
      <c r="BE20">
        <v>6.28972738277999</v>
      </c>
      <c r="BF20">
        <v>22.518749651686498</v>
      </c>
      <c r="BG20">
        <v>3.9002175649872401</v>
      </c>
      <c r="BH20">
        <v>10.298482779165401</v>
      </c>
      <c r="BI20">
        <v>16.110423823214902</v>
      </c>
      <c r="BJ20">
        <v>-10.245687173479199</v>
      </c>
      <c r="BK20">
        <v>-38.669202085853399</v>
      </c>
      <c r="BL20">
        <v>13.921288699855401</v>
      </c>
      <c r="BM20">
        <v>-13.9684452159218</v>
      </c>
      <c r="BN20">
        <v>8.2502876877100508</v>
      </c>
      <c r="BO20">
        <v>25.844330641178399</v>
      </c>
      <c r="BP20" t="s">
        <v>0</v>
      </c>
      <c r="BQ20">
        <v>-6.8256895242278901</v>
      </c>
      <c r="BR20">
        <v>19.711054845992599</v>
      </c>
      <c r="BS20">
        <v>-16.287792438921102</v>
      </c>
      <c r="BT20" t="s">
        <v>0</v>
      </c>
      <c r="BU20">
        <v>30.443328210182901</v>
      </c>
      <c r="BV20">
        <v>6.33119823740281</v>
      </c>
      <c r="BW20" t="s">
        <v>0</v>
      </c>
      <c r="BX20">
        <v>11.3241288590533</v>
      </c>
      <c r="BY20">
        <v>9.0729306777288095</v>
      </c>
      <c r="BZ20">
        <v>4.5544145352179202</v>
      </c>
      <c r="CA20">
        <v>-2.9146950110175802</v>
      </c>
      <c r="CB20">
        <v>18.924222842999701</v>
      </c>
      <c r="CC20">
        <v>10.973457591172201</v>
      </c>
      <c r="CD20">
        <v>15.182848885768299</v>
      </c>
      <c r="CE20">
        <v>0.34049069888364297</v>
      </c>
      <c r="CF20">
        <v>2.0214337198646501</v>
      </c>
      <c r="CG20">
        <v>25.039916924501199</v>
      </c>
      <c r="CH20">
        <v>24.240885676466402</v>
      </c>
      <c r="CI20">
        <v>3.6330332775374599</v>
      </c>
      <c r="CJ20" t="s">
        <v>0</v>
      </c>
      <c r="CK20">
        <v>36.588276368463397</v>
      </c>
      <c r="CL20">
        <v>9.4095462939112906</v>
      </c>
      <c r="CM20">
        <v>14.7661391291825</v>
      </c>
      <c r="CN20">
        <v>-33.371917107084599</v>
      </c>
      <c r="CO20">
        <v>-8.1180952085048208</v>
      </c>
    </row>
    <row r="21" spans="1:93" x14ac:dyDescent="0.45">
      <c r="A21">
        <v>2005</v>
      </c>
      <c r="B21">
        <v>22.027934779693989</v>
      </c>
      <c r="D21">
        <f t="shared" si="0"/>
        <v>4.275204461179122</v>
      </c>
      <c r="E21">
        <v>19.873386081854999</v>
      </c>
      <c r="F21">
        <v>-3.1799325905436202</v>
      </c>
      <c r="G21">
        <v>11.8403059711273</v>
      </c>
      <c r="H21">
        <v>4.7853293553238299</v>
      </c>
      <c r="I21">
        <v>-6.0568798590461901</v>
      </c>
      <c r="J21">
        <v>15.7390686590138</v>
      </c>
      <c r="K21" t="s">
        <v>0</v>
      </c>
      <c r="L21">
        <v>-11.8353186566977</v>
      </c>
      <c r="M21">
        <v>3.3964914664848398</v>
      </c>
      <c r="N21">
        <v>26.775751418237</v>
      </c>
      <c r="O21">
        <v>1.2297661685572701</v>
      </c>
      <c r="P21">
        <v>-1.2964825356374801</v>
      </c>
      <c r="Q21">
        <v>-1.6285017574440299</v>
      </c>
      <c r="R21">
        <v>36.127790780849203</v>
      </c>
      <c r="S21">
        <v>8.2467583163076608</v>
      </c>
      <c r="T21">
        <v>4.9553119875323999</v>
      </c>
      <c r="U21">
        <v>11.254248681491299</v>
      </c>
      <c r="V21">
        <v>17.245533038008801</v>
      </c>
      <c r="W21">
        <v>13.299846565707799</v>
      </c>
      <c r="X21">
        <v>8.2193578610454701</v>
      </c>
      <c r="Y21">
        <v>18.766055737075501</v>
      </c>
      <c r="Z21">
        <v>-9.1385962750951499</v>
      </c>
      <c r="AA21">
        <v>5.14677049236386</v>
      </c>
      <c r="AB21">
        <v>6.5262553151730103</v>
      </c>
      <c r="AC21">
        <v>7.1245822290136998</v>
      </c>
      <c r="AD21">
        <v>-19.526279566022598</v>
      </c>
      <c r="AE21">
        <v>14.483051574572899</v>
      </c>
      <c r="AF21">
        <v>20.943140139781502</v>
      </c>
      <c r="AG21">
        <v>-8.3760683645197105</v>
      </c>
      <c r="AH21">
        <v>12.9717359031784</v>
      </c>
      <c r="AI21">
        <v>15.168846055683</v>
      </c>
      <c r="AJ21">
        <v>-41.042517670130103</v>
      </c>
      <c r="AK21">
        <v>1.6747755783635601</v>
      </c>
      <c r="AL21">
        <v>-6.3704720294904602</v>
      </c>
      <c r="AM21">
        <v>-7.67301283869923</v>
      </c>
      <c r="AN21">
        <v>2.0088904824167799</v>
      </c>
      <c r="AO21">
        <v>12.0133239886664</v>
      </c>
      <c r="AP21" t="s">
        <v>0</v>
      </c>
      <c r="AQ21">
        <v>3.9955676693723001</v>
      </c>
      <c r="AR21">
        <v>5.3236756615910004</v>
      </c>
      <c r="AS21">
        <v>0.52475309031824102</v>
      </c>
      <c r="AT21" t="s">
        <v>0</v>
      </c>
      <c r="AU21">
        <v>14.926086051710801</v>
      </c>
      <c r="AV21">
        <v>23.712636011604602</v>
      </c>
      <c r="AW21">
        <v>0.76665860780453798</v>
      </c>
      <c r="AX21">
        <v>1.10373437136146</v>
      </c>
      <c r="AY21">
        <v>4.15332508113669</v>
      </c>
      <c r="AZ21">
        <v>-5.7797392593390198</v>
      </c>
      <c r="BA21">
        <v>6.7036642440463803</v>
      </c>
      <c r="BB21">
        <v>-3.0691766485335701</v>
      </c>
      <c r="BC21">
        <v>-5.3634722228255098</v>
      </c>
      <c r="BD21" t="s">
        <v>0</v>
      </c>
      <c r="BE21">
        <v>14.3271251985294</v>
      </c>
      <c r="BF21">
        <v>-10.5207186380081</v>
      </c>
      <c r="BG21">
        <v>-22.286400906588401</v>
      </c>
      <c r="BH21">
        <v>13.6070715160074</v>
      </c>
      <c r="BI21">
        <v>9.7950089371580695</v>
      </c>
      <c r="BJ21">
        <v>-6.7987930386053996</v>
      </c>
      <c r="BK21">
        <v>48.346555193641599</v>
      </c>
      <c r="BL21">
        <v>15.082696633129499</v>
      </c>
      <c r="BM21">
        <v>3.2271292684981598</v>
      </c>
      <c r="BN21">
        <v>10.937091167726701</v>
      </c>
      <c r="BO21">
        <v>19.3855124280553</v>
      </c>
      <c r="BP21">
        <v>-6.8878040770554403</v>
      </c>
      <c r="BQ21">
        <v>-2.9988476356718898</v>
      </c>
      <c r="BR21">
        <v>37.205788604765203</v>
      </c>
      <c r="BS21">
        <v>-30.166365664608101</v>
      </c>
      <c r="BT21" t="s">
        <v>0</v>
      </c>
      <c r="BU21">
        <v>10.0663608078663</v>
      </c>
      <c r="BV21">
        <v>-2.04385423036035</v>
      </c>
      <c r="BW21" t="s">
        <v>0</v>
      </c>
      <c r="BX21">
        <v>7.01409415838123</v>
      </c>
      <c r="BY21">
        <v>-1.4735020790070199</v>
      </c>
      <c r="BZ21">
        <v>0.54172502154826696</v>
      </c>
      <c r="CA21">
        <v>2.2682182776665001</v>
      </c>
      <c r="CB21">
        <v>-11.668692134955499</v>
      </c>
      <c r="CC21">
        <v>1.51944251660954</v>
      </c>
      <c r="CD21">
        <v>18.788902473800299</v>
      </c>
      <c r="CE21">
        <v>9.8859974130911592</v>
      </c>
      <c r="CF21">
        <v>-1.06108309851297</v>
      </c>
      <c r="CG21">
        <v>10.237670875144101</v>
      </c>
      <c r="CH21">
        <v>12.260162454624099</v>
      </c>
      <c r="CI21">
        <v>-11.9320294751231</v>
      </c>
      <c r="CJ21">
        <v>8.2512402661913598</v>
      </c>
      <c r="CK21">
        <v>-20.0164962089891</v>
      </c>
      <c r="CL21">
        <v>24.645004756899901</v>
      </c>
      <c r="CM21">
        <v>-15.384136550480401</v>
      </c>
      <c r="CN21">
        <v>-8.1533999154454992</v>
      </c>
      <c r="CO21">
        <v>-1.8487284008075899</v>
      </c>
    </row>
    <row r="22" spans="1:93" x14ac:dyDescent="0.45">
      <c r="A22">
        <v>2006</v>
      </c>
      <c r="B22">
        <v>23.776174199428144</v>
      </c>
      <c r="D22">
        <f t="shared" si="0"/>
        <v>6.1506165549104734</v>
      </c>
      <c r="E22">
        <v>24.591417971434399</v>
      </c>
      <c r="F22">
        <v>7.6680946648361799</v>
      </c>
      <c r="G22">
        <v>9.6501919919775094</v>
      </c>
      <c r="H22">
        <v>-18.866536773456701</v>
      </c>
      <c r="I22">
        <v>-5.2609162474457403</v>
      </c>
      <c r="J22">
        <v>7.8153860210492203</v>
      </c>
      <c r="K22" t="s">
        <v>0</v>
      </c>
      <c r="L22">
        <v>11.5887339586164</v>
      </c>
      <c r="M22">
        <v>4.52130738800816</v>
      </c>
      <c r="N22">
        <v>-1.0103723426446201</v>
      </c>
      <c r="O22">
        <v>25.5554408811639</v>
      </c>
      <c r="P22">
        <v>-1.5677727949053599</v>
      </c>
      <c r="Q22">
        <v>32.645816644009102</v>
      </c>
      <c r="R22">
        <v>-10.8802163553495</v>
      </c>
      <c r="S22">
        <v>-15.3101216827285</v>
      </c>
      <c r="T22">
        <v>3.00353613549738</v>
      </c>
      <c r="U22">
        <v>18.8700259770693</v>
      </c>
      <c r="V22">
        <v>27.331150340687401</v>
      </c>
      <c r="W22">
        <v>13.354343266631099</v>
      </c>
      <c r="X22">
        <v>12.1777670535759</v>
      </c>
      <c r="Y22">
        <v>-3.2560306126157199</v>
      </c>
      <c r="Z22">
        <v>15.616950575549099</v>
      </c>
      <c r="AA22">
        <v>8.9708905442007598</v>
      </c>
      <c r="AB22">
        <v>7.7824426885307396</v>
      </c>
      <c r="AC22">
        <v>-2.8340564472389498</v>
      </c>
      <c r="AD22">
        <v>-11.183518698696</v>
      </c>
      <c r="AE22">
        <v>11.6184009673812</v>
      </c>
      <c r="AF22">
        <v>13.481714699107201</v>
      </c>
      <c r="AG22">
        <v>-3.0233652544604901</v>
      </c>
      <c r="AH22">
        <v>6.6472373879329298</v>
      </c>
      <c r="AI22">
        <v>39.385238765762701</v>
      </c>
      <c r="AJ22">
        <v>16.641513191212599</v>
      </c>
      <c r="AK22">
        <v>-5.8351553926761399</v>
      </c>
      <c r="AL22">
        <v>14.885935997847</v>
      </c>
      <c r="AM22">
        <v>-2.04578116889336</v>
      </c>
      <c r="AN22">
        <v>-4.7814017424420197</v>
      </c>
      <c r="AO22">
        <v>-26.831968113086301</v>
      </c>
      <c r="AP22" t="s">
        <v>0</v>
      </c>
      <c r="AQ22">
        <v>8.7313204855342796</v>
      </c>
      <c r="AR22">
        <v>5.1410072044006698</v>
      </c>
      <c r="AS22">
        <v>-21.524168623254901</v>
      </c>
      <c r="AT22" t="s">
        <v>0</v>
      </c>
      <c r="AU22">
        <v>-4.5613932964583599</v>
      </c>
      <c r="AV22">
        <v>24.116394872186198</v>
      </c>
      <c r="AW22">
        <v>-13.0917538108882</v>
      </c>
      <c r="AX22">
        <v>9.24041045228328</v>
      </c>
      <c r="AY22">
        <v>-0.53272719213347497</v>
      </c>
      <c r="AZ22" t="s">
        <v>0</v>
      </c>
      <c r="BA22">
        <v>23.5645844306278</v>
      </c>
      <c r="BB22">
        <v>-2.59906579263227</v>
      </c>
      <c r="BC22">
        <v>-19.893637615336502</v>
      </c>
      <c r="BD22" t="s">
        <v>0</v>
      </c>
      <c r="BE22">
        <v>4.79756158337001</v>
      </c>
      <c r="BF22">
        <v>-0.84647129914827701</v>
      </c>
      <c r="BG22">
        <v>3.41270440621979</v>
      </c>
      <c r="BH22">
        <v>38.146003028333098</v>
      </c>
      <c r="BI22">
        <v>-8.3675413620854808</v>
      </c>
      <c r="BJ22">
        <v>13.697352132880701</v>
      </c>
      <c r="BK22">
        <v>14.898913316390299</v>
      </c>
      <c r="BL22">
        <v>10.209532002946199</v>
      </c>
      <c r="BM22">
        <v>-7.2063575585007298</v>
      </c>
      <c r="BN22">
        <v>20.933868993036501</v>
      </c>
      <c r="BO22">
        <v>32.899567061188698</v>
      </c>
      <c r="BP22">
        <v>9.8277171544661908</v>
      </c>
      <c r="BQ22">
        <v>-11.592430655494599</v>
      </c>
      <c r="BR22">
        <v>36.668623957201198</v>
      </c>
      <c r="BS22">
        <v>-19.2832941074209</v>
      </c>
      <c r="BT22" t="s">
        <v>0</v>
      </c>
      <c r="BU22">
        <v>12.0937815422529</v>
      </c>
      <c r="BV22">
        <v>-16.9866850577592</v>
      </c>
      <c r="BW22" t="s">
        <v>0</v>
      </c>
      <c r="BX22">
        <v>24.115498293959099</v>
      </c>
      <c r="BY22">
        <v>9.5646643426593592</v>
      </c>
      <c r="BZ22">
        <v>13.391799348688499</v>
      </c>
      <c r="CA22">
        <v>2.1929893334331001</v>
      </c>
      <c r="CB22">
        <v>7.5032503161022701</v>
      </c>
      <c r="CC22">
        <v>12.488876898705801</v>
      </c>
      <c r="CD22">
        <v>17.489136066957499</v>
      </c>
      <c r="CE22">
        <v>-6.9903846478262297</v>
      </c>
      <c r="CF22">
        <v>5.0493690093302801</v>
      </c>
      <c r="CG22">
        <v>6.2157761803449496</v>
      </c>
      <c r="CH22">
        <v>39.881486483666301</v>
      </c>
      <c r="CI22">
        <v>11.575455878772701</v>
      </c>
      <c r="CJ22">
        <v>-5.2752522636665402</v>
      </c>
      <c r="CK22">
        <v>13.4713841127059</v>
      </c>
      <c r="CL22">
        <v>-14.893346763800899</v>
      </c>
      <c r="CM22">
        <v>9.60745571195128</v>
      </c>
      <c r="CN22">
        <v>0.90710283103289102</v>
      </c>
      <c r="CO22">
        <v>-4.9548433680032904</v>
      </c>
    </row>
    <row r="23" spans="1:93" x14ac:dyDescent="0.45">
      <c r="A23">
        <v>2007</v>
      </c>
      <c r="B23">
        <v>24.186601040727911</v>
      </c>
      <c r="D23">
        <f t="shared" si="0"/>
        <v>12.743417293693145</v>
      </c>
      <c r="E23">
        <v>19.937397607475901</v>
      </c>
      <c r="F23">
        <v>26.706565149591501</v>
      </c>
      <c r="G23">
        <v>17.023421439802799</v>
      </c>
      <c r="H23">
        <v>-20.562203135097398</v>
      </c>
      <c r="I23">
        <v>-18.443124937776702</v>
      </c>
      <c r="J23">
        <v>17.198144654139401</v>
      </c>
      <c r="K23" t="s">
        <v>0</v>
      </c>
      <c r="L23">
        <v>4.6646325754876203</v>
      </c>
      <c r="M23">
        <v>8.5747565799992103</v>
      </c>
      <c r="N23">
        <v>12.262948909835099</v>
      </c>
      <c r="O23">
        <v>28.497473739080899</v>
      </c>
      <c r="P23">
        <v>-3.5457469842238001</v>
      </c>
      <c r="Q23">
        <v>25.125295861714299</v>
      </c>
      <c r="R23">
        <v>71.584363982306499</v>
      </c>
      <c r="S23">
        <v>12.3525227053228</v>
      </c>
      <c r="T23">
        <v>44.637803366534101</v>
      </c>
      <c r="U23">
        <v>25.156364947371401</v>
      </c>
      <c r="V23">
        <v>28.589129825147399</v>
      </c>
      <c r="W23">
        <v>0.20968553107023599</v>
      </c>
      <c r="X23">
        <v>19.414456437789902</v>
      </c>
      <c r="Y23">
        <v>2.2848093482149001</v>
      </c>
      <c r="Z23">
        <v>22.821129923864898</v>
      </c>
      <c r="AA23">
        <v>4.7268469301353004</v>
      </c>
      <c r="AB23">
        <v>5.8356254046283604</v>
      </c>
      <c r="AC23">
        <v>12.213694199790501</v>
      </c>
      <c r="AD23">
        <v>20.379324541431799</v>
      </c>
      <c r="AE23">
        <v>-5.2028251473564797</v>
      </c>
      <c r="AF23">
        <v>41.730727560115099</v>
      </c>
      <c r="AG23">
        <v>26.1788064507986</v>
      </c>
      <c r="AH23">
        <v>5.2719028283133298</v>
      </c>
      <c r="AI23">
        <v>-3.2974776242496699</v>
      </c>
      <c r="AJ23">
        <v>20.125534235589999</v>
      </c>
      <c r="AK23">
        <v>19.573145434431201</v>
      </c>
      <c r="AL23">
        <v>1.8757076828505299</v>
      </c>
      <c r="AM23">
        <v>7.8467844745396604</v>
      </c>
      <c r="AN23">
        <v>21.187514531549699</v>
      </c>
      <c r="AO23">
        <v>4.0944325907125796</v>
      </c>
      <c r="AP23">
        <v>-10.976681280818401</v>
      </c>
      <c r="AQ23">
        <v>8.3024761382971803</v>
      </c>
      <c r="AR23">
        <v>-1.3493991415056701</v>
      </c>
      <c r="AS23">
        <v>25.569681406329099</v>
      </c>
      <c r="AT23" t="s">
        <v>0</v>
      </c>
      <c r="AU23">
        <v>22.7892894747071</v>
      </c>
      <c r="AV23">
        <v>1.86002929297135</v>
      </c>
      <c r="AW23">
        <v>10.580929645807499</v>
      </c>
      <c r="AX23">
        <v>19.172402127345698</v>
      </c>
      <c r="AY23">
        <v>42.688727662115497</v>
      </c>
      <c r="AZ23">
        <v>11.851384775536101</v>
      </c>
      <c r="BA23">
        <v>1.8371692215945401</v>
      </c>
      <c r="BB23">
        <v>-17.55980573882</v>
      </c>
      <c r="BC23">
        <v>-3.1549571999175199</v>
      </c>
      <c r="BD23" t="s">
        <v>0</v>
      </c>
      <c r="BE23">
        <v>15.4980804841398</v>
      </c>
      <c r="BF23">
        <v>24.099281979324999</v>
      </c>
      <c r="BG23">
        <v>2.6304505761266999</v>
      </c>
      <c r="BH23">
        <v>26.3254615450061</v>
      </c>
      <c r="BI23">
        <v>-8.2482746618653096</v>
      </c>
      <c r="BJ23">
        <v>9.9952023253420208</v>
      </c>
      <c r="BK23">
        <v>11.799471402291401</v>
      </c>
      <c r="BL23">
        <v>3.65262586111916</v>
      </c>
      <c r="BM23">
        <v>39.485021392502198</v>
      </c>
      <c r="BN23">
        <v>22.376433988119</v>
      </c>
      <c r="BO23">
        <v>41.652532026473502</v>
      </c>
      <c r="BP23">
        <v>-1.81767472475287</v>
      </c>
      <c r="BQ23">
        <v>21.129135996532899</v>
      </c>
      <c r="BR23">
        <v>8.8252009138303098</v>
      </c>
      <c r="BS23">
        <v>4.7902969740158197</v>
      </c>
      <c r="BT23">
        <v>-11.688082309834201</v>
      </c>
      <c r="BU23">
        <v>10.988730832257399</v>
      </c>
      <c r="BV23">
        <v>7.4860465511486698</v>
      </c>
      <c r="BW23" t="s">
        <v>0</v>
      </c>
      <c r="BX23">
        <v>12.463714053633501</v>
      </c>
      <c r="BY23">
        <v>4.0408263479604498</v>
      </c>
      <c r="BZ23">
        <v>26.1527082888433</v>
      </c>
      <c r="CA23">
        <v>12.5827783605412</v>
      </c>
      <c r="CB23">
        <v>10.434239677649</v>
      </c>
      <c r="CC23">
        <v>14.841198485973701</v>
      </c>
      <c r="CD23">
        <v>28.709370019164499</v>
      </c>
      <c r="CE23">
        <v>7.5348756167772999</v>
      </c>
      <c r="CF23">
        <v>28.211101451767298</v>
      </c>
      <c r="CG23">
        <v>9.0331379502631499</v>
      </c>
      <c r="CH23">
        <v>31.303990223215099</v>
      </c>
      <c r="CI23">
        <v>5.1417119982664303</v>
      </c>
      <c r="CJ23">
        <v>15.0392713364726</v>
      </c>
      <c r="CK23">
        <v>12.1871583040733</v>
      </c>
      <c r="CL23">
        <v>4.5643234090934302</v>
      </c>
      <c r="CM23">
        <v>2.4322349871375399</v>
      </c>
      <c r="CN23">
        <v>-5.1606952953455698</v>
      </c>
      <c r="CO23">
        <v>-3.9422344079202798</v>
      </c>
    </row>
    <row r="24" spans="1:93" x14ac:dyDescent="0.45">
      <c r="A24">
        <v>2008</v>
      </c>
      <c r="B24">
        <v>-72.883745061230101</v>
      </c>
      <c r="D24">
        <f t="shared" si="0"/>
        <v>4.2578963993079748</v>
      </c>
      <c r="E24">
        <v>-2.9609324449457501</v>
      </c>
      <c r="F24">
        <v>9.3646387333055898</v>
      </c>
      <c r="G24">
        <v>8.2360896290008192</v>
      </c>
      <c r="H24">
        <v>12.020418651616</v>
      </c>
      <c r="I24">
        <v>-21.701300351186301</v>
      </c>
      <c r="J24">
        <v>-0.93035594485300499</v>
      </c>
      <c r="K24">
        <v>7.7796065090792199</v>
      </c>
      <c r="L24">
        <v>-25.658379560701398</v>
      </c>
      <c r="M24">
        <v>19.3651610715443</v>
      </c>
      <c r="N24">
        <v>-0.120078515950027</v>
      </c>
      <c r="O24">
        <v>31.248292114002599</v>
      </c>
      <c r="P24">
        <v>2.59098098016596</v>
      </c>
      <c r="Q24">
        <v>13.017603593692799</v>
      </c>
      <c r="R24">
        <v>-4.00435252582984</v>
      </c>
      <c r="S24">
        <v>22.169586855328799</v>
      </c>
      <c r="T24">
        <v>-4.1418010016561198</v>
      </c>
      <c r="U24">
        <v>-13.8381574483832</v>
      </c>
      <c r="V24">
        <v>-1.10601863182642</v>
      </c>
      <c r="W24">
        <v>0.53298679029229001</v>
      </c>
      <c r="X24">
        <v>15.0682657222843</v>
      </c>
      <c r="Y24">
        <v>-7.2630018250498898</v>
      </c>
      <c r="Z24">
        <v>-14.339101763339499</v>
      </c>
      <c r="AA24">
        <v>-0.67007946132390805</v>
      </c>
      <c r="AB24">
        <v>17.099750250589601</v>
      </c>
      <c r="AC24">
        <v>6.79774832623694</v>
      </c>
      <c r="AD24">
        <v>0.85235681054500401</v>
      </c>
      <c r="AE24">
        <v>-5.7525350843644603</v>
      </c>
      <c r="AF24">
        <v>-14.675557726166099</v>
      </c>
      <c r="AG24">
        <v>24.255739620708098</v>
      </c>
      <c r="AH24">
        <v>1.0653529207183401</v>
      </c>
      <c r="AI24">
        <v>0.83554362828263595</v>
      </c>
      <c r="AJ24">
        <v>-15.406877558208301</v>
      </c>
      <c r="AK24">
        <v>10.3250431335749</v>
      </c>
      <c r="AL24">
        <v>-1.8460377421080401</v>
      </c>
      <c r="AM24">
        <v>34.209274108610998</v>
      </c>
      <c r="AN24">
        <v>6.23601571638069</v>
      </c>
      <c r="AO24">
        <v>2.7669724233112398</v>
      </c>
      <c r="AP24">
        <v>12.031849049997801</v>
      </c>
      <c r="AQ24">
        <v>-15.8838444315264</v>
      </c>
      <c r="AR24">
        <v>-3.0375655284670802</v>
      </c>
      <c r="AS24">
        <v>6.36452869071198</v>
      </c>
      <c r="AT24">
        <v>24.931619839069501</v>
      </c>
      <c r="AU24">
        <v>29.312258571163198</v>
      </c>
      <c r="AV24">
        <v>-4.2683736384212203</v>
      </c>
      <c r="AW24">
        <v>35.7935005837113</v>
      </c>
      <c r="AX24">
        <v>-22.580302775540201</v>
      </c>
      <c r="AY24">
        <v>-2.4083587009967098</v>
      </c>
      <c r="AZ24">
        <v>-2.0213377363193898</v>
      </c>
      <c r="BA24">
        <v>2.8958251027923998</v>
      </c>
      <c r="BB24">
        <v>22.980300970951699</v>
      </c>
      <c r="BC24">
        <v>-4.6261099835235804</v>
      </c>
      <c r="BD24">
        <v>4.2922857096286604</v>
      </c>
      <c r="BE24">
        <v>-4.0477251532784102</v>
      </c>
      <c r="BF24">
        <v>14.364281326051699</v>
      </c>
      <c r="BG24">
        <v>1.4412372950689201</v>
      </c>
      <c r="BH24">
        <v>6.4845561027032499</v>
      </c>
      <c r="BI24">
        <v>26.828636905157001</v>
      </c>
      <c r="BJ24">
        <v>15.3805254609148</v>
      </c>
      <c r="BK24">
        <v>-14.477392851798999</v>
      </c>
      <c r="BL24">
        <v>25.394779337061699</v>
      </c>
      <c r="BM24">
        <v>0.17586793313655799</v>
      </c>
      <c r="BN24">
        <v>-3.7678272383626998</v>
      </c>
      <c r="BO24">
        <v>-4.5397900443761703</v>
      </c>
      <c r="BP24">
        <v>-1.11212082028101</v>
      </c>
      <c r="BQ24">
        <v>-2.2236483320495402</v>
      </c>
      <c r="BR24">
        <v>-3.4854279235181602</v>
      </c>
      <c r="BS24">
        <v>18.527706049208799</v>
      </c>
      <c r="BT24">
        <v>25.1744265878948</v>
      </c>
      <c r="BU24">
        <v>-0.51583626541742</v>
      </c>
      <c r="BV24">
        <v>-9.1549530765184901</v>
      </c>
      <c r="BW24">
        <v>46.180916383775703</v>
      </c>
      <c r="BX24">
        <v>-3.18365864997801</v>
      </c>
      <c r="BY24">
        <v>19.275619967715301</v>
      </c>
      <c r="BZ24">
        <v>-6.0989570656484204</v>
      </c>
      <c r="CA24">
        <v>10.2645200070755</v>
      </c>
      <c r="CB24">
        <v>-10.1119398836139</v>
      </c>
      <c r="CC24">
        <v>-2.4443566372122798</v>
      </c>
      <c r="CD24">
        <v>0.49319545002146697</v>
      </c>
      <c r="CE24">
        <v>31.3016937106851</v>
      </c>
      <c r="CF24">
        <v>10.135771116127501</v>
      </c>
      <c r="CG24">
        <v>17.2078287322413</v>
      </c>
      <c r="CH24">
        <v>2.1786578238129302</v>
      </c>
      <c r="CI24">
        <v>-40.932670744655297</v>
      </c>
      <c r="CJ24">
        <v>2.5755364591498302</v>
      </c>
      <c r="CK24">
        <v>-7.2145884081747198</v>
      </c>
      <c r="CL24">
        <v>5.8541367688446497</v>
      </c>
      <c r="CM24">
        <v>12.0204377121552</v>
      </c>
      <c r="CN24">
        <v>6.6860458234594597</v>
      </c>
      <c r="CO24">
        <v>-0.88184004557899698</v>
      </c>
    </row>
    <row r="25" spans="1:93" x14ac:dyDescent="0.45">
      <c r="A25">
        <v>2009</v>
      </c>
      <c r="B25">
        <v>28.06305224879695</v>
      </c>
      <c r="D25">
        <f t="shared" si="0"/>
        <v>-0.62853179956167948</v>
      </c>
      <c r="E25">
        <v>9.7964799022569409</v>
      </c>
      <c r="F25">
        <v>1.1504022048109399</v>
      </c>
      <c r="G25">
        <v>0.61137540744465502</v>
      </c>
      <c r="H25">
        <v>5.5852406658881701</v>
      </c>
      <c r="I25">
        <v>10.894223686681499</v>
      </c>
      <c r="J25">
        <v>18.1917000207768</v>
      </c>
      <c r="K25">
        <v>2.1983912322261001</v>
      </c>
      <c r="L25">
        <v>11.744588359290599</v>
      </c>
      <c r="M25">
        <v>9.4289915536495101</v>
      </c>
      <c r="N25">
        <v>33.878531582689398</v>
      </c>
      <c r="O25">
        <v>25.832709294648499</v>
      </c>
      <c r="P25">
        <v>12.1702941628134</v>
      </c>
      <c r="Q25">
        <v>-11.6179207992993</v>
      </c>
      <c r="R25">
        <v>-16.333486421471999</v>
      </c>
      <c r="S25">
        <v>-0.99379352271336097</v>
      </c>
      <c r="T25">
        <v>-28.942042658044599</v>
      </c>
      <c r="U25">
        <v>-4.7813840080219503</v>
      </c>
      <c r="V25">
        <v>-8.1174719425029291</v>
      </c>
      <c r="W25">
        <v>-2.11730966852046</v>
      </c>
      <c r="X25">
        <v>10.369868629792601</v>
      </c>
      <c r="Y25">
        <v>-6.3703119507152799</v>
      </c>
      <c r="Z25">
        <v>-23.912334276945401</v>
      </c>
      <c r="AA25">
        <v>1.6224623272601899</v>
      </c>
      <c r="AB25">
        <v>-7.3514759765231199</v>
      </c>
      <c r="AC25">
        <v>-1.98899065381549</v>
      </c>
      <c r="AD25">
        <v>-25.003304883763299</v>
      </c>
      <c r="AE25">
        <v>-18.340081383446101</v>
      </c>
      <c r="AF25">
        <v>-10.776803320764101</v>
      </c>
      <c r="AG25">
        <v>-20.4144877545206</v>
      </c>
      <c r="AH25">
        <v>9.7099886573306602</v>
      </c>
      <c r="AI25">
        <v>0.581736292486703</v>
      </c>
      <c r="AJ25">
        <v>14.0591115099829</v>
      </c>
      <c r="AK25">
        <v>-8.2374322048403599</v>
      </c>
      <c r="AL25">
        <v>-3.87468430975417E-2</v>
      </c>
      <c r="AM25">
        <v>-4.0805730460988796</v>
      </c>
      <c r="AN25">
        <v>9.2066888936094706</v>
      </c>
      <c r="AO25">
        <v>2.7483798744649501</v>
      </c>
      <c r="AP25">
        <v>-21.337089449251401</v>
      </c>
      <c r="AQ25">
        <v>0.53903541629474205</v>
      </c>
      <c r="AR25">
        <v>-0.92400135168073705</v>
      </c>
      <c r="AS25">
        <v>2.2431909210979502</v>
      </c>
      <c r="AT25">
        <v>-10.101091926363701</v>
      </c>
      <c r="AU25">
        <v>9.3208653913923705</v>
      </c>
      <c r="AV25">
        <v>-5.2807981501816696</v>
      </c>
      <c r="AW25">
        <v>2.1006341537026301</v>
      </c>
      <c r="AX25">
        <v>3.9381931459436701</v>
      </c>
      <c r="AY25">
        <v>-5.6575188830295904</v>
      </c>
      <c r="AZ25">
        <v>1.4741896701942001</v>
      </c>
      <c r="BA25">
        <v>17.1815013306583</v>
      </c>
      <c r="BB25">
        <v>-4.3361222001983704</v>
      </c>
      <c r="BC25">
        <v>-12.031452425509899</v>
      </c>
      <c r="BD25">
        <v>-9.57846921335641</v>
      </c>
      <c r="BE25">
        <v>-0.36639316819322698</v>
      </c>
      <c r="BF25">
        <v>-15.855967876327</v>
      </c>
      <c r="BG25">
        <v>3.3841863175268099</v>
      </c>
      <c r="BH25">
        <v>2.5023908964501</v>
      </c>
      <c r="BI25">
        <v>7.6272276385834701</v>
      </c>
      <c r="BJ25">
        <v>-4.90189009012607</v>
      </c>
      <c r="BK25">
        <v>0.40979363200562002</v>
      </c>
      <c r="BL25">
        <v>15.2926356798489</v>
      </c>
      <c r="BM25">
        <v>-0.99212810086967496</v>
      </c>
      <c r="BN25">
        <v>-4.6454341009511904</v>
      </c>
      <c r="BO25">
        <v>-5.7479892186801997</v>
      </c>
      <c r="BP25">
        <v>7.0368373685960304</v>
      </c>
      <c r="BQ25">
        <v>1.71558935623969</v>
      </c>
      <c r="BR25">
        <v>12.304383322372299</v>
      </c>
      <c r="BS25">
        <v>12.973745588944</v>
      </c>
      <c r="BT25">
        <v>-10.227708736767999</v>
      </c>
      <c r="BU25">
        <v>2.8488389360810902</v>
      </c>
      <c r="BV25">
        <v>-13.931243853983799</v>
      </c>
      <c r="BW25">
        <v>14.586014300771399</v>
      </c>
      <c r="BX25">
        <v>0.72897728543983897</v>
      </c>
      <c r="BY25">
        <v>20.493191025943901</v>
      </c>
      <c r="BZ25">
        <v>-0.68023920631554802</v>
      </c>
      <c r="CA25">
        <v>-6.1405239324453902</v>
      </c>
      <c r="CB25">
        <v>-5.1334098139354802</v>
      </c>
      <c r="CC25">
        <v>-16.878293841102099</v>
      </c>
      <c r="CD25">
        <v>11.4048472979889</v>
      </c>
      <c r="CE25">
        <v>-4.3173587524465002</v>
      </c>
      <c r="CF25">
        <v>-1.44251608330984</v>
      </c>
      <c r="CG25">
        <v>-20.9858486697863</v>
      </c>
      <c r="CH25">
        <v>12.9985208280723</v>
      </c>
      <c r="CI25">
        <v>-16.268805980748098</v>
      </c>
      <c r="CJ25">
        <v>10.957270670667601</v>
      </c>
      <c r="CK25">
        <v>-10.728801787337</v>
      </c>
      <c r="CL25">
        <v>3.8778251782141502</v>
      </c>
      <c r="CM25">
        <v>-1.73468916007626</v>
      </c>
      <c r="CN25">
        <v>-8.0500105969199804</v>
      </c>
      <c r="CO25">
        <v>-5.9666318871252697</v>
      </c>
    </row>
    <row r="26" spans="1:93" x14ac:dyDescent="0.45">
      <c r="A26">
        <v>2010</v>
      </c>
      <c r="B26">
        <v>10.427414989993517</v>
      </c>
      <c r="D26">
        <f t="shared" si="0"/>
        <v>5.5636468615978458</v>
      </c>
      <c r="E26">
        <v>-11.7531444844972</v>
      </c>
      <c r="F26">
        <v>18.716640839537799</v>
      </c>
      <c r="G26">
        <v>-0.381534397292626</v>
      </c>
      <c r="H26">
        <v>-12.9554772363332</v>
      </c>
      <c r="I26">
        <v>-0.18810673632228</v>
      </c>
      <c r="J26">
        <v>3.0275742416920699</v>
      </c>
      <c r="K26">
        <v>6.7133365223192101</v>
      </c>
      <c r="L26">
        <v>3.5198889865627101</v>
      </c>
      <c r="M26">
        <v>2.9097797245280699</v>
      </c>
      <c r="N26">
        <v>13.481691442454499</v>
      </c>
      <c r="O26">
        <v>8.5623455523944791</v>
      </c>
      <c r="P26">
        <v>20.1397360718939</v>
      </c>
      <c r="Q26">
        <v>-12.883621053707101</v>
      </c>
      <c r="R26">
        <v>6.4682187869687597</v>
      </c>
      <c r="S26">
        <v>28.023467750958499</v>
      </c>
      <c r="T26">
        <v>-5.1933680393493198</v>
      </c>
      <c r="U26">
        <v>-4.1378925828282096</v>
      </c>
      <c r="V26">
        <v>5.3120215233379398</v>
      </c>
      <c r="W26">
        <v>30.564549714744501</v>
      </c>
      <c r="X26">
        <v>8.97036156078806</v>
      </c>
      <c r="Y26">
        <v>23.848755077276198</v>
      </c>
      <c r="Z26">
        <v>-11.4091807992495</v>
      </c>
      <c r="AA26">
        <v>0.57994892576222401</v>
      </c>
      <c r="AB26">
        <v>1.03542741102095</v>
      </c>
      <c r="AC26">
        <v>5.6949276231878398</v>
      </c>
      <c r="AD26">
        <v>-4.5146585905166603</v>
      </c>
      <c r="AE26">
        <v>18.133416041542301</v>
      </c>
      <c r="AF26">
        <v>-9.0880478133494194</v>
      </c>
      <c r="AG26">
        <v>33.300516503872302</v>
      </c>
      <c r="AH26">
        <v>-5.2840134671769698</v>
      </c>
      <c r="AI26">
        <v>11.725837787393701</v>
      </c>
      <c r="AJ26">
        <v>-11.904267183857099</v>
      </c>
      <c r="AK26">
        <v>3.42196730033054</v>
      </c>
      <c r="AL26">
        <v>2.47218560200653</v>
      </c>
      <c r="AM26">
        <v>1.7084519261503199</v>
      </c>
      <c r="AN26">
        <v>5.5077794666371203</v>
      </c>
      <c r="AO26">
        <v>17.889533372040798</v>
      </c>
      <c r="AP26">
        <v>41.781993505101298</v>
      </c>
      <c r="AQ26">
        <v>16.47603761129</v>
      </c>
      <c r="AR26">
        <v>7.7353442831072403</v>
      </c>
      <c r="AS26">
        <v>-0.291089164622715</v>
      </c>
      <c r="AT26">
        <v>11.4767173880328</v>
      </c>
      <c r="AU26">
        <v>19.118250532836498</v>
      </c>
      <c r="AV26">
        <v>-10.535557024586399</v>
      </c>
      <c r="AW26">
        <v>-4.1212204095587204</v>
      </c>
      <c r="AX26">
        <v>24.502018459965399</v>
      </c>
      <c r="AY26">
        <v>6.7479803670341099</v>
      </c>
      <c r="AZ26">
        <v>-15.0036427726857</v>
      </c>
      <c r="BA26">
        <v>9.90210969183339</v>
      </c>
      <c r="BB26">
        <v>-1.28738744479866</v>
      </c>
      <c r="BC26">
        <v>19.079678431319099</v>
      </c>
      <c r="BD26">
        <v>-4.5560344318888903</v>
      </c>
      <c r="BE26">
        <v>-1.6692834611216101</v>
      </c>
      <c r="BF26">
        <v>16.512314718348801</v>
      </c>
      <c r="BG26">
        <v>10.9276088679183</v>
      </c>
      <c r="BH26">
        <v>-4.7651311447001099</v>
      </c>
      <c r="BI26">
        <v>14.504213613287</v>
      </c>
      <c r="BJ26">
        <v>2.1584364735091999</v>
      </c>
      <c r="BK26">
        <v>7.0998225381019902</v>
      </c>
      <c r="BL26">
        <v>4.0387623684357097</v>
      </c>
      <c r="BM26">
        <v>12.7352348150908</v>
      </c>
      <c r="BN26">
        <v>-2.8463957945670701</v>
      </c>
      <c r="BO26">
        <v>-2.11798923130491</v>
      </c>
      <c r="BP26">
        <v>29.5668016989191</v>
      </c>
      <c r="BQ26">
        <v>-14.843412564389499</v>
      </c>
      <c r="BR26">
        <v>24.1499587657154</v>
      </c>
      <c r="BS26">
        <v>4.69177556582608</v>
      </c>
      <c r="BT26">
        <v>6.5765276893663902</v>
      </c>
      <c r="BU26">
        <v>18.926528082791702</v>
      </c>
      <c r="BV26">
        <v>-25.716141541021599</v>
      </c>
      <c r="BW26">
        <v>-1.43233465799777</v>
      </c>
      <c r="BX26">
        <v>-0.47126367958593102</v>
      </c>
      <c r="BY26">
        <v>12.117820554659</v>
      </c>
      <c r="BZ26">
        <v>5.0270016534549002</v>
      </c>
      <c r="CA26">
        <v>-6.1782927441764697</v>
      </c>
      <c r="CB26">
        <v>2.7194789817694698</v>
      </c>
      <c r="CC26">
        <v>-3.7016066780569199</v>
      </c>
      <c r="CD26">
        <v>23.602398350849398</v>
      </c>
      <c r="CE26">
        <v>8.4570553274267404</v>
      </c>
      <c r="CF26">
        <v>7.2850716313063604</v>
      </c>
      <c r="CG26">
        <v>2.5564286331250301</v>
      </c>
      <c r="CH26">
        <v>-17.650339748895899</v>
      </c>
      <c r="CI26">
        <v>34.434933574373098</v>
      </c>
      <c r="CJ26">
        <v>22.415777977866199</v>
      </c>
      <c r="CK26">
        <v>2.1152761253237502</v>
      </c>
      <c r="CL26">
        <v>-12.409427285622201</v>
      </c>
      <c r="CM26">
        <v>0.72395120211000696</v>
      </c>
      <c r="CN26">
        <v>8.9881198940227804</v>
      </c>
      <c r="CO26">
        <v>-6.4253562832494504</v>
      </c>
    </row>
    <row r="27" spans="1:93" x14ac:dyDescent="0.45">
      <c r="A27">
        <v>2011</v>
      </c>
      <c r="B27">
        <v>-19.417506721939407</v>
      </c>
      <c r="D27">
        <f t="shared" si="0"/>
        <v>5.5042074399658834</v>
      </c>
      <c r="E27">
        <v>22.158094720032398</v>
      </c>
      <c r="F27">
        <v>0.53378016197469003</v>
      </c>
      <c r="G27">
        <v>-15.108833914030599</v>
      </c>
      <c r="H27">
        <v>-9.3525346391351896</v>
      </c>
      <c r="I27">
        <v>-3.5100016140384098</v>
      </c>
      <c r="J27">
        <v>5.2555622289175696</v>
      </c>
      <c r="K27">
        <v>13.4327677990113</v>
      </c>
      <c r="L27">
        <v>25.2263150103458</v>
      </c>
      <c r="M27">
        <v>18.540208359351201</v>
      </c>
      <c r="N27">
        <v>0.80519749111601902</v>
      </c>
      <c r="O27">
        <v>6.9592772369201104</v>
      </c>
      <c r="P27">
        <v>6.52356250615198</v>
      </c>
      <c r="Q27">
        <v>15.4533212049936</v>
      </c>
      <c r="R27">
        <v>-7.0894756410535997</v>
      </c>
      <c r="S27">
        <v>14.798285567834601</v>
      </c>
      <c r="T27">
        <v>-5.7861363525572402</v>
      </c>
      <c r="U27">
        <v>-5.2338803873534703</v>
      </c>
      <c r="V27">
        <v>1.9219300399355199</v>
      </c>
      <c r="W27">
        <v>-7.7283079089139504</v>
      </c>
      <c r="X27">
        <v>-4.4388476563883996</v>
      </c>
      <c r="Y27">
        <v>16.672658219523701</v>
      </c>
      <c r="Z27">
        <v>-4.1190440704738203</v>
      </c>
      <c r="AA27">
        <v>0.34631648752274202</v>
      </c>
      <c r="AB27">
        <v>1.9978896116498801</v>
      </c>
      <c r="AC27">
        <v>-9.6203951827470409</v>
      </c>
      <c r="AD27">
        <v>-8.62155680437386</v>
      </c>
      <c r="AE27">
        <v>18.701947240165101</v>
      </c>
      <c r="AF27">
        <v>-10.0641289682703</v>
      </c>
      <c r="AG27">
        <v>16.901611532572801</v>
      </c>
      <c r="AH27">
        <v>12.1758477986253</v>
      </c>
      <c r="AI27">
        <v>0.46767534168174801</v>
      </c>
      <c r="AJ27">
        <v>9.1020484732518696</v>
      </c>
      <c r="AK27">
        <v>10.960041240939599</v>
      </c>
      <c r="AL27">
        <v>3.6272999540424</v>
      </c>
      <c r="AM27">
        <v>7.6879020047082998</v>
      </c>
      <c r="AN27">
        <v>-16.751381375907499</v>
      </c>
      <c r="AO27">
        <v>5.48509921057064</v>
      </c>
      <c r="AP27">
        <v>41.291893226748599</v>
      </c>
      <c r="AQ27">
        <v>8.2769861678443402</v>
      </c>
      <c r="AR27">
        <v>-2.52158868407184</v>
      </c>
      <c r="AS27">
        <v>-2.29723764301901</v>
      </c>
      <c r="AT27">
        <v>13.243029550732199</v>
      </c>
      <c r="AU27">
        <v>-34.028147801143099</v>
      </c>
      <c r="AV27">
        <v>-4.5913397347304503</v>
      </c>
      <c r="AW27">
        <v>16.737905859767199</v>
      </c>
      <c r="AX27">
        <v>17.565929922075298</v>
      </c>
      <c r="AY27">
        <v>23.881099315414101</v>
      </c>
      <c r="AZ27">
        <v>10.131142271312999</v>
      </c>
      <c r="BA27">
        <v>9.5525732678373192</v>
      </c>
      <c r="BB27">
        <v>5.1613683630244296</v>
      </c>
      <c r="BC27">
        <v>-5.8393334496512699</v>
      </c>
      <c r="BD27">
        <v>16.462648176081501</v>
      </c>
      <c r="BE27">
        <v>2.3593764881401298</v>
      </c>
      <c r="BF27">
        <v>2.2164267806566098</v>
      </c>
      <c r="BG27">
        <v>2.6607184259305101</v>
      </c>
      <c r="BH27">
        <v>6.1286719733142601</v>
      </c>
      <c r="BI27">
        <v>-5.0791921934815498</v>
      </c>
      <c r="BJ27">
        <v>-2.2137485798880201</v>
      </c>
      <c r="BK27">
        <v>5.0437853089519296</v>
      </c>
      <c r="BL27">
        <v>30.0407816984672</v>
      </c>
      <c r="BM27">
        <v>20.414833349841501</v>
      </c>
      <c r="BN27">
        <v>2.0660979032626301</v>
      </c>
      <c r="BO27">
        <v>-5.02931080315396</v>
      </c>
      <c r="BP27">
        <v>7.5641998595391904</v>
      </c>
      <c r="BQ27">
        <v>8.6766232184092598</v>
      </c>
      <c r="BR27">
        <v>1.5379542622587199</v>
      </c>
      <c r="BS27">
        <v>46.309750813776397</v>
      </c>
      <c r="BT27">
        <v>0.38083699075675198</v>
      </c>
      <c r="BU27">
        <v>8.8026520252751403</v>
      </c>
      <c r="BV27">
        <v>-10.641997425172001</v>
      </c>
      <c r="BW27">
        <v>34.838655907702403</v>
      </c>
      <c r="BX27">
        <v>6.4976872742009899</v>
      </c>
      <c r="BY27">
        <v>5.0443051905870302</v>
      </c>
      <c r="BZ27">
        <v>2.6017590790424698</v>
      </c>
      <c r="CA27">
        <v>-17.170514015026001</v>
      </c>
      <c r="CB27">
        <v>11.6977583282897</v>
      </c>
      <c r="CC27">
        <v>6.5531797292531504</v>
      </c>
      <c r="CD27">
        <v>10.770976917874201</v>
      </c>
      <c r="CE27">
        <v>-7.5164223815264197</v>
      </c>
      <c r="CF27">
        <v>1.82126723431895</v>
      </c>
      <c r="CG27">
        <v>-5.3751061875927704</v>
      </c>
      <c r="CH27">
        <v>33.228245463099199</v>
      </c>
      <c r="CI27">
        <v>5.50145280645327</v>
      </c>
      <c r="CJ27">
        <v>21.667519559991501</v>
      </c>
      <c r="CK27">
        <v>6.4644044128520104</v>
      </c>
      <c r="CL27">
        <v>14.1254893122951</v>
      </c>
      <c r="CM27">
        <v>0.62438377235367604</v>
      </c>
      <c r="CN27">
        <v>-7.6754939526867298</v>
      </c>
      <c r="CO27">
        <v>3.5994098737795599</v>
      </c>
    </row>
    <row r="28" spans="1:93" x14ac:dyDescent="0.45">
      <c r="A28">
        <v>2012</v>
      </c>
      <c r="B28">
        <v>11.19895291777471</v>
      </c>
      <c r="D28">
        <f t="shared" si="0"/>
        <v>-0.51630444782608753</v>
      </c>
      <c r="E28">
        <v>7.2023921222314602</v>
      </c>
      <c r="F28">
        <v>21.585365900351601</v>
      </c>
      <c r="G28">
        <v>-7.7236180515435402</v>
      </c>
      <c r="H28">
        <v>-37.340193694400902</v>
      </c>
      <c r="I28">
        <v>-5.1867292777866503</v>
      </c>
      <c r="J28">
        <v>-12.7107355818915</v>
      </c>
      <c r="K28">
        <v>9.2828348816583706</v>
      </c>
      <c r="L28">
        <v>-12.9684906464796</v>
      </c>
      <c r="M28">
        <v>-14.400506028703999</v>
      </c>
      <c r="N28">
        <v>-3.8981581140874799</v>
      </c>
      <c r="O28">
        <v>0.81402118031579096</v>
      </c>
      <c r="P28">
        <v>8.3708108243443906</v>
      </c>
      <c r="Q28">
        <v>-23.1814523269238</v>
      </c>
      <c r="R28">
        <v>-19.871204913819</v>
      </c>
      <c r="S28">
        <v>-21.490385741334801</v>
      </c>
      <c r="T28">
        <v>4.1138183797501604</v>
      </c>
      <c r="U28">
        <v>-5.0236348096122798</v>
      </c>
      <c r="V28">
        <v>-3.3773725760747202</v>
      </c>
      <c r="W28">
        <v>-6.4097034654476701</v>
      </c>
      <c r="X28">
        <v>-6.9259536831061901</v>
      </c>
      <c r="Y28">
        <v>14.491406853118599</v>
      </c>
      <c r="Z28">
        <v>-3.6153372915428701</v>
      </c>
      <c r="AA28">
        <v>-1.6422174792814399</v>
      </c>
      <c r="AB28">
        <v>-2.89220333089132</v>
      </c>
      <c r="AC28">
        <v>-2.7108616422891498</v>
      </c>
      <c r="AD28">
        <v>1.2883232510790299</v>
      </c>
      <c r="AE28">
        <v>6.7171294307448797</v>
      </c>
      <c r="AF28">
        <v>6.92752163381817</v>
      </c>
      <c r="AG28">
        <v>-30.3598360119279</v>
      </c>
      <c r="AH28">
        <v>15.9461619488149</v>
      </c>
      <c r="AI28">
        <v>-10.0021388068148</v>
      </c>
      <c r="AJ28">
        <v>-11.690722973566499</v>
      </c>
      <c r="AK28">
        <v>3.2718852979763202</v>
      </c>
      <c r="AL28">
        <v>-10.292770027209301</v>
      </c>
      <c r="AM28">
        <v>1.59855818450678</v>
      </c>
      <c r="AN28">
        <v>17.021093916134301</v>
      </c>
      <c r="AO28">
        <v>-0.49919550145507302</v>
      </c>
      <c r="AP28">
        <v>20.2938380449935</v>
      </c>
      <c r="AQ28">
        <v>11.734230012068499</v>
      </c>
      <c r="AR28">
        <v>6.0597519567198201</v>
      </c>
      <c r="AS28">
        <v>-19.076082776342499</v>
      </c>
      <c r="AT28">
        <v>17.630556341174898</v>
      </c>
      <c r="AU28">
        <v>9.5786463956594208</v>
      </c>
      <c r="AV28">
        <v>-0.48825386676639898</v>
      </c>
      <c r="AW28">
        <v>13.475730365517601</v>
      </c>
      <c r="AX28">
        <v>-10.045497737269599</v>
      </c>
      <c r="AY28">
        <v>-23.026753021504401</v>
      </c>
      <c r="AZ28">
        <v>11.907244323605401</v>
      </c>
      <c r="BA28">
        <v>4.9917828952485204</v>
      </c>
      <c r="BB28">
        <v>7.9931251771827601</v>
      </c>
      <c r="BC28">
        <v>15.552398245419701</v>
      </c>
      <c r="BD28">
        <v>7.9673928984880202</v>
      </c>
      <c r="BE28">
        <v>0.20985080669221601</v>
      </c>
      <c r="BF28">
        <v>-7.7612477272919396</v>
      </c>
      <c r="BG28">
        <v>2.3446940845750701</v>
      </c>
      <c r="BH28">
        <v>-3.6767314507705202</v>
      </c>
      <c r="BI28">
        <v>-8.3200230080840694</v>
      </c>
      <c r="BJ28">
        <v>6.7170443023525799</v>
      </c>
      <c r="BK28">
        <v>-2.6868736270526701</v>
      </c>
      <c r="BL28">
        <v>28.284000988528302</v>
      </c>
      <c r="BM28">
        <v>18.6807770454996</v>
      </c>
      <c r="BN28">
        <v>2.9396517007816101</v>
      </c>
      <c r="BO28">
        <v>13.1670096990419</v>
      </c>
      <c r="BP28">
        <v>2.5368268238307401</v>
      </c>
      <c r="BQ28">
        <v>-17.5586437121679</v>
      </c>
      <c r="BR28">
        <v>15.726068760577499</v>
      </c>
      <c r="BS28">
        <v>-17.538945691711099</v>
      </c>
      <c r="BT28">
        <v>9.30675037497695</v>
      </c>
      <c r="BU28">
        <v>8.7895371288188606</v>
      </c>
      <c r="BV28">
        <v>-13.575123128321</v>
      </c>
      <c r="BW28">
        <v>14.396549673214601</v>
      </c>
      <c r="BX28">
        <v>-7.7503332328830998</v>
      </c>
      <c r="BY28">
        <v>4.4566599289631501</v>
      </c>
      <c r="BZ28">
        <v>-12.770288641543299</v>
      </c>
      <c r="CA28">
        <v>-7.6134721564998804</v>
      </c>
      <c r="CB28">
        <v>-6.6049873845728202</v>
      </c>
      <c r="CC28">
        <v>3.3888506357983599</v>
      </c>
      <c r="CD28">
        <v>12.423714543882999</v>
      </c>
      <c r="CE28">
        <v>-17.142765921384498</v>
      </c>
      <c r="CF28">
        <v>-15.9176517662686</v>
      </c>
      <c r="CG28">
        <v>-18.7770896041377</v>
      </c>
      <c r="CH28">
        <v>1.2912955411978</v>
      </c>
      <c r="CI28">
        <v>-7.8925714472697202</v>
      </c>
      <c r="CJ28">
        <v>20.890259190411001</v>
      </c>
      <c r="CK28">
        <v>0.44523767806681702</v>
      </c>
      <c r="CL28">
        <v>-5.2743451244187796</v>
      </c>
      <c r="CM28">
        <v>11.287535236608999</v>
      </c>
      <c r="CN28">
        <v>5.0358391621904097</v>
      </c>
      <c r="CO28">
        <v>3.6258333789968198</v>
      </c>
    </row>
    <row r="29" spans="1:93" x14ac:dyDescent="0.45">
      <c r="A29" t="s">
        <v>121</v>
      </c>
      <c r="B29">
        <f>CORREL(B2:B28, D2:D28)</f>
        <v>-2.4283780420120089E-2</v>
      </c>
    </row>
    <row r="30" spans="1:93" x14ac:dyDescent="0.45">
      <c r="A30" t="s">
        <v>121</v>
      </c>
      <c r="B30">
        <f>CORREL(B16:B28, D16:D28)</f>
        <v>0.11062060149421953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30"/>
  <sheetViews>
    <sheetView topLeftCell="U1" workbookViewId="0">
      <selection activeCell="D2" sqref="D2"/>
    </sheetView>
  </sheetViews>
  <sheetFormatPr defaultRowHeight="14.25" x14ac:dyDescent="0.45"/>
  <sheetData>
    <row r="1" spans="1:29" x14ac:dyDescent="0.45">
      <c r="A1" t="s">
        <v>1</v>
      </c>
      <c r="B1" t="s">
        <v>107</v>
      </c>
      <c r="D1" t="s">
        <v>122</v>
      </c>
      <c r="E1" t="s">
        <v>3</v>
      </c>
      <c r="F1" t="s">
        <v>4</v>
      </c>
      <c r="G1" t="s">
        <v>6</v>
      </c>
      <c r="H1" t="s">
        <v>10</v>
      </c>
      <c r="I1" t="s">
        <v>12</v>
      </c>
      <c r="J1" t="s">
        <v>17</v>
      </c>
      <c r="K1" t="s">
        <v>18</v>
      </c>
      <c r="L1" t="s">
        <v>22</v>
      </c>
      <c r="M1" t="s">
        <v>23</v>
      </c>
      <c r="N1" t="s">
        <v>24</v>
      </c>
      <c r="O1" t="s">
        <v>32</v>
      </c>
      <c r="P1" t="s">
        <v>34</v>
      </c>
      <c r="Q1" t="s">
        <v>36</v>
      </c>
      <c r="R1" t="s">
        <v>49</v>
      </c>
      <c r="S1" t="s">
        <v>53</v>
      </c>
      <c r="T1" t="s">
        <v>54</v>
      </c>
      <c r="U1" t="s">
        <v>56</v>
      </c>
      <c r="V1" t="s">
        <v>62</v>
      </c>
      <c r="W1" t="s">
        <v>63</v>
      </c>
      <c r="X1" t="s">
        <v>70</v>
      </c>
      <c r="Y1" t="s">
        <v>72</v>
      </c>
      <c r="Z1" t="s">
        <v>74</v>
      </c>
      <c r="AA1" t="s">
        <v>75</v>
      </c>
      <c r="AB1" t="s">
        <v>83</v>
      </c>
      <c r="AC1" t="s">
        <v>84</v>
      </c>
    </row>
    <row r="2" spans="1:29" x14ac:dyDescent="0.45">
      <c r="A2">
        <v>1986</v>
      </c>
      <c r="B2">
        <v>7.9634632688084652</v>
      </c>
      <c r="D2">
        <f>AVERAGE(E2:AC2)</f>
        <v>-0.26357125435138334</v>
      </c>
      <c r="E2" t="s">
        <v>0</v>
      </c>
      <c r="F2">
        <v>-18.250309759532701</v>
      </c>
      <c r="G2">
        <v>14.0588256263324</v>
      </c>
      <c r="H2">
        <v>1.49927952939877</v>
      </c>
      <c r="I2" t="s">
        <v>0</v>
      </c>
      <c r="J2" t="s">
        <v>0</v>
      </c>
      <c r="K2">
        <v>-18.769068269573498</v>
      </c>
      <c r="L2" t="s">
        <v>0</v>
      </c>
      <c r="M2">
        <v>-28.9065039122675</v>
      </c>
      <c r="N2">
        <v>7.03201818095582</v>
      </c>
      <c r="O2">
        <v>6.6837031375167397</v>
      </c>
      <c r="P2" t="s">
        <v>0</v>
      </c>
      <c r="Q2">
        <v>15.023871792602799</v>
      </c>
      <c r="R2" t="s">
        <v>0</v>
      </c>
      <c r="S2">
        <v>18.779021445178699</v>
      </c>
      <c r="T2" t="s">
        <v>0</v>
      </c>
      <c r="U2" t="s">
        <v>0</v>
      </c>
      <c r="V2" t="s">
        <v>0</v>
      </c>
      <c r="W2" t="s">
        <v>0</v>
      </c>
      <c r="X2" t="s">
        <v>0</v>
      </c>
      <c r="Y2" t="s">
        <v>0</v>
      </c>
      <c r="Z2">
        <v>-5.8696531608141704</v>
      </c>
      <c r="AA2">
        <v>15.136098050393899</v>
      </c>
      <c r="AB2">
        <v>-9.4183862660928206</v>
      </c>
      <c r="AC2">
        <v>-0.42532270066640898</v>
      </c>
    </row>
    <row r="3" spans="1:29" x14ac:dyDescent="0.45">
      <c r="A3">
        <v>1987</v>
      </c>
      <c r="B3">
        <v>10.009178848320831</v>
      </c>
      <c r="D3">
        <f t="shared" ref="D3:D28" si="0">AVERAGE(E3:AC3)</f>
        <v>-8.9709477574256749</v>
      </c>
      <c r="E3">
        <v>50.994039226090401</v>
      </c>
      <c r="F3">
        <v>5.6467431047933196</v>
      </c>
      <c r="G3">
        <v>-5.0556826311495104</v>
      </c>
      <c r="H3">
        <v>-1.88194345390604</v>
      </c>
      <c r="I3" t="s">
        <v>0</v>
      </c>
      <c r="J3" t="s">
        <v>0</v>
      </c>
      <c r="K3">
        <v>-10.0202058323411</v>
      </c>
      <c r="L3" t="s">
        <v>0</v>
      </c>
      <c r="M3">
        <v>-19.028518398116098</v>
      </c>
      <c r="N3">
        <v>-25.661003361307799</v>
      </c>
      <c r="O3">
        <v>-16.094698598567099</v>
      </c>
      <c r="P3" t="s">
        <v>0</v>
      </c>
      <c r="Q3">
        <v>-32.8462963221222</v>
      </c>
      <c r="R3" t="s">
        <v>0</v>
      </c>
      <c r="S3">
        <v>-11.3678152426453</v>
      </c>
      <c r="T3" t="s">
        <v>0</v>
      </c>
      <c r="U3" t="s">
        <v>0</v>
      </c>
      <c r="V3" t="s">
        <v>0</v>
      </c>
      <c r="W3" t="s">
        <v>0</v>
      </c>
      <c r="X3" t="s">
        <v>0</v>
      </c>
      <c r="Y3" t="s">
        <v>0</v>
      </c>
      <c r="Z3">
        <v>-13.447931148595</v>
      </c>
      <c r="AA3">
        <v>-8.0864533242055199</v>
      </c>
      <c r="AB3">
        <v>-14.0139008949544</v>
      </c>
      <c r="AC3">
        <v>-24.729601726933101</v>
      </c>
    </row>
    <row r="4" spans="1:29" x14ac:dyDescent="0.45">
      <c r="A4">
        <v>1988</v>
      </c>
      <c r="B4">
        <v>-2.4733118694051859</v>
      </c>
      <c r="D4">
        <f t="shared" si="0"/>
        <v>15.521321528113349</v>
      </c>
      <c r="E4">
        <v>7.7781089727016601</v>
      </c>
      <c r="F4">
        <v>30.0610556243752</v>
      </c>
      <c r="G4">
        <v>14.784122797651399</v>
      </c>
      <c r="H4">
        <v>7.9419621363672102</v>
      </c>
      <c r="I4" t="s">
        <v>0</v>
      </c>
      <c r="J4" t="s">
        <v>0</v>
      </c>
      <c r="K4">
        <v>5.7418785871471796</v>
      </c>
      <c r="L4" t="s">
        <v>0</v>
      </c>
      <c r="M4">
        <v>2.4181059520590198</v>
      </c>
      <c r="N4">
        <v>6.8353066612143998</v>
      </c>
      <c r="O4">
        <v>23.661277830471899</v>
      </c>
      <c r="P4" t="s">
        <v>0</v>
      </c>
      <c r="Q4">
        <v>35.685081254907701</v>
      </c>
      <c r="R4" t="s">
        <v>0</v>
      </c>
      <c r="S4">
        <v>14.984876942227</v>
      </c>
      <c r="T4" t="s">
        <v>0</v>
      </c>
      <c r="U4" t="s">
        <v>0</v>
      </c>
      <c r="V4" t="s">
        <v>0</v>
      </c>
      <c r="W4" t="s">
        <v>0</v>
      </c>
      <c r="X4" t="s">
        <v>0</v>
      </c>
      <c r="Y4" t="s">
        <v>0</v>
      </c>
      <c r="Z4">
        <v>21.374747982787898</v>
      </c>
      <c r="AA4">
        <v>14.755412840438201</v>
      </c>
      <c r="AB4">
        <v>19.9951022313697</v>
      </c>
      <c r="AC4">
        <v>11.281461579868401</v>
      </c>
    </row>
    <row r="5" spans="1:29" x14ac:dyDescent="0.45">
      <c r="A5">
        <v>1989</v>
      </c>
      <c r="B5">
        <v>-1.5209858994129624</v>
      </c>
      <c r="D5">
        <f t="shared" si="0"/>
        <v>3.4482869536286178</v>
      </c>
      <c r="E5">
        <v>-27.4204640690111</v>
      </c>
      <c r="F5">
        <v>7.8141805215869304</v>
      </c>
      <c r="G5">
        <v>1.9938170545332701</v>
      </c>
      <c r="H5">
        <v>-5.02515207088239</v>
      </c>
      <c r="I5" t="s">
        <v>0</v>
      </c>
      <c r="J5" t="s">
        <v>0</v>
      </c>
      <c r="K5">
        <v>5.3413781518281196</v>
      </c>
      <c r="L5" t="s">
        <v>0</v>
      </c>
      <c r="M5">
        <v>4.0812093233077897</v>
      </c>
      <c r="N5">
        <v>4.0997038958402596</v>
      </c>
      <c r="O5">
        <v>5.7287178793624198</v>
      </c>
      <c r="P5" t="s">
        <v>0</v>
      </c>
      <c r="Q5">
        <v>8.5284063412809807</v>
      </c>
      <c r="R5" t="s">
        <v>0</v>
      </c>
      <c r="S5">
        <v>2.43370579462221</v>
      </c>
      <c r="T5">
        <v>2.4556441957663302</v>
      </c>
      <c r="U5">
        <v>8.3561987593064195</v>
      </c>
      <c r="V5" t="s">
        <v>0</v>
      </c>
      <c r="W5" t="s">
        <v>0</v>
      </c>
      <c r="X5" t="s">
        <v>0</v>
      </c>
      <c r="Y5">
        <v>8.6331681114132799</v>
      </c>
      <c r="Z5">
        <v>7.7378573972951097</v>
      </c>
      <c r="AA5">
        <v>-14.246019393618999</v>
      </c>
      <c r="AB5">
        <v>9.9762650521670704</v>
      </c>
      <c r="AC5">
        <v>28.132261266888801</v>
      </c>
    </row>
    <row r="6" spans="1:29" x14ac:dyDescent="0.45">
      <c r="A6">
        <v>1990</v>
      </c>
      <c r="B6">
        <v>6.711732886897269</v>
      </c>
      <c r="D6">
        <f t="shared" si="0"/>
        <v>-5.2222996886353741</v>
      </c>
      <c r="E6">
        <v>-31.077807635557001</v>
      </c>
      <c r="F6">
        <v>-0.35699092084799799</v>
      </c>
      <c r="G6">
        <v>18.540462544690801</v>
      </c>
      <c r="H6">
        <v>-7.6670791274703296</v>
      </c>
      <c r="I6" t="s">
        <v>0</v>
      </c>
      <c r="J6" t="s">
        <v>0</v>
      </c>
      <c r="K6">
        <v>-3.6820986674645702</v>
      </c>
      <c r="L6" t="s">
        <v>0</v>
      </c>
      <c r="M6">
        <v>-1.5239367984305801</v>
      </c>
      <c r="N6">
        <v>-6.2109873466826304</v>
      </c>
      <c r="O6">
        <v>1.3978486017359799</v>
      </c>
      <c r="P6" t="s">
        <v>0</v>
      </c>
      <c r="Q6">
        <v>-7.7920900518247302</v>
      </c>
      <c r="R6" t="s">
        <v>0</v>
      </c>
      <c r="S6">
        <v>-17.2616241285521</v>
      </c>
      <c r="T6">
        <v>-6.0983060531630597</v>
      </c>
      <c r="U6">
        <v>0.85860003102202898</v>
      </c>
      <c r="V6" t="s">
        <v>0</v>
      </c>
      <c r="W6" t="s">
        <v>0</v>
      </c>
      <c r="X6" t="s">
        <v>0</v>
      </c>
      <c r="Y6">
        <v>-16.096213167506999</v>
      </c>
      <c r="Z6">
        <v>7.5337010111417904</v>
      </c>
      <c r="AA6">
        <v>-4.1213096479429403</v>
      </c>
      <c r="AB6">
        <v>-6.3802148353548702</v>
      </c>
      <c r="AC6">
        <v>-8.84104851459416</v>
      </c>
    </row>
    <row r="7" spans="1:29" x14ac:dyDescent="0.45">
      <c r="A7">
        <v>1991</v>
      </c>
      <c r="B7">
        <v>1.4142355167824383</v>
      </c>
      <c r="D7">
        <f t="shared" si="0"/>
        <v>-3.9971483222941635</v>
      </c>
      <c r="E7">
        <v>-15.284275856715899</v>
      </c>
      <c r="F7">
        <v>2.3834498002640698</v>
      </c>
      <c r="G7">
        <v>6.1216438166660101</v>
      </c>
      <c r="H7">
        <v>6.3672537256395101</v>
      </c>
      <c r="I7" t="s">
        <v>0</v>
      </c>
      <c r="J7" t="s">
        <v>0</v>
      </c>
      <c r="K7">
        <v>10.051310052381201</v>
      </c>
      <c r="L7">
        <v>-23.931691391984</v>
      </c>
      <c r="M7">
        <v>0.60752338400384098</v>
      </c>
      <c r="N7">
        <v>1.8922390873613599</v>
      </c>
      <c r="O7">
        <v>3.1895872968077699</v>
      </c>
      <c r="P7">
        <v>-2.4813763063321E-2</v>
      </c>
      <c r="Q7">
        <v>-39.175467931647901</v>
      </c>
      <c r="R7" t="s">
        <v>0</v>
      </c>
      <c r="S7">
        <v>0.68238818331254003</v>
      </c>
      <c r="T7">
        <v>-22.156087723807701</v>
      </c>
      <c r="U7">
        <v>4.54208163592092</v>
      </c>
      <c r="V7" t="s">
        <v>0</v>
      </c>
      <c r="W7" t="s">
        <v>0</v>
      </c>
      <c r="X7" t="s">
        <v>0</v>
      </c>
      <c r="Y7">
        <v>1.7348376644000501</v>
      </c>
      <c r="Z7">
        <v>9.7103209172599598</v>
      </c>
      <c r="AA7">
        <v>-28.1160702385557</v>
      </c>
      <c r="AB7">
        <v>-3.4919472321463698</v>
      </c>
      <c r="AC7">
        <v>8.9519004503145503</v>
      </c>
    </row>
    <row r="8" spans="1:29" x14ac:dyDescent="0.45">
      <c r="A8">
        <v>1992</v>
      </c>
      <c r="B8">
        <v>-6.0842694697489224</v>
      </c>
      <c r="D8">
        <f t="shared" si="0"/>
        <v>7.5901934185395588</v>
      </c>
      <c r="E8">
        <v>-6.2297004034174996</v>
      </c>
      <c r="F8">
        <v>2.8572434597942098</v>
      </c>
      <c r="G8">
        <v>8.45380047046139</v>
      </c>
      <c r="H8">
        <v>7.9493007328642999</v>
      </c>
      <c r="I8" t="s">
        <v>0</v>
      </c>
      <c r="J8" t="s">
        <v>0</v>
      </c>
      <c r="K8">
        <v>14.132554942801701</v>
      </c>
      <c r="L8">
        <v>9.79054827906109</v>
      </c>
      <c r="M8">
        <v>26.078829878605202</v>
      </c>
      <c r="N8">
        <v>4.28210186203692</v>
      </c>
      <c r="O8">
        <v>-5.4712868336516101</v>
      </c>
      <c r="P8">
        <v>12.305390135054999</v>
      </c>
      <c r="Q8">
        <v>26.585258838719099</v>
      </c>
      <c r="R8" t="s">
        <v>0</v>
      </c>
      <c r="S8">
        <v>2.0939108304204801</v>
      </c>
      <c r="T8">
        <v>0.28179585997695999</v>
      </c>
      <c r="U8">
        <v>-8.9913886501404594</v>
      </c>
      <c r="V8" t="s">
        <v>0</v>
      </c>
      <c r="W8" t="s">
        <v>0</v>
      </c>
      <c r="X8" t="s">
        <v>0</v>
      </c>
      <c r="Y8">
        <v>17.085974170248999</v>
      </c>
      <c r="Z8">
        <v>-9.4193069032275396</v>
      </c>
      <c r="AA8">
        <v>-2.1243918937305599</v>
      </c>
      <c r="AB8">
        <v>34.921475570695797</v>
      </c>
      <c r="AC8">
        <v>9.6315646056781095</v>
      </c>
    </row>
    <row r="9" spans="1:29" x14ac:dyDescent="0.45">
      <c r="A9">
        <v>1993</v>
      </c>
      <c r="B9">
        <v>2.6051305440961898</v>
      </c>
      <c r="D9">
        <f t="shared" si="0"/>
        <v>-5.6701384560060202</v>
      </c>
      <c r="E9">
        <v>6.0699744210128896</v>
      </c>
      <c r="F9">
        <v>-3.5808260613123402</v>
      </c>
      <c r="G9">
        <v>-5.70508551902289</v>
      </c>
      <c r="H9">
        <v>5.2421621570554997</v>
      </c>
      <c r="I9" t="s">
        <v>0</v>
      </c>
      <c r="J9" t="s">
        <v>0</v>
      </c>
      <c r="K9">
        <v>-5.6662469789214001</v>
      </c>
      <c r="L9">
        <v>-0.62682285346873101</v>
      </c>
      <c r="M9">
        <v>-5.0732087230773901</v>
      </c>
      <c r="N9">
        <v>-4.07394010287695</v>
      </c>
      <c r="O9">
        <v>-20.594643238054701</v>
      </c>
      <c r="P9">
        <v>-24.928052514159901</v>
      </c>
      <c r="Q9">
        <v>2.4089173226287901</v>
      </c>
      <c r="R9" t="s">
        <v>0</v>
      </c>
      <c r="S9">
        <v>-11.8213457458485</v>
      </c>
      <c r="T9">
        <v>41.128256909190497</v>
      </c>
      <c r="U9">
        <v>-10.8353199330796</v>
      </c>
      <c r="V9" t="s">
        <v>0</v>
      </c>
      <c r="W9">
        <v>-3.9974318178511901</v>
      </c>
      <c r="X9" t="s">
        <v>0</v>
      </c>
      <c r="Y9">
        <v>-19.690195410946899</v>
      </c>
      <c r="Z9">
        <v>-34.403574346429302</v>
      </c>
      <c r="AA9">
        <v>-7.9827975699706597</v>
      </c>
      <c r="AB9">
        <v>-15.8732349106327</v>
      </c>
      <c r="AC9">
        <v>6.6006457956450699</v>
      </c>
    </row>
    <row r="10" spans="1:29" x14ac:dyDescent="0.45">
      <c r="A10">
        <v>1994</v>
      </c>
      <c r="B10">
        <v>-0.91549694770671453</v>
      </c>
      <c r="D10">
        <f t="shared" si="0"/>
        <v>-6.2825420096407223</v>
      </c>
      <c r="E10">
        <v>11.2938987698923</v>
      </c>
      <c r="F10">
        <v>-10.835418516137301</v>
      </c>
      <c r="G10">
        <v>-14.0720437737422</v>
      </c>
      <c r="H10">
        <v>5.4798513654713803</v>
      </c>
      <c r="I10" t="s">
        <v>0</v>
      </c>
      <c r="J10" t="s">
        <v>0</v>
      </c>
      <c r="K10">
        <v>-31.5619287760038</v>
      </c>
      <c r="L10">
        <v>12.1552422033621</v>
      </c>
      <c r="M10">
        <v>2.1367275069092999</v>
      </c>
      <c r="N10">
        <v>-11.588293574985199</v>
      </c>
      <c r="O10">
        <v>13.1967015400439</v>
      </c>
      <c r="P10">
        <v>-31.485293766020298</v>
      </c>
      <c r="Q10">
        <v>-7.4368301921634599</v>
      </c>
      <c r="R10" t="s">
        <v>0</v>
      </c>
      <c r="S10">
        <v>-9.8678999808873904</v>
      </c>
      <c r="T10">
        <v>1.0906684100142301</v>
      </c>
      <c r="U10">
        <v>-13.9779669228559</v>
      </c>
      <c r="V10" t="s">
        <v>0</v>
      </c>
      <c r="W10">
        <v>-14.5416730464044</v>
      </c>
      <c r="X10" t="s">
        <v>0</v>
      </c>
      <c r="Y10">
        <v>-18.393865154157002</v>
      </c>
      <c r="Z10">
        <v>15.9322077452232</v>
      </c>
      <c r="AA10">
        <v>-22.364953722329901</v>
      </c>
      <c r="AB10">
        <v>8.1046578112891403</v>
      </c>
      <c r="AC10">
        <v>-8.91462811933315</v>
      </c>
    </row>
    <row r="11" spans="1:29" x14ac:dyDescent="0.45">
      <c r="A11">
        <v>1995</v>
      </c>
      <c r="B11">
        <v>11.168461379347866</v>
      </c>
      <c r="D11">
        <f t="shared" si="0"/>
        <v>-2.2902343910735601</v>
      </c>
      <c r="E11">
        <v>-11.6761205941544</v>
      </c>
      <c r="F11">
        <v>-4.2468769740580301</v>
      </c>
      <c r="G11">
        <v>12.2571817950355</v>
      </c>
      <c r="H11">
        <v>25.932915617144999</v>
      </c>
      <c r="I11" t="s">
        <v>0</v>
      </c>
      <c r="J11" t="s">
        <v>0</v>
      </c>
      <c r="K11">
        <v>4.1927566347384397</v>
      </c>
      <c r="L11">
        <v>8.4252143009359095</v>
      </c>
      <c r="M11">
        <v>0.80531030482116295</v>
      </c>
      <c r="N11">
        <v>-9.1014178118021505</v>
      </c>
      <c r="O11">
        <v>-18.1743066733681</v>
      </c>
      <c r="P11">
        <v>4.8048917916786698</v>
      </c>
      <c r="Q11">
        <v>-7.9459194984306301</v>
      </c>
      <c r="R11" t="s">
        <v>0</v>
      </c>
      <c r="S11">
        <v>-1.54738299156902</v>
      </c>
      <c r="T11">
        <v>13.729845930562201</v>
      </c>
      <c r="U11">
        <v>-2.3746004199566899</v>
      </c>
      <c r="V11" t="s">
        <v>0</v>
      </c>
      <c r="W11">
        <v>-0.71463415136831498</v>
      </c>
      <c r="X11" t="s">
        <v>0</v>
      </c>
      <c r="Y11">
        <v>-36.5544957472287</v>
      </c>
      <c r="Z11">
        <v>7.6320308887919204</v>
      </c>
      <c r="AA11">
        <v>-6.0371823385319203</v>
      </c>
      <c r="AB11">
        <v>-28.3891633228132</v>
      </c>
      <c r="AC11">
        <v>3.1772654381011498</v>
      </c>
    </row>
    <row r="12" spans="1:29" x14ac:dyDescent="0.45">
      <c r="A12">
        <v>1996</v>
      </c>
      <c r="B12">
        <v>0.64530577025600488</v>
      </c>
      <c r="D12">
        <f t="shared" si="0"/>
        <v>4.3993005897833575</v>
      </c>
      <c r="E12">
        <v>16.7633738040461</v>
      </c>
      <c r="F12">
        <v>14.4067715433525</v>
      </c>
      <c r="G12">
        <v>6.5262287543702202</v>
      </c>
      <c r="H12">
        <v>10.199134511587401</v>
      </c>
      <c r="I12" t="s">
        <v>0</v>
      </c>
      <c r="J12" t="s">
        <v>0</v>
      </c>
      <c r="K12">
        <v>-4.9851880820838801E-2</v>
      </c>
      <c r="L12">
        <v>2.5435008096232101</v>
      </c>
      <c r="M12">
        <v>2.6546329482910198</v>
      </c>
      <c r="N12">
        <v>8.3885015793461299</v>
      </c>
      <c r="O12">
        <v>8.6757536583436696</v>
      </c>
      <c r="P12">
        <v>17.573372128308701</v>
      </c>
      <c r="Q12">
        <v>-30.616493939886301</v>
      </c>
      <c r="R12" t="s">
        <v>0</v>
      </c>
      <c r="S12">
        <v>-3.00411177803106</v>
      </c>
      <c r="T12">
        <v>-5.0052615307081503</v>
      </c>
      <c r="U12">
        <v>25.976101050731401</v>
      </c>
      <c r="V12" t="s">
        <v>0</v>
      </c>
      <c r="W12">
        <v>11.392032988124299</v>
      </c>
      <c r="X12" t="s">
        <v>0</v>
      </c>
      <c r="Y12">
        <v>-17.786781490537699</v>
      </c>
      <c r="Z12">
        <v>-5.3751532509984701</v>
      </c>
      <c r="AA12">
        <v>-14.5135748247358</v>
      </c>
      <c r="AB12">
        <v>10.4102198154724</v>
      </c>
      <c r="AC12">
        <v>28.827616899788399</v>
      </c>
    </row>
    <row r="13" spans="1:29" x14ac:dyDescent="0.45">
      <c r="A13">
        <v>1997</v>
      </c>
      <c r="B13">
        <v>-9.6757787254914813</v>
      </c>
      <c r="D13">
        <f t="shared" si="0"/>
        <v>-9.101199972687656</v>
      </c>
      <c r="E13">
        <v>-10.436277912390899</v>
      </c>
      <c r="F13">
        <v>-6.0169952350835301</v>
      </c>
      <c r="G13">
        <v>2.3947809938291602</v>
      </c>
      <c r="H13">
        <v>5.72691968008162</v>
      </c>
      <c r="I13" t="s">
        <v>0</v>
      </c>
      <c r="J13" t="s">
        <v>0</v>
      </c>
      <c r="K13">
        <v>-4.5076102527603297</v>
      </c>
      <c r="L13">
        <v>-28.292376913537399</v>
      </c>
      <c r="M13">
        <v>-4.0714766002500697</v>
      </c>
      <c r="N13">
        <v>-4.5789556227162898</v>
      </c>
      <c r="O13">
        <v>-30.532425681606298</v>
      </c>
      <c r="P13">
        <v>-20.062644335418</v>
      </c>
      <c r="Q13">
        <v>-3.8048785606696098</v>
      </c>
      <c r="R13" t="s">
        <v>0</v>
      </c>
      <c r="S13">
        <v>-10.161991025512901</v>
      </c>
      <c r="T13">
        <v>0.80426859126984196</v>
      </c>
      <c r="U13">
        <v>12.2009144638628</v>
      </c>
      <c r="V13" t="s">
        <v>0</v>
      </c>
      <c r="W13">
        <v>-19.797407499501599</v>
      </c>
      <c r="X13" t="s">
        <v>0</v>
      </c>
      <c r="Y13">
        <v>-8.3799732299555103</v>
      </c>
      <c r="Z13">
        <v>-4.04354792778435</v>
      </c>
      <c r="AA13">
        <v>-21.046771462448401</v>
      </c>
      <c r="AB13">
        <v>-8.2415877599140792</v>
      </c>
      <c r="AC13">
        <v>-19.1759631632473</v>
      </c>
    </row>
    <row r="14" spans="1:29" x14ac:dyDescent="0.45">
      <c r="A14">
        <v>1998</v>
      </c>
      <c r="B14">
        <v>6.0693762330103294</v>
      </c>
      <c r="D14">
        <f t="shared" si="0"/>
        <v>-3.0679043767545475</v>
      </c>
      <c r="E14">
        <v>-0.98503330983188397</v>
      </c>
      <c r="F14">
        <v>-4.34058138654704</v>
      </c>
      <c r="G14">
        <v>-0.77364323142839497</v>
      </c>
      <c r="H14">
        <v>3.6583352417449699</v>
      </c>
      <c r="I14" t="s">
        <v>0</v>
      </c>
      <c r="J14" t="s">
        <v>0</v>
      </c>
      <c r="K14">
        <v>12.5595676998587</v>
      </c>
      <c r="L14">
        <v>-2.3829913914061498</v>
      </c>
      <c r="M14">
        <v>-2.03453469242729</v>
      </c>
      <c r="N14">
        <v>-5.1412205566103797</v>
      </c>
      <c r="O14">
        <v>-2.7886185427984702</v>
      </c>
      <c r="P14">
        <v>-1.24283818864551</v>
      </c>
      <c r="Q14">
        <v>15.687218081360401</v>
      </c>
      <c r="R14" t="s">
        <v>0</v>
      </c>
      <c r="S14">
        <v>2.7454269863620802</v>
      </c>
      <c r="T14">
        <v>3.7441415155928999</v>
      </c>
      <c r="U14">
        <v>2.6662226720972502</v>
      </c>
      <c r="V14" t="s">
        <v>0</v>
      </c>
      <c r="W14">
        <v>-0.17243510228664199</v>
      </c>
      <c r="X14" t="s">
        <v>0</v>
      </c>
      <c r="Y14">
        <v>-1.2856432690786099</v>
      </c>
      <c r="Z14">
        <v>-17.315886011208601</v>
      </c>
      <c r="AA14">
        <v>-9.6767130846622802</v>
      </c>
      <c r="AB14">
        <v>-30.1505392249313</v>
      </c>
      <c r="AC14">
        <v>-24.128321740244701</v>
      </c>
    </row>
    <row r="15" spans="1:29" x14ac:dyDescent="0.45">
      <c r="A15">
        <v>1999</v>
      </c>
      <c r="B15">
        <v>-12.754709667415092</v>
      </c>
      <c r="D15">
        <f t="shared" si="0"/>
        <v>-11.344335201044784</v>
      </c>
      <c r="E15">
        <v>4.1402413663233597</v>
      </c>
      <c r="F15">
        <v>-20.269270849229098</v>
      </c>
      <c r="G15">
        <v>-5.9347748081207197</v>
      </c>
      <c r="H15">
        <v>7.5253251769067404</v>
      </c>
      <c r="I15" t="s">
        <v>0</v>
      </c>
      <c r="J15" t="s">
        <v>0</v>
      </c>
      <c r="K15">
        <v>-8.4618591622763297</v>
      </c>
      <c r="L15">
        <v>-6.3099279785244002</v>
      </c>
      <c r="M15">
        <v>-16.481593341106301</v>
      </c>
      <c r="N15">
        <v>-9.6686891892935503</v>
      </c>
      <c r="O15">
        <v>-20.140412475239</v>
      </c>
      <c r="P15">
        <v>-9.5906744974104505</v>
      </c>
      <c r="Q15">
        <v>-7.0742161632683098</v>
      </c>
      <c r="R15" t="s">
        <v>0</v>
      </c>
      <c r="S15">
        <v>-11.2317782145611</v>
      </c>
      <c r="T15">
        <v>15.62770194934</v>
      </c>
      <c r="U15">
        <v>-24.257806212271898</v>
      </c>
      <c r="V15" t="s">
        <v>0</v>
      </c>
      <c r="W15">
        <v>-41.126790234807402</v>
      </c>
      <c r="X15" t="s">
        <v>0</v>
      </c>
      <c r="Y15">
        <v>-15.591412699246</v>
      </c>
      <c r="Z15">
        <v>-17.106524523831698</v>
      </c>
      <c r="AA15">
        <v>-16.102523710790901</v>
      </c>
      <c r="AB15">
        <v>-36.560630356495203</v>
      </c>
      <c r="AC15">
        <v>11.728911903006599</v>
      </c>
    </row>
    <row r="16" spans="1:29" x14ac:dyDescent="0.45">
      <c r="A16">
        <v>2000</v>
      </c>
      <c r="B16">
        <v>-5.7114137554625453</v>
      </c>
      <c r="D16">
        <f t="shared" si="0"/>
        <v>-5.8246506635750288</v>
      </c>
      <c r="E16">
        <v>-18.217660641901102</v>
      </c>
      <c r="F16">
        <v>-12.013226444834199</v>
      </c>
      <c r="G16">
        <v>-7.99522963066239</v>
      </c>
      <c r="H16">
        <v>0.25945099928635901</v>
      </c>
      <c r="I16" t="s">
        <v>0</v>
      </c>
      <c r="J16">
        <v>-5.5213307764820501</v>
      </c>
      <c r="K16">
        <v>-6.9734691162267399</v>
      </c>
      <c r="L16">
        <v>-6.40920226594542</v>
      </c>
      <c r="M16">
        <v>-4.4958546107955497</v>
      </c>
      <c r="N16">
        <v>-11.8178460302523</v>
      </c>
      <c r="O16">
        <v>-3.65230982111694</v>
      </c>
      <c r="P16">
        <v>-4.0834150041217798</v>
      </c>
      <c r="Q16">
        <v>-11.635118055908301</v>
      </c>
      <c r="R16" t="s">
        <v>0</v>
      </c>
      <c r="S16">
        <v>-3.7639800613247001</v>
      </c>
      <c r="T16">
        <v>-16.819400662616498</v>
      </c>
      <c r="U16">
        <v>-6.3134243657416302</v>
      </c>
      <c r="V16" t="s">
        <v>0</v>
      </c>
      <c r="W16">
        <v>-6.7866921110874801</v>
      </c>
      <c r="X16">
        <v>46.640444096471697</v>
      </c>
      <c r="Y16">
        <v>-10.3642316357199</v>
      </c>
      <c r="Z16">
        <v>-21.353392803732302</v>
      </c>
      <c r="AA16">
        <v>-11.884529214102001</v>
      </c>
      <c r="AB16">
        <v>-15.216231625329501</v>
      </c>
      <c r="AC16">
        <v>10.2743351834921</v>
      </c>
    </row>
    <row r="17" spans="1:29" x14ac:dyDescent="0.45">
      <c r="A17">
        <v>2001</v>
      </c>
      <c r="B17">
        <v>-4.99389825423268</v>
      </c>
      <c r="D17">
        <f t="shared" si="0"/>
        <v>-3.7687318416328734</v>
      </c>
      <c r="E17">
        <v>4.8404081252066398</v>
      </c>
      <c r="F17">
        <v>-3.6776421761215801</v>
      </c>
      <c r="G17">
        <v>-2.96789998780761</v>
      </c>
      <c r="H17">
        <v>0.91573036562743104</v>
      </c>
      <c r="I17" t="s">
        <v>0</v>
      </c>
      <c r="J17">
        <v>-10.3537857358191</v>
      </c>
      <c r="K17">
        <v>-4.5872036744748197</v>
      </c>
      <c r="L17">
        <v>-3.0870726347026198</v>
      </c>
      <c r="M17">
        <v>-4.1602930059852197</v>
      </c>
      <c r="N17">
        <v>-5.6348293415149202</v>
      </c>
      <c r="O17">
        <v>-5.4079693630401202</v>
      </c>
      <c r="P17">
        <v>-4.4989702803748797</v>
      </c>
      <c r="Q17">
        <v>-3.76229016501699</v>
      </c>
      <c r="R17" t="s">
        <v>0</v>
      </c>
      <c r="S17">
        <v>-0.71824282637896897</v>
      </c>
      <c r="T17">
        <v>-24.233637004245701</v>
      </c>
      <c r="U17">
        <v>-4.7281777850547302</v>
      </c>
      <c r="V17">
        <v>9.9436489397813599</v>
      </c>
      <c r="W17">
        <v>-3.2241418675586</v>
      </c>
      <c r="X17">
        <v>-5.90900232834331</v>
      </c>
      <c r="Y17">
        <v>-3.00881364832094</v>
      </c>
      <c r="Z17">
        <v>-9.2537214455160406</v>
      </c>
      <c r="AA17">
        <v>-18.334618369666401</v>
      </c>
      <c r="AB17">
        <v>3.9178406962092098</v>
      </c>
      <c r="AC17">
        <v>11.249851155561799</v>
      </c>
    </row>
    <row r="18" spans="1:29" x14ac:dyDescent="0.45">
      <c r="A18">
        <v>2002</v>
      </c>
      <c r="B18">
        <v>16.191321399378324</v>
      </c>
      <c r="D18">
        <f t="shared" si="0"/>
        <v>5.5495942208569184</v>
      </c>
      <c r="E18">
        <v>22.707645568733799</v>
      </c>
      <c r="F18">
        <v>10.6684201237978</v>
      </c>
      <c r="G18">
        <v>1.9808647725548101</v>
      </c>
      <c r="H18">
        <v>-2.08946926109039</v>
      </c>
      <c r="I18" t="s">
        <v>0</v>
      </c>
      <c r="J18">
        <v>12.8331683966148</v>
      </c>
      <c r="K18">
        <v>9.8588691826594896</v>
      </c>
      <c r="L18">
        <v>2.2454286566700401</v>
      </c>
      <c r="M18">
        <v>2.1887959191991402</v>
      </c>
      <c r="N18">
        <v>3.8188415975884902</v>
      </c>
      <c r="O18">
        <v>1.6046213339056401</v>
      </c>
      <c r="P18">
        <v>2.4422171610352001</v>
      </c>
      <c r="Q18">
        <v>17.474357576717701</v>
      </c>
      <c r="R18" t="s">
        <v>0</v>
      </c>
      <c r="S18">
        <v>3.0957933068839498</v>
      </c>
      <c r="T18">
        <v>18.771582432942001</v>
      </c>
      <c r="U18">
        <v>4.7660724608416096</v>
      </c>
      <c r="V18">
        <v>6.7445836371212504</v>
      </c>
      <c r="W18">
        <v>4.3888354470501403</v>
      </c>
      <c r="X18">
        <v>4.1801241630024001E-2</v>
      </c>
      <c r="Y18">
        <v>2.5204612821122101</v>
      </c>
      <c r="Z18">
        <v>-7.0785670639520397</v>
      </c>
      <c r="AA18">
        <v>16.671127639753699</v>
      </c>
      <c r="AB18">
        <v>-13.337026399948</v>
      </c>
      <c r="AC18">
        <v>5.3222420668877604</v>
      </c>
    </row>
    <row r="19" spans="1:29" x14ac:dyDescent="0.45">
      <c r="A19">
        <v>2003</v>
      </c>
      <c r="B19">
        <v>15.584186838949666</v>
      </c>
      <c r="D19">
        <f t="shared" si="0"/>
        <v>5.3285820433907238</v>
      </c>
      <c r="E19">
        <v>-6.4343300823934104</v>
      </c>
      <c r="F19">
        <v>5.0806556674641001</v>
      </c>
      <c r="G19">
        <v>3.6532382731959498</v>
      </c>
      <c r="H19">
        <v>26.532017124980602</v>
      </c>
      <c r="I19" t="s">
        <v>0</v>
      </c>
      <c r="J19">
        <v>19.567406900941801</v>
      </c>
      <c r="K19">
        <v>-0.265652733977504</v>
      </c>
      <c r="L19">
        <v>3.5491341627170101</v>
      </c>
      <c r="M19">
        <v>2.5445842266732801</v>
      </c>
      <c r="N19">
        <v>2.48087068227747</v>
      </c>
      <c r="O19">
        <v>3.14535965899496</v>
      </c>
      <c r="P19">
        <v>1.76195283554758</v>
      </c>
      <c r="Q19">
        <v>14.3080188630283</v>
      </c>
      <c r="R19" t="s">
        <v>0</v>
      </c>
      <c r="S19">
        <v>2.58035343567408</v>
      </c>
      <c r="T19">
        <v>6.5719311516543</v>
      </c>
      <c r="U19">
        <v>16.4221785364306</v>
      </c>
      <c r="V19">
        <v>6.0961149054590296</v>
      </c>
      <c r="W19">
        <v>3.03268590030775</v>
      </c>
      <c r="X19">
        <v>-19.569427123527301</v>
      </c>
      <c r="Y19">
        <v>3.1738057225395702</v>
      </c>
      <c r="Z19">
        <v>14.0460363509464</v>
      </c>
      <c r="AA19">
        <v>17.675775083879699</v>
      </c>
      <c r="AB19">
        <v>-4.3923203651385503</v>
      </c>
      <c r="AC19">
        <v>0.996997820310908</v>
      </c>
    </row>
    <row r="20" spans="1:29" x14ac:dyDescent="0.45">
      <c r="A20">
        <v>2004</v>
      </c>
      <c r="B20">
        <v>9.8431248080394145</v>
      </c>
      <c r="D20">
        <f t="shared" si="0"/>
        <v>0.96780686795392867</v>
      </c>
      <c r="E20">
        <v>2.4634400945280701</v>
      </c>
      <c r="F20">
        <v>0.90937551388270799</v>
      </c>
      <c r="G20">
        <v>1.1854754843138799</v>
      </c>
      <c r="H20">
        <v>-1.4989002843320101</v>
      </c>
      <c r="I20" t="s">
        <v>0</v>
      </c>
      <c r="J20">
        <v>3.8989882302924599</v>
      </c>
      <c r="K20">
        <v>1.3234086539218199</v>
      </c>
      <c r="L20">
        <v>0.825377246745575</v>
      </c>
      <c r="M20">
        <v>1.04683795260836</v>
      </c>
      <c r="N20">
        <v>-8.4288278766408098E-2</v>
      </c>
      <c r="O20">
        <v>1.0182938408027</v>
      </c>
      <c r="P20">
        <v>0.88543624373251395</v>
      </c>
      <c r="Q20">
        <v>5.4986100939584999</v>
      </c>
      <c r="R20" t="s">
        <v>0</v>
      </c>
      <c r="S20">
        <v>1.3019371124920101</v>
      </c>
      <c r="T20">
        <v>12.430426505207601</v>
      </c>
      <c r="U20">
        <v>7.4128099682955204</v>
      </c>
      <c r="V20">
        <v>5.7646095259111796</v>
      </c>
      <c r="W20">
        <v>1.1468901988642799</v>
      </c>
      <c r="X20">
        <v>2.9678700375831499</v>
      </c>
      <c r="Y20">
        <v>1.1884870978197699</v>
      </c>
      <c r="Z20">
        <v>6.3812281265391899</v>
      </c>
      <c r="AA20">
        <v>-6.0871369322469899</v>
      </c>
      <c r="AB20">
        <v>-4.3528495801072999</v>
      </c>
      <c r="AC20">
        <v>-23.366768889106201</v>
      </c>
    </row>
    <row r="21" spans="1:29" x14ac:dyDescent="0.45">
      <c r="A21">
        <v>2005</v>
      </c>
      <c r="B21">
        <v>-10.268681298862735</v>
      </c>
      <c r="D21">
        <f t="shared" si="0"/>
        <v>3.5647350193143947</v>
      </c>
      <c r="E21">
        <v>6.5915922852178097</v>
      </c>
      <c r="F21">
        <v>2.6933012301793702</v>
      </c>
      <c r="G21">
        <v>3.95094017692398</v>
      </c>
      <c r="H21">
        <v>6.7367498224954696</v>
      </c>
      <c r="I21" t="s">
        <v>0</v>
      </c>
      <c r="J21">
        <v>0.92800003738427295</v>
      </c>
      <c r="K21">
        <v>4.8260241354102096</v>
      </c>
      <c r="L21">
        <v>2.8408153812163999</v>
      </c>
      <c r="M21">
        <v>3.4725157960669302</v>
      </c>
      <c r="N21">
        <v>2.46487669662163</v>
      </c>
      <c r="O21">
        <v>7.3811468907830298</v>
      </c>
      <c r="P21">
        <v>3.2253053078876901</v>
      </c>
      <c r="Q21">
        <v>-5.27943570113269</v>
      </c>
      <c r="R21" t="s">
        <v>0</v>
      </c>
      <c r="S21">
        <v>2.33577119582917</v>
      </c>
      <c r="T21">
        <v>6.8170702797539198</v>
      </c>
      <c r="U21">
        <v>-0.183795532336504</v>
      </c>
      <c r="V21">
        <v>17.2746612104992</v>
      </c>
      <c r="W21">
        <v>2.90682242231824</v>
      </c>
      <c r="X21">
        <v>9.3851941118168405</v>
      </c>
      <c r="Y21">
        <v>2.8413060053372998</v>
      </c>
      <c r="Z21">
        <v>7.3025121442668803</v>
      </c>
      <c r="AA21">
        <v>-5.4729555412729001</v>
      </c>
      <c r="AB21">
        <v>-8.6997592651544302</v>
      </c>
      <c r="AC21">
        <v>7.6502463541192398</v>
      </c>
    </row>
    <row r="22" spans="1:29" x14ac:dyDescent="0.45">
      <c r="A22">
        <v>2006</v>
      </c>
      <c r="B22">
        <v>3.3587887699207295</v>
      </c>
      <c r="D22">
        <f t="shared" si="0"/>
        <v>-2.2528710439152762</v>
      </c>
      <c r="E22">
        <v>-24.108001099849901</v>
      </c>
      <c r="F22">
        <v>-0.667609315497529</v>
      </c>
      <c r="G22">
        <v>-0.48219055159907498</v>
      </c>
      <c r="H22">
        <v>22.299019888741899</v>
      </c>
      <c r="I22" t="s">
        <v>0</v>
      </c>
      <c r="J22">
        <v>8.6064556343918905</v>
      </c>
      <c r="K22">
        <v>-8.0903955833042396</v>
      </c>
      <c r="L22">
        <v>-0.57579948905709</v>
      </c>
      <c r="M22">
        <v>0.24210676421084501</v>
      </c>
      <c r="N22">
        <v>0.53825826272097299</v>
      </c>
      <c r="O22">
        <v>0.65510231231365901</v>
      </c>
      <c r="P22">
        <v>-0.38023075754375701</v>
      </c>
      <c r="Q22">
        <v>2.7027499995230801</v>
      </c>
      <c r="R22" t="s">
        <v>0</v>
      </c>
      <c r="S22">
        <v>-0.45554781627416202</v>
      </c>
      <c r="T22">
        <v>-11.032058535488501</v>
      </c>
      <c r="U22">
        <v>-2.0632948895938101</v>
      </c>
      <c r="V22">
        <v>17.768871615474801</v>
      </c>
      <c r="W22">
        <v>0.46920462505337901</v>
      </c>
      <c r="X22">
        <v>-11.8982465998767</v>
      </c>
      <c r="Y22">
        <v>-0.182847445919293</v>
      </c>
      <c r="Z22">
        <v>-20.201736350936098</v>
      </c>
      <c r="AA22">
        <v>-3.8836271511610798</v>
      </c>
      <c r="AB22">
        <v>-6.1269118110050398</v>
      </c>
      <c r="AC22">
        <v>-14.949305715375599</v>
      </c>
    </row>
    <row r="23" spans="1:29" x14ac:dyDescent="0.45">
      <c r="A23">
        <v>2007</v>
      </c>
      <c r="B23">
        <v>7.1162896363167309</v>
      </c>
      <c r="D23">
        <f t="shared" si="0"/>
        <v>2.4248838433411652</v>
      </c>
      <c r="E23">
        <v>8.3477574609680492</v>
      </c>
      <c r="F23">
        <v>0.75028886746818602</v>
      </c>
      <c r="G23">
        <v>0.56993698426097705</v>
      </c>
      <c r="H23">
        <v>9.3185217690491005</v>
      </c>
      <c r="I23">
        <v>-2.1439032116838099</v>
      </c>
      <c r="J23">
        <v>25.474341258300001</v>
      </c>
      <c r="K23">
        <v>3.4275039938042799</v>
      </c>
      <c r="L23">
        <v>0.431622466529888</v>
      </c>
      <c r="M23">
        <v>-0.31562399640394301</v>
      </c>
      <c r="N23">
        <v>-0.84477269535052801</v>
      </c>
      <c r="O23">
        <v>5.5700349326381602</v>
      </c>
      <c r="P23">
        <v>4.5513965346665399</v>
      </c>
      <c r="Q23">
        <v>-10.682615070832</v>
      </c>
      <c r="R23" t="s">
        <v>0</v>
      </c>
      <c r="S23">
        <v>0.175761442598315</v>
      </c>
      <c r="T23">
        <v>15.8976302681966</v>
      </c>
      <c r="U23">
        <v>14.766386698538501</v>
      </c>
      <c r="V23">
        <v>-7.2616975105852299</v>
      </c>
      <c r="W23">
        <v>0.87489071255932105</v>
      </c>
      <c r="X23">
        <v>2.48206673326384</v>
      </c>
      <c r="Y23">
        <v>0.38562169041016198</v>
      </c>
      <c r="Z23">
        <v>-2.9942285485330502</v>
      </c>
      <c r="AA23">
        <v>5.6529377569600596</v>
      </c>
      <c r="AB23">
        <v>0.55844445930395603</v>
      </c>
      <c r="AC23">
        <v>-16.795090755939398</v>
      </c>
    </row>
    <row r="24" spans="1:29" x14ac:dyDescent="0.45">
      <c r="A24">
        <v>2008</v>
      </c>
      <c r="B24">
        <v>-4.6423039920014535</v>
      </c>
      <c r="D24">
        <f t="shared" si="0"/>
        <v>-2.1319933428387556</v>
      </c>
      <c r="E24">
        <v>-13.008277740756499</v>
      </c>
      <c r="F24">
        <v>0.621585572211103</v>
      </c>
      <c r="G24">
        <v>2.1472940072370101</v>
      </c>
      <c r="H24">
        <v>-10.887334887505499</v>
      </c>
      <c r="I24">
        <v>13.180272999875699</v>
      </c>
      <c r="J24">
        <v>-23.5364166551471</v>
      </c>
      <c r="K24">
        <v>-1.21358279688718</v>
      </c>
      <c r="L24">
        <v>-7.9032936537132101E-2</v>
      </c>
      <c r="M24">
        <v>1.76596193008913</v>
      </c>
      <c r="N24">
        <v>2.0773803215779498</v>
      </c>
      <c r="O24">
        <v>-1.5836066545776899</v>
      </c>
      <c r="P24">
        <v>1.9280521102284101</v>
      </c>
      <c r="Q24">
        <v>-11.174024317363701</v>
      </c>
      <c r="R24" t="s">
        <v>0</v>
      </c>
      <c r="S24">
        <v>1.7782875538843701</v>
      </c>
      <c r="T24">
        <v>-7.2519820991413102</v>
      </c>
      <c r="U24">
        <v>11.8072107383132</v>
      </c>
      <c r="V24">
        <v>-0.75799731254662805</v>
      </c>
      <c r="W24">
        <v>1.4161639709619001</v>
      </c>
      <c r="X24">
        <v>-4.9845873064614903</v>
      </c>
      <c r="Y24">
        <v>2.8663447610775101</v>
      </c>
      <c r="Z24">
        <v>-12.956705540042099</v>
      </c>
      <c r="AA24">
        <v>-2.0884010612673798</v>
      </c>
      <c r="AB24">
        <v>-9.1799584224350603</v>
      </c>
      <c r="AC24">
        <v>7.94551353708236</v>
      </c>
    </row>
    <row r="25" spans="1:29" x14ac:dyDescent="0.45">
      <c r="A25">
        <v>2009</v>
      </c>
      <c r="B25">
        <v>5.2124151260654825</v>
      </c>
      <c r="D25">
        <f t="shared" si="0"/>
        <v>-15.113655775416733</v>
      </c>
      <c r="E25">
        <v>-16.900398417948001</v>
      </c>
      <c r="F25">
        <v>-4.5541997787991901</v>
      </c>
      <c r="G25">
        <v>-6.4681026283124696</v>
      </c>
      <c r="H25">
        <v>-31.140744196830202</v>
      </c>
      <c r="I25">
        <v>6.9503151202391802</v>
      </c>
      <c r="J25">
        <v>-26.039605450874301</v>
      </c>
      <c r="K25">
        <v>-23.870739238205701</v>
      </c>
      <c r="L25">
        <v>-5.9296722403768998</v>
      </c>
      <c r="M25">
        <v>-4.8858517997256401</v>
      </c>
      <c r="N25">
        <v>-6.36369815628011</v>
      </c>
      <c r="O25">
        <v>-26.548051835118901</v>
      </c>
      <c r="P25">
        <v>-6.73927908301249</v>
      </c>
      <c r="Q25">
        <v>-2.4262392059652802</v>
      </c>
      <c r="R25" t="s">
        <v>0</v>
      </c>
      <c r="S25">
        <v>-8.8181941840896592</v>
      </c>
      <c r="T25">
        <v>-11.132459858408099</v>
      </c>
      <c r="U25">
        <v>-32.826390035277797</v>
      </c>
      <c r="V25">
        <v>-11.682052265925799</v>
      </c>
      <c r="W25">
        <v>-9.0010026694153602</v>
      </c>
      <c r="X25">
        <v>-9.1449193372600295</v>
      </c>
      <c r="Y25">
        <v>-9.4766361079173898</v>
      </c>
      <c r="Z25">
        <v>-23.386658260928499</v>
      </c>
      <c r="AA25">
        <v>-49.555448684031802</v>
      </c>
      <c r="AB25">
        <v>-30.565181230077702</v>
      </c>
      <c r="AC25">
        <v>-12.222529065459399</v>
      </c>
    </row>
    <row r="26" spans="1:29" x14ac:dyDescent="0.45">
      <c r="A26">
        <v>2010</v>
      </c>
      <c r="B26">
        <v>-0.73059412469131002</v>
      </c>
      <c r="D26">
        <f t="shared" si="0"/>
        <v>-1.795555082307785</v>
      </c>
      <c r="E26">
        <v>21.9475219573118</v>
      </c>
      <c r="F26">
        <v>-4.6060899348058104</v>
      </c>
      <c r="G26">
        <v>-4.7982013512959698</v>
      </c>
      <c r="H26">
        <v>-10.974597925008</v>
      </c>
      <c r="I26">
        <v>7.5955730064187001</v>
      </c>
      <c r="J26">
        <v>-5.3354847615594302E-2</v>
      </c>
      <c r="K26">
        <v>2.1947878576608399</v>
      </c>
      <c r="L26">
        <v>0.96864402734173904</v>
      </c>
      <c r="M26">
        <v>-0.29094427110801702</v>
      </c>
      <c r="N26">
        <v>-1.4881047582921401</v>
      </c>
      <c r="O26">
        <v>-8.7175988535465994</v>
      </c>
      <c r="P26">
        <v>-6.2245541654876604</v>
      </c>
      <c r="Q26">
        <v>-30.5145050490021</v>
      </c>
      <c r="R26">
        <v>26.330685982940999</v>
      </c>
      <c r="S26">
        <v>-2.19184363865992E-2</v>
      </c>
      <c r="T26">
        <v>2.5706156816991701</v>
      </c>
      <c r="U26">
        <v>1.0770390920045401</v>
      </c>
      <c r="V26">
        <v>-8.2572790234325204</v>
      </c>
      <c r="W26">
        <v>-1.2899813369472799</v>
      </c>
      <c r="X26">
        <v>-11.011284874787201</v>
      </c>
      <c r="Y26">
        <v>3.5144290499478901</v>
      </c>
      <c r="Z26">
        <v>-3.65968722315213</v>
      </c>
      <c r="AA26">
        <v>-21.880557085529801</v>
      </c>
      <c r="AB26">
        <v>-2.8613838079659701</v>
      </c>
      <c r="AC26">
        <v>5.5618692313430902</v>
      </c>
    </row>
    <row r="27" spans="1:29" x14ac:dyDescent="0.45">
      <c r="A27">
        <v>2011</v>
      </c>
      <c r="B27">
        <v>-1.4023093641722499</v>
      </c>
      <c r="D27">
        <f t="shared" si="0"/>
        <v>6.0321363014248615</v>
      </c>
      <c r="E27">
        <v>-4.9002647477696604</v>
      </c>
      <c r="F27">
        <v>8.2284953740575002</v>
      </c>
      <c r="G27">
        <v>12.6459117857199</v>
      </c>
      <c r="H27">
        <v>-4.9757158592426798</v>
      </c>
      <c r="I27">
        <v>3.5668938484784798</v>
      </c>
      <c r="J27">
        <v>4.6951486503466997</v>
      </c>
      <c r="K27">
        <v>10.2663651382464</v>
      </c>
      <c r="L27">
        <v>3.2521233157259402</v>
      </c>
      <c r="M27">
        <v>1.23783765098166</v>
      </c>
      <c r="N27">
        <v>-3.0694499446480998</v>
      </c>
      <c r="O27">
        <v>16.968459943309998</v>
      </c>
      <c r="P27">
        <v>32.584678610024</v>
      </c>
      <c r="Q27">
        <v>-19.383487773118802</v>
      </c>
      <c r="R27">
        <v>11.71956811578</v>
      </c>
      <c r="S27">
        <v>8.1577721319396499</v>
      </c>
      <c r="T27">
        <v>-8.29448090038027</v>
      </c>
      <c r="U27">
        <v>25.060151423764001</v>
      </c>
      <c r="V27">
        <v>6.3860114103058701</v>
      </c>
      <c r="W27">
        <v>9.1460829512676103</v>
      </c>
      <c r="X27">
        <v>-1.6500240405284099</v>
      </c>
      <c r="Y27">
        <v>36.366473775819699</v>
      </c>
      <c r="Z27">
        <v>3.7426218241399201</v>
      </c>
      <c r="AA27">
        <v>-2.8759961468137099</v>
      </c>
      <c r="AB27">
        <v>11.087674765772</v>
      </c>
      <c r="AC27">
        <v>-9.1594437675561604</v>
      </c>
    </row>
    <row r="28" spans="1:29" x14ac:dyDescent="0.45">
      <c r="A28">
        <v>2012</v>
      </c>
      <c r="B28">
        <v>8.5589002090577253</v>
      </c>
      <c r="D28">
        <f t="shared" si="0"/>
        <v>-6.9869207207841395</v>
      </c>
      <c r="E28">
        <v>-12.236363398338</v>
      </c>
      <c r="F28">
        <v>-10.446839761987199</v>
      </c>
      <c r="G28">
        <v>13.5302738332331</v>
      </c>
      <c r="H28">
        <v>-16.649716024363698</v>
      </c>
      <c r="I28">
        <v>10.675626196934299</v>
      </c>
      <c r="J28">
        <v>-20.005515231593002</v>
      </c>
      <c r="K28">
        <v>-1.0598614133655</v>
      </c>
      <c r="L28">
        <v>-5.4279640518705303</v>
      </c>
      <c r="M28">
        <v>-6.3206650448824497</v>
      </c>
      <c r="N28">
        <v>-3.90980350748102</v>
      </c>
      <c r="O28">
        <v>30.091648737214399</v>
      </c>
      <c r="P28">
        <v>-15.7761936310099</v>
      </c>
      <c r="Q28">
        <v>7.5944481264422201</v>
      </c>
      <c r="R28">
        <v>7.82280211295702</v>
      </c>
      <c r="S28">
        <v>-9.5997415309231506</v>
      </c>
      <c r="T28">
        <v>-3.5924899838887598</v>
      </c>
      <c r="U28">
        <v>-48.592996900926103</v>
      </c>
      <c r="V28">
        <v>-5.9281292425377403</v>
      </c>
      <c r="W28">
        <v>-20.769475242231898</v>
      </c>
      <c r="X28">
        <v>-40.280192100646602</v>
      </c>
      <c r="Y28">
        <v>-12.3309800718337</v>
      </c>
      <c r="Z28">
        <v>-4.5941605511219699</v>
      </c>
      <c r="AA28">
        <v>-11.407162471546499</v>
      </c>
      <c r="AB28">
        <v>7.8529611292608799</v>
      </c>
      <c r="AC28">
        <v>-3.31252799509768</v>
      </c>
    </row>
    <row r="29" spans="1:29" x14ac:dyDescent="0.45">
      <c r="A29" t="s">
        <v>121</v>
      </c>
      <c r="B29">
        <f>CORREL(B2:B28, D2:D28)</f>
        <v>8.0059276505138235E-2</v>
      </c>
    </row>
    <row r="30" spans="1:29" x14ac:dyDescent="0.45">
      <c r="A30" t="s">
        <v>121</v>
      </c>
      <c r="B30">
        <f>CORREL(B16:B28, D16:D28)</f>
        <v>0.18602134570178169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30"/>
  <sheetViews>
    <sheetView topLeftCell="U1" workbookViewId="0">
      <selection activeCell="D2" sqref="D2"/>
    </sheetView>
  </sheetViews>
  <sheetFormatPr defaultRowHeight="14.25" x14ac:dyDescent="0.45"/>
  <sheetData>
    <row r="1" spans="1:23" x14ac:dyDescent="0.45">
      <c r="A1" t="s">
        <v>1</v>
      </c>
      <c r="B1" t="s">
        <v>105</v>
      </c>
      <c r="D1" t="s">
        <v>123</v>
      </c>
      <c r="E1" t="s">
        <v>3</v>
      </c>
      <c r="F1" t="s">
        <v>6</v>
      </c>
      <c r="G1" t="s">
        <v>9</v>
      </c>
      <c r="H1" t="s">
        <v>10</v>
      </c>
      <c r="I1" t="s">
        <v>23</v>
      </c>
      <c r="J1" t="s">
        <v>24</v>
      </c>
      <c r="K1" t="s">
        <v>26</v>
      </c>
      <c r="L1" t="s">
        <v>27</v>
      </c>
      <c r="M1" t="s">
        <v>34</v>
      </c>
      <c r="N1" t="s">
        <v>36</v>
      </c>
      <c r="O1" t="s">
        <v>46</v>
      </c>
      <c r="P1" t="s">
        <v>49</v>
      </c>
      <c r="Q1" t="s">
        <v>53</v>
      </c>
      <c r="R1" t="s">
        <v>54</v>
      </c>
      <c r="S1" t="s">
        <v>67</v>
      </c>
      <c r="T1" t="s">
        <v>70</v>
      </c>
      <c r="U1" t="s">
        <v>80</v>
      </c>
      <c r="V1" t="s">
        <v>83</v>
      </c>
      <c r="W1" t="s">
        <v>84</v>
      </c>
    </row>
    <row r="2" spans="1:23" x14ac:dyDescent="0.45">
      <c r="A2">
        <v>1986</v>
      </c>
      <c r="B2">
        <v>6.6380164801144792</v>
      </c>
      <c r="D2">
        <f>AVERAGE(E2:W2)</f>
        <v>-4.8570691983751697</v>
      </c>
      <c r="E2">
        <v>3.2373967322146999</v>
      </c>
      <c r="F2" t="s">
        <v>0</v>
      </c>
      <c r="G2" t="s">
        <v>0</v>
      </c>
      <c r="H2" t="s">
        <v>0</v>
      </c>
      <c r="I2" t="s">
        <v>0</v>
      </c>
      <c r="J2" t="s">
        <v>0</v>
      </c>
      <c r="K2" t="s">
        <v>0</v>
      </c>
      <c r="L2" t="s">
        <v>0</v>
      </c>
      <c r="M2" t="s">
        <v>0</v>
      </c>
      <c r="N2" t="s">
        <v>0</v>
      </c>
      <c r="O2" t="s">
        <v>0</v>
      </c>
      <c r="P2" t="s">
        <v>0</v>
      </c>
      <c r="Q2">
        <v>-7.2737525152026503</v>
      </c>
      <c r="R2" t="s">
        <v>0</v>
      </c>
      <c r="S2" t="s">
        <v>0</v>
      </c>
      <c r="T2" t="s">
        <v>0</v>
      </c>
      <c r="U2" t="s">
        <v>0</v>
      </c>
      <c r="V2">
        <v>-5.6118595286247102</v>
      </c>
      <c r="W2">
        <v>-9.7800614818880192</v>
      </c>
    </row>
    <row r="3" spans="1:23" x14ac:dyDescent="0.45">
      <c r="A3">
        <v>1987</v>
      </c>
      <c r="B3">
        <v>4.5001502042662596</v>
      </c>
      <c r="D3">
        <f t="shared" ref="D3:D28" si="0">AVERAGE(E3:W3)</f>
        <v>25.548576667861617</v>
      </c>
      <c r="E3">
        <v>37.581623259766999</v>
      </c>
      <c r="F3" t="s">
        <v>0</v>
      </c>
      <c r="G3" t="s">
        <v>0</v>
      </c>
      <c r="H3" t="s">
        <v>0</v>
      </c>
      <c r="I3" t="s">
        <v>0</v>
      </c>
      <c r="J3" t="s">
        <v>0</v>
      </c>
      <c r="K3" t="s">
        <v>0</v>
      </c>
      <c r="L3" t="s">
        <v>0</v>
      </c>
      <c r="M3" t="s">
        <v>0</v>
      </c>
      <c r="N3" t="s">
        <v>0</v>
      </c>
      <c r="O3" t="s">
        <v>0</v>
      </c>
      <c r="P3" t="s">
        <v>0</v>
      </c>
      <c r="Q3">
        <v>-9.6696680120730303</v>
      </c>
      <c r="R3" t="s">
        <v>0</v>
      </c>
      <c r="S3" t="s">
        <v>0</v>
      </c>
      <c r="T3" t="s">
        <v>0</v>
      </c>
      <c r="U3" t="s">
        <v>0</v>
      </c>
      <c r="V3">
        <v>39.494081111627501</v>
      </c>
      <c r="W3">
        <v>34.788270312125</v>
      </c>
    </row>
    <row r="4" spans="1:23" x14ac:dyDescent="0.45">
      <c r="A4">
        <v>1988</v>
      </c>
      <c r="B4">
        <v>3.3834797535463537</v>
      </c>
      <c r="D4">
        <f t="shared" si="0"/>
        <v>-0.95383762034235886</v>
      </c>
      <c r="E4">
        <v>-1.6308865818046701</v>
      </c>
      <c r="F4" t="s">
        <v>0</v>
      </c>
      <c r="G4" t="s">
        <v>0</v>
      </c>
      <c r="H4" t="s">
        <v>0</v>
      </c>
      <c r="I4">
        <v>14.6940423087112</v>
      </c>
      <c r="J4">
        <v>-53.6345551381972</v>
      </c>
      <c r="K4" t="s">
        <v>0</v>
      </c>
      <c r="L4" t="s">
        <v>0</v>
      </c>
      <c r="M4" t="s">
        <v>0</v>
      </c>
      <c r="N4" t="s">
        <v>0</v>
      </c>
      <c r="O4" t="s">
        <v>0</v>
      </c>
      <c r="P4" t="s">
        <v>0</v>
      </c>
      <c r="Q4">
        <v>4.68647395308012</v>
      </c>
      <c r="R4" t="s">
        <v>0</v>
      </c>
      <c r="S4" t="s">
        <v>0</v>
      </c>
      <c r="T4" t="s">
        <v>0</v>
      </c>
      <c r="U4" t="s">
        <v>0</v>
      </c>
      <c r="V4">
        <v>18.0375815028784</v>
      </c>
      <c r="W4">
        <v>12.124318233278</v>
      </c>
    </row>
    <row r="5" spans="1:23" x14ac:dyDescent="0.45">
      <c r="A5">
        <v>1989</v>
      </c>
      <c r="B5">
        <v>3.871292473139941</v>
      </c>
      <c r="D5">
        <f t="shared" si="0"/>
        <v>4.4452928646529264</v>
      </c>
      <c r="E5">
        <v>1.51940586989936</v>
      </c>
      <c r="F5" t="s">
        <v>0</v>
      </c>
      <c r="G5" t="s">
        <v>0</v>
      </c>
      <c r="H5" t="s">
        <v>0</v>
      </c>
      <c r="I5">
        <v>12.8745445718673</v>
      </c>
      <c r="J5">
        <v>18.944658271848599</v>
      </c>
      <c r="K5" t="s">
        <v>0</v>
      </c>
      <c r="L5" t="s">
        <v>0</v>
      </c>
      <c r="M5" t="s">
        <v>0</v>
      </c>
      <c r="N5" t="s">
        <v>0</v>
      </c>
      <c r="O5" t="s">
        <v>0</v>
      </c>
      <c r="P5" t="s">
        <v>0</v>
      </c>
      <c r="Q5">
        <v>-14.249428968939</v>
      </c>
      <c r="R5" t="s">
        <v>0</v>
      </c>
      <c r="S5" t="s">
        <v>0</v>
      </c>
      <c r="T5" t="s">
        <v>0</v>
      </c>
      <c r="U5" t="s">
        <v>0</v>
      </c>
      <c r="V5">
        <v>-10.366172345513</v>
      </c>
      <c r="W5">
        <v>17.948749788754299</v>
      </c>
    </row>
    <row r="6" spans="1:23" x14ac:dyDescent="0.45">
      <c r="A6">
        <v>1990</v>
      </c>
      <c r="B6">
        <v>-3.9774385135112924</v>
      </c>
      <c r="D6">
        <f t="shared" si="0"/>
        <v>-5.6240051744384285</v>
      </c>
      <c r="E6">
        <v>-6.4157881410763302</v>
      </c>
      <c r="F6" t="s">
        <v>0</v>
      </c>
      <c r="G6" t="s">
        <v>0</v>
      </c>
      <c r="H6" t="s">
        <v>0</v>
      </c>
      <c r="I6">
        <v>5.1428011873369899</v>
      </c>
      <c r="J6">
        <v>-1.3720133364837801</v>
      </c>
      <c r="K6" t="s">
        <v>0</v>
      </c>
      <c r="L6" t="s">
        <v>0</v>
      </c>
      <c r="M6" t="s">
        <v>0</v>
      </c>
      <c r="N6" t="s">
        <v>0</v>
      </c>
      <c r="O6" t="s">
        <v>0</v>
      </c>
      <c r="P6" t="s">
        <v>0</v>
      </c>
      <c r="Q6">
        <v>-32.083746603161003</v>
      </c>
      <c r="R6" t="s">
        <v>0</v>
      </c>
      <c r="S6" t="s">
        <v>0</v>
      </c>
      <c r="T6">
        <v>-7.3779815547276097</v>
      </c>
      <c r="U6" t="s">
        <v>0</v>
      </c>
      <c r="V6">
        <v>1.3358804919590399</v>
      </c>
      <c r="W6">
        <v>1.4028117350836999</v>
      </c>
    </row>
    <row r="7" spans="1:23" x14ac:dyDescent="0.45">
      <c r="A7">
        <v>1991</v>
      </c>
      <c r="B7">
        <v>5.6832142738608074</v>
      </c>
      <c r="D7">
        <f t="shared" si="0"/>
        <v>-0.67097966230348738</v>
      </c>
      <c r="E7">
        <v>-0.58236014126416102</v>
      </c>
      <c r="F7" t="s">
        <v>0</v>
      </c>
      <c r="G7" t="s">
        <v>0</v>
      </c>
      <c r="H7" t="s">
        <v>0</v>
      </c>
      <c r="I7">
        <v>-7.6089021048080001</v>
      </c>
      <c r="J7">
        <v>13.5157751860974</v>
      </c>
      <c r="K7" t="s">
        <v>0</v>
      </c>
      <c r="L7" t="s">
        <v>0</v>
      </c>
      <c r="M7" t="s">
        <v>0</v>
      </c>
      <c r="N7" t="s">
        <v>0</v>
      </c>
      <c r="O7" t="s">
        <v>0</v>
      </c>
      <c r="P7" t="s">
        <v>0</v>
      </c>
      <c r="Q7">
        <v>-4.16698969164473</v>
      </c>
      <c r="R7" t="s">
        <v>0</v>
      </c>
      <c r="S7" t="s">
        <v>0</v>
      </c>
      <c r="T7">
        <v>-6.4611058748388501</v>
      </c>
      <c r="U7" t="s">
        <v>0</v>
      </c>
      <c r="V7">
        <v>10.022832383952201</v>
      </c>
      <c r="W7">
        <v>-9.4161073936182706</v>
      </c>
    </row>
    <row r="8" spans="1:23" x14ac:dyDescent="0.45">
      <c r="A8">
        <v>1992</v>
      </c>
      <c r="B8">
        <v>-2.8458953617837768</v>
      </c>
      <c r="D8">
        <f t="shared" si="0"/>
        <v>-6.6479367813130503</v>
      </c>
      <c r="E8">
        <v>-17.224242445619801</v>
      </c>
      <c r="F8" t="s">
        <v>0</v>
      </c>
      <c r="G8" t="s">
        <v>0</v>
      </c>
      <c r="H8" t="s">
        <v>0</v>
      </c>
      <c r="I8">
        <v>-11.0021664103513</v>
      </c>
      <c r="J8">
        <v>0.93090379156349601</v>
      </c>
      <c r="K8" t="s">
        <v>0</v>
      </c>
      <c r="L8" t="s">
        <v>0</v>
      </c>
      <c r="M8" t="s">
        <v>0</v>
      </c>
      <c r="N8" t="s">
        <v>0</v>
      </c>
      <c r="O8" t="s">
        <v>0</v>
      </c>
      <c r="P8" t="s">
        <v>0</v>
      </c>
      <c r="Q8">
        <v>-12.1983832583565</v>
      </c>
      <c r="R8" t="s">
        <v>0</v>
      </c>
      <c r="S8" t="s">
        <v>0</v>
      </c>
      <c r="T8">
        <v>-31.1370616535803</v>
      </c>
      <c r="U8" t="s">
        <v>0</v>
      </c>
      <c r="V8">
        <v>23.583909673263101</v>
      </c>
      <c r="W8">
        <v>0.51148283388995397</v>
      </c>
    </row>
    <row r="9" spans="1:23" x14ac:dyDescent="0.45">
      <c r="A9">
        <v>1993</v>
      </c>
      <c r="B9">
        <v>10.079278835707081</v>
      </c>
      <c r="D9">
        <f t="shared" si="0"/>
        <v>-2.1027595640477594</v>
      </c>
      <c r="E9">
        <v>-14.651912980556601</v>
      </c>
      <c r="F9" t="s">
        <v>0</v>
      </c>
      <c r="G9" t="s">
        <v>0</v>
      </c>
      <c r="H9" t="s">
        <v>0</v>
      </c>
      <c r="I9">
        <v>8.1308164241806207</v>
      </c>
      <c r="J9">
        <v>-32.404205568267997</v>
      </c>
      <c r="K9" t="s">
        <v>0</v>
      </c>
      <c r="L9" t="s">
        <v>0</v>
      </c>
      <c r="M9" t="s">
        <v>0</v>
      </c>
      <c r="N9" t="s">
        <v>0</v>
      </c>
      <c r="O9" t="s">
        <v>0</v>
      </c>
      <c r="P9" t="s">
        <v>0</v>
      </c>
      <c r="Q9">
        <v>8.5263670312647104</v>
      </c>
      <c r="R9" t="s">
        <v>0</v>
      </c>
      <c r="S9" t="s">
        <v>0</v>
      </c>
      <c r="T9">
        <v>7.1617239124910501</v>
      </c>
      <c r="U9" t="s">
        <v>0</v>
      </c>
      <c r="V9">
        <v>4.23044194158176</v>
      </c>
      <c r="W9">
        <v>4.2874522909721398</v>
      </c>
    </row>
    <row r="10" spans="1:23" x14ac:dyDescent="0.45">
      <c r="A10">
        <v>1994</v>
      </c>
      <c r="B10">
        <v>4.1371657007654262E-4</v>
      </c>
      <c r="D10">
        <f t="shared" si="0"/>
        <v>-1.993813691248786</v>
      </c>
      <c r="E10">
        <v>18.119768508550301</v>
      </c>
      <c r="F10" t="s">
        <v>0</v>
      </c>
      <c r="G10" t="s">
        <v>0</v>
      </c>
      <c r="H10">
        <v>-14.980835156894999</v>
      </c>
      <c r="I10">
        <v>3.8409041023665802</v>
      </c>
      <c r="J10">
        <v>-55.569849747646998</v>
      </c>
      <c r="K10" t="s">
        <v>0</v>
      </c>
      <c r="L10" t="s">
        <v>0</v>
      </c>
      <c r="M10" t="s">
        <v>0</v>
      </c>
      <c r="N10" t="s">
        <v>0</v>
      </c>
      <c r="O10" t="s">
        <v>0</v>
      </c>
      <c r="P10" t="s">
        <v>0</v>
      </c>
      <c r="Q10">
        <v>5.5391091826291197</v>
      </c>
      <c r="R10" t="s">
        <v>0</v>
      </c>
      <c r="S10" t="s">
        <v>0</v>
      </c>
      <c r="T10">
        <v>12.6358587132013</v>
      </c>
      <c r="U10" t="s">
        <v>0</v>
      </c>
      <c r="V10">
        <v>-2.61856096982729</v>
      </c>
      <c r="W10">
        <v>17.083095837631699</v>
      </c>
    </row>
    <row r="11" spans="1:23" x14ac:dyDescent="0.45">
      <c r="A11">
        <v>1995</v>
      </c>
      <c r="B11">
        <v>5.0962051783515196</v>
      </c>
      <c r="D11">
        <f t="shared" si="0"/>
        <v>-7.1676194583428376</v>
      </c>
      <c r="E11">
        <v>-6.23345471415041</v>
      </c>
      <c r="F11">
        <v>-6.1451426866777599</v>
      </c>
      <c r="G11" t="s">
        <v>0</v>
      </c>
      <c r="H11">
        <v>11.4861046574766</v>
      </c>
      <c r="I11">
        <v>20.8077489955187</v>
      </c>
      <c r="J11">
        <v>-79.862853517506494</v>
      </c>
      <c r="K11" t="s">
        <v>0</v>
      </c>
      <c r="L11" t="s">
        <v>0</v>
      </c>
      <c r="M11" t="s">
        <v>0</v>
      </c>
      <c r="N11" t="s">
        <v>0</v>
      </c>
      <c r="O11" t="s">
        <v>0</v>
      </c>
      <c r="P11" t="s">
        <v>0</v>
      </c>
      <c r="Q11">
        <v>-7.2314052395525596</v>
      </c>
      <c r="R11" t="s">
        <v>0</v>
      </c>
      <c r="S11" t="s">
        <v>0</v>
      </c>
      <c r="T11">
        <v>4.9304945271281797</v>
      </c>
      <c r="U11" t="s">
        <v>0</v>
      </c>
      <c r="V11">
        <v>-20.918317723443899</v>
      </c>
      <c r="W11">
        <v>18.6582505761221</v>
      </c>
    </row>
    <row r="12" spans="1:23" x14ac:dyDescent="0.45">
      <c r="A12">
        <v>1996</v>
      </c>
      <c r="B12">
        <v>4.1228606192791624</v>
      </c>
      <c r="D12">
        <f t="shared" si="0"/>
        <v>-2.7135178994218787</v>
      </c>
      <c r="E12">
        <v>38.805672107944403</v>
      </c>
      <c r="F12">
        <v>7.0876301525157199</v>
      </c>
      <c r="G12" t="s">
        <v>0</v>
      </c>
      <c r="H12">
        <v>8.7733981128604004</v>
      </c>
      <c r="I12">
        <v>-10.8774069279625</v>
      </c>
      <c r="J12">
        <v>-72.877767959091301</v>
      </c>
      <c r="K12" t="s">
        <v>0</v>
      </c>
      <c r="L12" t="s">
        <v>0</v>
      </c>
      <c r="M12" t="s">
        <v>0</v>
      </c>
      <c r="N12" t="s">
        <v>0</v>
      </c>
      <c r="O12" t="s">
        <v>0</v>
      </c>
      <c r="P12" t="s">
        <v>0</v>
      </c>
      <c r="Q12">
        <v>-15.786226074074801</v>
      </c>
      <c r="R12" t="s">
        <v>0</v>
      </c>
      <c r="S12" t="s">
        <v>0</v>
      </c>
      <c r="T12">
        <v>-5.9959259668518001</v>
      </c>
      <c r="U12" t="s">
        <v>0</v>
      </c>
      <c r="V12">
        <v>24.184076684244001</v>
      </c>
      <c r="W12">
        <v>2.26488877561897</v>
      </c>
    </row>
    <row r="13" spans="1:23" x14ac:dyDescent="0.45">
      <c r="A13">
        <v>1997</v>
      </c>
      <c r="B13">
        <v>4.4621131211532443</v>
      </c>
      <c r="D13">
        <f t="shared" si="0"/>
        <v>3.6064113755813176</v>
      </c>
      <c r="E13">
        <v>2.8036591262075499</v>
      </c>
      <c r="F13">
        <v>7.4557173837189099</v>
      </c>
      <c r="G13" t="s">
        <v>0</v>
      </c>
      <c r="H13">
        <v>7.1904971070693504</v>
      </c>
      <c r="I13">
        <v>-3.08261583673364E-2</v>
      </c>
      <c r="J13">
        <v>7.0062466338512799</v>
      </c>
      <c r="K13" t="s">
        <v>0</v>
      </c>
      <c r="L13" t="s">
        <v>0</v>
      </c>
      <c r="M13" t="s">
        <v>0</v>
      </c>
      <c r="N13" t="s">
        <v>0</v>
      </c>
      <c r="O13" t="s">
        <v>0</v>
      </c>
      <c r="P13" t="s">
        <v>0</v>
      </c>
      <c r="Q13">
        <v>-18.0592749991206</v>
      </c>
      <c r="R13" t="s">
        <v>0</v>
      </c>
      <c r="S13" t="s">
        <v>0</v>
      </c>
      <c r="T13">
        <v>11.1339342512063</v>
      </c>
      <c r="U13" t="s">
        <v>0</v>
      </c>
      <c r="V13">
        <v>-10.1604682672049</v>
      </c>
      <c r="W13">
        <v>25.118217302871301</v>
      </c>
    </row>
    <row r="14" spans="1:23" x14ac:dyDescent="0.45">
      <c r="A14">
        <v>1998</v>
      </c>
      <c r="B14">
        <v>2.4823865368247349</v>
      </c>
      <c r="D14">
        <f t="shared" si="0"/>
        <v>8.2591958472285256</v>
      </c>
      <c r="E14">
        <v>18.043089897557401</v>
      </c>
      <c r="F14">
        <v>-17.535986779407601</v>
      </c>
      <c r="G14" t="s">
        <v>0</v>
      </c>
      <c r="H14">
        <v>13.409633161686299</v>
      </c>
      <c r="I14">
        <v>-15.4255044719678</v>
      </c>
      <c r="J14">
        <v>30.672211226535399</v>
      </c>
      <c r="K14" t="s">
        <v>0</v>
      </c>
      <c r="L14" t="s">
        <v>0</v>
      </c>
      <c r="M14" t="s">
        <v>0</v>
      </c>
      <c r="N14" t="s">
        <v>0</v>
      </c>
      <c r="O14" t="s">
        <v>0</v>
      </c>
      <c r="P14" t="s">
        <v>0</v>
      </c>
      <c r="Q14">
        <v>-18.097236457375399</v>
      </c>
      <c r="R14" t="s">
        <v>0</v>
      </c>
      <c r="S14" t="s">
        <v>0</v>
      </c>
      <c r="T14">
        <v>10.840463771354999</v>
      </c>
      <c r="U14" t="s">
        <v>0</v>
      </c>
      <c r="V14">
        <v>9.8528269678828302</v>
      </c>
      <c r="W14">
        <v>42.573265308790603</v>
      </c>
    </row>
    <row r="15" spans="1:23" x14ac:dyDescent="0.45">
      <c r="A15">
        <v>1999</v>
      </c>
      <c r="B15">
        <v>-0.14691526315726924</v>
      </c>
      <c r="D15">
        <f t="shared" si="0"/>
        <v>1.5145879888342035</v>
      </c>
      <c r="E15">
        <v>-17.432879260210399</v>
      </c>
      <c r="F15">
        <v>-2.7139137852441602</v>
      </c>
      <c r="G15" t="s">
        <v>0</v>
      </c>
      <c r="H15">
        <v>-5.3328576732121</v>
      </c>
      <c r="I15">
        <v>11.9651720441551</v>
      </c>
      <c r="J15">
        <v>2.4919533343713098</v>
      </c>
      <c r="K15" t="s">
        <v>0</v>
      </c>
      <c r="L15" t="s">
        <v>0</v>
      </c>
      <c r="M15" t="s">
        <v>0</v>
      </c>
      <c r="N15" t="s">
        <v>0</v>
      </c>
      <c r="O15" t="s">
        <v>0</v>
      </c>
      <c r="P15" t="s">
        <v>0</v>
      </c>
      <c r="Q15">
        <v>-4.4396384964955899</v>
      </c>
      <c r="R15" t="s">
        <v>0</v>
      </c>
      <c r="S15" t="s">
        <v>0</v>
      </c>
      <c r="T15">
        <v>25.968022652983699</v>
      </c>
      <c r="U15" t="s">
        <v>0</v>
      </c>
      <c r="V15">
        <v>9.7851712695303803</v>
      </c>
      <c r="W15">
        <v>-6.6597381863704097</v>
      </c>
    </row>
    <row r="16" spans="1:23" x14ac:dyDescent="0.45">
      <c r="A16">
        <v>2000</v>
      </c>
      <c r="B16">
        <v>2.2922598885628496</v>
      </c>
      <c r="D16">
        <f t="shared" si="0"/>
        <v>2.3458406956086697</v>
      </c>
      <c r="E16">
        <v>12.1109966832379</v>
      </c>
      <c r="F16">
        <v>-10.951315554592</v>
      </c>
      <c r="G16" t="s">
        <v>0</v>
      </c>
      <c r="H16">
        <v>8.8542070697321797</v>
      </c>
      <c r="I16">
        <v>8.0942670417759892</v>
      </c>
      <c r="J16">
        <v>-19.153488843172301</v>
      </c>
      <c r="K16" t="s">
        <v>0</v>
      </c>
      <c r="L16" t="s">
        <v>0</v>
      </c>
      <c r="M16">
        <v>13.3099175043385</v>
      </c>
      <c r="N16" t="s">
        <v>0</v>
      </c>
      <c r="O16" t="s">
        <v>0</v>
      </c>
      <c r="P16" t="s">
        <v>0</v>
      </c>
      <c r="Q16">
        <v>-2.1452262101568502</v>
      </c>
      <c r="R16" t="s">
        <v>0</v>
      </c>
      <c r="S16" t="s">
        <v>0</v>
      </c>
      <c r="T16">
        <v>-0.28477607287102902</v>
      </c>
      <c r="U16" t="s">
        <v>0</v>
      </c>
      <c r="V16">
        <v>4.5449575575959198</v>
      </c>
      <c r="W16">
        <v>9.0788677801983901</v>
      </c>
    </row>
    <row r="17" spans="1:23" x14ac:dyDescent="0.45">
      <c r="A17">
        <v>2001</v>
      </c>
      <c r="B17">
        <v>-5.9895283269479345</v>
      </c>
      <c r="D17">
        <f t="shared" si="0"/>
        <v>-1.4532392833600569</v>
      </c>
      <c r="E17">
        <v>-1.80692180977848</v>
      </c>
      <c r="F17">
        <v>-6.2505968058026697</v>
      </c>
      <c r="G17" t="s">
        <v>0</v>
      </c>
      <c r="H17">
        <v>-16.039160204827098</v>
      </c>
      <c r="I17">
        <v>10.0345445704678</v>
      </c>
      <c r="J17">
        <v>-71.207971128207703</v>
      </c>
      <c r="K17" t="s">
        <v>0</v>
      </c>
      <c r="L17" t="s">
        <v>0</v>
      </c>
      <c r="M17">
        <v>48.4567066820495</v>
      </c>
      <c r="N17" t="s">
        <v>0</v>
      </c>
      <c r="O17" t="s">
        <v>0</v>
      </c>
      <c r="P17" t="s">
        <v>0</v>
      </c>
      <c r="Q17">
        <v>5.8717333931623701</v>
      </c>
      <c r="R17" t="s">
        <v>0</v>
      </c>
      <c r="S17" t="s">
        <v>0</v>
      </c>
      <c r="T17">
        <v>3.5136858329386098</v>
      </c>
      <c r="U17" t="s">
        <v>0</v>
      </c>
      <c r="V17">
        <v>11.1909118535368</v>
      </c>
      <c r="W17">
        <v>1.7046747828603099</v>
      </c>
    </row>
    <row r="18" spans="1:23" x14ac:dyDescent="0.45">
      <c r="A18">
        <v>2002</v>
      </c>
      <c r="B18">
        <v>8.2436856844094581</v>
      </c>
      <c r="D18">
        <f t="shared" si="0"/>
        <v>-1.3145683227438707</v>
      </c>
      <c r="E18">
        <v>19.005172218143301</v>
      </c>
      <c r="F18">
        <v>-13.042094302925999</v>
      </c>
      <c r="G18" t="s">
        <v>0</v>
      </c>
      <c r="H18">
        <v>4.9932348926128398</v>
      </c>
      <c r="I18">
        <v>-7.2069748903340596</v>
      </c>
      <c r="J18">
        <v>-92.103097288702301</v>
      </c>
      <c r="K18" t="s">
        <v>0</v>
      </c>
      <c r="L18" t="s">
        <v>0</v>
      </c>
      <c r="M18">
        <v>22.855201737566599</v>
      </c>
      <c r="N18">
        <v>-11.579393803024701</v>
      </c>
      <c r="O18" t="s">
        <v>0</v>
      </c>
      <c r="P18" t="s">
        <v>0</v>
      </c>
      <c r="Q18">
        <v>46.020864093712802</v>
      </c>
      <c r="R18" t="s">
        <v>0</v>
      </c>
      <c r="S18" t="s">
        <v>0</v>
      </c>
      <c r="T18">
        <v>-11.7388102254654</v>
      </c>
      <c r="U18" t="s">
        <v>0</v>
      </c>
      <c r="V18">
        <v>18.933598639225501</v>
      </c>
      <c r="W18">
        <v>9.4020473790088399</v>
      </c>
    </row>
    <row r="19" spans="1:23" x14ac:dyDescent="0.45">
      <c r="A19">
        <v>2003</v>
      </c>
      <c r="B19">
        <v>31.17212712787828</v>
      </c>
      <c r="D19">
        <f t="shared" si="0"/>
        <v>-2.889680646149579</v>
      </c>
      <c r="E19">
        <v>4.7579753887735503</v>
      </c>
      <c r="F19">
        <v>-8.1132026082087805</v>
      </c>
      <c r="G19" t="s">
        <v>0</v>
      </c>
      <c r="H19">
        <v>-7.6564830607679504</v>
      </c>
      <c r="I19">
        <v>6.2521756077588</v>
      </c>
      <c r="J19">
        <v>-17.009471806005099</v>
      </c>
      <c r="K19" t="s">
        <v>0</v>
      </c>
      <c r="L19" t="s">
        <v>0</v>
      </c>
      <c r="M19">
        <v>4.4043399445295197</v>
      </c>
      <c r="N19">
        <v>-6.3826839574488599</v>
      </c>
      <c r="O19" t="s">
        <v>0</v>
      </c>
      <c r="P19" t="s">
        <v>0</v>
      </c>
      <c r="Q19">
        <v>-10.687235666982</v>
      </c>
      <c r="R19">
        <v>-8.4518618989855003</v>
      </c>
      <c r="S19" t="s">
        <v>0</v>
      </c>
      <c r="T19">
        <v>-4.9932610208328398</v>
      </c>
      <c r="U19" t="s">
        <v>0</v>
      </c>
      <c r="V19">
        <v>12.758195659413801</v>
      </c>
      <c r="W19">
        <v>0.44534566496040501</v>
      </c>
    </row>
    <row r="20" spans="1:23" x14ac:dyDescent="0.45">
      <c r="A20">
        <v>2004</v>
      </c>
      <c r="B20">
        <v>25.308946736353725</v>
      </c>
      <c r="D20">
        <f t="shared" si="0"/>
        <v>5.5663778070544652</v>
      </c>
      <c r="E20">
        <v>13.1264524721004</v>
      </c>
      <c r="F20">
        <v>-1.37010854350916</v>
      </c>
      <c r="G20" t="s">
        <v>0</v>
      </c>
      <c r="H20">
        <v>30.5536965059311</v>
      </c>
      <c r="I20">
        <v>16.188066310404199</v>
      </c>
      <c r="J20">
        <v>4.1208502154028501</v>
      </c>
      <c r="K20" t="s">
        <v>0</v>
      </c>
      <c r="L20" t="s">
        <v>0</v>
      </c>
      <c r="M20">
        <v>-5.49799960958231</v>
      </c>
      <c r="N20">
        <v>-9.7436355248449207</v>
      </c>
      <c r="O20" t="s">
        <v>0</v>
      </c>
      <c r="P20" t="s">
        <v>0</v>
      </c>
      <c r="Q20">
        <v>22.063116387783701</v>
      </c>
      <c r="R20">
        <v>5.8685712053334003</v>
      </c>
      <c r="S20" t="s">
        <v>0</v>
      </c>
      <c r="T20">
        <v>-10.9879342334716</v>
      </c>
      <c r="U20" t="s">
        <v>0</v>
      </c>
      <c r="V20">
        <v>1.8951234191055599</v>
      </c>
      <c r="W20">
        <v>0.58033508000037204</v>
      </c>
    </row>
    <row r="21" spans="1:23" x14ac:dyDescent="0.45">
      <c r="A21">
        <v>2005</v>
      </c>
      <c r="B21">
        <v>17.687305687718617</v>
      </c>
      <c r="D21">
        <f t="shared" si="0"/>
        <v>2.4174412643840641</v>
      </c>
      <c r="E21">
        <v>-15.187052132976</v>
      </c>
      <c r="F21">
        <v>5.9823728985503299</v>
      </c>
      <c r="G21" t="s">
        <v>0</v>
      </c>
      <c r="H21">
        <v>8.5690201374573203</v>
      </c>
      <c r="I21">
        <v>-6.0226391866103102</v>
      </c>
      <c r="J21">
        <v>10.1897526988912</v>
      </c>
      <c r="K21" t="s">
        <v>0</v>
      </c>
      <c r="L21" t="s">
        <v>0</v>
      </c>
      <c r="M21">
        <v>3.7429264058671801</v>
      </c>
      <c r="N21">
        <v>-0.85795211026740203</v>
      </c>
      <c r="O21" t="s">
        <v>0</v>
      </c>
      <c r="P21" t="s">
        <v>0</v>
      </c>
      <c r="Q21">
        <v>6.8361128287977699</v>
      </c>
      <c r="R21">
        <v>10.7349791969636</v>
      </c>
      <c r="S21">
        <v>9.7948582193115197</v>
      </c>
      <c r="T21">
        <v>6.1253094935346297</v>
      </c>
      <c r="U21" t="s">
        <v>0</v>
      </c>
      <c r="V21">
        <v>-3.4739775750141999</v>
      </c>
      <c r="W21">
        <v>-5.0069744375127998</v>
      </c>
    </row>
    <row r="22" spans="1:23" x14ac:dyDescent="0.45">
      <c r="A22">
        <v>2006</v>
      </c>
      <c r="B22">
        <v>29.700300838964687</v>
      </c>
      <c r="D22">
        <f t="shared" si="0"/>
        <v>15.331166374010097</v>
      </c>
      <c r="E22">
        <v>-8.2875280344575408</v>
      </c>
      <c r="F22">
        <v>10.3617780847083</v>
      </c>
      <c r="G22">
        <v>6.3755335705731202</v>
      </c>
      <c r="H22">
        <v>-1.3824538312077499</v>
      </c>
      <c r="I22">
        <v>27.513208513050799</v>
      </c>
      <c r="J22">
        <v>21.837032068489201</v>
      </c>
      <c r="K22">
        <v>42.186766905325399</v>
      </c>
      <c r="L22">
        <v>23.351560089999701</v>
      </c>
      <c r="M22">
        <v>28.8208871597414</v>
      </c>
      <c r="N22">
        <v>10.8874255299477</v>
      </c>
      <c r="O22" t="s">
        <v>0</v>
      </c>
      <c r="P22" t="s">
        <v>0</v>
      </c>
      <c r="Q22">
        <v>21.431601811193701</v>
      </c>
      <c r="R22">
        <v>-14.779623175885099</v>
      </c>
      <c r="S22">
        <v>16.556907259469899</v>
      </c>
      <c r="T22">
        <v>15.759065537213001</v>
      </c>
      <c r="U22" t="s">
        <v>0</v>
      </c>
      <c r="V22">
        <v>34.136471519865403</v>
      </c>
      <c r="W22">
        <v>10.5300289761343</v>
      </c>
    </row>
    <row r="23" spans="1:23" x14ac:dyDescent="0.45">
      <c r="A23">
        <v>2007</v>
      </c>
      <c r="B23">
        <v>-2.6312487722532327</v>
      </c>
      <c r="D23">
        <f t="shared" si="0"/>
        <v>10.788357621086105</v>
      </c>
      <c r="E23">
        <v>21.814247430515898</v>
      </c>
      <c r="F23">
        <v>-4.6089715407626404</v>
      </c>
      <c r="G23">
        <v>-4.3606237996862703E-2</v>
      </c>
      <c r="H23">
        <v>18.4514794326874</v>
      </c>
      <c r="I23">
        <v>-3.14127137008871</v>
      </c>
      <c r="J23">
        <v>10.997363188285499</v>
      </c>
      <c r="K23">
        <v>10.220405551847</v>
      </c>
      <c r="L23">
        <v>24.7136010000401</v>
      </c>
      <c r="M23">
        <v>5.6368279481152204</v>
      </c>
      <c r="N23">
        <v>26.1841371857201</v>
      </c>
      <c r="O23" t="s">
        <v>0</v>
      </c>
      <c r="P23" t="s">
        <v>0</v>
      </c>
      <c r="Q23">
        <v>6.2119301546557404</v>
      </c>
      <c r="R23">
        <v>25.4725955725849</v>
      </c>
      <c r="S23">
        <v>26.4607487473757</v>
      </c>
      <c r="T23">
        <v>-14.930761119100801</v>
      </c>
      <c r="U23" t="s">
        <v>0</v>
      </c>
      <c r="V23">
        <v>-2.7282345358647899</v>
      </c>
      <c r="W23">
        <v>21.903230529363899</v>
      </c>
    </row>
    <row r="24" spans="1:23" x14ac:dyDescent="0.45">
      <c r="A24">
        <v>2008</v>
      </c>
      <c r="B24">
        <v>-47.822297491970353</v>
      </c>
      <c r="D24">
        <f t="shared" si="0"/>
        <v>7.907464540025849</v>
      </c>
      <c r="E24">
        <v>18.166284984715599</v>
      </c>
      <c r="F24">
        <v>8.9768832768040507</v>
      </c>
      <c r="G24">
        <v>-0.71735603403272596</v>
      </c>
      <c r="H24">
        <v>11.6879737992105</v>
      </c>
      <c r="I24">
        <v>9.1378678393445796</v>
      </c>
      <c r="J24">
        <v>-16.081808633244702</v>
      </c>
      <c r="K24">
        <v>16.9849372227659</v>
      </c>
      <c r="L24">
        <v>12.4711073542304</v>
      </c>
      <c r="M24">
        <v>8.7543707417002992</v>
      </c>
      <c r="N24">
        <v>27.385707734887401</v>
      </c>
      <c r="O24" t="s">
        <v>0</v>
      </c>
      <c r="P24" t="s">
        <v>0</v>
      </c>
      <c r="Q24">
        <v>8.2109404342849501</v>
      </c>
      <c r="R24">
        <v>24.989502613683801</v>
      </c>
      <c r="S24">
        <v>-22.348046614708998</v>
      </c>
      <c r="T24">
        <v>3.69448911017269</v>
      </c>
      <c r="U24" t="s">
        <v>0</v>
      </c>
      <c r="V24">
        <v>-8.3991951765643602</v>
      </c>
      <c r="W24">
        <v>23.605773987164199</v>
      </c>
    </row>
    <row r="25" spans="1:23" x14ac:dyDescent="0.45">
      <c r="A25">
        <v>2009</v>
      </c>
      <c r="B25">
        <v>30.41672767659739</v>
      </c>
      <c r="D25">
        <f t="shared" si="0"/>
        <v>3.8733105737278115</v>
      </c>
      <c r="E25">
        <v>-8.1529407160769107</v>
      </c>
      <c r="F25">
        <v>-17.3515654540182</v>
      </c>
      <c r="G25">
        <v>1.29125491301187</v>
      </c>
      <c r="H25">
        <v>29.376346618468499</v>
      </c>
      <c r="I25">
        <v>6.3718168753661804</v>
      </c>
      <c r="J25">
        <v>-2.1371787083738099</v>
      </c>
      <c r="K25">
        <v>-3.2097362724793799</v>
      </c>
      <c r="L25">
        <v>14.0979693556807</v>
      </c>
      <c r="M25">
        <v>-6.0637360422334199</v>
      </c>
      <c r="N25">
        <v>3.07968519545414</v>
      </c>
      <c r="O25" t="s">
        <v>0</v>
      </c>
      <c r="P25" t="s">
        <v>0</v>
      </c>
      <c r="Q25">
        <v>12.6936125109324</v>
      </c>
      <c r="R25">
        <v>-3.77568230088171</v>
      </c>
      <c r="S25">
        <v>8.7679267508496093</v>
      </c>
      <c r="T25">
        <v>6.5291743839805001</v>
      </c>
      <c r="U25" t="s">
        <v>0</v>
      </c>
      <c r="V25">
        <v>16.314339946393702</v>
      </c>
      <c r="W25">
        <v>4.1416821235708099</v>
      </c>
    </row>
    <row r="26" spans="1:23" x14ac:dyDescent="0.45">
      <c r="A26">
        <v>2010</v>
      </c>
      <c r="B26">
        <v>11.755825111915073</v>
      </c>
      <c r="D26">
        <f t="shared" si="0"/>
        <v>2.9668897852516314</v>
      </c>
      <c r="E26">
        <v>16.062433867582399</v>
      </c>
      <c r="F26">
        <v>-9.0049203084732898</v>
      </c>
      <c r="G26">
        <v>1.1908870438472801</v>
      </c>
      <c r="H26">
        <v>10.454882745208799</v>
      </c>
      <c r="I26">
        <v>-10.121162121301399</v>
      </c>
      <c r="J26">
        <v>-4.2788361856716</v>
      </c>
      <c r="K26">
        <v>-1.57812667579543</v>
      </c>
      <c r="L26">
        <v>17.086117527259699</v>
      </c>
      <c r="M26">
        <v>12.4350337115697</v>
      </c>
      <c r="N26">
        <v>-10.3458863068992</v>
      </c>
      <c r="O26">
        <v>-9.5449914753560599</v>
      </c>
      <c r="P26" t="s">
        <v>0</v>
      </c>
      <c r="Q26">
        <v>5.2633033334670598</v>
      </c>
      <c r="R26">
        <v>15.6297830139233</v>
      </c>
      <c r="S26">
        <v>28.135858499583499</v>
      </c>
      <c r="T26">
        <v>-10.3087662510104</v>
      </c>
      <c r="U26" t="s">
        <v>0</v>
      </c>
      <c r="V26">
        <v>-3.1227208546106899</v>
      </c>
      <c r="W26">
        <v>2.4842367859540699</v>
      </c>
    </row>
    <row r="27" spans="1:23" x14ac:dyDescent="0.45">
      <c r="A27">
        <v>2011</v>
      </c>
      <c r="B27">
        <v>-8.0032688763789661</v>
      </c>
      <c r="D27">
        <f t="shared" si="0"/>
        <v>11.173306490877714</v>
      </c>
      <c r="E27">
        <v>18.053285861812299</v>
      </c>
      <c r="F27">
        <v>21.7327925637588</v>
      </c>
      <c r="G27">
        <v>5.92817618575297</v>
      </c>
      <c r="H27">
        <v>11.856365335958101</v>
      </c>
      <c r="I27">
        <v>9.6605292112053203</v>
      </c>
      <c r="J27">
        <v>13.5238282832285</v>
      </c>
      <c r="K27">
        <v>-13.579855847741999</v>
      </c>
      <c r="L27">
        <v>11.2661342184175</v>
      </c>
      <c r="M27">
        <v>31.4865209393177</v>
      </c>
      <c r="N27">
        <v>-4.3124952963387404</v>
      </c>
      <c r="O27">
        <v>37.232608466758798</v>
      </c>
      <c r="P27">
        <v>33.135135957152102</v>
      </c>
      <c r="Q27">
        <v>-0.81601287745596096</v>
      </c>
      <c r="R27">
        <v>-1.0393225619504201</v>
      </c>
      <c r="S27">
        <v>2.8221913515038701</v>
      </c>
      <c r="T27">
        <v>-5.47425550591716</v>
      </c>
      <c r="U27">
        <v>24.506303247558499</v>
      </c>
      <c r="V27">
        <v>5.7432265728643399</v>
      </c>
      <c r="W27">
        <v>10.567667220792099</v>
      </c>
    </row>
    <row r="28" spans="1:23" x14ac:dyDescent="0.45">
      <c r="A28">
        <v>2012</v>
      </c>
      <c r="B28">
        <v>28.97680206956878</v>
      </c>
      <c r="D28">
        <f t="shared" si="0"/>
        <v>-2.3419635383552397</v>
      </c>
      <c r="E28">
        <v>4.7903957256889198</v>
      </c>
      <c r="F28">
        <v>-12.9012177323913</v>
      </c>
      <c r="G28">
        <v>-26.601748456989601</v>
      </c>
      <c r="H28">
        <v>-9.0720697364069505</v>
      </c>
      <c r="I28">
        <v>2.5809786008275402</v>
      </c>
      <c r="J28">
        <v>-9.6247237637398904</v>
      </c>
      <c r="K28">
        <v>-4.8548375923551799</v>
      </c>
      <c r="L28">
        <v>-0.89880728632233398</v>
      </c>
      <c r="M28">
        <v>10.363790068188001</v>
      </c>
      <c r="N28">
        <v>20.809982413292499</v>
      </c>
      <c r="O28">
        <v>2.46619852722029</v>
      </c>
      <c r="P28">
        <v>7.3206167369247002</v>
      </c>
      <c r="Q28">
        <v>-17.3115159869118</v>
      </c>
      <c r="R28">
        <v>7.8268945866792503</v>
      </c>
      <c r="S28">
        <v>15.463783448648201</v>
      </c>
      <c r="T28">
        <v>-31.879138285940101</v>
      </c>
      <c r="U28">
        <v>-2.79322682673528</v>
      </c>
      <c r="V28">
        <v>4.0560777047184802</v>
      </c>
      <c r="W28">
        <v>-4.2387393731450098</v>
      </c>
    </row>
    <row r="29" spans="1:23" x14ac:dyDescent="0.45">
      <c r="A29" t="s">
        <v>121</v>
      </c>
      <c r="B29">
        <f>CORREL(B2:B28, D2:D28)</f>
        <v>-5.1039441295455228E-2</v>
      </c>
    </row>
    <row r="30" spans="1:23" x14ac:dyDescent="0.45">
      <c r="A30" t="s">
        <v>121</v>
      </c>
      <c r="B30">
        <f>CORREL(B16:B28, D16:D28)</f>
        <v>-0.23639201793908846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A29"/>
  <sheetViews>
    <sheetView workbookViewId="0">
      <selection activeCell="D2" sqref="D2"/>
    </sheetView>
  </sheetViews>
  <sheetFormatPr defaultRowHeight="14.25" x14ac:dyDescent="0.45"/>
  <sheetData>
    <row r="1" spans="1:183" x14ac:dyDescent="0.45">
      <c r="A1" t="s">
        <v>1</v>
      </c>
      <c r="B1" t="s">
        <v>2</v>
      </c>
      <c r="D1" t="s">
        <v>135</v>
      </c>
      <c r="E1" t="s">
        <v>97</v>
      </c>
      <c r="F1" t="s">
        <v>3</v>
      </c>
      <c r="G1" t="s">
        <v>4</v>
      </c>
      <c r="H1" t="s">
        <v>5</v>
      </c>
      <c r="I1" t="s">
        <v>98</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99</v>
      </c>
      <c r="BS1" t="s">
        <v>100</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t="s">
        <v>82</v>
      </c>
      <c r="CK1" t="s">
        <v>83</v>
      </c>
      <c r="CL1" t="s">
        <v>84</v>
      </c>
      <c r="CM1" t="s">
        <v>85</v>
      </c>
      <c r="CN1" t="s">
        <v>86</v>
      </c>
      <c r="CO1" t="s">
        <v>87</v>
      </c>
    </row>
    <row r="2" spans="1:183" x14ac:dyDescent="0.45">
      <c r="A2">
        <v>1986</v>
      </c>
      <c r="B2">
        <v>84.855086277107446</v>
      </c>
      <c r="D2">
        <f>100*AVERAGE(E2:CO2)</f>
        <v>6.1030972015601215</v>
      </c>
      <c r="E2">
        <v>0</v>
      </c>
      <c r="F2">
        <v>0.22190337230385301</v>
      </c>
      <c r="G2">
        <v>0.19040345035317</v>
      </c>
      <c r="H2">
        <v>0</v>
      </c>
      <c r="I2">
        <v>0</v>
      </c>
      <c r="J2">
        <v>0.16860986369872299</v>
      </c>
      <c r="K2">
        <v>0</v>
      </c>
      <c r="L2">
        <v>0.60008226630438299</v>
      </c>
      <c r="M2">
        <v>0</v>
      </c>
      <c r="N2">
        <v>0.106311781684772</v>
      </c>
      <c r="O2">
        <v>0</v>
      </c>
      <c r="P2">
        <v>0</v>
      </c>
      <c r="Q2">
        <v>0</v>
      </c>
      <c r="R2">
        <v>0</v>
      </c>
      <c r="S2">
        <v>0</v>
      </c>
      <c r="T2">
        <v>0</v>
      </c>
      <c r="U2">
        <v>0</v>
      </c>
      <c r="V2">
        <v>0.18131784377732499</v>
      </c>
      <c r="W2">
        <v>0</v>
      </c>
      <c r="X2">
        <v>0</v>
      </c>
      <c r="Y2">
        <v>0</v>
      </c>
      <c r="Z2">
        <v>0</v>
      </c>
      <c r="AA2">
        <v>0.23313851587293899</v>
      </c>
      <c r="AB2">
        <v>0.22410237977905101</v>
      </c>
      <c r="AC2">
        <v>0</v>
      </c>
      <c r="AD2">
        <v>0</v>
      </c>
      <c r="AE2">
        <v>0.190740455057643</v>
      </c>
      <c r="AF2">
        <v>0</v>
      </c>
      <c r="AG2">
        <v>0</v>
      </c>
      <c r="AH2">
        <v>0</v>
      </c>
      <c r="AI2">
        <v>0</v>
      </c>
      <c r="AJ2">
        <v>0.23127349449005599</v>
      </c>
      <c r="AK2">
        <v>0</v>
      </c>
      <c r="AL2">
        <v>0.32179387954484001</v>
      </c>
      <c r="AM2">
        <v>0</v>
      </c>
      <c r="AN2">
        <v>0.19545204171414099</v>
      </c>
      <c r="AO2">
        <v>0</v>
      </c>
      <c r="AP2">
        <v>0</v>
      </c>
      <c r="AQ2">
        <v>0</v>
      </c>
      <c r="AR2">
        <v>0</v>
      </c>
      <c r="AS2">
        <v>0</v>
      </c>
      <c r="AT2">
        <v>0</v>
      </c>
      <c r="AU2">
        <v>0</v>
      </c>
      <c r="AV2">
        <v>0</v>
      </c>
      <c r="AW2">
        <v>0</v>
      </c>
      <c r="AX2">
        <v>0.26091959700839301</v>
      </c>
      <c r="AY2">
        <v>0</v>
      </c>
      <c r="AZ2">
        <v>0</v>
      </c>
      <c r="BA2">
        <v>0</v>
      </c>
      <c r="BB2">
        <v>0</v>
      </c>
      <c r="BC2">
        <v>0</v>
      </c>
      <c r="BD2">
        <v>0</v>
      </c>
      <c r="BE2">
        <v>0.155045501086189</v>
      </c>
      <c r="BF2">
        <v>0</v>
      </c>
      <c r="BG2">
        <v>0</v>
      </c>
      <c r="BH2">
        <v>0.21752102172436599</v>
      </c>
      <c r="BI2">
        <v>0</v>
      </c>
      <c r="BJ2">
        <v>0</v>
      </c>
      <c r="BK2">
        <v>0</v>
      </c>
      <c r="BL2">
        <v>0</v>
      </c>
      <c r="BM2">
        <v>0</v>
      </c>
      <c r="BN2">
        <v>0</v>
      </c>
      <c r="BO2">
        <v>0</v>
      </c>
      <c r="BP2">
        <v>0</v>
      </c>
      <c r="BQ2">
        <v>0</v>
      </c>
      <c r="BR2">
        <v>0</v>
      </c>
      <c r="BS2">
        <v>0</v>
      </c>
      <c r="BT2">
        <v>0</v>
      </c>
      <c r="BU2">
        <v>0.218126035323218</v>
      </c>
      <c r="BV2">
        <v>0</v>
      </c>
      <c r="BW2">
        <v>0</v>
      </c>
      <c r="BX2">
        <v>0.30334877505014302</v>
      </c>
      <c r="BY2">
        <v>0.26917923382386699</v>
      </c>
      <c r="BZ2">
        <v>0.249478124835947</v>
      </c>
      <c r="CA2">
        <v>0</v>
      </c>
      <c r="CB2">
        <v>0.191858774631227</v>
      </c>
      <c r="CC2">
        <v>0.171610018350006</v>
      </c>
      <c r="CD2">
        <v>0.21098982520201301</v>
      </c>
      <c r="CE2">
        <v>0</v>
      </c>
      <c r="CF2">
        <v>0</v>
      </c>
      <c r="CG2">
        <v>0</v>
      </c>
      <c r="CH2">
        <v>0</v>
      </c>
      <c r="CI2">
        <v>0</v>
      </c>
      <c r="CJ2">
        <v>0</v>
      </c>
      <c r="CK2">
        <v>0.17659415062982001</v>
      </c>
      <c r="CL2">
        <v>0.14195610714242299</v>
      </c>
      <c r="CM2">
        <v>0</v>
      </c>
      <c r="CN2">
        <v>0</v>
      </c>
      <c r="CO2">
        <v>0</v>
      </c>
      <c r="CQ2">
        <v>0</v>
      </c>
      <c r="CR2">
        <v>0.22190337230385301</v>
      </c>
      <c r="CS2">
        <v>0.19040345035317</v>
      </c>
      <c r="CT2">
        <v>0</v>
      </c>
      <c r="CU2">
        <v>0</v>
      </c>
      <c r="CV2">
        <v>0.16860986369872299</v>
      </c>
      <c r="CW2">
        <v>0</v>
      </c>
      <c r="CX2">
        <v>0.60008226630438299</v>
      </c>
      <c r="CY2">
        <v>0</v>
      </c>
      <c r="CZ2">
        <v>0.106311781684772</v>
      </c>
      <c r="DA2">
        <v>0</v>
      </c>
      <c r="DB2">
        <v>0</v>
      </c>
      <c r="DC2">
        <v>0</v>
      </c>
      <c r="DD2">
        <v>0</v>
      </c>
      <c r="DE2">
        <v>0</v>
      </c>
      <c r="DF2">
        <v>0</v>
      </c>
      <c r="DG2">
        <v>0</v>
      </c>
      <c r="DH2">
        <v>0.18131784377732499</v>
      </c>
      <c r="DI2">
        <v>0</v>
      </c>
      <c r="DJ2">
        <v>0</v>
      </c>
      <c r="DK2">
        <v>0</v>
      </c>
      <c r="DL2">
        <v>0</v>
      </c>
      <c r="DM2">
        <v>0.23313851587293899</v>
      </c>
      <c r="DN2">
        <v>0.22410237977905101</v>
      </c>
      <c r="DO2">
        <v>0</v>
      </c>
      <c r="DP2">
        <v>0</v>
      </c>
      <c r="DQ2">
        <v>0.190740455057643</v>
      </c>
      <c r="DR2">
        <v>0</v>
      </c>
      <c r="DS2">
        <v>0</v>
      </c>
      <c r="DT2">
        <v>0</v>
      </c>
      <c r="DU2">
        <v>0</v>
      </c>
      <c r="DV2">
        <v>0.23127349449005599</v>
      </c>
      <c r="DW2">
        <v>0</v>
      </c>
      <c r="DX2">
        <v>0.32179387954484001</v>
      </c>
      <c r="DY2">
        <v>0</v>
      </c>
      <c r="DZ2">
        <v>0.19545204171414099</v>
      </c>
      <c r="EA2">
        <v>0</v>
      </c>
      <c r="EB2">
        <v>0</v>
      </c>
      <c r="EC2">
        <v>0</v>
      </c>
      <c r="ED2">
        <v>0</v>
      </c>
      <c r="EE2">
        <v>0</v>
      </c>
      <c r="EF2">
        <v>0</v>
      </c>
      <c r="EG2">
        <v>0</v>
      </c>
      <c r="EH2">
        <v>0</v>
      </c>
      <c r="EI2">
        <v>0</v>
      </c>
      <c r="EJ2">
        <v>0.26091959700839301</v>
      </c>
      <c r="EK2">
        <v>0</v>
      </c>
      <c r="EL2">
        <v>0</v>
      </c>
      <c r="EM2">
        <v>0</v>
      </c>
      <c r="EN2">
        <v>0</v>
      </c>
      <c r="EO2">
        <v>0</v>
      </c>
      <c r="EP2">
        <v>0</v>
      </c>
      <c r="EQ2">
        <v>0.155045501086189</v>
      </c>
      <c r="ER2">
        <v>0</v>
      </c>
      <c r="ES2">
        <v>0</v>
      </c>
      <c r="ET2">
        <v>0.21752102172436599</v>
      </c>
      <c r="EU2">
        <v>0</v>
      </c>
      <c r="EV2">
        <v>0</v>
      </c>
      <c r="EW2">
        <v>0</v>
      </c>
      <c r="EX2">
        <v>0</v>
      </c>
      <c r="EY2">
        <v>0</v>
      </c>
      <c r="EZ2">
        <v>0</v>
      </c>
      <c r="FA2">
        <v>0</v>
      </c>
      <c r="FB2">
        <v>0</v>
      </c>
      <c r="FC2">
        <v>0</v>
      </c>
      <c r="FD2">
        <v>0</v>
      </c>
      <c r="FE2">
        <v>0</v>
      </c>
      <c r="FF2">
        <v>0</v>
      </c>
      <c r="FG2">
        <v>0.218126035323218</v>
      </c>
      <c r="FH2">
        <v>0</v>
      </c>
      <c r="FI2">
        <v>0</v>
      </c>
      <c r="FJ2">
        <v>0.30334877505014302</v>
      </c>
      <c r="FK2">
        <v>0.26917923382386699</v>
      </c>
      <c r="FL2">
        <v>0.249478124835947</v>
      </c>
      <c r="FM2">
        <v>0</v>
      </c>
      <c r="FN2">
        <v>0.191858774631227</v>
      </c>
      <c r="FO2">
        <v>0.171610018350006</v>
      </c>
      <c r="FP2">
        <v>0.21098982520201301</v>
      </c>
      <c r="FQ2">
        <v>0</v>
      </c>
      <c r="FR2">
        <v>0</v>
      </c>
      <c r="FS2">
        <v>0</v>
      </c>
      <c r="FT2">
        <v>0</v>
      </c>
      <c r="FU2">
        <v>0</v>
      </c>
      <c r="FV2">
        <v>0</v>
      </c>
      <c r="FW2">
        <v>0.17659415062982001</v>
      </c>
      <c r="FX2">
        <v>0.14195610714242299</v>
      </c>
      <c r="FY2">
        <v>0</v>
      </c>
      <c r="FZ2">
        <v>0</v>
      </c>
      <c r="GA2">
        <v>0</v>
      </c>
    </row>
    <row r="3" spans="1:183" x14ac:dyDescent="0.45">
      <c r="A3">
        <v>1987</v>
      </c>
      <c r="B3">
        <v>82.462951051744881</v>
      </c>
      <c r="D3">
        <f t="shared" ref="D3:D28" si="0">100*AVERAGE(E3:CO3)</f>
        <v>10.735985417534939</v>
      </c>
      <c r="E3">
        <v>0</v>
      </c>
      <c r="F3">
        <v>0.43914620050880598</v>
      </c>
      <c r="G3">
        <v>0.18842451641565799</v>
      </c>
      <c r="H3">
        <v>0</v>
      </c>
      <c r="I3">
        <v>0</v>
      </c>
      <c r="J3">
        <v>0.24096584078386199</v>
      </c>
      <c r="K3">
        <v>0</v>
      </c>
      <c r="L3">
        <v>0.86579784327856901</v>
      </c>
      <c r="M3">
        <v>0</v>
      </c>
      <c r="N3">
        <v>0.25106606850831897</v>
      </c>
      <c r="O3">
        <v>0.26802084796436798</v>
      </c>
      <c r="P3">
        <v>0</v>
      </c>
      <c r="Q3">
        <v>0</v>
      </c>
      <c r="R3">
        <v>0</v>
      </c>
      <c r="S3">
        <v>0</v>
      </c>
      <c r="T3">
        <v>0</v>
      </c>
      <c r="U3">
        <v>0</v>
      </c>
      <c r="V3">
        <v>0.23689042188487</v>
      </c>
      <c r="W3">
        <v>0</v>
      </c>
      <c r="X3">
        <v>0</v>
      </c>
      <c r="Y3">
        <v>0</v>
      </c>
      <c r="Z3">
        <v>0.22704422085554199</v>
      </c>
      <c r="AA3">
        <v>0.271765266658822</v>
      </c>
      <c r="AB3">
        <v>0.28276344991104002</v>
      </c>
      <c r="AC3">
        <v>0</v>
      </c>
      <c r="AD3">
        <v>0</v>
      </c>
      <c r="AE3">
        <v>0.51436513216683399</v>
      </c>
      <c r="AF3">
        <v>0</v>
      </c>
      <c r="AG3">
        <v>0</v>
      </c>
      <c r="AH3">
        <v>0.221810739386711</v>
      </c>
      <c r="AI3">
        <v>0</v>
      </c>
      <c r="AJ3">
        <v>0.33567712407828998</v>
      </c>
      <c r="AK3">
        <v>0.39290055479471597</v>
      </c>
      <c r="AL3">
        <v>0.22554328125192999</v>
      </c>
      <c r="AM3">
        <v>0</v>
      </c>
      <c r="AN3">
        <v>0.29279695207433898</v>
      </c>
      <c r="AO3">
        <v>0</v>
      </c>
      <c r="AP3">
        <v>0</v>
      </c>
      <c r="AQ3">
        <v>0</v>
      </c>
      <c r="AR3">
        <v>0</v>
      </c>
      <c r="AS3">
        <v>0</v>
      </c>
      <c r="AT3">
        <v>0</v>
      </c>
      <c r="AU3">
        <v>0</v>
      </c>
      <c r="AV3">
        <v>0</v>
      </c>
      <c r="AW3">
        <v>0</v>
      </c>
      <c r="AX3">
        <v>0.39984521123919398</v>
      </c>
      <c r="AY3">
        <v>0</v>
      </c>
      <c r="AZ3">
        <v>0</v>
      </c>
      <c r="BA3">
        <v>0</v>
      </c>
      <c r="BB3">
        <v>0</v>
      </c>
      <c r="BC3">
        <v>0</v>
      </c>
      <c r="BD3">
        <v>0</v>
      </c>
      <c r="BE3">
        <v>0.25722927462264999</v>
      </c>
      <c r="BF3">
        <v>0</v>
      </c>
      <c r="BG3">
        <v>0</v>
      </c>
      <c r="BH3">
        <v>0.40247910803901499</v>
      </c>
      <c r="BI3">
        <v>0</v>
      </c>
      <c r="BJ3">
        <v>0</v>
      </c>
      <c r="BK3">
        <v>0</v>
      </c>
      <c r="BL3">
        <v>0</v>
      </c>
      <c r="BM3">
        <v>0</v>
      </c>
      <c r="BN3">
        <v>0</v>
      </c>
      <c r="BO3">
        <v>0</v>
      </c>
      <c r="BP3">
        <v>0</v>
      </c>
      <c r="BQ3">
        <v>0</v>
      </c>
      <c r="BR3">
        <v>0</v>
      </c>
      <c r="BS3">
        <v>0</v>
      </c>
      <c r="BT3">
        <v>0</v>
      </c>
      <c r="BU3">
        <v>0.422453012763578</v>
      </c>
      <c r="BV3">
        <v>0</v>
      </c>
      <c r="BW3">
        <v>0</v>
      </c>
      <c r="BX3">
        <v>0.34071143949688498</v>
      </c>
      <c r="BY3">
        <v>0.280209722697491</v>
      </c>
      <c r="BZ3">
        <v>0.30983615926671798</v>
      </c>
      <c r="CA3">
        <v>0</v>
      </c>
      <c r="CB3">
        <v>0.27975489731089198</v>
      </c>
      <c r="CC3">
        <v>0.25848959784501302</v>
      </c>
      <c r="CD3">
        <v>0.400466212593931</v>
      </c>
      <c r="CE3">
        <v>0.34244462129095099</v>
      </c>
      <c r="CF3">
        <v>0</v>
      </c>
      <c r="CG3">
        <v>0</v>
      </c>
      <c r="CH3">
        <v>0</v>
      </c>
      <c r="CI3">
        <v>0</v>
      </c>
      <c r="CJ3">
        <v>0</v>
      </c>
      <c r="CK3">
        <v>0.27219907762592099</v>
      </c>
      <c r="CL3">
        <v>0.33393022629118202</v>
      </c>
      <c r="CM3">
        <v>0</v>
      </c>
      <c r="CN3">
        <v>0</v>
      </c>
      <c r="CO3">
        <v>0</v>
      </c>
      <c r="CQ3">
        <v>0</v>
      </c>
      <c r="CR3">
        <v>0.43914620050880598</v>
      </c>
      <c r="CS3">
        <v>0.18842451641565799</v>
      </c>
      <c r="CT3">
        <v>0</v>
      </c>
      <c r="CU3">
        <v>0</v>
      </c>
      <c r="CV3">
        <v>0.24096584078386199</v>
      </c>
      <c r="CW3">
        <v>0</v>
      </c>
      <c r="CX3">
        <v>0.86579784327856901</v>
      </c>
      <c r="CY3">
        <v>0</v>
      </c>
      <c r="CZ3">
        <v>0.25106606850831897</v>
      </c>
      <c r="DA3">
        <v>0.26802084796436798</v>
      </c>
      <c r="DB3">
        <v>0</v>
      </c>
      <c r="DC3">
        <v>0</v>
      </c>
      <c r="DD3">
        <v>0</v>
      </c>
      <c r="DE3">
        <v>0</v>
      </c>
      <c r="DF3">
        <v>0</v>
      </c>
      <c r="DG3">
        <v>0</v>
      </c>
      <c r="DH3">
        <v>0.23689042188487</v>
      </c>
      <c r="DI3">
        <v>0</v>
      </c>
      <c r="DJ3">
        <v>0</v>
      </c>
      <c r="DK3">
        <v>0</v>
      </c>
      <c r="DL3">
        <v>0.22704422085554199</v>
      </c>
      <c r="DM3">
        <v>0.271765266658822</v>
      </c>
      <c r="DN3">
        <v>0.28276344991104002</v>
      </c>
      <c r="DO3">
        <v>0</v>
      </c>
      <c r="DP3">
        <v>0</v>
      </c>
      <c r="DQ3">
        <v>0.51436513216683399</v>
      </c>
      <c r="DR3">
        <v>0</v>
      </c>
      <c r="DS3">
        <v>0</v>
      </c>
      <c r="DT3">
        <v>0.221810739386711</v>
      </c>
      <c r="DU3">
        <v>0</v>
      </c>
      <c r="DV3">
        <v>0.33567712407828998</v>
      </c>
      <c r="DW3">
        <v>0.39290055479471597</v>
      </c>
      <c r="DX3">
        <v>0.22554328125192999</v>
      </c>
      <c r="DY3">
        <v>0</v>
      </c>
      <c r="DZ3">
        <v>0.29279695207433898</v>
      </c>
      <c r="EA3">
        <v>0</v>
      </c>
      <c r="EB3">
        <v>0</v>
      </c>
      <c r="EC3">
        <v>0</v>
      </c>
      <c r="ED3">
        <v>0</v>
      </c>
      <c r="EE3">
        <v>0</v>
      </c>
      <c r="EF3">
        <v>0</v>
      </c>
      <c r="EG3">
        <v>0</v>
      </c>
      <c r="EH3">
        <v>0</v>
      </c>
      <c r="EI3">
        <v>0</v>
      </c>
      <c r="EJ3">
        <v>0.39984521123919398</v>
      </c>
      <c r="EK3">
        <v>0</v>
      </c>
      <c r="EL3">
        <v>0</v>
      </c>
      <c r="EM3">
        <v>0</v>
      </c>
      <c r="EN3">
        <v>0</v>
      </c>
      <c r="EO3">
        <v>0</v>
      </c>
      <c r="EP3">
        <v>0</v>
      </c>
      <c r="EQ3">
        <v>0.25722927462264999</v>
      </c>
      <c r="ER3">
        <v>0</v>
      </c>
      <c r="ES3">
        <v>0</v>
      </c>
      <c r="ET3">
        <v>0.40247910803901499</v>
      </c>
      <c r="EU3">
        <v>0</v>
      </c>
      <c r="EV3">
        <v>0</v>
      </c>
      <c r="EW3">
        <v>0</v>
      </c>
      <c r="EX3">
        <v>0</v>
      </c>
      <c r="EY3">
        <v>0</v>
      </c>
      <c r="EZ3">
        <v>0</v>
      </c>
      <c r="FA3">
        <v>0</v>
      </c>
      <c r="FB3">
        <v>0</v>
      </c>
      <c r="FC3">
        <v>0</v>
      </c>
      <c r="FD3">
        <v>0</v>
      </c>
      <c r="FE3">
        <v>0</v>
      </c>
      <c r="FF3">
        <v>0</v>
      </c>
      <c r="FG3">
        <v>0.422453012763578</v>
      </c>
      <c r="FH3">
        <v>0</v>
      </c>
      <c r="FI3">
        <v>0</v>
      </c>
      <c r="FJ3">
        <v>0.34071143949688498</v>
      </c>
      <c r="FK3">
        <v>0.280209722697491</v>
      </c>
      <c r="FL3">
        <v>0.30983615926671798</v>
      </c>
      <c r="FM3">
        <v>0</v>
      </c>
      <c r="FN3">
        <v>0.27975489731089198</v>
      </c>
      <c r="FO3">
        <v>0.25848959784501302</v>
      </c>
      <c r="FP3">
        <v>0.400466212593931</v>
      </c>
      <c r="FQ3">
        <v>0.34244462129095099</v>
      </c>
      <c r="FR3">
        <v>0</v>
      </c>
      <c r="FS3">
        <v>0</v>
      </c>
      <c r="FT3">
        <v>0</v>
      </c>
      <c r="FU3">
        <v>0</v>
      </c>
      <c r="FV3">
        <v>0</v>
      </c>
      <c r="FW3">
        <v>0.27219907762592099</v>
      </c>
      <c r="FX3">
        <v>0.33393022629118202</v>
      </c>
      <c r="FY3">
        <v>0</v>
      </c>
      <c r="FZ3">
        <v>0</v>
      </c>
      <c r="GA3">
        <v>0</v>
      </c>
    </row>
    <row r="4" spans="1:183" x14ac:dyDescent="0.45">
      <c r="A4">
        <v>1988</v>
      </c>
      <c r="B4">
        <v>82.549737433812993</v>
      </c>
      <c r="D4">
        <f t="shared" si="0"/>
        <v>8.7813389082919198</v>
      </c>
      <c r="E4">
        <v>0</v>
      </c>
      <c r="F4">
        <v>0.21883621632033901</v>
      </c>
      <c r="G4">
        <v>0.114702062020096</v>
      </c>
      <c r="H4">
        <v>0</v>
      </c>
      <c r="I4">
        <v>0</v>
      </c>
      <c r="J4">
        <v>0.16844629733477201</v>
      </c>
      <c r="K4">
        <v>0</v>
      </c>
      <c r="L4">
        <v>0.53277521653867999</v>
      </c>
      <c r="M4">
        <v>0</v>
      </c>
      <c r="N4">
        <v>0.122611801533653</v>
      </c>
      <c r="O4">
        <v>0.29769079997158199</v>
      </c>
      <c r="P4">
        <v>0</v>
      </c>
      <c r="Q4">
        <v>0</v>
      </c>
      <c r="R4">
        <v>0</v>
      </c>
      <c r="S4">
        <v>0</v>
      </c>
      <c r="T4">
        <v>0</v>
      </c>
      <c r="U4">
        <v>0</v>
      </c>
      <c r="V4">
        <v>0.206634642405706</v>
      </c>
      <c r="W4">
        <v>0</v>
      </c>
      <c r="X4">
        <v>0</v>
      </c>
      <c r="Y4">
        <v>0</v>
      </c>
      <c r="Z4">
        <v>0.14646858027456999</v>
      </c>
      <c r="AA4">
        <v>0.16018521970790101</v>
      </c>
      <c r="AB4">
        <v>0.172430198092379</v>
      </c>
      <c r="AC4">
        <v>0</v>
      </c>
      <c r="AD4">
        <v>8.7180673229189598E-2</v>
      </c>
      <c r="AE4">
        <v>0.17795106849398601</v>
      </c>
      <c r="AF4">
        <v>0</v>
      </c>
      <c r="AG4">
        <v>0</v>
      </c>
      <c r="AH4">
        <v>0.29089893723362098</v>
      </c>
      <c r="AI4">
        <v>0</v>
      </c>
      <c r="AJ4">
        <v>0.16928296418380701</v>
      </c>
      <c r="AK4">
        <v>0.344410154133306</v>
      </c>
      <c r="AL4">
        <v>0.18709194813125399</v>
      </c>
      <c r="AM4">
        <v>0</v>
      </c>
      <c r="AN4">
        <v>0.156508777105347</v>
      </c>
      <c r="AO4">
        <v>4.7209737353897101E-2</v>
      </c>
      <c r="AP4">
        <v>0</v>
      </c>
      <c r="AQ4">
        <v>0</v>
      </c>
      <c r="AR4">
        <v>0</v>
      </c>
      <c r="AS4">
        <v>0</v>
      </c>
      <c r="AT4">
        <v>0</v>
      </c>
      <c r="AU4">
        <v>0</v>
      </c>
      <c r="AV4">
        <v>0</v>
      </c>
      <c r="AW4">
        <v>0</v>
      </c>
      <c r="AX4">
        <v>0.19559835125653899</v>
      </c>
      <c r="AY4">
        <v>0</v>
      </c>
      <c r="AZ4">
        <v>0</v>
      </c>
      <c r="BA4">
        <v>0.42517469333251801</v>
      </c>
      <c r="BB4">
        <v>0</v>
      </c>
      <c r="BC4">
        <v>0.23461574848808001</v>
      </c>
      <c r="BD4">
        <v>0</v>
      </c>
      <c r="BE4">
        <v>0.12152134638607499</v>
      </c>
      <c r="BF4">
        <v>0.316823483545426</v>
      </c>
      <c r="BG4">
        <v>0</v>
      </c>
      <c r="BH4">
        <v>0.21497485664732199</v>
      </c>
      <c r="BI4">
        <v>0</v>
      </c>
      <c r="BJ4">
        <v>0</v>
      </c>
      <c r="BK4">
        <v>0</v>
      </c>
      <c r="BL4">
        <v>0</v>
      </c>
      <c r="BM4">
        <v>0.29244675773790602</v>
      </c>
      <c r="BN4">
        <v>0</v>
      </c>
      <c r="BO4">
        <v>0</v>
      </c>
      <c r="BP4">
        <v>0</v>
      </c>
      <c r="BQ4">
        <v>0</v>
      </c>
      <c r="BR4">
        <v>0</v>
      </c>
      <c r="BS4">
        <v>0</v>
      </c>
      <c r="BT4">
        <v>0</v>
      </c>
      <c r="BU4">
        <v>0.184459462698608</v>
      </c>
      <c r="BV4">
        <v>0</v>
      </c>
      <c r="BW4">
        <v>0</v>
      </c>
      <c r="BX4">
        <v>0.22278834186237401</v>
      </c>
      <c r="BY4">
        <v>0.247072468267859</v>
      </c>
      <c r="BZ4">
        <v>0.14425311181408201</v>
      </c>
      <c r="CA4">
        <v>0</v>
      </c>
      <c r="CB4">
        <v>0.13027377221283801</v>
      </c>
      <c r="CC4">
        <v>0.14790202906358699</v>
      </c>
      <c r="CD4">
        <v>0.388220615495527</v>
      </c>
      <c r="CE4">
        <v>0.23267024706247999</v>
      </c>
      <c r="CF4">
        <v>0</v>
      </c>
      <c r="CG4">
        <v>0</v>
      </c>
      <c r="CH4">
        <v>0.41448427590168901</v>
      </c>
      <c r="CI4">
        <v>0</v>
      </c>
      <c r="CJ4">
        <v>0</v>
      </c>
      <c r="CK4">
        <v>0.137360749638262</v>
      </c>
      <c r="CL4">
        <v>0.16343602290454901</v>
      </c>
      <c r="CM4">
        <v>0</v>
      </c>
      <c r="CN4">
        <v>0</v>
      </c>
      <c r="CO4">
        <v>0</v>
      </c>
      <c r="CQ4">
        <v>0</v>
      </c>
      <c r="CR4">
        <v>0.21883621632033901</v>
      </c>
      <c r="CS4">
        <v>0.114702062020096</v>
      </c>
      <c r="CT4">
        <v>0</v>
      </c>
      <c r="CU4">
        <v>0</v>
      </c>
      <c r="CV4">
        <v>0.16844629733477201</v>
      </c>
      <c r="CW4">
        <v>0</v>
      </c>
      <c r="CX4">
        <v>0.53277521653867999</v>
      </c>
      <c r="CY4">
        <v>0</v>
      </c>
      <c r="CZ4">
        <v>0.122611801533653</v>
      </c>
      <c r="DA4">
        <v>0.29769079997158199</v>
      </c>
      <c r="DB4">
        <v>0</v>
      </c>
      <c r="DC4">
        <v>0</v>
      </c>
      <c r="DD4">
        <v>0</v>
      </c>
      <c r="DE4">
        <v>0</v>
      </c>
      <c r="DF4">
        <v>0</v>
      </c>
      <c r="DG4">
        <v>0</v>
      </c>
      <c r="DH4">
        <v>0.206634642405706</v>
      </c>
      <c r="DI4">
        <v>0</v>
      </c>
      <c r="DJ4">
        <v>0</v>
      </c>
      <c r="DK4">
        <v>0</v>
      </c>
      <c r="DL4">
        <v>0.14646858027456999</v>
      </c>
      <c r="DM4">
        <v>0.16018521970790101</v>
      </c>
      <c r="DN4">
        <v>0.172430198092379</v>
      </c>
      <c r="DO4">
        <v>0</v>
      </c>
      <c r="DP4">
        <v>8.7180673229189598E-2</v>
      </c>
      <c r="DQ4">
        <v>0.17795106849398601</v>
      </c>
      <c r="DR4">
        <v>0</v>
      </c>
      <c r="DS4">
        <v>0</v>
      </c>
      <c r="DT4">
        <v>0.29089893723362098</v>
      </c>
      <c r="DU4">
        <v>0</v>
      </c>
      <c r="DV4">
        <v>0.16928296418380701</v>
      </c>
      <c r="DW4">
        <v>0.344410154133306</v>
      </c>
      <c r="DX4">
        <v>0.18709194813125399</v>
      </c>
      <c r="DY4">
        <v>0</v>
      </c>
      <c r="DZ4">
        <v>0.156508777105347</v>
      </c>
      <c r="EA4">
        <v>4.7209737353897101E-2</v>
      </c>
      <c r="EB4">
        <v>0</v>
      </c>
      <c r="EC4">
        <v>0</v>
      </c>
      <c r="ED4">
        <v>0</v>
      </c>
      <c r="EE4">
        <v>0</v>
      </c>
      <c r="EF4">
        <v>0</v>
      </c>
      <c r="EG4">
        <v>0</v>
      </c>
      <c r="EH4">
        <v>0</v>
      </c>
      <c r="EI4">
        <v>0</v>
      </c>
      <c r="EJ4">
        <v>0.19559835125653899</v>
      </c>
      <c r="EK4">
        <v>0</v>
      </c>
      <c r="EL4">
        <v>0</v>
      </c>
      <c r="EM4">
        <v>0.42517469333251801</v>
      </c>
      <c r="EN4">
        <v>0</v>
      </c>
      <c r="EO4">
        <v>0.23461574848808001</v>
      </c>
      <c r="EP4">
        <v>0</v>
      </c>
      <c r="EQ4">
        <v>0.12152134638607499</v>
      </c>
      <c r="ER4">
        <v>0.316823483545426</v>
      </c>
      <c r="ES4">
        <v>0</v>
      </c>
      <c r="ET4">
        <v>0.21497485664732199</v>
      </c>
      <c r="EU4">
        <v>0</v>
      </c>
      <c r="EV4">
        <v>0</v>
      </c>
      <c r="EW4">
        <v>0</v>
      </c>
      <c r="EX4">
        <v>0</v>
      </c>
      <c r="EY4">
        <v>0.29244675773790602</v>
      </c>
      <c r="EZ4">
        <v>0</v>
      </c>
      <c r="FA4">
        <v>0</v>
      </c>
      <c r="FB4">
        <v>0</v>
      </c>
      <c r="FC4">
        <v>0</v>
      </c>
      <c r="FD4">
        <v>0</v>
      </c>
      <c r="FE4">
        <v>0</v>
      </c>
      <c r="FF4">
        <v>0</v>
      </c>
      <c r="FG4">
        <v>0.184459462698608</v>
      </c>
      <c r="FH4">
        <v>0</v>
      </c>
      <c r="FI4">
        <v>0</v>
      </c>
      <c r="FJ4">
        <v>0.22278834186237401</v>
      </c>
      <c r="FK4">
        <v>0.247072468267859</v>
      </c>
      <c r="FL4">
        <v>0.14425311181408201</v>
      </c>
      <c r="FM4">
        <v>0</v>
      </c>
      <c r="FN4">
        <v>0.13027377221283801</v>
      </c>
      <c r="FO4">
        <v>0.14790202906358699</v>
      </c>
      <c r="FP4">
        <v>0.388220615495527</v>
      </c>
      <c r="FQ4">
        <v>0.23267024706247999</v>
      </c>
      <c r="FR4">
        <v>0</v>
      </c>
      <c r="FS4">
        <v>0</v>
      </c>
      <c r="FT4">
        <v>0.41448427590168901</v>
      </c>
      <c r="FU4">
        <v>0</v>
      </c>
      <c r="FV4">
        <v>0</v>
      </c>
      <c r="FW4">
        <v>0.137360749638262</v>
      </c>
      <c r="FX4">
        <v>0.16343602290454901</v>
      </c>
      <c r="FY4">
        <v>0</v>
      </c>
      <c r="FZ4">
        <v>0</v>
      </c>
      <c r="GA4">
        <v>0</v>
      </c>
    </row>
    <row r="5" spans="1:183" x14ac:dyDescent="0.45">
      <c r="A5">
        <v>1989</v>
      </c>
      <c r="B5">
        <v>83.599958701330152</v>
      </c>
      <c r="D5">
        <f t="shared" si="0"/>
        <v>11.01994442336157</v>
      </c>
      <c r="E5">
        <v>0.83606247307051895</v>
      </c>
      <c r="F5">
        <v>0.22393193991538901</v>
      </c>
      <c r="G5">
        <v>0.23877740849826401</v>
      </c>
      <c r="H5">
        <v>0</v>
      </c>
      <c r="I5">
        <v>0</v>
      </c>
      <c r="J5">
        <v>0.143171304687188</v>
      </c>
      <c r="K5">
        <v>0</v>
      </c>
      <c r="L5">
        <v>0.93692190727209901</v>
      </c>
      <c r="M5">
        <v>0</v>
      </c>
      <c r="N5">
        <v>9.1200305391450895E-2</v>
      </c>
      <c r="O5">
        <v>0.21702591416827099</v>
      </c>
      <c r="P5">
        <v>0</v>
      </c>
      <c r="Q5">
        <v>0</v>
      </c>
      <c r="R5">
        <v>0</v>
      </c>
      <c r="S5">
        <v>0</v>
      </c>
      <c r="T5">
        <v>0</v>
      </c>
      <c r="U5">
        <v>0</v>
      </c>
      <c r="V5">
        <v>0.21706675818229601</v>
      </c>
      <c r="W5">
        <v>0</v>
      </c>
      <c r="X5">
        <v>0</v>
      </c>
      <c r="Y5">
        <v>0</v>
      </c>
      <c r="Z5">
        <v>0.133071578196826</v>
      </c>
      <c r="AA5">
        <v>0.15769898893871001</v>
      </c>
      <c r="AB5">
        <v>0.22626309354485599</v>
      </c>
      <c r="AC5">
        <v>0</v>
      </c>
      <c r="AD5">
        <v>0.32207408430113299</v>
      </c>
      <c r="AE5">
        <v>0.371862215544149</v>
      </c>
      <c r="AF5">
        <v>0</v>
      </c>
      <c r="AG5">
        <v>0</v>
      </c>
      <c r="AH5">
        <v>0.25577014943580201</v>
      </c>
      <c r="AI5">
        <v>0</v>
      </c>
      <c r="AJ5">
        <v>0.19778611093444301</v>
      </c>
      <c r="AK5">
        <v>0.37091576712393898</v>
      </c>
      <c r="AL5">
        <v>0.15904638762581899</v>
      </c>
      <c r="AM5">
        <v>0</v>
      </c>
      <c r="AN5">
        <v>0.147059208162127</v>
      </c>
      <c r="AO5">
        <v>0.25272954498410399</v>
      </c>
      <c r="AP5">
        <v>0</v>
      </c>
      <c r="AQ5">
        <v>0</v>
      </c>
      <c r="AR5">
        <v>0</v>
      </c>
      <c r="AS5">
        <v>0</v>
      </c>
      <c r="AT5">
        <v>0</v>
      </c>
      <c r="AU5">
        <v>0</v>
      </c>
      <c r="AV5">
        <v>0</v>
      </c>
      <c r="AW5">
        <v>0</v>
      </c>
      <c r="AX5">
        <v>0.20830916876401101</v>
      </c>
      <c r="AY5">
        <v>0</v>
      </c>
      <c r="AZ5">
        <v>0</v>
      </c>
      <c r="BA5">
        <v>0.25004186904880099</v>
      </c>
      <c r="BB5">
        <v>0</v>
      </c>
      <c r="BC5">
        <v>0.160985016538504</v>
      </c>
      <c r="BD5">
        <v>0</v>
      </c>
      <c r="BE5">
        <v>0.12897181224190901</v>
      </c>
      <c r="BF5">
        <v>0.25043292434553999</v>
      </c>
      <c r="BG5">
        <v>0</v>
      </c>
      <c r="BH5">
        <v>0.23417069133671001</v>
      </c>
      <c r="BI5">
        <v>0</v>
      </c>
      <c r="BJ5">
        <v>0.213941159626337</v>
      </c>
      <c r="BK5">
        <v>0</v>
      </c>
      <c r="BL5">
        <v>0</v>
      </c>
      <c r="BM5">
        <v>0.33434483511336699</v>
      </c>
      <c r="BN5">
        <v>0</v>
      </c>
      <c r="BO5">
        <v>0</v>
      </c>
      <c r="BP5">
        <v>0</v>
      </c>
      <c r="BQ5">
        <v>0</v>
      </c>
      <c r="BR5">
        <v>0</v>
      </c>
      <c r="BS5">
        <v>0</v>
      </c>
      <c r="BT5">
        <v>0</v>
      </c>
      <c r="BU5">
        <v>0.18288366034640799</v>
      </c>
      <c r="BV5">
        <v>0</v>
      </c>
      <c r="BW5">
        <v>0</v>
      </c>
      <c r="BX5">
        <v>0.24883158212241099</v>
      </c>
      <c r="BY5">
        <v>0.20059963670310799</v>
      </c>
      <c r="BZ5">
        <v>0.152098460602138</v>
      </c>
      <c r="CA5">
        <v>0</v>
      </c>
      <c r="CB5">
        <v>0.15558332473337899</v>
      </c>
      <c r="CC5">
        <v>0.17128270241034399</v>
      </c>
      <c r="CD5">
        <v>0.38842388794190102</v>
      </c>
      <c r="CE5">
        <v>0.24436591901282501</v>
      </c>
      <c r="CF5">
        <v>0</v>
      </c>
      <c r="CG5">
        <v>0</v>
      </c>
      <c r="CH5">
        <v>0.48601966509975097</v>
      </c>
      <c r="CI5">
        <v>0</v>
      </c>
      <c r="CJ5">
        <v>0</v>
      </c>
      <c r="CK5">
        <v>0.167785326384815</v>
      </c>
      <c r="CL5">
        <v>0.130243754442153</v>
      </c>
      <c r="CM5">
        <v>0</v>
      </c>
      <c r="CN5">
        <v>0</v>
      </c>
      <c r="CO5">
        <v>0</v>
      </c>
      <c r="CQ5">
        <v>0.83606247307051895</v>
      </c>
      <c r="CR5">
        <v>0.22393193991538901</v>
      </c>
      <c r="CS5">
        <v>0.23877740849826401</v>
      </c>
      <c r="CT5">
        <v>0</v>
      </c>
      <c r="CU5">
        <v>0</v>
      </c>
      <c r="CV5">
        <v>0.143171304687188</v>
      </c>
      <c r="CW5">
        <v>0</v>
      </c>
      <c r="CX5">
        <v>0.93692190727209901</v>
      </c>
      <c r="CY5">
        <v>0</v>
      </c>
      <c r="CZ5">
        <v>9.1200305391450895E-2</v>
      </c>
      <c r="DA5">
        <v>0.21702591416827099</v>
      </c>
      <c r="DB5">
        <v>0</v>
      </c>
      <c r="DC5">
        <v>0</v>
      </c>
      <c r="DD5">
        <v>0</v>
      </c>
      <c r="DE5">
        <v>0</v>
      </c>
      <c r="DF5">
        <v>0</v>
      </c>
      <c r="DG5">
        <v>0</v>
      </c>
      <c r="DH5">
        <v>0.21706675818229601</v>
      </c>
      <c r="DI5">
        <v>0</v>
      </c>
      <c r="DJ5">
        <v>0</v>
      </c>
      <c r="DK5">
        <v>0</v>
      </c>
      <c r="DL5">
        <v>0.133071578196826</v>
      </c>
      <c r="DM5">
        <v>0.15769898893871001</v>
      </c>
      <c r="DN5">
        <v>0.22626309354485599</v>
      </c>
      <c r="DO5">
        <v>0</v>
      </c>
      <c r="DP5">
        <v>0.32207408430113299</v>
      </c>
      <c r="DQ5">
        <v>0.371862215544149</v>
      </c>
      <c r="DR5">
        <v>0</v>
      </c>
      <c r="DS5">
        <v>0</v>
      </c>
      <c r="DT5">
        <v>0.25577014943580201</v>
      </c>
      <c r="DU5">
        <v>0</v>
      </c>
      <c r="DV5">
        <v>0.19778611093444301</v>
      </c>
      <c r="DW5">
        <v>0.37091576712393898</v>
      </c>
      <c r="DX5">
        <v>0.15904638762581899</v>
      </c>
      <c r="DY5">
        <v>0</v>
      </c>
      <c r="DZ5">
        <v>0.147059208162127</v>
      </c>
      <c r="EA5">
        <v>0.25272954498410399</v>
      </c>
      <c r="EB5">
        <v>0</v>
      </c>
      <c r="EC5">
        <v>0</v>
      </c>
      <c r="ED5">
        <v>0</v>
      </c>
      <c r="EE5">
        <v>0</v>
      </c>
      <c r="EF5">
        <v>0</v>
      </c>
      <c r="EG5">
        <v>0</v>
      </c>
      <c r="EH5">
        <v>0</v>
      </c>
      <c r="EI5">
        <v>0</v>
      </c>
      <c r="EJ5">
        <v>0.20830916876401101</v>
      </c>
      <c r="EK5">
        <v>0</v>
      </c>
      <c r="EL5">
        <v>0</v>
      </c>
      <c r="EM5">
        <v>0.25004186904880099</v>
      </c>
      <c r="EN5">
        <v>0</v>
      </c>
      <c r="EO5">
        <v>0.160985016538504</v>
      </c>
      <c r="EP5">
        <v>0</v>
      </c>
      <c r="EQ5">
        <v>0.12897181224190901</v>
      </c>
      <c r="ER5">
        <v>0.25043292434553999</v>
      </c>
      <c r="ES5">
        <v>0</v>
      </c>
      <c r="ET5">
        <v>0.23417069133671001</v>
      </c>
      <c r="EU5">
        <v>0</v>
      </c>
      <c r="EV5">
        <v>0.213941159626337</v>
      </c>
      <c r="EW5">
        <v>0</v>
      </c>
      <c r="EX5">
        <v>0</v>
      </c>
      <c r="EY5">
        <v>0.33434483511336699</v>
      </c>
      <c r="EZ5">
        <v>0</v>
      </c>
      <c r="FA5">
        <v>0</v>
      </c>
      <c r="FB5">
        <v>0</v>
      </c>
      <c r="FC5">
        <v>0</v>
      </c>
      <c r="FD5">
        <v>0</v>
      </c>
      <c r="FE5">
        <v>0</v>
      </c>
      <c r="FF5">
        <v>0</v>
      </c>
      <c r="FG5">
        <v>0.18288366034640799</v>
      </c>
      <c r="FH5">
        <v>0</v>
      </c>
      <c r="FI5">
        <v>0</v>
      </c>
      <c r="FJ5">
        <v>0.24883158212241099</v>
      </c>
      <c r="FK5">
        <v>0.20059963670310799</v>
      </c>
      <c r="FL5">
        <v>0.152098460602138</v>
      </c>
      <c r="FM5">
        <v>0</v>
      </c>
      <c r="FN5">
        <v>0.15558332473337899</v>
      </c>
      <c r="FO5">
        <v>0.17128270241034399</v>
      </c>
      <c r="FP5">
        <v>0.38842388794190102</v>
      </c>
      <c r="FQ5">
        <v>0.24436591901282501</v>
      </c>
      <c r="FR5">
        <v>0</v>
      </c>
      <c r="FS5">
        <v>0</v>
      </c>
      <c r="FT5">
        <v>0.48601966509975097</v>
      </c>
      <c r="FU5">
        <v>0</v>
      </c>
      <c r="FV5">
        <v>0</v>
      </c>
      <c r="FW5">
        <v>0.167785326384815</v>
      </c>
      <c r="FX5">
        <v>0.130243754442153</v>
      </c>
      <c r="FY5">
        <v>0</v>
      </c>
      <c r="FZ5">
        <v>0</v>
      </c>
      <c r="GA5">
        <v>0</v>
      </c>
    </row>
    <row r="6" spans="1:183" x14ac:dyDescent="0.45">
      <c r="A6">
        <v>1990</v>
      </c>
      <c r="B6">
        <v>99.159077480761312</v>
      </c>
      <c r="D6">
        <f t="shared" si="0"/>
        <v>14.136950308346155</v>
      </c>
      <c r="E6">
        <v>1.2575860021126399</v>
      </c>
      <c r="F6">
        <v>0.17163950986107199</v>
      </c>
      <c r="G6">
        <v>0.31347918888185899</v>
      </c>
      <c r="H6">
        <v>0</v>
      </c>
      <c r="I6">
        <v>0.18050109242357201</v>
      </c>
      <c r="J6">
        <v>0.166522119289362</v>
      </c>
      <c r="K6">
        <v>0</v>
      </c>
      <c r="L6">
        <v>0.997649142428498</v>
      </c>
      <c r="M6">
        <v>0</v>
      </c>
      <c r="N6">
        <v>0.10474433964098399</v>
      </c>
      <c r="O6">
        <v>0.188386842649126</v>
      </c>
      <c r="P6">
        <v>0</v>
      </c>
      <c r="Q6">
        <v>0</v>
      </c>
      <c r="R6">
        <v>0</v>
      </c>
      <c r="S6">
        <v>0</v>
      </c>
      <c r="T6">
        <v>0</v>
      </c>
      <c r="U6">
        <v>0</v>
      </c>
      <c r="V6">
        <v>0.20987350188516499</v>
      </c>
      <c r="W6">
        <v>0</v>
      </c>
      <c r="X6">
        <v>0</v>
      </c>
      <c r="Y6">
        <v>0</v>
      </c>
      <c r="Z6">
        <v>0.131758921691249</v>
      </c>
      <c r="AA6">
        <v>0.19692844879608701</v>
      </c>
      <c r="AB6">
        <v>0.26359567932573302</v>
      </c>
      <c r="AC6">
        <v>0</v>
      </c>
      <c r="AD6">
        <v>0.44393405990581197</v>
      </c>
      <c r="AE6">
        <v>0.18847844130857899</v>
      </c>
      <c r="AF6">
        <v>0</v>
      </c>
      <c r="AG6">
        <v>0</v>
      </c>
      <c r="AH6">
        <v>0.30959066245195199</v>
      </c>
      <c r="AI6">
        <v>0</v>
      </c>
      <c r="AJ6">
        <v>0.208183496369646</v>
      </c>
      <c r="AK6">
        <v>0.36220964167523501</v>
      </c>
      <c r="AL6">
        <v>0.204139072171097</v>
      </c>
      <c r="AM6">
        <v>0</v>
      </c>
      <c r="AN6">
        <v>0.32011945634542199</v>
      </c>
      <c r="AO6">
        <v>0.14948767605930999</v>
      </c>
      <c r="AP6">
        <v>0</v>
      </c>
      <c r="AQ6">
        <v>0.14570504294356401</v>
      </c>
      <c r="AR6">
        <v>0</v>
      </c>
      <c r="AS6">
        <v>0</v>
      </c>
      <c r="AT6">
        <v>0</v>
      </c>
      <c r="AU6">
        <v>0</v>
      </c>
      <c r="AV6">
        <v>0</v>
      </c>
      <c r="AW6">
        <v>0</v>
      </c>
      <c r="AX6">
        <v>0.23208775835154699</v>
      </c>
      <c r="AY6">
        <v>0</v>
      </c>
      <c r="AZ6">
        <v>0</v>
      </c>
      <c r="BA6">
        <v>0.226701817532417</v>
      </c>
      <c r="BB6">
        <v>0</v>
      </c>
      <c r="BC6">
        <v>0.24645061099604601</v>
      </c>
      <c r="BD6">
        <v>0</v>
      </c>
      <c r="BE6">
        <v>0.138460254050327</v>
      </c>
      <c r="BF6">
        <v>0.2378661108215</v>
      </c>
      <c r="BG6">
        <v>0</v>
      </c>
      <c r="BH6">
        <v>0.223921632746404</v>
      </c>
      <c r="BI6">
        <v>0</v>
      </c>
      <c r="BJ6">
        <v>0.166660348692516</v>
      </c>
      <c r="BK6">
        <v>0</v>
      </c>
      <c r="BL6">
        <v>0</v>
      </c>
      <c r="BM6">
        <v>0.39531019882505303</v>
      </c>
      <c r="BN6">
        <v>0</v>
      </c>
      <c r="BO6">
        <v>0.15190974366575399</v>
      </c>
      <c r="BP6">
        <v>0</v>
      </c>
      <c r="BQ6">
        <v>0</v>
      </c>
      <c r="BR6">
        <v>0</v>
      </c>
      <c r="BS6">
        <v>0</v>
      </c>
      <c r="BT6">
        <v>0</v>
      </c>
      <c r="BU6">
        <v>0.215665513398382</v>
      </c>
      <c r="BV6">
        <v>0</v>
      </c>
      <c r="BW6">
        <v>0</v>
      </c>
      <c r="BX6">
        <v>0.22408541385946901</v>
      </c>
      <c r="BY6">
        <v>0.31741342343404899</v>
      </c>
      <c r="BZ6">
        <v>0.22073926240786501</v>
      </c>
      <c r="CA6">
        <v>0.112474239166319</v>
      </c>
      <c r="CB6">
        <v>0.202179053828063</v>
      </c>
      <c r="CC6">
        <v>0.18785693749212401</v>
      </c>
      <c r="CD6">
        <v>0.652272695144274</v>
      </c>
      <c r="CE6">
        <v>0.40106916264528297</v>
      </c>
      <c r="CF6">
        <v>0</v>
      </c>
      <c r="CG6">
        <v>0</v>
      </c>
      <c r="CH6">
        <v>0.60458489059662901</v>
      </c>
      <c r="CI6">
        <v>0</v>
      </c>
      <c r="CJ6">
        <v>0</v>
      </c>
      <c r="CK6">
        <v>0.16659188110194101</v>
      </c>
      <c r="CL6">
        <v>0.15683149719876899</v>
      </c>
      <c r="CM6">
        <v>0.58624099025738197</v>
      </c>
      <c r="CN6">
        <v>0</v>
      </c>
      <c r="CO6">
        <v>0</v>
      </c>
      <c r="CQ6">
        <v>1.2575860021126399</v>
      </c>
      <c r="CR6">
        <v>0.17163950986107199</v>
      </c>
      <c r="CS6">
        <v>0.31347918888185899</v>
      </c>
      <c r="CT6">
        <v>0</v>
      </c>
      <c r="CU6">
        <v>0.18050109242357201</v>
      </c>
      <c r="CV6">
        <v>0.166522119289362</v>
      </c>
      <c r="CW6">
        <v>0</v>
      </c>
      <c r="CX6">
        <v>0.997649142428498</v>
      </c>
      <c r="CY6">
        <v>0</v>
      </c>
      <c r="CZ6">
        <v>0.10474433964098399</v>
      </c>
      <c r="DA6">
        <v>0.188386842649126</v>
      </c>
      <c r="DB6">
        <v>0</v>
      </c>
      <c r="DC6">
        <v>0</v>
      </c>
      <c r="DD6">
        <v>0</v>
      </c>
      <c r="DE6">
        <v>0</v>
      </c>
      <c r="DF6">
        <v>0</v>
      </c>
      <c r="DG6">
        <v>0</v>
      </c>
      <c r="DH6">
        <v>0.20987350188516499</v>
      </c>
      <c r="DI6">
        <v>0</v>
      </c>
      <c r="DJ6">
        <v>0</v>
      </c>
      <c r="DK6">
        <v>0</v>
      </c>
      <c r="DL6">
        <v>0.131758921691249</v>
      </c>
      <c r="DM6">
        <v>0.19692844879608701</v>
      </c>
      <c r="DN6">
        <v>0.26359567932573302</v>
      </c>
      <c r="DO6">
        <v>0</v>
      </c>
      <c r="DP6">
        <v>0.44393405990581197</v>
      </c>
      <c r="DQ6">
        <v>0.18847844130857899</v>
      </c>
      <c r="DR6">
        <v>0</v>
      </c>
      <c r="DS6">
        <v>0</v>
      </c>
      <c r="DT6">
        <v>0.30959066245195199</v>
      </c>
      <c r="DU6">
        <v>0</v>
      </c>
      <c r="DV6">
        <v>0.208183496369646</v>
      </c>
      <c r="DW6">
        <v>0.36220964167523501</v>
      </c>
      <c r="DX6">
        <v>0.204139072171097</v>
      </c>
      <c r="DY6">
        <v>0</v>
      </c>
      <c r="DZ6">
        <v>0.32011945634542199</v>
      </c>
      <c r="EA6">
        <v>0.14948767605930999</v>
      </c>
      <c r="EB6">
        <v>0</v>
      </c>
      <c r="EC6">
        <v>0.14570504294356401</v>
      </c>
      <c r="ED6">
        <v>0</v>
      </c>
      <c r="EE6">
        <v>0</v>
      </c>
      <c r="EF6">
        <v>0</v>
      </c>
      <c r="EG6">
        <v>0</v>
      </c>
      <c r="EH6">
        <v>0</v>
      </c>
      <c r="EI6">
        <v>0</v>
      </c>
      <c r="EJ6">
        <v>0.23208775835154699</v>
      </c>
      <c r="EK6">
        <v>0</v>
      </c>
      <c r="EL6">
        <v>0</v>
      </c>
      <c r="EM6">
        <v>0.226701817532417</v>
      </c>
      <c r="EN6">
        <v>0</v>
      </c>
      <c r="EO6">
        <v>0.24645061099604601</v>
      </c>
      <c r="EP6">
        <v>0</v>
      </c>
      <c r="EQ6">
        <v>0.138460254050327</v>
      </c>
      <c r="ER6">
        <v>0.2378661108215</v>
      </c>
      <c r="ES6">
        <v>0</v>
      </c>
      <c r="ET6">
        <v>0.223921632746404</v>
      </c>
      <c r="EU6">
        <v>0</v>
      </c>
      <c r="EV6">
        <v>0.166660348692516</v>
      </c>
      <c r="EW6">
        <v>0</v>
      </c>
      <c r="EX6">
        <v>0</v>
      </c>
      <c r="EY6">
        <v>0.39531019882505303</v>
      </c>
      <c r="EZ6">
        <v>0</v>
      </c>
      <c r="FA6">
        <v>0.15190974366575399</v>
      </c>
      <c r="FB6">
        <v>0</v>
      </c>
      <c r="FC6">
        <v>0</v>
      </c>
      <c r="FD6">
        <v>0</v>
      </c>
      <c r="FE6">
        <v>0</v>
      </c>
      <c r="FF6">
        <v>0</v>
      </c>
      <c r="FG6">
        <v>0.215665513398382</v>
      </c>
      <c r="FH6">
        <v>0</v>
      </c>
      <c r="FI6">
        <v>0</v>
      </c>
      <c r="FJ6">
        <v>0.22408541385946901</v>
      </c>
      <c r="FK6">
        <v>0.31741342343404899</v>
      </c>
      <c r="FL6">
        <v>0.22073926240786501</v>
      </c>
      <c r="FM6">
        <v>0.112474239166319</v>
      </c>
      <c r="FN6">
        <v>0.202179053828063</v>
      </c>
      <c r="FO6">
        <v>0.18785693749212401</v>
      </c>
      <c r="FP6">
        <v>0.652272695144274</v>
      </c>
      <c r="FQ6">
        <v>0.40106916264528297</v>
      </c>
      <c r="FR6">
        <v>0</v>
      </c>
      <c r="FS6">
        <v>0</v>
      </c>
      <c r="FT6">
        <v>0.60458489059662901</v>
      </c>
      <c r="FU6">
        <v>0</v>
      </c>
      <c r="FV6">
        <v>0</v>
      </c>
      <c r="FW6">
        <v>0.16659188110194101</v>
      </c>
      <c r="FX6">
        <v>0.15683149719876899</v>
      </c>
      <c r="FY6">
        <v>0.58624099025738197</v>
      </c>
      <c r="FZ6">
        <v>0</v>
      </c>
      <c r="GA6">
        <v>0</v>
      </c>
    </row>
    <row r="7" spans="1:183" x14ac:dyDescent="0.45">
      <c r="A7">
        <v>1991</v>
      </c>
      <c r="B7">
        <v>97.10569159824361</v>
      </c>
      <c r="D7">
        <f t="shared" si="0"/>
        <v>14.107163750016463</v>
      </c>
      <c r="E7">
        <v>0.80827870535568602</v>
      </c>
      <c r="F7">
        <v>0.17467672522581301</v>
      </c>
      <c r="G7">
        <v>0.262083951827909</v>
      </c>
      <c r="H7">
        <v>0</v>
      </c>
      <c r="I7">
        <v>0.234552006573396</v>
      </c>
      <c r="J7">
        <v>0.19474529732469301</v>
      </c>
      <c r="K7">
        <v>0</v>
      </c>
      <c r="L7">
        <v>0.75850502604057202</v>
      </c>
      <c r="M7">
        <v>0</v>
      </c>
      <c r="N7">
        <v>9.1562519255489194E-2</v>
      </c>
      <c r="O7">
        <v>0.25813271381039299</v>
      </c>
      <c r="P7">
        <v>0</v>
      </c>
      <c r="Q7">
        <v>0</v>
      </c>
      <c r="R7">
        <v>0</v>
      </c>
      <c r="S7">
        <v>0</v>
      </c>
      <c r="T7">
        <v>0</v>
      </c>
      <c r="U7">
        <v>0</v>
      </c>
      <c r="V7">
        <v>0.19070850420249399</v>
      </c>
      <c r="W7">
        <v>0</v>
      </c>
      <c r="X7">
        <v>0</v>
      </c>
      <c r="Y7">
        <v>0</v>
      </c>
      <c r="Z7">
        <v>0.19546242903352401</v>
      </c>
      <c r="AA7">
        <v>0.22640091800907999</v>
      </c>
      <c r="AB7">
        <v>0.266821941010289</v>
      </c>
      <c r="AC7">
        <v>0</v>
      </c>
      <c r="AD7">
        <v>0.309323459117327</v>
      </c>
      <c r="AE7">
        <v>0.19049268878933401</v>
      </c>
      <c r="AF7">
        <v>0.26401036137541001</v>
      </c>
      <c r="AG7">
        <v>0</v>
      </c>
      <c r="AH7">
        <v>0.283750083202221</v>
      </c>
      <c r="AI7">
        <v>0</v>
      </c>
      <c r="AJ7">
        <v>0.21407458456675901</v>
      </c>
      <c r="AK7">
        <v>0.32989714623482003</v>
      </c>
      <c r="AL7">
        <v>0.226505905434567</v>
      </c>
      <c r="AM7">
        <v>0</v>
      </c>
      <c r="AN7">
        <v>0.20599045444372699</v>
      </c>
      <c r="AO7">
        <v>0.18184375222277999</v>
      </c>
      <c r="AP7">
        <v>0</v>
      </c>
      <c r="AQ7">
        <v>9.9638250152854699E-2</v>
      </c>
      <c r="AR7">
        <v>0</v>
      </c>
      <c r="AS7">
        <v>0</v>
      </c>
      <c r="AT7">
        <v>0</v>
      </c>
      <c r="AU7">
        <v>0</v>
      </c>
      <c r="AV7">
        <v>0</v>
      </c>
      <c r="AW7">
        <v>0</v>
      </c>
      <c r="AX7">
        <v>0.19639551913707801</v>
      </c>
      <c r="AY7">
        <v>0</v>
      </c>
      <c r="AZ7">
        <v>0</v>
      </c>
      <c r="BA7">
        <v>0.23688418348072199</v>
      </c>
      <c r="BB7">
        <v>0</v>
      </c>
      <c r="BC7">
        <v>0.33055534331115899</v>
      </c>
      <c r="BD7">
        <v>0</v>
      </c>
      <c r="BE7">
        <v>0.163928006625957</v>
      </c>
      <c r="BF7">
        <v>0.252070423320302</v>
      </c>
      <c r="BG7">
        <v>0</v>
      </c>
      <c r="BH7">
        <v>0.28745430643422099</v>
      </c>
      <c r="BI7">
        <v>0</v>
      </c>
      <c r="BJ7">
        <v>0.32082682845647098</v>
      </c>
      <c r="BK7">
        <v>0</v>
      </c>
      <c r="BL7">
        <v>0.369284463947682</v>
      </c>
      <c r="BM7">
        <v>0.345592082905812</v>
      </c>
      <c r="BN7">
        <v>0.35366607005976403</v>
      </c>
      <c r="BO7">
        <v>0.13962379554925</v>
      </c>
      <c r="BP7">
        <v>0</v>
      </c>
      <c r="BQ7">
        <v>0</v>
      </c>
      <c r="BR7">
        <v>0</v>
      </c>
      <c r="BS7">
        <v>0</v>
      </c>
      <c r="BT7">
        <v>0</v>
      </c>
      <c r="BU7">
        <v>0.17393073226207001</v>
      </c>
      <c r="BV7">
        <v>0</v>
      </c>
      <c r="BW7">
        <v>0</v>
      </c>
      <c r="BX7">
        <v>0.17774062684439301</v>
      </c>
      <c r="BY7">
        <v>0.29458970136239898</v>
      </c>
      <c r="BZ7">
        <v>0.23406036130251801</v>
      </c>
      <c r="CA7">
        <v>0.20111886310942101</v>
      </c>
      <c r="CB7">
        <v>0.22696533757925599</v>
      </c>
      <c r="CC7">
        <v>0.191435376309569</v>
      </c>
      <c r="CD7">
        <v>0.42458286412067803</v>
      </c>
      <c r="CE7">
        <v>0.26755059996347103</v>
      </c>
      <c r="CF7">
        <v>0</v>
      </c>
      <c r="CG7">
        <v>0</v>
      </c>
      <c r="CH7">
        <v>0.59029145568960595</v>
      </c>
      <c r="CI7">
        <v>0</v>
      </c>
      <c r="CJ7">
        <v>0</v>
      </c>
      <c r="CK7">
        <v>0.174286642785317</v>
      </c>
      <c r="CL7">
        <v>0.14067044086102301</v>
      </c>
      <c r="CM7">
        <v>0.49441428888737599</v>
      </c>
      <c r="CN7">
        <v>0</v>
      </c>
      <c r="CO7">
        <v>0</v>
      </c>
      <c r="CQ7">
        <v>0.80827870535568602</v>
      </c>
      <c r="CR7">
        <v>0.17467672522581301</v>
      </c>
      <c r="CS7">
        <v>0.262083951827909</v>
      </c>
      <c r="CT7">
        <v>0</v>
      </c>
      <c r="CU7">
        <v>0.234552006573396</v>
      </c>
      <c r="CV7">
        <v>0.19474529732469301</v>
      </c>
      <c r="CW7">
        <v>0</v>
      </c>
      <c r="CX7">
        <v>0.75850502604057202</v>
      </c>
      <c r="CY7">
        <v>0</v>
      </c>
      <c r="CZ7">
        <v>9.1562519255489194E-2</v>
      </c>
      <c r="DA7">
        <v>0.25813271381039299</v>
      </c>
      <c r="DB7">
        <v>0</v>
      </c>
      <c r="DC7">
        <v>0</v>
      </c>
      <c r="DD7">
        <v>0</v>
      </c>
      <c r="DE7">
        <v>0</v>
      </c>
      <c r="DF7">
        <v>0</v>
      </c>
      <c r="DG7">
        <v>0</v>
      </c>
      <c r="DH7">
        <v>0.19070850420249399</v>
      </c>
      <c r="DI7">
        <v>0</v>
      </c>
      <c r="DJ7">
        <v>0</v>
      </c>
      <c r="DK7">
        <v>0</v>
      </c>
      <c r="DL7">
        <v>0.19546242903352401</v>
      </c>
      <c r="DM7">
        <v>0.22640091800907999</v>
      </c>
      <c r="DN7">
        <v>0.266821941010289</v>
      </c>
      <c r="DO7">
        <v>0</v>
      </c>
      <c r="DP7">
        <v>0.309323459117327</v>
      </c>
      <c r="DQ7">
        <v>0.19049268878933401</v>
      </c>
      <c r="DR7">
        <v>0.26401036137541001</v>
      </c>
      <c r="DS7">
        <v>0</v>
      </c>
      <c r="DT7">
        <v>0.283750083202221</v>
      </c>
      <c r="DU7">
        <v>0</v>
      </c>
      <c r="DV7">
        <v>0.21407458456675901</v>
      </c>
      <c r="DW7">
        <v>0.32989714623482003</v>
      </c>
      <c r="DX7">
        <v>0.226505905434567</v>
      </c>
      <c r="DY7">
        <v>0</v>
      </c>
      <c r="DZ7">
        <v>0.20599045444372699</v>
      </c>
      <c r="EA7">
        <v>0.18184375222277999</v>
      </c>
      <c r="EB7">
        <v>0</v>
      </c>
      <c r="EC7">
        <v>9.9638250152854699E-2</v>
      </c>
      <c r="ED7">
        <v>0</v>
      </c>
      <c r="EE7">
        <v>0</v>
      </c>
      <c r="EF7">
        <v>0</v>
      </c>
      <c r="EG7">
        <v>0</v>
      </c>
      <c r="EH7">
        <v>0</v>
      </c>
      <c r="EI7">
        <v>0</v>
      </c>
      <c r="EJ7">
        <v>0.19639551913707801</v>
      </c>
      <c r="EK7">
        <v>0</v>
      </c>
      <c r="EL7">
        <v>0</v>
      </c>
      <c r="EM7">
        <v>0.23688418348072199</v>
      </c>
      <c r="EN7">
        <v>0</v>
      </c>
      <c r="EO7">
        <v>0.33055534331115899</v>
      </c>
      <c r="EP7">
        <v>0</v>
      </c>
      <c r="EQ7">
        <v>0.163928006625957</v>
      </c>
      <c r="ER7">
        <v>0.252070423320302</v>
      </c>
      <c r="ES7">
        <v>0</v>
      </c>
      <c r="ET7">
        <v>0.28745430643422099</v>
      </c>
      <c r="EU7">
        <v>0</v>
      </c>
      <c r="EV7">
        <v>0.32082682845647098</v>
      </c>
      <c r="EW7">
        <v>0</v>
      </c>
      <c r="EX7">
        <v>0.369284463947682</v>
      </c>
      <c r="EY7">
        <v>0.345592082905812</v>
      </c>
      <c r="EZ7">
        <v>0.35366607005976403</v>
      </c>
      <c r="FA7">
        <v>0.13962379554925</v>
      </c>
      <c r="FB7">
        <v>0</v>
      </c>
      <c r="FC7">
        <v>0</v>
      </c>
      <c r="FD7">
        <v>0</v>
      </c>
      <c r="FE7">
        <v>0</v>
      </c>
      <c r="FF7">
        <v>0</v>
      </c>
      <c r="FG7">
        <v>0.17393073226207001</v>
      </c>
      <c r="FH7">
        <v>0</v>
      </c>
      <c r="FI7">
        <v>0</v>
      </c>
      <c r="FJ7">
        <v>0.17774062684439301</v>
      </c>
      <c r="FK7">
        <v>0.29458970136239898</v>
      </c>
      <c r="FL7">
        <v>0.23406036130251801</v>
      </c>
      <c r="FM7">
        <v>0.20111886310942101</v>
      </c>
      <c r="FN7">
        <v>0.22696533757925599</v>
      </c>
      <c r="FO7">
        <v>0.191435376309569</v>
      </c>
      <c r="FP7">
        <v>0.42458286412067803</v>
      </c>
      <c r="FQ7">
        <v>0.26755059996347103</v>
      </c>
      <c r="FR7">
        <v>0</v>
      </c>
      <c r="FS7">
        <v>0</v>
      </c>
      <c r="FT7">
        <v>0.59029145568960595</v>
      </c>
      <c r="FU7">
        <v>0</v>
      </c>
      <c r="FV7">
        <v>0</v>
      </c>
      <c r="FW7">
        <v>0.174286642785317</v>
      </c>
      <c r="FX7">
        <v>0.14067044086102301</v>
      </c>
      <c r="FY7">
        <v>0.49441428888737599</v>
      </c>
      <c r="FZ7">
        <v>0</v>
      </c>
      <c r="GA7">
        <v>0</v>
      </c>
    </row>
    <row r="8" spans="1:183" x14ac:dyDescent="0.45">
      <c r="A8">
        <v>1992</v>
      </c>
      <c r="B8">
        <v>82.635466939271083</v>
      </c>
      <c r="D8">
        <f t="shared" si="0"/>
        <v>14.244393969734009</v>
      </c>
      <c r="E8">
        <v>0.54290502781868299</v>
      </c>
      <c r="F8">
        <v>0.18474313574474999</v>
      </c>
      <c r="G8">
        <v>0.17273016022277299</v>
      </c>
      <c r="H8">
        <v>0</v>
      </c>
      <c r="I8">
        <v>0.34945405391956003</v>
      </c>
      <c r="J8">
        <v>0.144320318685035</v>
      </c>
      <c r="K8">
        <v>0</v>
      </c>
      <c r="L8">
        <v>0.73531522518390402</v>
      </c>
      <c r="M8">
        <v>0</v>
      </c>
      <c r="N8">
        <v>9.78250115858387E-2</v>
      </c>
      <c r="O8">
        <v>0.19339059260010899</v>
      </c>
      <c r="P8">
        <v>0</v>
      </c>
      <c r="Q8">
        <v>0.38104925296860698</v>
      </c>
      <c r="R8">
        <v>0</v>
      </c>
      <c r="S8">
        <v>0</v>
      </c>
      <c r="T8">
        <v>0</v>
      </c>
      <c r="U8">
        <v>0</v>
      </c>
      <c r="V8">
        <v>0.25433128651229397</v>
      </c>
      <c r="W8">
        <v>0</v>
      </c>
      <c r="X8">
        <v>0</v>
      </c>
      <c r="Y8">
        <v>0</v>
      </c>
      <c r="Z8">
        <v>0.26846157395727899</v>
      </c>
      <c r="AA8">
        <v>0.17238500118362099</v>
      </c>
      <c r="AB8">
        <v>0.17266013234341099</v>
      </c>
      <c r="AC8">
        <v>0</v>
      </c>
      <c r="AD8">
        <v>0.275232269030874</v>
      </c>
      <c r="AE8">
        <v>0.24490310331264001</v>
      </c>
      <c r="AF8">
        <v>0.239234053829988</v>
      </c>
      <c r="AG8">
        <v>0</v>
      </c>
      <c r="AH8">
        <v>0.46463952552388998</v>
      </c>
      <c r="AI8">
        <v>0</v>
      </c>
      <c r="AJ8">
        <v>0.17701195970056899</v>
      </c>
      <c r="AK8">
        <v>0.26352301466044598</v>
      </c>
      <c r="AL8">
        <v>0.248157050439373</v>
      </c>
      <c r="AM8">
        <v>0</v>
      </c>
      <c r="AN8">
        <v>0.26836284265641103</v>
      </c>
      <c r="AO8">
        <v>0.23615039645714</v>
      </c>
      <c r="AP8">
        <v>0</v>
      </c>
      <c r="AQ8">
        <v>0.12858294492515701</v>
      </c>
      <c r="AR8">
        <v>0</v>
      </c>
      <c r="AS8">
        <v>0</v>
      </c>
      <c r="AT8">
        <v>0</v>
      </c>
      <c r="AU8">
        <v>0</v>
      </c>
      <c r="AV8">
        <v>0</v>
      </c>
      <c r="AW8">
        <v>0</v>
      </c>
      <c r="AX8">
        <v>0.150199734911591</v>
      </c>
      <c r="AY8">
        <v>0</v>
      </c>
      <c r="AZ8">
        <v>0</v>
      </c>
      <c r="BA8">
        <v>0.29102106134601802</v>
      </c>
      <c r="BB8">
        <v>0</v>
      </c>
      <c r="BC8">
        <v>0.31337446318461598</v>
      </c>
      <c r="BD8">
        <v>0</v>
      </c>
      <c r="BE8">
        <v>0.12793162675237099</v>
      </c>
      <c r="BF8">
        <v>0.18060328894375299</v>
      </c>
      <c r="BG8">
        <v>0</v>
      </c>
      <c r="BH8">
        <v>0.28069635708652502</v>
      </c>
      <c r="BI8">
        <v>0</v>
      </c>
      <c r="BJ8">
        <v>0.41179001144425298</v>
      </c>
      <c r="BK8">
        <v>0.18360728936551199</v>
      </c>
      <c r="BL8">
        <v>0.48431020720418999</v>
      </c>
      <c r="BM8">
        <v>0.28502132392820201</v>
      </c>
      <c r="BN8">
        <v>0.33661605140576101</v>
      </c>
      <c r="BO8">
        <v>7.3282834072261299E-2</v>
      </c>
      <c r="BP8">
        <v>0</v>
      </c>
      <c r="BQ8">
        <v>0</v>
      </c>
      <c r="BR8">
        <v>0</v>
      </c>
      <c r="BS8">
        <v>0</v>
      </c>
      <c r="BT8">
        <v>0</v>
      </c>
      <c r="BU8">
        <v>0.14659717715524601</v>
      </c>
      <c r="BV8">
        <v>0</v>
      </c>
      <c r="BW8">
        <v>0</v>
      </c>
      <c r="BX8">
        <v>0.188750824202742</v>
      </c>
      <c r="BY8">
        <v>0.33891765560356002</v>
      </c>
      <c r="BZ8">
        <v>0.20462223134447199</v>
      </c>
      <c r="CA8">
        <v>0.34104864640958399</v>
      </c>
      <c r="CB8">
        <v>0.237546493057332</v>
      </c>
      <c r="CC8">
        <v>0.160162223496845</v>
      </c>
      <c r="CD8">
        <v>0.25771096672332899</v>
      </c>
      <c r="CE8">
        <v>0.26280508184697299</v>
      </c>
      <c r="CF8">
        <v>0</v>
      </c>
      <c r="CG8">
        <v>0</v>
      </c>
      <c r="CH8">
        <v>0.39029389373031198</v>
      </c>
      <c r="CI8">
        <v>0</v>
      </c>
      <c r="CJ8">
        <v>0</v>
      </c>
      <c r="CK8">
        <v>0.18011262239328099</v>
      </c>
      <c r="CL8">
        <v>9.4599761668252402E-2</v>
      </c>
      <c r="CM8">
        <v>0.54052087252393399</v>
      </c>
      <c r="CN8">
        <v>0</v>
      </c>
      <c r="CO8">
        <v>0</v>
      </c>
      <c r="CQ8">
        <v>0.54290502781868299</v>
      </c>
      <c r="CR8">
        <v>0.18474313574474999</v>
      </c>
      <c r="CS8">
        <v>0.17273016022277299</v>
      </c>
      <c r="CT8">
        <v>0</v>
      </c>
      <c r="CU8">
        <v>0.34945405391956003</v>
      </c>
      <c r="CV8">
        <v>0.144320318685035</v>
      </c>
      <c r="CW8">
        <v>0</v>
      </c>
      <c r="CX8">
        <v>0.73531522518390402</v>
      </c>
      <c r="CY8">
        <v>0</v>
      </c>
      <c r="CZ8">
        <v>9.78250115858387E-2</v>
      </c>
      <c r="DA8">
        <v>0.19339059260010899</v>
      </c>
      <c r="DB8">
        <v>0</v>
      </c>
      <c r="DC8">
        <v>0.38104925296860698</v>
      </c>
      <c r="DD8">
        <v>0</v>
      </c>
      <c r="DE8">
        <v>0</v>
      </c>
      <c r="DF8">
        <v>0</v>
      </c>
      <c r="DG8">
        <v>0</v>
      </c>
      <c r="DH8">
        <v>0.25433128651229397</v>
      </c>
      <c r="DI8">
        <v>0</v>
      </c>
      <c r="DJ8">
        <v>0</v>
      </c>
      <c r="DK8">
        <v>0</v>
      </c>
      <c r="DL8">
        <v>0.26846157395727899</v>
      </c>
      <c r="DM8">
        <v>0.17238500118362099</v>
      </c>
      <c r="DN8">
        <v>0.17266013234341099</v>
      </c>
      <c r="DO8">
        <v>0</v>
      </c>
      <c r="DP8">
        <v>0.275232269030874</v>
      </c>
      <c r="DQ8">
        <v>0.24490310331264001</v>
      </c>
      <c r="DR8">
        <v>0.239234053829988</v>
      </c>
      <c r="DS8">
        <v>0</v>
      </c>
      <c r="DT8">
        <v>0.46463952552388998</v>
      </c>
      <c r="DU8">
        <v>0</v>
      </c>
      <c r="DV8">
        <v>0.17701195970056899</v>
      </c>
      <c r="DW8">
        <v>0.26352301466044598</v>
      </c>
      <c r="DX8">
        <v>0.248157050439373</v>
      </c>
      <c r="DY8">
        <v>0</v>
      </c>
      <c r="DZ8">
        <v>0.26836284265641103</v>
      </c>
      <c r="EA8">
        <v>0.23615039645714</v>
      </c>
      <c r="EB8">
        <v>0</v>
      </c>
      <c r="EC8">
        <v>0.12858294492515701</v>
      </c>
      <c r="ED8">
        <v>0</v>
      </c>
      <c r="EE8">
        <v>0</v>
      </c>
      <c r="EF8">
        <v>0</v>
      </c>
      <c r="EG8">
        <v>0</v>
      </c>
      <c r="EH8">
        <v>0</v>
      </c>
      <c r="EI8">
        <v>0</v>
      </c>
      <c r="EJ8">
        <v>0.150199734911591</v>
      </c>
      <c r="EK8">
        <v>0</v>
      </c>
      <c r="EL8">
        <v>0</v>
      </c>
      <c r="EM8">
        <v>0.29102106134601802</v>
      </c>
      <c r="EN8">
        <v>0</v>
      </c>
      <c r="EO8">
        <v>0.31337446318461598</v>
      </c>
      <c r="EP8">
        <v>0</v>
      </c>
      <c r="EQ8">
        <v>0.12793162675237099</v>
      </c>
      <c r="ER8">
        <v>0.18060328894375299</v>
      </c>
      <c r="ES8">
        <v>0</v>
      </c>
      <c r="ET8">
        <v>0.28069635708652502</v>
      </c>
      <c r="EU8">
        <v>0</v>
      </c>
      <c r="EV8">
        <v>0.41179001144425298</v>
      </c>
      <c r="EW8">
        <v>0.18360728936551199</v>
      </c>
      <c r="EX8">
        <v>0.48431020720418999</v>
      </c>
      <c r="EY8">
        <v>0.28502132392820201</v>
      </c>
      <c r="EZ8">
        <v>0.33661605140576101</v>
      </c>
      <c r="FA8">
        <v>7.3282834072261299E-2</v>
      </c>
      <c r="FB8">
        <v>0</v>
      </c>
      <c r="FC8">
        <v>0</v>
      </c>
      <c r="FD8">
        <v>0</v>
      </c>
      <c r="FE8">
        <v>0</v>
      </c>
      <c r="FF8">
        <v>0</v>
      </c>
      <c r="FG8">
        <v>0.14659717715524601</v>
      </c>
      <c r="FH8">
        <v>0</v>
      </c>
      <c r="FI8">
        <v>0</v>
      </c>
      <c r="FJ8">
        <v>0.188750824202742</v>
      </c>
      <c r="FK8">
        <v>0.33891765560356002</v>
      </c>
      <c r="FL8">
        <v>0.20462223134447199</v>
      </c>
      <c r="FM8">
        <v>0.34104864640958399</v>
      </c>
      <c r="FN8">
        <v>0.237546493057332</v>
      </c>
      <c r="FO8">
        <v>0.160162223496845</v>
      </c>
      <c r="FP8">
        <v>0.25771096672332899</v>
      </c>
      <c r="FQ8">
        <v>0.26280508184697299</v>
      </c>
      <c r="FR8">
        <v>0</v>
      </c>
      <c r="FS8">
        <v>0</v>
      </c>
      <c r="FT8">
        <v>0.39029389373031198</v>
      </c>
      <c r="FU8">
        <v>0</v>
      </c>
      <c r="FV8">
        <v>0</v>
      </c>
      <c r="FW8">
        <v>0.18011262239328099</v>
      </c>
      <c r="FX8">
        <v>9.4599761668252402E-2</v>
      </c>
      <c r="FY8">
        <v>0.54052087252393399</v>
      </c>
      <c r="FZ8">
        <v>0</v>
      </c>
      <c r="GA8">
        <v>0</v>
      </c>
    </row>
    <row r="9" spans="1:183" x14ac:dyDescent="0.45">
      <c r="A9">
        <v>1993</v>
      </c>
      <c r="B9">
        <v>96.522490501650068</v>
      </c>
      <c r="D9">
        <f t="shared" si="0"/>
        <v>13.826276428198883</v>
      </c>
      <c r="E9">
        <v>0.32178734268467402</v>
      </c>
      <c r="F9">
        <v>0.182406449799941</v>
      </c>
      <c r="G9">
        <v>0.14496741901659599</v>
      </c>
      <c r="H9">
        <v>0</v>
      </c>
      <c r="I9">
        <v>0.35334971153391198</v>
      </c>
      <c r="J9">
        <v>0.12937293862120799</v>
      </c>
      <c r="K9">
        <v>0</v>
      </c>
      <c r="L9">
        <v>0.58042597468308499</v>
      </c>
      <c r="M9">
        <v>0</v>
      </c>
      <c r="N9">
        <v>9.6119799056231997E-2</v>
      </c>
      <c r="O9">
        <v>0.17477930581644699</v>
      </c>
      <c r="P9">
        <v>0</v>
      </c>
      <c r="Q9">
        <v>0.20944505587898901</v>
      </c>
      <c r="R9">
        <v>0</v>
      </c>
      <c r="S9">
        <v>0</v>
      </c>
      <c r="T9">
        <v>0</v>
      </c>
      <c r="U9">
        <v>0.201846514879436</v>
      </c>
      <c r="V9">
        <v>0.190307165235336</v>
      </c>
      <c r="W9">
        <v>0.22082217428283599</v>
      </c>
      <c r="X9">
        <v>0</v>
      </c>
      <c r="Y9">
        <v>0</v>
      </c>
      <c r="Z9">
        <v>0.25522300040408702</v>
      </c>
      <c r="AA9">
        <v>0.145626935145655</v>
      </c>
      <c r="AB9">
        <v>0.167277964442236</v>
      </c>
      <c r="AC9">
        <v>0</v>
      </c>
      <c r="AD9">
        <v>0.29258239200879499</v>
      </c>
      <c r="AE9">
        <v>0.23168751383137201</v>
      </c>
      <c r="AF9">
        <v>0.25101579438756</v>
      </c>
      <c r="AG9">
        <v>0.20477983409808601</v>
      </c>
      <c r="AH9">
        <v>0.271589353516202</v>
      </c>
      <c r="AI9">
        <v>0</v>
      </c>
      <c r="AJ9">
        <v>0.18338194037406799</v>
      </c>
      <c r="AK9">
        <v>0.27698887953396301</v>
      </c>
      <c r="AL9">
        <v>0.24810905898758301</v>
      </c>
      <c r="AM9">
        <v>0</v>
      </c>
      <c r="AN9">
        <v>0.220482979509385</v>
      </c>
      <c r="AO9">
        <v>0.209763427728652</v>
      </c>
      <c r="AP9">
        <v>0</v>
      </c>
      <c r="AQ9">
        <v>0.61690536655944495</v>
      </c>
      <c r="AR9">
        <v>0</v>
      </c>
      <c r="AS9">
        <v>0</v>
      </c>
      <c r="AT9">
        <v>0</v>
      </c>
      <c r="AU9">
        <v>0</v>
      </c>
      <c r="AV9">
        <v>0</v>
      </c>
      <c r="AW9">
        <v>0</v>
      </c>
      <c r="AX9">
        <v>0.17437059123346799</v>
      </c>
      <c r="AY9">
        <v>0</v>
      </c>
      <c r="AZ9">
        <v>0</v>
      </c>
      <c r="BA9">
        <v>0.209480800591657</v>
      </c>
      <c r="BB9">
        <v>0</v>
      </c>
      <c r="BC9">
        <v>0.22316068673975101</v>
      </c>
      <c r="BD9">
        <v>0</v>
      </c>
      <c r="BE9">
        <v>0.111584032969626</v>
      </c>
      <c r="BF9">
        <v>0.22446931948919699</v>
      </c>
      <c r="BG9">
        <v>0</v>
      </c>
      <c r="BH9">
        <v>0.17610208511689199</v>
      </c>
      <c r="BI9">
        <v>0</v>
      </c>
      <c r="BJ9">
        <v>0.18691290920492501</v>
      </c>
      <c r="BK9">
        <v>0.295162963503591</v>
      </c>
      <c r="BL9">
        <v>0.37394622728183102</v>
      </c>
      <c r="BM9">
        <v>0.23331269551539099</v>
      </c>
      <c r="BN9">
        <v>0.55444933785591499</v>
      </c>
      <c r="BO9">
        <v>0.104119811043282</v>
      </c>
      <c r="BP9">
        <v>0</v>
      </c>
      <c r="BQ9">
        <v>0</v>
      </c>
      <c r="BR9">
        <v>0</v>
      </c>
      <c r="BS9">
        <v>0</v>
      </c>
      <c r="BT9">
        <v>0</v>
      </c>
      <c r="BU9">
        <v>0.14008368266221599</v>
      </c>
      <c r="BV9">
        <v>0.109952348874223</v>
      </c>
      <c r="BW9">
        <v>0</v>
      </c>
      <c r="BX9">
        <v>0.16089145604448599</v>
      </c>
      <c r="BY9">
        <v>0.247491862198714</v>
      </c>
      <c r="BZ9">
        <v>0.16654879819444601</v>
      </c>
      <c r="CA9">
        <v>0.16936721445412201</v>
      </c>
      <c r="CB9">
        <v>0.20183591638168299</v>
      </c>
      <c r="CC9">
        <v>0.13778827889440601</v>
      </c>
      <c r="CD9">
        <v>0.31093835491496902</v>
      </c>
      <c r="CE9">
        <v>0.24615752182793499</v>
      </c>
      <c r="CF9">
        <v>0</v>
      </c>
      <c r="CG9">
        <v>0</v>
      </c>
      <c r="CH9">
        <v>0.43573689380208602</v>
      </c>
      <c r="CI9">
        <v>0</v>
      </c>
      <c r="CJ9">
        <v>0</v>
      </c>
      <c r="CK9">
        <v>0.13447354071529699</v>
      </c>
      <c r="CL9">
        <v>7.9777101525784502E-2</v>
      </c>
      <c r="CM9">
        <v>0.51622729804532896</v>
      </c>
      <c r="CN9">
        <v>0</v>
      </c>
      <c r="CO9">
        <v>0</v>
      </c>
      <c r="CQ9">
        <v>0.32178734268467402</v>
      </c>
      <c r="CR9">
        <v>0.182406449799941</v>
      </c>
      <c r="CS9">
        <v>0.14496741901659599</v>
      </c>
      <c r="CT9">
        <v>0</v>
      </c>
      <c r="CU9">
        <v>0.35334971153391198</v>
      </c>
      <c r="CV9">
        <v>0.12937293862120799</v>
      </c>
      <c r="CW9">
        <v>0</v>
      </c>
      <c r="CX9">
        <v>0.58042597468308499</v>
      </c>
      <c r="CY9">
        <v>0</v>
      </c>
      <c r="CZ9">
        <v>9.6119799056231997E-2</v>
      </c>
      <c r="DA9">
        <v>0.17477930581644699</v>
      </c>
      <c r="DB9">
        <v>0</v>
      </c>
      <c r="DC9">
        <v>0.20944505587898901</v>
      </c>
      <c r="DD9">
        <v>0</v>
      </c>
      <c r="DE9">
        <v>0</v>
      </c>
      <c r="DF9">
        <v>0</v>
      </c>
      <c r="DG9">
        <v>0.201846514879436</v>
      </c>
      <c r="DH9">
        <v>0.190307165235336</v>
      </c>
      <c r="DI9">
        <v>0.22082217428283599</v>
      </c>
      <c r="DJ9">
        <v>0</v>
      </c>
      <c r="DK9">
        <v>0</v>
      </c>
      <c r="DL9">
        <v>0.25522300040408702</v>
      </c>
      <c r="DM9">
        <v>0.145626935145655</v>
      </c>
      <c r="DN9">
        <v>0.167277964442236</v>
      </c>
      <c r="DO9">
        <v>0</v>
      </c>
      <c r="DP9">
        <v>0.29258239200879499</v>
      </c>
      <c r="DQ9">
        <v>0.23168751383137201</v>
      </c>
      <c r="DR9">
        <v>0.25101579438756</v>
      </c>
      <c r="DS9">
        <v>0.20477983409808601</v>
      </c>
      <c r="DT9">
        <v>0.271589353516202</v>
      </c>
      <c r="DU9">
        <v>0</v>
      </c>
      <c r="DV9">
        <v>0.18338194037406799</v>
      </c>
      <c r="DW9">
        <v>0.27698887953396301</v>
      </c>
      <c r="DX9">
        <v>0.24810905898758301</v>
      </c>
      <c r="DY9">
        <v>0</v>
      </c>
      <c r="DZ9">
        <v>0.220482979509385</v>
      </c>
      <c r="EA9">
        <v>0.209763427728652</v>
      </c>
      <c r="EB9">
        <v>0</v>
      </c>
      <c r="EC9">
        <v>0.61690536655944495</v>
      </c>
      <c r="ED9">
        <v>0</v>
      </c>
      <c r="EE9">
        <v>0</v>
      </c>
      <c r="EF9">
        <v>0</v>
      </c>
      <c r="EG9">
        <v>0</v>
      </c>
      <c r="EH9">
        <v>0</v>
      </c>
      <c r="EI9">
        <v>0</v>
      </c>
      <c r="EJ9">
        <v>0.17437059123346799</v>
      </c>
      <c r="EK9">
        <v>0</v>
      </c>
      <c r="EL9">
        <v>0</v>
      </c>
      <c r="EM9">
        <v>0.209480800591657</v>
      </c>
      <c r="EN9">
        <v>0</v>
      </c>
      <c r="EO9">
        <v>0.22316068673975101</v>
      </c>
      <c r="EP9">
        <v>0</v>
      </c>
      <c r="EQ9">
        <v>0.111584032969626</v>
      </c>
      <c r="ER9">
        <v>0.22446931948919699</v>
      </c>
      <c r="ES9">
        <v>0</v>
      </c>
      <c r="ET9">
        <v>0.17610208511689199</v>
      </c>
      <c r="EU9">
        <v>0</v>
      </c>
      <c r="EV9">
        <v>0.18691290920492501</v>
      </c>
      <c r="EW9">
        <v>0.295162963503591</v>
      </c>
      <c r="EX9">
        <v>0.37394622728183102</v>
      </c>
      <c r="EY9">
        <v>0.23331269551539099</v>
      </c>
      <c r="EZ9">
        <v>0.55444933785591499</v>
      </c>
      <c r="FA9">
        <v>0.104119811043282</v>
      </c>
      <c r="FB9">
        <v>0</v>
      </c>
      <c r="FC9">
        <v>0</v>
      </c>
      <c r="FD9">
        <v>0</v>
      </c>
      <c r="FE9">
        <v>0</v>
      </c>
      <c r="FF9">
        <v>0</v>
      </c>
      <c r="FG9">
        <v>0.14008368266221599</v>
      </c>
      <c r="FH9">
        <v>0.109952348874223</v>
      </c>
      <c r="FI9">
        <v>0</v>
      </c>
      <c r="FJ9">
        <v>0.16089145604448599</v>
      </c>
      <c r="FK9">
        <v>0.247491862198714</v>
      </c>
      <c r="FL9">
        <v>0.16654879819444601</v>
      </c>
      <c r="FM9">
        <v>0.16936721445412201</v>
      </c>
      <c r="FN9">
        <v>0.20183591638168299</v>
      </c>
      <c r="FO9">
        <v>0.13778827889440601</v>
      </c>
      <c r="FP9">
        <v>0.31093835491496902</v>
      </c>
      <c r="FQ9">
        <v>0.24615752182793499</v>
      </c>
      <c r="FR9">
        <v>0</v>
      </c>
      <c r="FS9">
        <v>0</v>
      </c>
      <c r="FT9">
        <v>0.43573689380208602</v>
      </c>
      <c r="FU9">
        <v>0</v>
      </c>
      <c r="FV9">
        <v>0</v>
      </c>
      <c r="FW9">
        <v>0.13447354071529699</v>
      </c>
      <c r="FX9">
        <v>7.9777101525784502E-2</v>
      </c>
      <c r="FY9">
        <v>0.51622729804532896</v>
      </c>
      <c r="FZ9">
        <v>0</v>
      </c>
      <c r="GA9">
        <v>0</v>
      </c>
    </row>
    <row r="10" spans="1:183" x14ac:dyDescent="0.45">
      <c r="A10">
        <v>1994</v>
      </c>
      <c r="B10">
        <v>94.951016414520751</v>
      </c>
      <c r="D10">
        <f t="shared" si="0"/>
        <v>14.475522727324359</v>
      </c>
      <c r="E10">
        <v>0.32816483443959399</v>
      </c>
      <c r="F10">
        <v>0.16562715330252301</v>
      </c>
      <c r="G10">
        <v>0.122727570482666</v>
      </c>
      <c r="H10">
        <v>0</v>
      </c>
      <c r="I10">
        <v>0.229251393692708</v>
      </c>
      <c r="J10">
        <v>0.111156492181177</v>
      </c>
      <c r="K10">
        <v>0</v>
      </c>
      <c r="L10">
        <v>0.61616089369495597</v>
      </c>
      <c r="M10">
        <v>0</v>
      </c>
      <c r="N10">
        <v>0.116034634146767</v>
      </c>
      <c r="O10">
        <v>0.165699231681737</v>
      </c>
      <c r="P10">
        <v>0.39354569111542897</v>
      </c>
      <c r="Q10">
        <v>0.156881319135243</v>
      </c>
      <c r="R10">
        <v>0</v>
      </c>
      <c r="S10">
        <v>0</v>
      </c>
      <c r="T10">
        <v>0</v>
      </c>
      <c r="U10">
        <v>0.37553858172304</v>
      </c>
      <c r="V10">
        <v>0.171454334412388</v>
      </c>
      <c r="W10">
        <v>0.16607698103278501</v>
      </c>
      <c r="X10">
        <v>0</v>
      </c>
      <c r="Y10">
        <v>0</v>
      </c>
      <c r="Z10">
        <v>0.19917807821304601</v>
      </c>
      <c r="AA10">
        <v>0.14534713276126399</v>
      </c>
      <c r="AB10">
        <v>0.17221073810781701</v>
      </c>
      <c r="AC10">
        <v>0</v>
      </c>
      <c r="AD10">
        <v>0.242789779285186</v>
      </c>
      <c r="AE10">
        <v>0.29691524627224603</v>
      </c>
      <c r="AF10">
        <v>0.25514077917827699</v>
      </c>
      <c r="AG10">
        <v>0.118170650303719</v>
      </c>
      <c r="AH10">
        <v>0.18455462028744399</v>
      </c>
      <c r="AI10">
        <v>0</v>
      </c>
      <c r="AJ10">
        <v>0.14130526655105699</v>
      </c>
      <c r="AK10">
        <v>0.353040355502865</v>
      </c>
      <c r="AL10">
        <v>0.24558423272186</v>
      </c>
      <c r="AM10">
        <v>0</v>
      </c>
      <c r="AN10">
        <v>0.15466578888820801</v>
      </c>
      <c r="AO10">
        <v>0.128921157192219</v>
      </c>
      <c r="AP10">
        <v>0</v>
      </c>
      <c r="AQ10">
        <v>0.31296782661033301</v>
      </c>
      <c r="AR10">
        <v>8.5386874392408404E-4</v>
      </c>
      <c r="AS10">
        <v>0</v>
      </c>
      <c r="AT10">
        <v>0</v>
      </c>
      <c r="AU10">
        <v>0</v>
      </c>
      <c r="AV10">
        <v>0</v>
      </c>
      <c r="AW10">
        <v>0</v>
      </c>
      <c r="AX10">
        <v>0.28219463037380299</v>
      </c>
      <c r="AY10">
        <v>0</v>
      </c>
      <c r="AZ10">
        <v>0</v>
      </c>
      <c r="BA10">
        <v>0.42422016722851003</v>
      </c>
      <c r="BB10">
        <v>0</v>
      </c>
      <c r="BC10">
        <v>0.17488997839304199</v>
      </c>
      <c r="BD10">
        <v>0</v>
      </c>
      <c r="BE10">
        <v>0.1109604155801</v>
      </c>
      <c r="BF10">
        <v>0.18080142918724901</v>
      </c>
      <c r="BG10">
        <v>0</v>
      </c>
      <c r="BH10">
        <v>0.156730590973055</v>
      </c>
      <c r="BI10">
        <v>0</v>
      </c>
      <c r="BJ10">
        <v>0.19988888627691101</v>
      </c>
      <c r="BK10">
        <v>0.18095257945246701</v>
      </c>
      <c r="BL10">
        <v>0.22567668633586199</v>
      </c>
      <c r="BM10">
        <v>0.249022450013032</v>
      </c>
      <c r="BN10">
        <v>0.62169350348872598</v>
      </c>
      <c r="BO10">
        <v>0.12837179678107399</v>
      </c>
      <c r="BP10">
        <v>0</v>
      </c>
      <c r="BQ10">
        <v>0</v>
      </c>
      <c r="BR10">
        <v>0</v>
      </c>
      <c r="BS10">
        <v>0</v>
      </c>
      <c r="BT10">
        <v>0</v>
      </c>
      <c r="BU10">
        <v>0.179337693805001</v>
      </c>
      <c r="BV10">
        <v>0.61550377002006496</v>
      </c>
      <c r="BW10">
        <v>0</v>
      </c>
      <c r="BX10">
        <v>0.18981189200020901</v>
      </c>
      <c r="BY10">
        <v>0.16457410442120901</v>
      </c>
      <c r="BZ10">
        <v>0.179783051688264</v>
      </c>
      <c r="CA10">
        <v>0.186825725887522</v>
      </c>
      <c r="CB10">
        <v>0.191569475083542</v>
      </c>
      <c r="CC10">
        <v>0.143610686233197</v>
      </c>
      <c r="CD10">
        <v>0.26659835369879997</v>
      </c>
      <c r="CE10">
        <v>0.28161071028281698</v>
      </c>
      <c r="CF10">
        <v>0</v>
      </c>
      <c r="CG10">
        <v>0</v>
      </c>
      <c r="CH10">
        <v>0.76274459839531705</v>
      </c>
      <c r="CI10">
        <v>0</v>
      </c>
      <c r="CJ10">
        <v>0</v>
      </c>
      <c r="CK10">
        <v>0.11832547263647</v>
      </c>
      <c r="CL10">
        <v>9.6420047475340401E-2</v>
      </c>
      <c r="CM10">
        <v>0.501131899946615</v>
      </c>
      <c r="CN10">
        <v>0</v>
      </c>
      <c r="CO10">
        <v>0</v>
      </c>
      <c r="CQ10">
        <v>0.32816483443959399</v>
      </c>
      <c r="CR10">
        <v>0.16562715330252301</v>
      </c>
      <c r="CS10">
        <v>0.122727570482666</v>
      </c>
      <c r="CT10">
        <v>0</v>
      </c>
      <c r="CU10">
        <v>0.229251393692708</v>
      </c>
      <c r="CV10">
        <v>0.111156492181177</v>
      </c>
      <c r="CW10">
        <v>0</v>
      </c>
      <c r="CX10">
        <v>0.61616089369495597</v>
      </c>
      <c r="CY10">
        <v>0</v>
      </c>
      <c r="CZ10">
        <v>0.116034634146767</v>
      </c>
      <c r="DA10">
        <v>0.165699231681737</v>
      </c>
      <c r="DB10">
        <v>0.39354569111542897</v>
      </c>
      <c r="DC10">
        <v>0.156881319135243</v>
      </c>
      <c r="DD10">
        <v>0</v>
      </c>
      <c r="DE10">
        <v>0</v>
      </c>
      <c r="DF10">
        <v>0</v>
      </c>
      <c r="DG10">
        <v>0.37553858172304</v>
      </c>
      <c r="DH10">
        <v>0.171454334412388</v>
      </c>
      <c r="DI10">
        <v>0.16607698103278501</v>
      </c>
      <c r="DJ10">
        <v>0</v>
      </c>
      <c r="DK10">
        <v>0</v>
      </c>
      <c r="DL10">
        <v>0.19917807821304601</v>
      </c>
      <c r="DM10">
        <v>0.14534713276126399</v>
      </c>
      <c r="DN10">
        <v>0.17221073810781701</v>
      </c>
      <c r="DO10">
        <v>0</v>
      </c>
      <c r="DP10">
        <v>0.242789779285186</v>
      </c>
      <c r="DQ10">
        <v>0.29691524627224603</v>
      </c>
      <c r="DR10">
        <v>0.25514077917827699</v>
      </c>
      <c r="DS10">
        <v>0.118170650303719</v>
      </c>
      <c r="DT10">
        <v>0.18455462028744399</v>
      </c>
      <c r="DU10">
        <v>0</v>
      </c>
      <c r="DV10">
        <v>0.14130526655105699</v>
      </c>
      <c r="DW10">
        <v>0.353040355502865</v>
      </c>
      <c r="DX10">
        <v>0.24558423272186</v>
      </c>
      <c r="DY10">
        <v>0</v>
      </c>
      <c r="DZ10">
        <v>0.15466578888820801</v>
      </c>
      <c r="EA10">
        <v>0.128921157192219</v>
      </c>
      <c r="EB10">
        <v>0</v>
      </c>
      <c r="EC10">
        <v>0.31296782661033301</v>
      </c>
      <c r="ED10">
        <v>8.5386874392408404E-4</v>
      </c>
      <c r="EE10">
        <v>0</v>
      </c>
      <c r="EF10">
        <v>0</v>
      </c>
      <c r="EG10">
        <v>0</v>
      </c>
      <c r="EH10">
        <v>0</v>
      </c>
      <c r="EI10">
        <v>0</v>
      </c>
      <c r="EJ10">
        <v>0.28219463037380299</v>
      </c>
      <c r="EK10">
        <v>0</v>
      </c>
      <c r="EL10">
        <v>0</v>
      </c>
      <c r="EM10">
        <v>0.42422016722851003</v>
      </c>
      <c r="EN10">
        <v>0</v>
      </c>
      <c r="EO10">
        <v>0.17488997839304199</v>
      </c>
      <c r="EP10">
        <v>0</v>
      </c>
      <c r="EQ10">
        <v>0.1109604155801</v>
      </c>
      <c r="ER10">
        <v>0.18080142918724901</v>
      </c>
      <c r="ES10">
        <v>0</v>
      </c>
      <c r="ET10">
        <v>0.156730590973055</v>
      </c>
      <c r="EU10">
        <v>0</v>
      </c>
      <c r="EV10">
        <v>0.19988888627691101</v>
      </c>
      <c r="EW10">
        <v>0.18095257945246701</v>
      </c>
      <c r="EX10">
        <v>0.22567668633586199</v>
      </c>
      <c r="EY10">
        <v>0.249022450013032</v>
      </c>
      <c r="EZ10">
        <v>0.62169350348872598</v>
      </c>
      <c r="FA10">
        <v>0.12837179678107399</v>
      </c>
      <c r="FB10">
        <v>0</v>
      </c>
      <c r="FC10">
        <v>0</v>
      </c>
      <c r="FD10">
        <v>0</v>
      </c>
      <c r="FE10">
        <v>0</v>
      </c>
      <c r="FF10">
        <v>0</v>
      </c>
      <c r="FG10">
        <v>0.179337693805001</v>
      </c>
      <c r="FH10">
        <v>0.61550377002006496</v>
      </c>
      <c r="FI10">
        <v>0</v>
      </c>
      <c r="FJ10">
        <v>0.18981189200020901</v>
      </c>
      <c r="FK10">
        <v>0.16457410442120901</v>
      </c>
      <c r="FL10">
        <v>0.179783051688264</v>
      </c>
      <c r="FM10">
        <v>0.186825725887522</v>
      </c>
      <c r="FN10">
        <v>0.191569475083542</v>
      </c>
      <c r="FO10">
        <v>0.143610686233197</v>
      </c>
      <c r="FP10">
        <v>0.26659835369879997</v>
      </c>
      <c r="FQ10">
        <v>0.28161071028281698</v>
      </c>
      <c r="FR10">
        <v>0</v>
      </c>
      <c r="FS10">
        <v>0</v>
      </c>
      <c r="FT10">
        <v>0.76274459839531705</v>
      </c>
      <c r="FU10">
        <v>0</v>
      </c>
      <c r="FV10">
        <v>0</v>
      </c>
      <c r="FW10">
        <v>0.11832547263647</v>
      </c>
      <c r="FX10">
        <v>9.6420047475340401E-2</v>
      </c>
      <c r="FY10">
        <v>0.501131899946615</v>
      </c>
      <c r="FZ10">
        <v>0</v>
      </c>
      <c r="GA10">
        <v>0</v>
      </c>
    </row>
    <row r="11" spans="1:183" x14ac:dyDescent="0.45">
      <c r="A11">
        <v>1995</v>
      </c>
      <c r="B11">
        <v>93.937703562861358</v>
      </c>
      <c r="D11">
        <f t="shared" si="0"/>
        <v>12.569003564693325</v>
      </c>
      <c r="E11">
        <v>0.47804342873983302</v>
      </c>
      <c r="F11">
        <v>0.14069425379393</v>
      </c>
      <c r="G11">
        <v>0.14244044451084401</v>
      </c>
      <c r="H11">
        <v>0</v>
      </c>
      <c r="I11">
        <v>0.105142799036105</v>
      </c>
      <c r="J11">
        <v>0.120150393452395</v>
      </c>
      <c r="K11">
        <v>0</v>
      </c>
      <c r="L11">
        <v>0.57902511264559198</v>
      </c>
      <c r="M11">
        <v>0</v>
      </c>
      <c r="N11">
        <v>0.10699224371989099</v>
      </c>
      <c r="O11">
        <v>0.196223659679089</v>
      </c>
      <c r="P11">
        <v>0.41937945503935598</v>
      </c>
      <c r="Q11">
        <v>0.113773471200978</v>
      </c>
      <c r="R11">
        <v>0</v>
      </c>
      <c r="S11">
        <v>0</v>
      </c>
      <c r="T11">
        <v>0</v>
      </c>
      <c r="U11">
        <v>0.17289115883939399</v>
      </c>
      <c r="V11">
        <v>0.149708942290388</v>
      </c>
      <c r="W11">
        <v>8.5995564966865196E-2</v>
      </c>
      <c r="X11">
        <v>9.0876185047539498E-2</v>
      </c>
      <c r="Y11">
        <v>0</v>
      </c>
      <c r="Z11">
        <v>0.235182180400138</v>
      </c>
      <c r="AA11">
        <v>0.14931814634176199</v>
      </c>
      <c r="AB11">
        <v>0.14614566928879499</v>
      </c>
      <c r="AC11">
        <v>0</v>
      </c>
      <c r="AD11">
        <v>0.192995504602931</v>
      </c>
      <c r="AE11">
        <v>0.19583839360880001</v>
      </c>
      <c r="AF11">
        <v>0.165973568051413</v>
      </c>
      <c r="AG11">
        <v>0.11901824232041</v>
      </c>
      <c r="AH11">
        <v>0.16328142624936201</v>
      </c>
      <c r="AI11">
        <v>0</v>
      </c>
      <c r="AJ11">
        <v>0.107554633655417</v>
      </c>
      <c r="AK11">
        <v>0.21199743511357</v>
      </c>
      <c r="AL11">
        <v>0.22084835137341399</v>
      </c>
      <c r="AM11">
        <v>0</v>
      </c>
      <c r="AN11">
        <v>0.21542894707153901</v>
      </c>
      <c r="AO11">
        <v>0.177215798657093</v>
      </c>
      <c r="AP11">
        <v>0</v>
      </c>
      <c r="AQ11">
        <v>0.16714514941046599</v>
      </c>
      <c r="AR11">
        <v>0.10507394763337501</v>
      </c>
      <c r="AS11">
        <v>0</v>
      </c>
      <c r="AT11">
        <v>0</v>
      </c>
      <c r="AU11">
        <v>0</v>
      </c>
      <c r="AV11">
        <v>0</v>
      </c>
      <c r="AW11">
        <v>0</v>
      </c>
      <c r="AX11">
        <v>0.19250729047588899</v>
      </c>
      <c r="AY11" s="1">
        <v>4.0860409055944999E-5</v>
      </c>
      <c r="AZ11">
        <v>0</v>
      </c>
      <c r="BA11">
        <v>0.55464783516345395</v>
      </c>
      <c r="BB11">
        <v>0</v>
      </c>
      <c r="BC11">
        <v>9.7319272090946804E-2</v>
      </c>
      <c r="BD11">
        <v>0</v>
      </c>
      <c r="BE11">
        <v>0.101693778593948</v>
      </c>
      <c r="BF11">
        <v>0.116793421303603</v>
      </c>
      <c r="BG11">
        <v>5.4335210330968102E-2</v>
      </c>
      <c r="BH11">
        <v>0.13303544005288101</v>
      </c>
      <c r="BI11">
        <v>0</v>
      </c>
      <c r="BJ11">
        <v>0.19435809568969201</v>
      </c>
      <c r="BK11">
        <v>0.102489953159234</v>
      </c>
      <c r="BL11">
        <v>0.333342325787847</v>
      </c>
      <c r="BM11">
        <v>0.20112967433447901</v>
      </c>
      <c r="BN11">
        <v>0.36272362683488402</v>
      </c>
      <c r="BO11">
        <v>7.6076549560588805E-2</v>
      </c>
      <c r="BP11">
        <v>0</v>
      </c>
      <c r="BQ11">
        <v>0</v>
      </c>
      <c r="BR11">
        <v>0.189402481958302</v>
      </c>
      <c r="BS11">
        <v>0</v>
      </c>
      <c r="BT11">
        <v>0</v>
      </c>
      <c r="BU11">
        <v>0.128670108398554</v>
      </c>
      <c r="BV11">
        <v>0.18656644436390599</v>
      </c>
      <c r="BW11">
        <v>0</v>
      </c>
      <c r="BX11">
        <v>0.12182666811901401</v>
      </c>
      <c r="BY11">
        <v>0.181503459888191</v>
      </c>
      <c r="BZ11">
        <v>0.14180725891600299</v>
      </c>
      <c r="CA11">
        <v>0.14324052017659999</v>
      </c>
      <c r="CB11">
        <v>0.14806874560608599</v>
      </c>
      <c r="CC11">
        <v>0.125246084238468</v>
      </c>
      <c r="CD11">
        <v>0.238598357586146</v>
      </c>
      <c r="CE11">
        <v>0.19347404245874</v>
      </c>
      <c r="CF11">
        <v>0</v>
      </c>
      <c r="CG11">
        <v>0</v>
      </c>
      <c r="CH11">
        <v>0.42341538521498301</v>
      </c>
      <c r="CI11">
        <v>0</v>
      </c>
      <c r="CJ11">
        <v>0</v>
      </c>
      <c r="CK11">
        <v>0.103567562299479</v>
      </c>
      <c r="CL11">
        <v>7.7239823129965302E-2</v>
      </c>
      <c r="CM11">
        <v>0.78893838969446795</v>
      </c>
      <c r="CN11">
        <v>0</v>
      </c>
      <c r="CO11">
        <v>0</v>
      </c>
      <c r="CQ11">
        <v>0.47804342873983302</v>
      </c>
      <c r="CR11">
        <v>0.14069425379393</v>
      </c>
      <c r="CS11">
        <v>0.14244044451084401</v>
      </c>
      <c r="CT11">
        <v>0</v>
      </c>
      <c r="CU11">
        <v>0.105142799036105</v>
      </c>
      <c r="CV11">
        <v>0.120150393452395</v>
      </c>
      <c r="CW11">
        <v>0</v>
      </c>
      <c r="CX11">
        <v>0.57902511264559198</v>
      </c>
      <c r="CY11">
        <v>0</v>
      </c>
      <c r="CZ11">
        <v>0.10699224371989099</v>
      </c>
      <c r="DA11">
        <v>0.196223659679089</v>
      </c>
      <c r="DB11">
        <v>0.41937945503935598</v>
      </c>
      <c r="DC11">
        <v>0.113773471200978</v>
      </c>
      <c r="DD11">
        <v>0</v>
      </c>
      <c r="DE11">
        <v>0</v>
      </c>
      <c r="DF11">
        <v>0</v>
      </c>
      <c r="DG11">
        <v>0.17289115883939399</v>
      </c>
      <c r="DH11">
        <v>0.149708942290388</v>
      </c>
      <c r="DI11">
        <v>8.5995564966865196E-2</v>
      </c>
      <c r="DJ11">
        <v>9.0876185047539498E-2</v>
      </c>
      <c r="DK11">
        <v>0</v>
      </c>
      <c r="DL11">
        <v>0.235182180400138</v>
      </c>
      <c r="DM11">
        <v>0.14931814634176199</v>
      </c>
      <c r="DN11">
        <v>0.14614566928879499</v>
      </c>
      <c r="DO11">
        <v>0</v>
      </c>
      <c r="DP11">
        <v>0.192995504602931</v>
      </c>
      <c r="DQ11">
        <v>0.19583839360880001</v>
      </c>
      <c r="DR11">
        <v>0.165973568051413</v>
      </c>
      <c r="DS11">
        <v>0.11901824232041</v>
      </c>
      <c r="DT11">
        <v>0.16328142624936201</v>
      </c>
      <c r="DU11">
        <v>0</v>
      </c>
      <c r="DV11">
        <v>0.107554633655417</v>
      </c>
      <c r="DW11">
        <v>0.21199743511357</v>
      </c>
      <c r="DX11">
        <v>0.22084835137341399</v>
      </c>
      <c r="DY11">
        <v>0</v>
      </c>
      <c r="DZ11">
        <v>0.21542894707153901</v>
      </c>
      <c r="EA11">
        <v>0.177215798657093</v>
      </c>
      <c r="EB11">
        <v>0</v>
      </c>
      <c r="EC11">
        <v>0.16714514941046599</v>
      </c>
      <c r="ED11">
        <v>0.10507394763337501</v>
      </c>
      <c r="EE11">
        <v>0</v>
      </c>
      <c r="EF11">
        <v>0</v>
      </c>
      <c r="EG11">
        <v>0</v>
      </c>
      <c r="EH11">
        <v>0</v>
      </c>
      <c r="EI11">
        <v>0</v>
      </c>
      <c r="EJ11">
        <v>0.19250729047588899</v>
      </c>
      <c r="EK11" s="1">
        <v>4.0860409055944999E-5</v>
      </c>
      <c r="EL11">
        <v>0</v>
      </c>
      <c r="EM11">
        <v>0.55464783516345395</v>
      </c>
      <c r="EN11">
        <v>0</v>
      </c>
      <c r="EO11">
        <v>9.7319272090946804E-2</v>
      </c>
      <c r="EP11">
        <v>0</v>
      </c>
      <c r="EQ11">
        <v>0.101693778593948</v>
      </c>
      <c r="ER11">
        <v>0.116793421303603</v>
      </c>
      <c r="ES11">
        <v>5.4335210330968102E-2</v>
      </c>
      <c r="ET11">
        <v>0.13303544005288101</v>
      </c>
      <c r="EU11">
        <v>0</v>
      </c>
      <c r="EV11">
        <v>0.19435809568969201</v>
      </c>
      <c r="EW11">
        <v>0.102489953159234</v>
      </c>
      <c r="EX11">
        <v>0.333342325787847</v>
      </c>
      <c r="EY11">
        <v>0.20112967433447901</v>
      </c>
      <c r="EZ11">
        <v>0.36272362683488402</v>
      </c>
      <c r="FA11">
        <v>7.6076549560588805E-2</v>
      </c>
      <c r="FB11">
        <v>0</v>
      </c>
      <c r="FC11">
        <v>0</v>
      </c>
      <c r="FD11">
        <v>0.189402481958302</v>
      </c>
      <c r="FE11">
        <v>0</v>
      </c>
      <c r="FF11">
        <v>0</v>
      </c>
      <c r="FG11">
        <v>0.128670108398554</v>
      </c>
      <c r="FH11">
        <v>0.18656644436390599</v>
      </c>
      <c r="FI11">
        <v>0</v>
      </c>
      <c r="FJ11">
        <v>0.12182666811901401</v>
      </c>
      <c r="FK11">
        <v>0.181503459888191</v>
      </c>
      <c r="FL11">
        <v>0.14180725891600299</v>
      </c>
      <c r="FM11">
        <v>0.14324052017659999</v>
      </c>
      <c r="FN11">
        <v>0.14806874560608599</v>
      </c>
      <c r="FO11">
        <v>0.125246084238468</v>
      </c>
      <c r="FP11">
        <v>0.238598357586146</v>
      </c>
      <c r="FQ11">
        <v>0.19347404245874</v>
      </c>
      <c r="FR11">
        <v>0</v>
      </c>
      <c r="FS11">
        <v>0</v>
      </c>
      <c r="FT11">
        <v>0.42341538521498301</v>
      </c>
      <c r="FU11">
        <v>0</v>
      </c>
      <c r="FV11">
        <v>0</v>
      </c>
      <c r="FW11">
        <v>0.103567562299479</v>
      </c>
      <c r="FX11">
        <v>7.7239823129965302E-2</v>
      </c>
      <c r="FY11">
        <v>0.78893838969446795</v>
      </c>
      <c r="FZ11">
        <v>0</v>
      </c>
      <c r="GA11">
        <v>0</v>
      </c>
    </row>
    <row r="12" spans="1:183" x14ac:dyDescent="0.45">
      <c r="A12">
        <v>1996</v>
      </c>
      <c r="B12">
        <v>97.468633000528172</v>
      </c>
      <c r="D12">
        <f t="shared" si="0"/>
        <v>12.373656313058161</v>
      </c>
      <c r="E12">
        <v>0.243476349982259</v>
      </c>
      <c r="F12">
        <v>0.13970258488963799</v>
      </c>
      <c r="G12">
        <v>9.7683524591457002E-2</v>
      </c>
      <c r="H12">
        <v>0</v>
      </c>
      <c r="I12">
        <v>0.63099047509399897</v>
      </c>
      <c r="J12">
        <v>8.9852577039823397E-2</v>
      </c>
      <c r="K12">
        <v>0</v>
      </c>
      <c r="L12">
        <v>0.23070619384993701</v>
      </c>
      <c r="M12">
        <v>0</v>
      </c>
      <c r="N12">
        <v>9.1483454312787996E-2</v>
      </c>
      <c r="O12">
        <v>8.3726359684629201E-2</v>
      </c>
      <c r="P12">
        <v>0.46367670946818601</v>
      </c>
      <c r="Q12">
        <v>0.15786749163668601</v>
      </c>
      <c r="R12">
        <v>0.19363230445832699</v>
      </c>
      <c r="S12">
        <v>0</v>
      </c>
      <c r="T12">
        <v>0</v>
      </c>
      <c r="U12">
        <v>0.12795220672501201</v>
      </c>
      <c r="V12">
        <v>0.13393467621277999</v>
      </c>
      <c r="W12">
        <v>6.9327749013890605E-2</v>
      </c>
      <c r="X12">
        <v>0.127553123502645</v>
      </c>
      <c r="Y12">
        <v>0.19656526293020499</v>
      </c>
      <c r="Z12">
        <v>0.150645039656471</v>
      </c>
      <c r="AA12">
        <v>9.8879478909697102E-2</v>
      </c>
      <c r="AB12">
        <v>0.116991648399837</v>
      </c>
      <c r="AC12">
        <v>0.23971299673895</v>
      </c>
      <c r="AD12">
        <v>0.146394352188987</v>
      </c>
      <c r="AE12">
        <v>0.16845792611411001</v>
      </c>
      <c r="AF12">
        <v>0.24153590833198399</v>
      </c>
      <c r="AG12">
        <v>0.103799673304476</v>
      </c>
      <c r="AH12">
        <v>0.21053785541430201</v>
      </c>
      <c r="AI12">
        <v>0</v>
      </c>
      <c r="AJ12">
        <v>9.5134568311033105E-2</v>
      </c>
      <c r="AK12">
        <v>0.19555022828003299</v>
      </c>
      <c r="AL12">
        <v>0.19069083918819199</v>
      </c>
      <c r="AM12">
        <v>0.45706808994688303</v>
      </c>
      <c r="AN12">
        <v>0.120423687998694</v>
      </c>
      <c r="AO12">
        <v>8.8720509324407601E-2</v>
      </c>
      <c r="AP12">
        <v>0</v>
      </c>
      <c r="AQ12">
        <v>0.10461459558073399</v>
      </c>
      <c r="AR12">
        <v>0.101378976755505</v>
      </c>
      <c r="AS12">
        <v>0</v>
      </c>
      <c r="AT12">
        <v>0</v>
      </c>
      <c r="AU12">
        <v>0</v>
      </c>
      <c r="AV12">
        <v>0</v>
      </c>
      <c r="AW12">
        <v>0</v>
      </c>
      <c r="AX12">
        <v>0.13123543022669201</v>
      </c>
      <c r="AY12">
        <v>7.2356717873638898E-2</v>
      </c>
      <c r="AZ12">
        <v>0.14036844467156401</v>
      </c>
      <c r="BA12">
        <v>0.22125678980735999</v>
      </c>
      <c r="BB12">
        <v>0</v>
      </c>
      <c r="BC12">
        <v>6.6932277634091902E-2</v>
      </c>
      <c r="BD12">
        <v>0</v>
      </c>
      <c r="BE12">
        <v>0.100807090458266</v>
      </c>
      <c r="BF12">
        <v>0.117395443783172</v>
      </c>
      <c r="BG12">
        <v>5.1167853103264799E-2</v>
      </c>
      <c r="BH12">
        <v>0.10874666735044899</v>
      </c>
      <c r="BI12">
        <v>3.09233790720904E-2</v>
      </c>
      <c r="BJ12">
        <v>0.22214773690196199</v>
      </c>
      <c r="BK12">
        <v>5.9661122629487799E-2</v>
      </c>
      <c r="BL12">
        <v>0.167983495290875</v>
      </c>
      <c r="BM12">
        <v>0.158129649944836</v>
      </c>
      <c r="BN12">
        <v>0.24211321466914701</v>
      </c>
      <c r="BO12">
        <v>6.6472808591291302E-2</v>
      </c>
      <c r="BP12">
        <v>0</v>
      </c>
      <c r="BQ12">
        <v>0</v>
      </c>
      <c r="BR12">
        <v>0.47833881602016998</v>
      </c>
      <c r="BS12">
        <v>0</v>
      </c>
      <c r="BT12">
        <v>0</v>
      </c>
      <c r="BU12">
        <v>0.110901863873146</v>
      </c>
      <c r="BV12">
        <v>0.192444236863131</v>
      </c>
      <c r="BW12">
        <v>0</v>
      </c>
      <c r="BX12">
        <v>0.17864794007014201</v>
      </c>
      <c r="BY12">
        <v>0.19217801833391701</v>
      </c>
      <c r="BZ12">
        <v>0.12121658761755499</v>
      </c>
      <c r="CA12">
        <v>6.9951047428649105E-2</v>
      </c>
      <c r="CB12">
        <v>0.134441523211805</v>
      </c>
      <c r="CC12">
        <v>0.111286199950981</v>
      </c>
      <c r="CD12">
        <v>0.21333381115959699</v>
      </c>
      <c r="CE12">
        <v>0.22433769923812</v>
      </c>
      <c r="CF12">
        <v>0.24826185017246499</v>
      </c>
      <c r="CG12">
        <v>0</v>
      </c>
      <c r="CH12">
        <v>0.33455339102207199</v>
      </c>
      <c r="CI12">
        <v>0</v>
      </c>
      <c r="CJ12">
        <v>0</v>
      </c>
      <c r="CK12">
        <v>9.37753026294324E-2</v>
      </c>
      <c r="CL12">
        <v>0.113131928799555</v>
      </c>
      <c r="CM12">
        <v>0.329388362386277</v>
      </c>
      <c r="CN12">
        <v>0</v>
      </c>
      <c r="CO12">
        <v>0</v>
      </c>
      <c r="CQ12">
        <v>0.243476349982259</v>
      </c>
      <c r="CR12">
        <v>0.13970258488963799</v>
      </c>
      <c r="CS12">
        <v>9.7683524591457002E-2</v>
      </c>
      <c r="CT12">
        <v>0</v>
      </c>
      <c r="CU12">
        <v>0.63099047509399897</v>
      </c>
      <c r="CV12">
        <v>8.9852577039823397E-2</v>
      </c>
      <c r="CW12">
        <v>0</v>
      </c>
      <c r="CX12">
        <v>0.23070619384993701</v>
      </c>
      <c r="CY12">
        <v>0</v>
      </c>
      <c r="CZ12">
        <v>9.1483454312787996E-2</v>
      </c>
      <c r="DA12">
        <v>8.3726359684629201E-2</v>
      </c>
      <c r="DB12">
        <v>0.46367670946818601</v>
      </c>
      <c r="DC12">
        <v>0.15786749163668601</v>
      </c>
      <c r="DD12">
        <v>0.19363230445832699</v>
      </c>
      <c r="DE12">
        <v>0</v>
      </c>
      <c r="DF12">
        <v>0</v>
      </c>
      <c r="DG12">
        <v>0.12795220672501201</v>
      </c>
      <c r="DH12">
        <v>0.13393467621277999</v>
      </c>
      <c r="DI12">
        <v>6.9327749013890605E-2</v>
      </c>
      <c r="DJ12">
        <v>0.127553123502645</v>
      </c>
      <c r="DK12">
        <v>0.19656526293020499</v>
      </c>
      <c r="DL12">
        <v>0.150645039656471</v>
      </c>
      <c r="DM12">
        <v>9.8879478909697102E-2</v>
      </c>
      <c r="DN12">
        <v>0.116991648399837</v>
      </c>
      <c r="DO12">
        <v>0.23971299673895</v>
      </c>
      <c r="DP12">
        <v>0.146394352188987</v>
      </c>
      <c r="DQ12">
        <v>0.16845792611411001</v>
      </c>
      <c r="DR12">
        <v>0.24153590833198399</v>
      </c>
      <c r="DS12">
        <v>0.103799673304476</v>
      </c>
      <c r="DT12">
        <v>0.21053785541430201</v>
      </c>
      <c r="DU12">
        <v>0</v>
      </c>
      <c r="DV12">
        <v>9.5134568311033105E-2</v>
      </c>
      <c r="DW12">
        <v>0.19555022828003299</v>
      </c>
      <c r="DX12">
        <v>0.19069083918819199</v>
      </c>
      <c r="DY12">
        <v>0.45706808994688303</v>
      </c>
      <c r="DZ12">
        <v>0.120423687998694</v>
      </c>
      <c r="EA12">
        <v>8.8720509324407601E-2</v>
      </c>
      <c r="EB12">
        <v>0</v>
      </c>
      <c r="EC12">
        <v>0.10461459558073399</v>
      </c>
      <c r="ED12">
        <v>0.101378976755505</v>
      </c>
      <c r="EE12">
        <v>0</v>
      </c>
      <c r="EF12">
        <v>0</v>
      </c>
      <c r="EG12">
        <v>0</v>
      </c>
      <c r="EH12">
        <v>0</v>
      </c>
      <c r="EI12">
        <v>0</v>
      </c>
      <c r="EJ12">
        <v>0.13123543022669201</v>
      </c>
      <c r="EK12">
        <v>7.2356717873638898E-2</v>
      </c>
      <c r="EL12">
        <v>0.14036844467156401</v>
      </c>
      <c r="EM12">
        <v>0.22125678980735999</v>
      </c>
      <c r="EN12">
        <v>0</v>
      </c>
      <c r="EO12">
        <v>6.6932277634091902E-2</v>
      </c>
      <c r="EP12">
        <v>0</v>
      </c>
      <c r="EQ12">
        <v>0.100807090458266</v>
      </c>
      <c r="ER12">
        <v>0.117395443783172</v>
      </c>
      <c r="ES12">
        <v>5.1167853103264799E-2</v>
      </c>
      <c r="ET12">
        <v>0.10874666735044899</v>
      </c>
      <c r="EU12">
        <v>3.09233790720904E-2</v>
      </c>
      <c r="EV12">
        <v>0.22214773690196199</v>
      </c>
      <c r="EW12">
        <v>5.9661122629487799E-2</v>
      </c>
      <c r="EX12">
        <v>0.167983495290875</v>
      </c>
      <c r="EY12">
        <v>0.158129649944836</v>
      </c>
      <c r="EZ12">
        <v>0.24211321466914701</v>
      </c>
      <c r="FA12">
        <v>6.6472808591291302E-2</v>
      </c>
      <c r="FB12">
        <v>0</v>
      </c>
      <c r="FC12">
        <v>0</v>
      </c>
      <c r="FD12">
        <v>0.47833881602016998</v>
      </c>
      <c r="FE12">
        <v>0</v>
      </c>
      <c r="FF12">
        <v>0</v>
      </c>
      <c r="FG12">
        <v>0.110901863873146</v>
      </c>
      <c r="FH12">
        <v>0.192444236863131</v>
      </c>
      <c r="FI12">
        <v>0</v>
      </c>
      <c r="FJ12">
        <v>0.17864794007014201</v>
      </c>
      <c r="FK12">
        <v>0.19217801833391701</v>
      </c>
      <c r="FL12">
        <v>0.12121658761755499</v>
      </c>
      <c r="FM12">
        <v>6.9951047428649105E-2</v>
      </c>
      <c r="FN12">
        <v>0.134441523211805</v>
      </c>
      <c r="FO12">
        <v>0.111286199950981</v>
      </c>
      <c r="FP12">
        <v>0.21333381115959699</v>
      </c>
      <c r="FQ12">
        <v>0.22433769923812</v>
      </c>
      <c r="FR12">
        <v>0.24826185017246499</v>
      </c>
      <c r="FS12">
        <v>0</v>
      </c>
      <c r="FT12">
        <v>0.33455339102207199</v>
      </c>
      <c r="FU12">
        <v>0</v>
      </c>
      <c r="FV12">
        <v>0</v>
      </c>
      <c r="FW12">
        <v>9.37753026294324E-2</v>
      </c>
      <c r="FX12">
        <v>0.113131928799555</v>
      </c>
      <c r="FY12">
        <v>0.329388362386277</v>
      </c>
      <c r="FZ12">
        <v>0</v>
      </c>
      <c r="GA12">
        <v>0</v>
      </c>
    </row>
    <row r="13" spans="1:183" x14ac:dyDescent="0.45">
      <c r="A13">
        <v>1997</v>
      </c>
      <c r="B13">
        <v>78.755112456432116</v>
      </c>
      <c r="D13">
        <f t="shared" si="0"/>
        <v>18.938204979702743</v>
      </c>
      <c r="E13">
        <v>0.32253321651563999</v>
      </c>
      <c r="F13">
        <v>0.18312680468156101</v>
      </c>
      <c r="G13">
        <v>0.145408914489499</v>
      </c>
      <c r="H13">
        <v>0</v>
      </c>
      <c r="I13">
        <v>0.45751012068451702</v>
      </c>
      <c r="J13">
        <v>0.13067326866955001</v>
      </c>
      <c r="K13">
        <v>0</v>
      </c>
      <c r="L13">
        <v>0.46698329301930003</v>
      </c>
      <c r="M13">
        <v>0</v>
      </c>
      <c r="N13">
        <v>0.14478185438865501</v>
      </c>
      <c r="O13">
        <v>0.113835997529357</v>
      </c>
      <c r="P13">
        <v>0.39984563637675702</v>
      </c>
      <c r="Q13">
        <v>0.17151111427870699</v>
      </c>
      <c r="R13">
        <v>0.24072821938876199</v>
      </c>
      <c r="S13">
        <v>0.31078126148791801</v>
      </c>
      <c r="T13">
        <v>0</v>
      </c>
      <c r="U13">
        <v>0.21247384253394699</v>
      </c>
      <c r="V13">
        <v>0.25820014653214801</v>
      </c>
      <c r="W13">
        <v>3.3997647290683698E-2</v>
      </c>
      <c r="X13">
        <v>0.187173171877655</v>
      </c>
      <c r="Y13">
        <v>0.52206367619434402</v>
      </c>
      <c r="Z13">
        <v>0.21519914982141899</v>
      </c>
      <c r="AA13">
        <v>0.168388686572121</v>
      </c>
      <c r="AB13">
        <v>0.21489689526956501</v>
      </c>
      <c r="AC13">
        <v>0.16551824247359601</v>
      </c>
      <c r="AD13">
        <v>0.30978003551417699</v>
      </c>
      <c r="AE13">
        <v>0.39551977186965398</v>
      </c>
      <c r="AF13">
        <v>0.39442449090977</v>
      </c>
      <c r="AG13">
        <v>0.11190364060355799</v>
      </c>
      <c r="AH13">
        <v>0.24617812757690999</v>
      </c>
      <c r="AI13">
        <v>0</v>
      </c>
      <c r="AJ13">
        <v>0.14909703543167999</v>
      </c>
      <c r="AK13">
        <v>0.294007975093876</v>
      </c>
      <c r="AL13">
        <v>0.19817133113459001</v>
      </c>
      <c r="AM13">
        <v>0.23959973563626399</v>
      </c>
      <c r="AN13">
        <v>0.26384466701640702</v>
      </c>
      <c r="AO13">
        <v>7.5751616167877497E-2</v>
      </c>
      <c r="AP13">
        <v>0</v>
      </c>
      <c r="AQ13">
        <v>0.18949145439390699</v>
      </c>
      <c r="AR13">
        <v>9.3734976912607307E-2</v>
      </c>
      <c r="AS13">
        <v>0</v>
      </c>
      <c r="AT13">
        <v>0</v>
      </c>
      <c r="AU13">
        <v>0</v>
      </c>
      <c r="AV13">
        <v>0</v>
      </c>
      <c r="AW13">
        <v>0</v>
      </c>
      <c r="AX13">
        <v>0.45467860189286102</v>
      </c>
      <c r="AY13">
        <v>0.105786177291531</v>
      </c>
      <c r="AZ13">
        <v>0.15128346588650499</v>
      </c>
      <c r="BA13">
        <v>0.31590350845777598</v>
      </c>
      <c r="BB13">
        <v>0</v>
      </c>
      <c r="BC13">
        <v>0.103567331689826</v>
      </c>
      <c r="BD13">
        <v>0</v>
      </c>
      <c r="BE13">
        <v>0.18558061226023101</v>
      </c>
      <c r="BF13">
        <v>0.20817711341821399</v>
      </c>
      <c r="BG13">
        <v>7.5084184341150897E-2</v>
      </c>
      <c r="BH13">
        <v>0.17566994802738201</v>
      </c>
      <c r="BI13">
        <v>0.157950912003644</v>
      </c>
      <c r="BJ13">
        <v>0.25216694255623701</v>
      </c>
      <c r="BK13">
        <v>7.2595691045563807E-2</v>
      </c>
      <c r="BL13">
        <v>0.19686072433677701</v>
      </c>
      <c r="BM13">
        <v>0.35739938267691501</v>
      </c>
      <c r="BN13">
        <v>0.28683079460383498</v>
      </c>
      <c r="BO13">
        <v>0.165582911425705</v>
      </c>
      <c r="BP13">
        <v>0</v>
      </c>
      <c r="BQ13">
        <v>0.23893791622301899</v>
      </c>
      <c r="BR13">
        <v>0.478399218728283</v>
      </c>
      <c r="BS13">
        <v>0</v>
      </c>
      <c r="BT13">
        <v>0</v>
      </c>
      <c r="BU13">
        <v>0.21529185945727899</v>
      </c>
      <c r="BV13">
        <v>0.23552542427282</v>
      </c>
      <c r="BW13">
        <v>0</v>
      </c>
      <c r="BX13">
        <v>0.23851889590539299</v>
      </c>
      <c r="BY13">
        <v>0.60825603375690396</v>
      </c>
      <c r="BZ13">
        <v>0.18571133558251199</v>
      </c>
      <c r="CA13">
        <v>0.124549766618893</v>
      </c>
      <c r="CB13">
        <v>0.18146638683240099</v>
      </c>
      <c r="CC13">
        <v>0.15666501206713301</v>
      </c>
      <c r="CD13">
        <v>0.28264422177278498</v>
      </c>
      <c r="CE13">
        <v>0.51723866661391704</v>
      </c>
      <c r="CF13">
        <v>0.323017302045707</v>
      </c>
      <c r="CG13">
        <v>0</v>
      </c>
      <c r="CH13">
        <v>0.479679067589805</v>
      </c>
      <c r="CI13">
        <v>0</v>
      </c>
      <c r="CJ13">
        <v>0</v>
      </c>
      <c r="CK13">
        <v>0.13345060424838001</v>
      </c>
      <c r="CL13">
        <v>0.17752465761811501</v>
      </c>
      <c r="CM13">
        <v>0.24246127902331099</v>
      </c>
      <c r="CN13">
        <v>0</v>
      </c>
      <c r="CO13">
        <v>0.74341046332764804</v>
      </c>
      <c r="CQ13">
        <v>0.32253321651563999</v>
      </c>
      <c r="CR13">
        <v>0.18312680468156101</v>
      </c>
      <c r="CS13">
        <v>0.145408914489499</v>
      </c>
      <c r="CT13">
        <v>0</v>
      </c>
      <c r="CU13">
        <v>0.45751012068451702</v>
      </c>
      <c r="CV13">
        <v>0.13067326866955001</v>
      </c>
      <c r="CW13">
        <v>0</v>
      </c>
      <c r="CX13">
        <v>0.46698329301930003</v>
      </c>
      <c r="CY13">
        <v>0</v>
      </c>
      <c r="CZ13">
        <v>0.14478185438865501</v>
      </c>
      <c r="DA13">
        <v>0.113835997529357</v>
      </c>
      <c r="DB13">
        <v>0.39984563637675702</v>
      </c>
      <c r="DC13">
        <v>0.17151111427870699</v>
      </c>
      <c r="DD13">
        <v>0.24072821938876199</v>
      </c>
      <c r="DE13">
        <v>0.31078126148791801</v>
      </c>
      <c r="DF13">
        <v>0</v>
      </c>
      <c r="DG13">
        <v>0.21247384253394699</v>
      </c>
      <c r="DH13">
        <v>0.25820014653214801</v>
      </c>
      <c r="DI13">
        <v>3.3997647290683698E-2</v>
      </c>
      <c r="DJ13">
        <v>0.187173171877655</v>
      </c>
      <c r="DK13">
        <v>0.52206367619434402</v>
      </c>
      <c r="DL13">
        <v>0.21519914982141899</v>
      </c>
      <c r="DM13">
        <v>0.168388686572121</v>
      </c>
      <c r="DN13">
        <v>0.21489689526956501</v>
      </c>
      <c r="DO13">
        <v>0.16551824247359601</v>
      </c>
      <c r="DP13">
        <v>0.30978003551417699</v>
      </c>
      <c r="DQ13">
        <v>0.39551977186965398</v>
      </c>
      <c r="DR13">
        <v>0.39442449090977</v>
      </c>
      <c r="DS13">
        <v>0.11190364060355799</v>
      </c>
      <c r="DT13">
        <v>0.24617812757690999</v>
      </c>
      <c r="DU13">
        <v>0</v>
      </c>
      <c r="DV13">
        <v>0.14909703543167999</v>
      </c>
      <c r="DW13">
        <v>0.294007975093876</v>
      </c>
      <c r="DX13">
        <v>0.19817133113459001</v>
      </c>
      <c r="DY13">
        <v>0.23959973563626399</v>
      </c>
      <c r="DZ13">
        <v>0.26384466701640702</v>
      </c>
      <c r="EA13">
        <v>7.5751616167877497E-2</v>
      </c>
      <c r="EB13">
        <v>0</v>
      </c>
      <c r="EC13">
        <v>0.18949145439390699</v>
      </c>
      <c r="ED13">
        <v>9.3734976912607307E-2</v>
      </c>
      <c r="EE13">
        <v>0</v>
      </c>
      <c r="EF13">
        <v>0</v>
      </c>
      <c r="EG13">
        <v>0</v>
      </c>
      <c r="EH13">
        <v>0</v>
      </c>
      <c r="EI13">
        <v>0</v>
      </c>
      <c r="EJ13">
        <v>0.45467860189286102</v>
      </c>
      <c r="EK13">
        <v>0.105786177291531</v>
      </c>
      <c r="EL13">
        <v>0.15128346588650499</v>
      </c>
      <c r="EM13">
        <v>0.31590350845777598</v>
      </c>
      <c r="EN13">
        <v>0</v>
      </c>
      <c r="EO13">
        <v>0.103567331689826</v>
      </c>
      <c r="EP13">
        <v>0</v>
      </c>
      <c r="EQ13">
        <v>0.18558061226023101</v>
      </c>
      <c r="ER13">
        <v>0.20817711341821399</v>
      </c>
      <c r="ES13">
        <v>7.5084184341150897E-2</v>
      </c>
      <c r="ET13">
        <v>0.17566994802738201</v>
      </c>
      <c r="EU13">
        <v>0.157950912003644</v>
      </c>
      <c r="EV13">
        <v>0.25216694255623701</v>
      </c>
      <c r="EW13">
        <v>7.2595691045563807E-2</v>
      </c>
      <c r="EX13">
        <v>0.19686072433677701</v>
      </c>
      <c r="EY13">
        <v>0.35739938267691501</v>
      </c>
      <c r="EZ13">
        <v>0.28683079460383498</v>
      </c>
      <c r="FA13">
        <v>0.165582911425705</v>
      </c>
      <c r="FB13">
        <v>0</v>
      </c>
      <c r="FC13">
        <v>0.23893791622301899</v>
      </c>
      <c r="FD13">
        <v>0.478399218728283</v>
      </c>
      <c r="FE13">
        <v>0</v>
      </c>
      <c r="FF13">
        <v>0</v>
      </c>
      <c r="FG13">
        <v>0.21529185945727899</v>
      </c>
      <c r="FH13">
        <v>0.23552542427282</v>
      </c>
      <c r="FI13">
        <v>0</v>
      </c>
      <c r="FJ13">
        <v>0.23851889590539299</v>
      </c>
      <c r="FK13">
        <v>0.60825603375690396</v>
      </c>
      <c r="FL13">
        <v>0.18571133558251199</v>
      </c>
      <c r="FM13">
        <v>0.124549766618893</v>
      </c>
      <c r="FN13">
        <v>0.18146638683240099</v>
      </c>
      <c r="FO13">
        <v>0.15666501206713301</v>
      </c>
      <c r="FP13">
        <v>0.28264422177278498</v>
      </c>
      <c r="FQ13">
        <v>0.51723866661391704</v>
      </c>
      <c r="FR13">
        <v>0.323017302045707</v>
      </c>
      <c r="FS13">
        <v>0</v>
      </c>
      <c r="FT13">
        <v>0.479679067589805</v>
      </c>
      <c r="FU13">
        <v>0</v>
      </c>
      <c r="FV13">
        <v>0</v>
      </c>
      <c r="FW13">
        <v>0.13345060424838001</v>
      </c>
      <c r="FX13">
        <v>0.17752465761811501</v>
      </c>
      <c r="FY13">
        <v>0.24246127902331099</v>
      </c>
      <c r="FZ13">
        <v>0</v>
      </c>
      <c r="GA13">
        <v>0.74341046332764804</v>
      </c>
    </row>
    <row r="14" spans="1:183" x14ac:dyDescent="0.45">
      <c r="A14">
        <v>1998</v>
      </c>
      <c r="B14">
        <v>81.808757948586106</v>
      </c>
      <c r="D14">
        <f t="shared" si="0"/>
        <v>24.341995020327143</v>
      </c>
      <c r="E14">
        <v>0.45692435790881503</v>
      </c>
      <c r="F14">
        <v>0.22946474162375999</v>
      </c>
      <c r="G14">
        <v>0.19610841929785799</v>
      </c>
      <c r="H14">
        <v>0</v>
      </c>
      <c r="I14">
        <v>0.199523579374043</v>
      </c>
      <c r="J14">
        <v>0.18373716649642099</v>
      </c>
      <c r="K14">
        <v>0</v>
      </c>
      <c r="L14">
        <v>0.56947746509317898</v>
      </c>
      <c r="M14">
        <v>0</v>
      </c>
      <c r="N14">
        <v>0.21648299292857301</v>
      </c>
      <c r="O14">
        <v>0.193272134175489</v>
      </c>
      <c r="P14">
        <v>0.22837862331523201</v>
      </c>
      <c r="Q14">
        <v>0.227899096906336</v>
      </c>
      <c r="R14">
        <v>0.26651472521081598</v>
      </c>
      <c r="S14">
        <v>0.45215512955133103</v>
      </c>
      <c r="T14">
        <v>0</v>
      </c>
      <c r="U14">
        <v>0.256194303834195</v>
      </c>
      <c r="V14">
        <v>0.254093097861466</v>
      </c>
      <c r="W14">
        <v>0.16924005101438999</v>
      </c>
      <c r="X14">
        <v>0.16155427098522601</v>
      </c>
      <c r="Y14">
        <v>0.53840046773800998</v>
      </c>
      <c r="Z14">
        <v>0.31802379953881899</v>
      </c>
      <c r="AA14">
        <v>0.214745933047436</v>
      </c>
      <c r="AB14">
        <v>0.28006918949560999</v>
      </c>
      <c r="AC14">
        <v>0.22711349860525601</v>
      </c>
      <c r="AD14">
        <v>0.39724993993084801</v>
      </c>
      <c r="AE14">
        <v>0.43712796226752998</v>
      </c>
      <c r="AF14">
        <v>0.50009506138152005</v>
      </c>
      <c r="AG14">
        <v>8.5568945472822594E-2</v>
      </c>
      <c r="AH14">
        <v>0.298145792038367</v>
      </c>
      <c r="AI14">
        <v>0</v>
      </c>
      <c r="AJ14">
        <v>0.22717478579949199</v>
      </c>
      <c r="AK14">
        <v>0.23875140449072099</v>
      </c>
      <c r="AL14">
        <v>0.29772745109065901</v>
      </c>
      <c r="AM14">
        <v>0.26063516595137298</v>
      </c>
      <c r="AN14">
        <v>0.30520556305248397</v>
      </c>
      <c r="AO14">
        <v>0.11385425866087499</v>
      </c>
      <c r="AP14">
        <v>0</v>
      </c>
      <c r="AQ14">
        <v>0.14305300706417901</v>
      </c>
      <c r="AR14">
        <v>0.15829645353894101</v>
      </c>
      <c r="AS14">
        <v>0</v>
      </c>
      <c r="AT14">
        <v>0</v>
      </c>
      <c r="AU14">
        <v>0</v>
      </c>
      <c r="AV14">
        <v>0</v>
      </c>
      <c r="AW14">
        <v>0</v>
      </c>
      <c r="AX14">
        <v>0.79528418003249401</v>
      </c>
      <c r="AY14">
        <v>0.16298596223019099</v>
      </c>
      <c r="AZ14">
        <v>0.27191991539864402</v>
      </c>
      <c r="BA14">
        <v>0.42721127356073901</v>
      </c>
      <c r="BB14">
        <v>0</v>
      </c>
      <c r="BC14">
        <v>9.8439297210454704E-2</v>
      </c>
      <c r="BD14">
        <v>0</v>
      </c>
      <c r="BE14">
        <v>0.23703275545915101</v>
      </c>
      <c r="BF14">
        <v>0.23235199069349399</v>
      </c>
      <c r="BG14">
        <v>3.5617818957459503E-2</v>
      </c>
      <c r="BH14">
        <v>0.305859439389633</v>
      </c>
      <c r="BI14">
        <v>0.22599531371282999</v>
      </c>
      <c r="BJ14">
        <v>0.47695494928590898</v>
      </c>
      <c r="BK14">
        <v>7.0196687080583201E-2</v>
      </c>
      <c r="BL14">
        <v>0.25922240805931801</v>
      </c>
      <c r="BM14">
        <v>0.49116321170404498</v>
      </c>
      <c r="BN14">
        <v>0.39987387385460799</v>
      </c>
      <c r="BO14">
        <v>0.25835566916588498</v>
      </c>
      <c r="BP14">
        <v>0</v>
      </c>
      <c r="BQ14">
        <v>0.38231511917594502</v>
      </c>
      <c r="BR14">
        <v>0.710797695547153</v>
      </c>
      <c r="BS14">
        <v>0.15565162225774901</v>
      </c>
      <c r="BT14">
        <v>0</v>
      </c>
      <c r="BU14">
        <v>0.46735553392842699</v>
      </c>
      <c r="BV14">
        <v>0.27097419201855999</v>
      </c>
      <c r="BW14">
        <v>0</v>
      </c>
      <c r="BX14">
        <v>0.38237294567070601</v>
      </c>
      <c r="BY14">
        <v>0.59028722762899499</v>
      </c>
      <c r="BZ14">
        <v>0.26588943749962202</v>
      </c>
      <c r="CA14">
        <v>0.183027945362883</v>
      </c>
      <c r="CB14">
        <v>0.28619763900769302</v>
      </c>
      <c r="CC14">
        <v>0.22731531078290801</v>
      </c>
      <c r="CD14">
        <v>0.26825999715613003</v>
      </c>
      <c r="CE14">
        <v>0.64835338869471804</v>
      </c>
      <c r="CF14">
        <v>0.127901599516347</v>
      </c>
      <c r="CG14">
        <v>8.3692193037931406E-2</v>
      </c>
      <c r="CH14">
        <v>0.63257919076112601</v>
      </c>
      <c r="CI14">
        <v>0.54497353645816005</v>
      </c>
      <c r="CJ14">
        <v>0</v>
      </c>
      <c r="CK14">
        <v>0.18093651104824701</v>
      </c>
      <c r="CL14">
        <v>0.19582039219347</v>
      </c>
      <c r="CM14">
        <v>0.53180961605122601</v>
      </c>
      <c r="CN14">
        <v>0</v>
      </c>
      <c r="CO14">
        <v>0.477140893755645</v>
      </c>
      <c r="CQ14">
        <v>0.45692435790881503</v>
      </c>
      <c r="CR14">
        <v>0.22946474162375999</v>
      </c>
      <c r="CS14">
        <v>0.19610841929785799</v>
      </c>
      <c r="CT14">
        <v>0</v>
      </c>
      <c r="CU14">
        <v>0.199523579374043</v>
      </c>
      <c r="CV14">
        <v>0.18373716649642099</v>
      </c>
      <c r="CW14">
        <v>0</v>
      </c>
      <c r="CX14">
        <v>0.56947746509317898</v>
      </c>
      <c r="CY14">
        <v>0</v>
      </c>
      <c r="CZ14">
        <v>0.21648299292857301</v>
      </c>
      <c r="DA14">
        <v>0.193272134175489</v>
      </c>
      <c r="DB14">
        <v>0.22837862331523201</v>
      </c>
      <c r="DC14">
        <v>0.227899096906336</v>
      </c>
      <c r="DD14">
        <v>0.26651472521081598</v>
      </c>
      <c r="DE14">
        <v>0.45215512955133103</v>
      </c>
      <c r="DF14">
        <v>0</v>
      </c>
      <c r="DG14">
        <v>0.256194303834195</v>
      </c>
      <c r="DH14">
        <v>0.254093097861466</v>
      </c>
      <c r="DI14">
        <v>0.16924005101438999</v>
      </c>
      <c r="DJ14">
        <v>0.16155427098522601</v>
      </c>
      <c r="DK14">
        <v>0.53840046773800998</v>
      </c>
      <c r="DL14">
        <v>0.31802379953881899</v>
      </c>
      <c r="DM14">
        <v>0.214745933047436</v>
      </c>
      <c r="DN14">
        <v>0.28006918949560999</v>
      </c>
      <c r="DO14">
        <v>0.22711349860525601</v>
      </c>
      <c r="DP14">
        <v>0.39724993993084801</v>
      </c>
      <c r="DQ14">
        <v>0.43712796226752998</v>
      </c>
      <c r="DR14">
        <v>0.50009506138152005</v>
      </c>
      <c r="DS14">
        <v>8.5568945472822594E-2</v>
      </c>
      <c r="DT14">
        <v>0.298145792038367</v>
      </c>
      <c r="DU14">
        <v>0</v>
      </c>
      <c r="DV14">
        <v>0.22717478579949199</v>
      </c>
      <c r="DW14">
        <v>0.23875140449072099</v>
      </c>
      <c r="DX14">
        <v>0.29772745109065901</v>
      </c>
      <c r="DY14">
        <v>0.26063516595137298</v>
      </c>
      <c r="DZ14">
        <v>0.30520556305248397</v>
      </c>
      <c r="EA14">
        <v>0.11385425866087499</v>
      </c>
      <c r="EB14">
        <v>0</v>
      </c>
      <c r="EC14">
        <v>0.14305300706417901</v>
      </c>
      <c r="ED14">
        <v>0.15829645353894101</v>
      </c>
      <c r="EE14">
        <v>0</v>
      </c>
      <c r="EF14">
        <v>0</v>
      </c>
      <c r="EG14">
        <v>0</v>
      </c>
      <c r="EH14">
        <v>0</v>
      </c>
      <c r="EI14">
        <v>0</v>
      </c>
      <c r="EJ14">
        <v>0.79528418003249401</v>
      </c>
      <c r="EK14">
        <v>0.16298596223019099</v>
      </c>
      <c r="EL14">
        <v>0.27191991539864402</v>
      </c>
      <c r="EM14">
        <v>0.42721127356073901</v>
      </c>
      <c r="EN14">
        <v>0</v>
      </c>
      <c r="EO14">
        <v>9.8439297210454704E-2</v>
      </c>
      <c r="EP14">
        <v>0</v>
      </c>
      <c r="EQ14">
        <v>0.23703275545915101</v>
      </c>
      <c r="ER14">
        <v>0.23235199069349399</v>
      </c>
      <c r="ES14">
        <v>3.5617818957459503E-2</v>
      </c>
      <c r="ET14">
        <v>0.305859439389633</v>
      </c>
      <c r="EU14">
        <v>0.22599531371282999</v>
      </c>
      <c r="EV14">
        <v>0.47695494928590898</v>
      </c>
      <c r="EW14">
        <v>7.0196687080583201E-2</v>
      </c>
      <c r="EX14">
        <v>0.25922240805931801</v>
      </c>
      <c r="EY14">
        <v>0.49116321170404498</v>
      </c>
      <c r="EZ14">
        <v>0.39987387385460799</v>
      </c>
      <c r="FA14">
        <v>0.25835566916588498</v>
      </c>
      <c r="FB14">
        <v>0</v>
      </c>
      <c r="FC14">
        <v>0.38231511917594502</v>
      </c>
      <c r="FD14">
        <v>0.710797695547153</v>
      </c>
      <c r="FE14">
        <v>0.15565162225774901</v>
      </c>
      <c r="FF14">
        <v>0</v>
      </c>
      <c r="FG14">
        <v>0.46735553392842699</v>
      </c>
      <c r="FH14">
        <v>0.27097419201855999</v>
      </c>
      <c r="FI14">
        <v>0</v>
      </c>
      <c r="FJ14">
        <v>0.38237294567070601</v>
      </c>
      <c r="FK14">
        <v>0.59028722762899499</v>
      </c>
      <c r="FL14">
        <v>0.26588943749962202</v>
      </c>
      <c r="FM14">
        <v>0.183027945362883</v>
      </c>
      <c r="FN14">
        <v>0.28619763900769302</v>
      </c>
      <c r="FO14">
        <v>0.22731531078290801</v>
      </c>
      <c r="FP14">
        <v>0.26825999715613003</v>
      </c>
      <c r="FQ14">
        <v>0.64835338869471804</v>
      </c>
      <c r="FR14">
        <v>0.127901599516347</v>
      </c>
      <c r="FS14">
        <v>8.3692193037931406E-2</v>
      </c>
      <c r="FT14">
        <v>0.63257919076112601</v>
      </c>
      <c r="FU14">
        <v>0.54497353645816005</v>
      </c>
      <c r="FV14">
        <v>0</v>
      </c>
      <c r="FW14">
        <v>0.18093651104824701</v>
      </c>
      <c r="FX14">
        <v>0.19582039219347</v>
      </c>
      <c r="FY14">
        <v>0.53180961605122601</v>
      </c>
      <c r="FZ14">
        <v>0</v>
      </c>
      <c r="GA14">
        <v>0.477140893755645</v>
      </c>
    </row>
    <row r="15" spans="1:183" x14ac:dyDescent="0.45">
      <c r="A15">
        <v>1999</v>
      </c>
      <c r="B15">
        <v>86.210223055686484</v>
      </c>
      <c r="D15">
        <f t="shared" si="0"/>
        <v>19.17767513947927</v>
      </c>
      <c r="E15">
        <v>0.360755789634016</v>
      </c>
      <c r="F15">
        <v>0.159510504432582</v>
      </c>
      <c r="G15">
        <v>0.13175368520897701</v>
      </c>
      <c r="H15">
        <v>0</v>
      </c>
      <c r="I15">
        <v>0.12172870325457601</v>
      </c>
      <c r="J15">
        <v>0.166990814462183</v>
      </c>
      <c r="K15">
        <v>0</v>
      </c>
      <c r="L15">
        <v>0.50288660535337604</v>
      </c>
      <c r="M15">
        <v>0</v>
      </c>
      <c r="N15">
        <v>0.164372156155947</v>
      </c>
      <c r="O15">
        <v>0.143541408196172</v>
      </c>
      <c r="P15">
        <v>0.28516079449562298</v>
      </c>
      <c r="Q15">
        <v>0.22247679589890601</v>
      </c>
      <c r="R15">
        <v>0.14620982446459799</v>
      </c>
      <c r="S15">
        <v>0.37734593323174798</v>
      </c>
      <c r="T15">
        <v>0</v>
      </c>
      <c r="U15">
        <v>0.230321852391207</v>
      </c>
      <c r="V15">
        <v>0.18381481416863299</v>
      </c>
      <c r="W15">
        <v>0.58939124459313297</v>
      </c>
      <c r="X15">
        <v>0.217832515821759</v>
      </c>
      <c r="Y15">
        <v>0.24396199520284001</v>
      </c>
      <c r="Z15">
        <v>0.29397156635365301</v>
      </c>
      <c r="AA15">
        <v>0.16055345810566099</v>
      </c>
      <c r="AB15">
        <v>0.20376930763412399</v>
      </c>
      <c r="AC15">
        <v>0.138871772824601</v>
      </c>
      <c r="AD15">
        <v>0.387825925580293</v>
      </c>
      <c r="AE15">
        <v>0.26292097580705198</v>
      </c>
      <c r="AF15">
        <v>0.33023845079238101</v>
      </c>
      <c r="AG15">
        <v>9.7765664979826195E-2</v>
      </c>
      <c r="AH15">
        <v>0.28135441708932701</v>
      </c>
      <c r="AI15">
        <v>0</v>
      </c>
      <c r="AJ15">
        <v>0.17891298878277301</v>
      </c>
      <c r="AK15">
        <v>0.20533551006558301</v>
      </c>
      <c r="AL15">
        <v>0.182169782944645</v>
      </c>
      <c r="AM15">
        <v>0.241699275449133</v>
      </c>
      <c r="AN15">
        <v>0.22559912297426701</v>
      </c>
      <c r="AO15">
        <v>0.103204046875258</v>
      </c>
      <c r="AP15">
        <v>0</v>
      </c>
      <c r="AQ15">
        <v>0.115470163988815</v>
      </c>
      <c r="AR15">
        <v>0.11958498485746299</v>
      </c>
      <c r="AS15">
        <v>0</v>
      </c>
      <c r="AT15">
        <v>0</v>
      </c>
      <c r="AU15">
        <v>0</v>
      </c>
      <c r="AV15">
        <v>0.116244117273858</v>
      </c>
      <c r="AW15">
        <v>0</v>
      </c>
      <c r="AX15">
        <v>0.33575018835619602</v>
      </c>
      <c r="AY15">
        <v>0.229771612316402</v>
      </c>
      <c r="AZ15">
        <v>0.11770532132822401</v>
      </c>
      <c r="BA15">
        <v>0.33562533968764802</v>
      </c>
      <c r="BB15">
        <v>0</v>
      </c>
      <c r="BC15">
        <v>0.116951483538656</v>
      </c>
      <c r="BD15">
        <v>0</v>
      </c>
      <c r="BE15">
        <v>0.160764673854292</v>
      </c>
      <c r="BF15">
        <v>0.18897292628089399</v>
      </c>
      <c r="BG15">
        <v>0.139235087096858</v>
      </c>
      <c r="BH15">
        <v>0.18843124114402801</v>
      </c>
      <c r="BI15">
        <v>0.30249597441389398</v>
      </c>
      <c r="BJ15">
        <v>0.29607221068737399</v>
      </c>
      <c r="BK15">
        <v>0.110850595499042</v>
      </c>
      <c r="BL15">
        <v>0.180453750710418</v>
      </c>
      <c r="BM15">
        <v>0.246467668538951</v>
      </c>
      <c r="BN15">
        <v>0.28540280074122798</v>
      </c>
      <c r="BO15">
        <v>0.157365663582128</v>
      </c>
      <c r="BP15">
        <v>0</v>
      </c>
      <c r="BQ15">
        <v>0.325710384383114</v>
      </c>
      <c r="BR15">
        <v>0.55736054104240096</v>
      </c>
      <c r="BS15">
        <v>0.119792623120304</v>
      </c>
      <c r="BT15">
        <v>0</v>
      </c>
      <c r="BU15">
        <v>0.26080414480087399</v>
      </c>
      <c r="BV15">
        <v>0.31537013326306301</v>
      </c>
      <c r="BW15">
        <v>0</v>
      </c>
      <c r="BX15">
        <v>0.222509300225079</v>
      </c>
      <c r="BY15">
        <v>0.40036955081780901</v>
      </c>
      <c r="BZ15">
        <v>0.16999724514864001</v>
      </c>
      <c r="CA15">
        <v>0.106577515182998</v>
      </c>
      <c r="CB15">
        <v>0.175645653773051</v>
      </c>
      <c r="CC15">
        <v>0.14489799671797199</v>
      </c>
      <c r="CD15">
        <v>0.26844103754739002</v>
      </c>
      <c r="CE15">
        <v>0.40300614773066901</v>
      </c>
      <c r="CF15">
        <v>0.13854381159059401</v>
      </c>
      <c r="CG15">
        <v>0.105007214271475</v>
      </c>
      <c r="CH15">
        <v>0.51502991574269996</v>
      </c>
      <c r="CI15">
        <v>0.53887876771089305</v>
      </c>
      <c r="CJ15">
        <v>0</v>
      </c>
      <c r="CK15">
        <v>0.150088822873614</v>
      </c>
      <c r="CL15">
        <v>0.178785824304005</v>
      </c>
      <c r="CM15">
        <v>0.267318183255213</v>
      </c>
      <c r="CN15">
        <v>0</v>
      </c>
      <c r="CO15">
        <v>0.41813255351346801</v>
      </c>
      <c r="CQ15">
        <v>0.360755789634016</v>
      </c>
      <c r="CR15">
        <v>0.159510504432582</v>
      </c>
      <c r="CS15">
        <v>0.13175368520897701</v>
      </c>
      <c r="CT15">
        <v>0</v>
      </c>
      <c r="CU15">
        <v>0.12172870325457601</v>
      </c>
      <c r="CV15">
        <v>0.166990814462183</v>
      </c>
      <c r="CW15">
        <v>0</v>
      </c>
      <c r="CX15">
        <v>0.50288660535337604</v>
      </c>
      <c r="CY15">
        <v>0</v>
      </c>
      <c r="CZ15">
        <v>0.164372156155947</v>
      </c>
      <c r="DA15">
        <v>0.143541408196172</v>
      </c>
      <c r="DB15">
        <v>0.28516079449562298</v>
      </c>
      <c r="DC15">
        <v>0.22247679589890601</v>
      </c>
      <c r="DD15">
        <v>0.14620982446459799</v>
      </c>
      <c r="DE15">
        <v>0.37734593323174798</v>
      </c>
      <c r="DF15">
        <v>0</v>
      </c>
      <c r="DG15">
        <v>0.230321852391207</v>
      </c>
      <c r="DH15">
        <v>0.18381481416863299</v>
      </c>
      <c r="DI15">
        <v>0.58939124459313297</v>
      </c>
      <c r="DJ15">
        <v>0.217832515821759</v>
      </c>
      <c r="DK15">
        <v>0.24396199520284001</v>
      </c>
      <c r="DL15">
        <v>0.29397156635365301</v>
      </c>
      <c r="DM15">
        <v>0.16055345810566099</v>
      </c>
      <c r="DN15">
        <v>0.20376930763412399</v>
      </c>
      <c r="DO15">
        <v>0.138871772824601</v>
      </c>
      <c r="DP15">
        <v>0.387825925580293</v>
      </c>
      <c r="DQ15">
        <v>0.26292097580705198</v>
      </c>
      <c r="DR15">
        <v>0.33023845079238101</v>
      </c>
      <c r="DS15">
        <v>9.7765664979826195E-2</v>
      </c>
      <c r="DT15">
        <v>0.28135441708932701</v>
      </c>
      <c r="DU15">
        <v>0</v>
      </c>
      <c r="DV15">
        <v>0.17891298878277301</v>
      </c>
      <c r="DW15">
        <v>0.20533551006558301</v>
      </c>
      <c r="DX15">
        <v>0.182169782944645</v>
      </c>
      <c r="DY15">
        <v>0.241699275449133</v>
      </c>
      <c r="DZ15">
        <v>0.22559912297426701</v>
      </c>
      <c r="EA15">
        <v>0.103204046875258</v>
      </c>
      <c r="EB15">
        <v>0</v>
      </c>
      <c r="EC15">
        <v>0.115470163988815</v>
      </c>
      <c r="ED15">
        <v>0.11958498485746299</v>
      </c>
      <c r="EE15">
        <v>0</v>
      </c>
      <c r="EF15">
        <v>0</v>
      </c>
      <c r="EG15">
        <v>0</v>
      </c>
      <c r="EH15">
        <v>0.116244117273858</v>
      </c>
      <c r="EI15">
        <v>0</v>
      </c>
      <c r="EJ15">
        <v>0.33575018835619602</v>
      </c>
      <c r="EK15">
        <v>0.229771612316402</v>
      </c>
      <c r="EL15">
        <v>0.11770532132822401</v>
      </c>
      <c r="EM15">
        <v>0.33562533968764802</v>
      </c>
      <c r="EN15">
        <v>0</v>
      </c>
      <c r="EO15">
        <v>0.116951483538656</v>
      </c>
      <c r="EP15">
        <v>0</v>
      </c>
      <c r="EQ15">
        <v>0.160764673854292</v>
      </c>
      <c r="ER15">
        <v>0.18897292628089399</v>
      </c>
      <c r="ES15">
        <v>0.139235087096858</v>
      </c>
      <c r="ET15">
        <v>0.18843124114402801</v>
      </c>
      <c r="EU15">
        <v>0.30249597441389398</v>
      </c>
      <c r="EV15">
        <v>0.29607221068737399</v>
      </c>
      <c r="EW15">
        <v>0.110850595499042</v>
      </c>
      <c r="EX15">
        <v>0.180453750710418</v>
      </c>
      <c r="EY15">
        <v>0.246467668538951</v>
      </c>
      <c r="EZ15">
        <v>0.28540280074122798</v>
      </c>
      <c r="FA15">
        <v>0.157365663582128</v>
      </c>
      <c r="FB15">
        <v>0</v>
      </c>
      <c r="FC15">
        <v>0.325710384383114</v>
      </c>
      <c r="FD15">
        <v>0.55736054104240096</v>
      </c>
      <c r="FE15">
        <v>0.119792623120304</v>
      </c>
      <c r="FF15">
        <v>0</v>
      </c>
      <c r="FG15">
        <v>0.26080414480087399</v>
      </c>
      <c r="FH15">
        <v>0.31537013326306301</v>
      </c>
      <c r="FI15">
        <v>0</v>
      </c>
      <c r="FJ15">
        <v>0.222509300225079</v>
      </c>
      <c r="FK15">
        <v>0.40036955081780901</v>
      </c>
      <c r="FL15">
        <v>0.16999724514864001</v>
      </c>
      <c r="FM15">
        <v>0.106577515182998</v>
      </c>
      <c r="FN15">
        <v>0.175645653773051</v>
      </c>
      <c r="FO15">
        <v>0.14489799671797199</v>
      </c>
      <c r="FP15">
        <v>0.26844103754739002</v>
      </c>
      <c r="FQ15">
        <v>0.40300614773066901</v>
      </c>
      <c r="FR15">
        <v>0.13854381159059401</v>
      </c>
      <c r="FS15">
        <v>0.105007214271475</v>
      </c>
      <c r="FT15">
        <v>0.51502991574269996</v>
      </c>
      <c r="FU15">
        <v>0.53887876771089305</v>
      </c>
      <c r="FV15">
        <v>0</v>
      </c>
      <c r="FW15">
        <v>0.150088822873614</v>
      </c>
      <c r="FX15">
        <v>0.178785824304005</v>
      </c>
      <c r="FY15">
        <v>0.267318183255213</v>
      </c>
      <c r="FZ15">
        <v>0</v>
      </c>
      <c r="GA15">
        <v>0.41813255351346801</v>
      </c>
    </row>
    <row r="16" spans="1:183" x14ac:dyDescent="0.45">
      <c r="A16">
        <v>2000</v>
      </c>
      <c r="B16">
        <v>79.523476226793775</v>
      </c>
      <c r="D16">
        <f t="shared" si="0"/>
        <v>21.527485394479545</v>
      </c>
      <c r="E16">
        <v>0.30156464571731401</v>
      </c>
      <c r="F16">
        <v>0.18009159337921499</v>
      </c>
      <c r="G16">
        <v>0.16282510318214699</v>
      </c>
      <c r="H16">
        <v>4.1993234418964902E-2</v>
      </c>
      <c r="I16">
        <v>0.25577552131468501</v>
      </c>
      <c r="J16">
        <v>0.19065371449458901</v>
      </c>
      <c r="K16">
        <v>0</v>
      </c>
      <c r="L16">
        <v>0.36122709555345001</v>
      </c>
      <c r="M16">
        <v>0.160308302048454</v>
      </c>
      <c r="N16">
        <v>0.27696241064605498</v>
      </c>
      <c r="O16">
        <v>0.13306810711722</v>
      </c>
      <c r="P16">
        <v>0.221851288788663</v>
      </c>
      <c r="Q16">
        <v>0.13581755004291199</v>
      </c>
      <c r="R16">
        <v>0.235854065193116</v>
      </c>
      <c r="S16">
        <v>0.30197344973645501</v>
      </c>
      <c r="T16">
        <v>0</v>
      </c>
      <c r="U16">
        <v>0.28146019055084098</v>
      </c>
      <c r="V16">
        <v>0.21759923835175701</v>
      </c>
      <c r="W16">
        <v>0.17962878633037899</v>
      </c>
      <c r="X16">
        <v>0.31211133632673899</v>
      </c>
      <c r="Y16">
        <v>0.22091016710098399</v>
      </c>
      <c r="Z16">
        <v>0.54677213822267201</v>
      </c>
      <c r="AA16">
        <v>0.23606759769841401</v>
      </c>
      <c r="AB16">
        <v>0.25354963091781502</v>
      </c>
      <c r="AC16">
        <v>0.19030171409684801</v>
      </c>
      <c r="AD16">
        <v>0.338107964585939</v>
      </c>
      <c r="AE16">
        <v>0.30938873285431101</v>
      </c>
      <c r="AF16">
        <v>0.27898253398838602</v>
      </c>
      <c r="AG16">
        <v>0.16093642262304</v>
      </c>
      <c r="AH16">
        <v>0.37526383339955399</v>
      </c>
      <c r="AI16">
        <v>0</v>
      </c>
      <c r="AJ16">
        <v>0.21519106392814999</v>
      </c>
      <c r="AK16">
        <v>0.29110003456495698</v>
      </c>
      <c r="AL16">
        <v>0.225558228532904</v>
      </c>
      <c r="AM16">
        <v>0.49773779742919</v>
      </c>
      <c r="AN16">
        <v>0.23530214464441301</v>
      </c>
      <c r="AO16">
        <v>9.0578228264317495E-2</v>
      </c>
      <c r="AP16">
        <v>0</v>
      </c>
      <c r="AQ16">
        <v>0.70430899480523002</v>
      </c>
      <c r="AR16">
        <v>8.2376474214555795E-2</v>
      </c>
      <c r="AS16">
        <v>0.25031478936458601</v>
      </c>
      <c r="AT16">
        <v>9.1065950372611101E-2</v>
      </c>
      <c r="AU16">
        <v>0.190450478890407</v>
      </c>
      <c r="AV16">
        <v>0.22240449544582799</v>
      </c>
      <c r="AW16">
        <v>0</v>
      </c>
      <c r="AX16">
        <v>0.212188578369746</v>
      </c>
      <c r="AY16">
        <v>0.18248188224516701</v>
      </c>
      <c r="AZ16">
        <v>0.100738776647383</v>
      </c>
      <c r="BA16">
        <v>0.372323325691785</v>
      </c>
      <c r="BB16">
        <v>0</v>
      </c>
      <c r="BC16">
        <v>0.13014180488534</v>
      </c>
      <c r="BD16">
        <v>0</v>
      </c>
      <c r="BE16">
        <v>0.17918996427796999</v>
      </c>
      <c r="BF16">
        <v>0.210477386336865</v>
      </c>
      <c r="BG16">
        <v>0.150916116009538</v>
      </c>
      <c r="BH16">
        <v>0.209354501484803</v>
      </c>
      <c r="BI16">
        <v>0.153214971071575</v>
      </c>
      <c r="BJ16">
        <v>0.31512382960768998</v>
      </c>
      <c r="BK16">
        <v>7.4461317979114802E-2</v>
      </c>
      <c r="BL16">
        <v>0.172450015028939</v>
      </c>
      <c r="BM16">
        <v>0.21687146200379601</v>
      </c>
      <c r="BN16">
        <v>0.32856791824065701</v>
      </c>
      <c r="BO16">
        <v>0.171663263721823</v>
      </c>
      <c r="BP16">
        <v>0</v>
      </c>
      <c r="BQ16">
        <v>0.33918113904748798</v>
      </c>
      <c r="BR16">
        <v>0.49956886907072301</v>
      </c>
      <c r="BS16">
        <v>6.3646483488207103E-2</v>
      </c>
      <c r="BT16">
        <v>0</v>
      </c>
      <c r="BU16">
        <v>0.25277009611647899</v>
      </c>
      <c r="BV16">
        <v>0.24226823122004501</v>
      </c>
      <c r="BW16">
        <v>0</v>
      </c>
      <c r="BX16">
        <v>0.26598160283745498</v>
      </c>
      <c r="BY16">
        <v>0.48047807543932602</v>
      </c>
      <c r="BZ16">
        <v>0.22874479544791601</v>
      </c>
      <c r="CA16">
        <v>0.13459424271676099</v>
      </c>
      <c r="CB16">
        <v>0.29684932487478599</v>
      </c>
      <c r="CC16">
        <v>0.159046077507141</v>
      </c>
      <c r="CD16">
        <v>0.378442558448081</v>
      </c>
      <c r="CE16">
        <v>0.34987320789013798</v>
      </c>
      <c r="CF16">
        <v>0.16599109312914401</v>
      </c>
      <c r="CG16">
        <v>0.13053544808502099</v>
      </c>
      <c r="CH16">
        <v>0.571536033044034</v>
      </c>
      <c r="CI16">
        <v>0.33057122575737502</v>
      </c>
      <c r="CJ16">
        <v>0</v>
      </c>
      <c r="CK16">
        <v>0.17659545168885701</v>
      </c>
      <c r="CL16">
        <v>0.21837499857144399</v>
      </c>
      <c r="CM16">
        <v>0.21946334333329301</v>
      </c>
      <c r="CN16">
        <v>0.117669208855691</v>
      </c>
      <c r="CO16">
        <v>0.39968033177713203</v>
      </c>
      <c r="CQ16">
        <v>0.30156464571731401</v>
      </c>
      <c r="CR16">
        <v>0.18009159337921499</v>
      </c>
      <c r="CS16">
        <v>0.16282510318214699</v>
      </c>
      <c r="CT16">
        <v>4.1993234418964902E-2</v>
      </c>
      <c r="CU16">
        <v>0.25577552131468501</v>
      </c>
      <c r="CV16">
        <v>0.19065371449458901</v>
      </c>
      <c r="CW16">
        <v>0</v>
      </c>
      <c r="CX16">
        <v>0.36122709555345001</v>
      </c>
      <c r="CY16">
        <v>0.160308302048454</v>
      </c>
      <c r="CZ16">
        <v>0.27696241064605498</v>
      </c>
      <c r="DA16">
        <v>0.13306810711722</v>
      </c>
      <c r="DB16">
        <v>0.221851288788663</v>
      </c>
      <c r="DC16">
        <v>0.13581755004291199</v>
      </c>
      <c r="DD16">
        <v>0.235854065193116</v>
      </c>
      <c r="DE16">
        <v>0.30197344973645501</v>
      </c>
      <c r="DF16">
        <v>0</v>
      </c>
      <c r="DG16">
        <v>0.28146019055084098</v>
      </c>
      <c r="DH16">
        <v>0.21759923835175701</v>
      </c>
      <c r="DI16">
        <v>0.17962878633037899</v>
      </c>
      <c r="DJ16">
        <v>0.31211133632673899</v>
      </c>
      <c r="DK16">
        <v>0.22091016710098399</v>
      </c>
      <c r="DL16">
        <v>0.54677213822267201</v>
      </c>
      <c r="DM16">
        <v>0.23606759769841401</v>
      </c>
      <c r="DN16">
        <v>0.25354963091781502</v>
      </c>
      <c r="DO16">
        <v>0.19030171409684801</v>
      </c>
      <c r="DP16">
        <v>0.338107964585939</v>
      </c>
      <c r="DQ16">
        <v>0.30938873285431101</v>
      </c>
      <c r="DR16">
        <v>0.27898253398838602</v>
      </c>
      <c r="DS16">
        <v>0.16093642262304</v>
      </c>
      <c r="DT16">
        <v>0.37526383339955399</v>
      </c>
      <c r="DU16">
        <v>0</v>
      </c>
      <c r="DV16">
        <v>0.21519106392814999</v>
      </c>
      <c r="DW16">
        <v>0.29110003456495698</v>
      </c>
      <c r="DX16">
        <v>0.225558228532904</v>
      </c>
      <c r="DY16">
        <v>0.49773779742919</v>
      </c>
      <c r="DZ16">
        <v>0.23530214464441301</v>
      </c>
      <c r="EA16">
        <v>9.0578228264317495E-2</v>
      </c>
      <c r="EB16">
        <v>0</v>
      </c>
      <c r="EC16">
        <v>0.70430899480523002</v>
      </c>
      <c r="ED16">
        <v>8.2376474214555795E-2</v>
      </c>
      <c r="EE16">
        <v>0.25031478936458601</v>
      </c>
      <c r="EF16">
        <v>9.1065950372611101E-2</v>
      </c>
      <c r="EG16">
        <v>0.190450478890407</v>
      </c>
      <c r="EH16">
        <v>0.22240449544582799</v>
      </c>
      <c r="EI16">
        <v>0</v>
      </c>
      <c r="EJ16">
        <v>0.212188578369746</v>
      </c>
      <c r="EK16">
        <v>0.18248188224516701</v>
      </c>
      <c r="EL16">
        <v>0.100738776647383</v>
      </c>
      <c r="EM16">
        <v>0.372323325691785</v>
      </c>
      <c r="EN16">
        <v>0</v>
      </c>
      <c r="EO16">
        <v>0.13014180488534</v>
      </c>
      <c r="EP16">
        <v>0</v>
      </c>
      <c r="EQ16">
        <v>0.17918996427796999</v>
      </c>
      <c r="ER16">
        <v>0.210477386336865</v>
      </c>
      <c r="ES16">
        <v>0.150916116009538</v>
      </c>
      <c r="ET16">
        <v>0.209354501484803</v>
      </c>
      <c r="EU16">
        <v>0.153214971071575</v>
      </c>
      <c r="EV16">
        <v>0.31512382960768998</v>
      </c>
      <c r="EW16">
        <v>7.4461317979114802E-2</v>
      </c>
      <c r="EX16">
        <v>0.172450015028939</v>
      </c>
      <c r="EY16">
        <v>0.21687146200379601</v>
      </c>
      <c r="EZ16">
        <v>0.32856791824065701</v>
      </c>
      <c r="FA16">
        <v>0.171663263721823</v>
      </c>
      <c r="FB16">
        <v>0</v>
      </c>
      <c r="FC16">
        <v>0.33918113904748798</v>
      </c>
      <c r="FD16">
        <v>0.49956886907072301</v>
      </c>
      <c r="FE16">
        <v>6.3646483488207103E-2</v>
      </c>
      <c r="FF16">
        <v>0</v>
      </c>
      <c r="FG16">
        <v>0.25277009611647899</v>
      </c>
      <c r="FH16">
        <v>0.24226823122004501</v>
      </c>
      <c r="FI16">
        <v>0</v>
      </c>
      <c r="FJ16">
        <v>0.26598160283745498</v>
      </c>
      <c r="FK16">
        <v>0.48047807543932602</v>
      </c>
      <c r="FL16">
        <v>0.22874479544791601</v>
      </c>
      <c r="FM16">
        <v>0.13459424271676099</v>
      </c>
      <c r="FN16">
        <v>0.29684932487478599</v>
      </c>
      <c r="FO16">
        <v>0.159046077507141</v>
      </c>
      <c r="FP16">
        <v>0.378442558448081</v>
      </c>
      <c r="FQ16">
        <v>0.34987320789013798</v>
      </c>
      <c r="FR16">
        <v>0.16599109312914401</v>
      </c>
      <c r="FS16">
        <v>0.13053544808502099</v>
      </c>
      <c r="FT16">
        <v>0.571536033044034</v>
      </c>
      <c r="FU16">
        <v>0.33057122575737502</v>
      </c>
      <c r="FV16">
        <v>0</v>
      </c>
      <c r="FW16">
        <v>0.17659545168885701</v>
      </c>
      <c r="FX16">
        <v>0.21837499857144399</v>
      </c>
      <c r="FY16">
        <v>0.21946334333329301</v>
      </c>
      <c r="FZ16">
        <v>0.117669208855691</v>
      </c>
      <c r="GA16">
        <v>0.39968033177713203</v>
      </c>
    </row>
    <row r="17" spans="1:183" x14ac:dyDescent="0.45">
      <c r="A17">
        <v>2001</v>
      </c>
      <c r="B17">
        <v>78.720662977866255</v>
      </c>
      <c r="D17">
        <f t="shared" si="0"/>
        <v>24.082373586411453</v>
      </c>
      <c r="E17">
        <v>0.48361870483125402</v>
      </c>
      <c r="F17">
        <v>0.19685935167031199</v>
      </c>
      <c r="G17">
        <v>0.156573527503968</v>
      </c>
      <c r="H17">
        <v>5.8757182275470603E-2</v>
      </c>
      <c r="I17">
        <v>0.33397830122674199</v>
      </c>
      <c r="J17">
        <v>0.17405731332989699</v>
      </c>
      <c r="K17">
        <v>0</v>
      </c>
      <c r="L17">
        <v>0.41587842288176602</v>
      </c>
      <c r="M17">
        <v>0.56984079985677805</v>
      </c>
      <c r="N17">
        <v>0.20024945511605299</v>
      </c>
      <c r="O17">
        <v>0.148720014551184</v>
      </c>
      <c r="P17">
        <v>0.21864131662348199</v>
      </c>
      <c r="Q17">
        <v>0.10997689586947</v>
      </c>
      <c r="R17">
        <v>0.226975757520643</v>
      </c>
      <c r="S17">
        <v>0.23548415759480201</v>
      </c>
      <c r="T17">
        <v>0</v>
      </c>
      <c r="U17">
        <v>0.25690956955852701</v>
      </c>
      <c r="V17">
        <v>0.203737145979522</v>
      </c>
      <c r="W17">
        <v>0.15020459815954901</v>
      </c>
      <c r="X17">
        <v>0.24902488072639101</v>
      </c>
      <c r="Y17">
        <v>0.20547146231087501</v>
      </c>
      <c r="Z17">
        <v>0.49083842090471402</v>
      </c>
      <c r="AA17">
        <v>0.237909263145373</v>
      </c>
      <c r="AB17">
        <v>0.28208811922941401</v>
      </c>
      <c r="AC17">
        <v>0.107561058644576</v>
      </c>
      <c r="AD17">
        <v>0.30580293283763199</v>
      </c>
      <c r="AE17">
        <v>0.2734088348009</v>
      </c>
      <c r="AF17">
        <v>0.24813218053751801</v>
      </c>
      <c r="AG17">
        <v>0.19974758578825599</v>
      </c>
      <c r="AH17">
        <v>0.29959413438698801</v>
      </c>
      <c r="AI17">
        <v>0.37537995746028202</v>
      </c>
      <c r="AJ17">
        <v>0.20382345449335501</v>
      </c>
      <c r="AK17">
        <v>0.23271613650505099</v>
      </c>
      <c r="AL17">
        <v>0.25177946397300699</v>
      </c>
      <c r="AM17">
        <v>0.22784026697808599</v>
      </c>
      <c r="AN17">
        <v>0.26477539349704499</v>
      </c>
      <c r="AO17">
        <v>0.15067194560790401</v>
      </c>
      <c r="AP17">
        <v>0</v>
      </c>
      <c r="AQ17">
        <v>0.104477188504442</v>
      </c>
      <c r="AR17">
        <v>2.5092153441475</v>
      </c>
      <c r="AS17">
        <v>0.51079733034298602</v>
      </c>
      <c r="AT17">
        <v>7.2182385322280093E-2</v>
      </c>
      <c r="AU17">
        <v>0.17712977003370101</v>
      </c>
      <c r="AV17">
        <v>0.21077424200525199</v>
      </c>
      <c r="AW17">
        <v>0</v>
      </c>
      <c r="AX17">
        <v>0.19777888209337599</v>
      </c>
      <c r="AY17">
        <v>0.16656437062543</v>
      </c>
      <c r="AZ17">
        <v>8.4734796589093303E-2</v>
      </c>
      <c r="BA17">
        <v>0.26292082176346798</v>
      </c>
      <c r="BB17">
        <v>0</v>
      </c>
      <c r="BC17">
        <v>0.205265117470606</v>
      </c>
      <c r="BD17">
        <v>0</v>
      </c>
      <c r="BE17">
        <v>0.23210382303454</v>
      </c>
      <c r="BF17">
        <v>0.19383847657725101</v>
      </c>
      <c r="BG17">
        <v>0.181687994606689</v>
      </c>
      <c r="BH17">
        <v>0.218051569723927</v>
      </c>
      <c r="BI17">
        <v>0.105587791974931</v>
      </c>
      <c r="BJ17">
        <v>0.21684553507475199</v>
      </c>
      <c r="BK17">
        <v>0.11704085814269399</v>
      </c>
      <c r="BL17">
        <v>0.13715461172302201</v>
      </c>
      <c r="BM17">
        <v>0.30555445864654401</v>
      </c>
      <c r="BN17">
        <v>0.24435266907231201</v>
      </c>
      <c r="BO17">
        <v>0.16265931600979999</v>
      </c>
      <c r="BP17">
        <v>0</v>
      </c>
      <c r="BQ17">
        <v>0.243516278804248</v>
      </c>
      <c r="BR17">
        <v>0.33799074459895401</v>
      </c>
      <c r="BS17">
        <v>0.10880940349907001</v>
      </c>
      <c r="BT17">
        <v>0</v>
      </c>
      <c r="BU17">
        <v>0.214669750121188</v>
      </c>
      <c r="BV17">
        <v>0.24571062226359699</v>
      </c>
      <c r="BW17">
        <v>0</v>
      </c>
      <c r="BX17">
        <v>0.23145105585168399</v>
      </c>
      <c r="BY17">
        <v>0.36562960572651698</v>
      </c>
      <c r="BZ17">
        <v>0.252472641968567</v>
      </c>
      <c r="CA17">
        <v>0.19773078066619201</v>
      </c>
      <c r="CB17">
        <v>0.345854729059066</v>
      </c>
      <c r="CC17">
        <v>0.20253792130715101</v>
      </c>
      <c r="CD17">
        <v>0.31364922155555702</v>
      </c>
      <c r="CE17">
        <v>0.29078991849005298</v>
      </c>
      <c r="CF17">
        <v>0.110926511102605</v>
      </c>
      <c r="CG17">
        <v>0.118930517993352</v>
      </c>
      <c r="CH17">
        <v>0.87382538177477997</v>
      </c>
      <c r="CI17">
        <v>0.28018586645374399</v>
      </c>
      <c r="CJ17">
        <v>0</v>
      </c>
      <c r="CK17">
        <v>0.20229224884036001</v>
      </c>
      <c r="CL17">
        <v>0.204260360119288</v>
      </c>
      <c r="CM17">
        <v>0.15886232845088499</v>
      </c>
      <c r="CN17">
        <v>0.41812275333868998</v>
      </c>
      <c r="CO17">
        <v>0.351348490059262</v>
      </c>
      <c r="CQ17">
        <v>0.48361870483125402</v>
      </c>
      <c r="CR17">
        <v>0.19685935167031199</v>
      </c>
      <c r="CS17">
        <v>0.156573527503968</v>
      </c>
      <c r="CT17">
        <v>5.8757182275470603E-2</v>
      </c>
      <c r="CU17">
        <v>0.33397830122674199</v>
      </c>
      <c r="CV17">
        <v>0.17405731332989699</v>
      </c>
      <c r="CW17">
        <v>0</v>
      </c>
      <c r="CX17">
        <v>0.41587842288176602</v>
      </c>
      <c r="CY17">
        <v>0.56984079985677805</v>
      </c>
      <c r="CZ17">
        <v>0.20024945511605299</v>
      </c>
      <c r="DA17">
        <v>0.148720014551184</v>
      </c>
      <c r="DB17">
        <v>0.21864131662348199</v>
      </c>
      <c r="DC17">
        <v>0.10997689586947</v>
      </c>
      <c r="DD17">
        <v>0.226975757520643</v>
      </c>
      <c r="DE17">
        <v>0.23548415759480201</v>
      </c>
      <c r="DF17">
        <v>0</v>
      </c>
      <c r="DG17">
        <v>0.25690956955852701</v>
      </c>
      <c r="DH17">
        <v>0.203737145979522</v>
      </c>
      <c r="DI17">
        <v>0.15020459815954901</v>
      </c>
      <c r="DJ17">
        <v>0.24902488072639101</v>
      </c>
      <c r="DK17">
        <v>0.20547146231087501</v>
      </c>
      <c r="DL17">
        <v>0.49083842090471402</v>
      </c>
      <c r="DM17">
        <v>0.237909263145373</v>
      </c>
      <c r="DN17">
        <v>0.28208811922941401</v>
      </c>
      <c r="DO17">
        <v>0.107561058644576</v>
      </c>
      <c r="DP17">
        <v>0.30580293283763199</v>
      </c>
      <c r="DQ17">
        <v>0.2734088348009</v>
      </c>
      <c r="DR17">
        <v>0.24813218053751801</v>
      </c>
      <c r="DS17">
        <v>0.19974758578825599</v>
      </c>
      <c r="DT17">
        <v>0.29959413438698801</v>
      </c>
      <c r="DU17">
        <v>0.37537995746028202</v>
      </c>
      <c r="DV17">
        <v>0.20382345449335501</v>
      </c>
      <c r="DW17">
        <v>0.23271613650505099</v>
      </c>
      <c r="DX17">
        <v>0.25177946397300699</v>
      </c>
      <c r="DY17">
        <v>0.22784026697808599</v>
      </c>
      <c r="DZ17">
        <v>0.26477539349704499</v>
      </c>
      <c r="EA17">
        <v>0.15067194560790401</v>
      </c>
      <c r="EB17">
        <v>0</v>
      </c>
      <c r="EC17">
        <v>0.104477188504442</v>
      </c>
      <c r="ED17">
        <v>2.5092153441475</v>
      </c>
      <c r="EE17">
        <v>0.51079733034298602</v>
      </c>
      <c r="EF17">
        <v>7.2182385322280093E-2</v>
      </c>
      <c r="EG17">
        <v>0.17712977003370101</v>
      </c>
      <c r="EH17">
        <v>0.21077424200525199</v>
      </c>
      <c r="EI17">
        <v>0</v>
      </c>
      <c r="EJ17">
        <v>0.19777888209337599</v>
      </c>
      <c r="EK17">
        <v>0.16656437062543</v>
      </c>
      <c r="EL17">
        <v>8.4734796589093303E-2</v>
      </c>
      <c r="EM17">
        <v>0.26292082176346798</v>
      </c>
      <c r="EN17">
        <v>0</v>
      </c>
      <c r="EO17">
        <v>0.205265117470606</v>
      </c>
      <c r="EP17">
        <v>0</v>
      </c>
      <c r="EQ17">
        <v>0.23210382303454</v>
      </c>
      <c r="ER17">
        <v>0.19383847657725101</v>
      </c>
      <c r="ES17">
        <v>0.181687994606689</v>
      </c>
      <c r="ET17">
        <v>0.218051569723927</v>
      </c>
      <c r="EU17">
        <v>0.105587791974931</v>
      </c>
      <c r="EV17">
        <v>0.21684553507475199</v>
      </c>
      <c r="EW17">
        <v>0.11704085814269399</v>
      </c>
      <c r="EX17">
        <v>0.13715461172302201</v>
      </c>
      <c r="EY17">
        <v>0.30555445864654401</v>
      </c>
      <c r="EZ17">
        <v>0.24435266907231201</v>
      </c>
      <c r="FA17">
        <v>0.16265931600979999</v>
      </c>
      <c r="FB17">
        <v>0</v>
      </c>
      <c r="FC17">
        <v>0.243516278804248</v>
      </c>
      <c r="FD17">
        <v>0.33799074459895401</v>
      </c>
      <c r="FE17">
        <v>0.10880940349907001</v>
      </c>
      <c r="FF17">
        <v>0</v>
      </c>
      <c r="FG17">
        <v>0.214669750121188</v>
      </c>
      <c r="FH17">
        <v>0.24571062226359699</v>
      </c>
      <c r="FI17">
        <v>0</v>
      </c>
      <c r="FJ17">
        <v>0.23145105585168399</v>
      </c>
      <c r="FK17">
        <v>0.36562960572651698</v>
      </c>
      <c r="FL17">
        <v>0.252472641968567</v>
      </c>
      <c r="FM17">
        <v>0.19773078066619201</v>
      </c>
      <c r="FN17">
        <v>0.345854729059066</v>
      </c>
      <c r="FO17">
        <v>0.20253792130715101</v>
      </c>
      <c r="FP17">
        <v>0.31364922155555702</v>
      </c>
      <c r="FQ17">
        <v>0.29078991849005298</v>
      </c>
      <c r="FR17">
        <v>0.110926511102605</v>
      </c>
      <c r="FS17">
        <v>0.118930517993352</v>
      </c>
      <c r="FT17">
        <v>0.87382538177477997</v>
      </c>
      <c r="FU17">
        <v>0.28018586645374399</v>
      </c>
      <c r="FV17">
        <v>0</v>
      </c>
      <c r="FW17">
        <v>0.20229224884036001</v>
      </c>
      <c r="FX17">
        <v>0.204260360119288</v>
      </c>
      <c r="FY17">
        <v>0.15886232845088499</v>
      </c>
      <c r="FZ17">
        <v>0.41812275333868998</v>
      </c>
      <c r="GA17">
        <v>0.351348490059262</v>
      </c>
    </row>
    <row r="18" spans="1:183" x14ac:dyDescent="0.45">
      <c r="A18">
        <v>2002</v>
      </c>
      <c r="B18">
        <v>77.103727915595698</v>
      </c>
      <c r="D18">
        <f t="shared" si="0"/>
        <v>19.617978167783473</v>
      </c>
      <c r="E18">
        <v>0.66719562000959098</v>
      </c>
      <c r="F18">
        <v>0.161057495004122</v>
      </c>
      <c r="G18">
        <v>0.129550261043132</v>
      </c>
      <c r="H18">
        <v>5.9942344040907002E-2</v>
      </c>
      <c r="I18">
        <v>0.42778561709601198</v>
      </c>
      <c r="J18">
        <v>0.24976769012880401</v>
      </c>
      <c r="K18">
        <v>0</v>
      </c>
      <c r="L18">
        <v>0.46454661345885601</v>
      </c>
      <c r="M18">
        <v>0.34003661155662501</v>
      </c>
      <c r="N18">
        <v>0.18166702729904999</v>
      </c>
      <c r="O18">
        <v>0.13135873962695299</v>
      </c>
      <c r="P18">
        <v>0.26183263141115398</v>
      </c>
      <c r="Q18">
        <v>0.12529530116719001</v>
      </c>
      <c r="R18">
        <v>0.196172794133643</v>
      </c>
      <c r="S18">
        <v>0.32146477342607699</v>
      </c>
      <c r="T18">
        <v>0</v>
      </c>
      <c r="U18">
        <v>0.21791429387355499</v>
      </c>
      <c r="V18">
        <v>0.23721680219806701</v>
      </c>
      <c r="W18">
        <v>0.27524553761069698</v>
      </c>
      <c r="X18">
        <v>0.170631175709098</v>
      </c>
      <c r="Y18">
        <v>0.19502588320248501</v>
      </c>
      <c r="Z18">
        <v>0.37001235329013399</v>
      </c>
      <c r="AA18">
        <v>0.28764335381401701</v>
      </c>
      <c r="AB18">
        <v>0.37722618904313798</v>
      </c>
      <c r="AC18">
        <v>0.25824347252726798</v>
      </c>
      <c r="AD18">
        <v>0.17976446326061399</v>
      </c>
      <c r="AE18">
        <v>0.19157836312419299</v>
      </c>
      <c r="AF18">
        <v>0.227695622559942</v>
      </c>
      <c r="AG18">
        <v>0.11134573099680301</v>
      </c>
      <c r="AH18">
        <v>0.17300436153222501</v>
      </c>
      <c r="AI18">
        <v>0.326093278824449</v>
      </c>
      <c r="AJ18">
        <v>0.22070441950543301</v>
      </c>
      <c r="AK18">
        <v>0.24285696290394301</v>
      </c>
      <c r="AL18">
        <v>0.22660918154474299</v>
      </c>
      <c r="AM18">
        <v>0.14451742900692799</v>
      </c>
      <c r="AN18">
        <v>0.23986842798258501</v>
      </c>
      <c r="AO18">
        <v>0.13783880877617799</v>
      </c>
      <c r="AP18">
        <v>0</v>
      </c>
      <c r="AQ18">
        <v>0.14816701485452399</v>
      </c>
      <c r="AR18">
        <v>0.37358590181418599</v>
      </c>
      <c r="AS18">
        <v>0.200790498081997</v>
      </c>
      <c r="AT18">
        <v>4.42883268006093E-3</v>
      </c>
      <c r="AU18">
        <v>0.14306166644118501</v>
      </c>
      <c r="AV18">
        <v>0.17054575047862899</v>
      </c>
      <c r="AW18">
        <v>0</v>
      </c>
      <c r="AX18">
        <v>0.12637011452473701</v>
      </c>
      <c r="AY18">
        <v>0.13934276417240801</v>
      </c>
      <c r="AZ18">
        <v>9.5486753443829203E-2</v>
      </c>
      <c r="BA18">
        <v>0.253032988376025</v>
      </c>
      <c r="BB18">
        <v>0</v>
      </c>
      <c r="BC18">
        <v>0.12531193421826101</v>
      </c>
      <c r="BD18">
        <v>0</v>
      </c>
      <c r="BE18">
        <v>0.29419956405285003</v>
      </c>
      <c r="BF18">
        <v>0.15171303362823099</v>
      </c>
      <c r="BG18">
        <v>0.14506769737623501</v>
      </c>
      <c r="BH18">
        <v>0.212567392609296</v>
      </c>
      <c r="BI18">
        <v>0.11093570014476101</v>
      </c>
      <c r="BJ18">
        <v>0.24807073447453001</v>
      </c>
      <c r="BK18">
        <v>5.2904241325414401E-2</v>
      </c>
      <c r="BL18">
        <v>0.12017101175022001</v>
      </c>
      <c r="BM18">
        <v>0.18269840399044801</v>
      </c>
      <c r="BN18">
        <v>0.19874958113402</v>
      </c>
      <c r="BO18">
        <v>0.15079826228889501</v>
      </c>
      <c r="BP18">
        <v>0</v>
      </c>
      <c r="BQ18">
        <v>0.263356115576175</v>
      </c>
      <c r="BR18">
        <v>0.28338846549784502</v>
      </c>
      <c r="BS18">
        <v>8.7422147389500396E-2</v>
      </c>
      <c r="BT18">
        <v>0</v>
      </c>
      <c r="BU18">
        <v>0.17860667668754701</v>
      </c>
      <c r="BV18">
        <v>0.247657826860575</v>
      </c>
      <c r="BW18">
        <v>0</v>
      </c>
      <c r="BX18">
        <v>0.22547392500688099</v>
      </c>
      <c r="BY18">
        <v>0.32081256396747398</v>
      </c>
      <c r="BZ18">
        <v>0.248124895845587</v>
      </c>
      <c r="CA18">
        <v>0.17514531416798099</v>
      </c>
      <c r="CB18">
        <v>0.30011084621692802</v>
      </c>
      <c r="CC18">
        <v>0.23251221681338499</v>
      </c>
      <c r="CD18">
        <v>0.28518423677492</v>
      </c>
      <c r="CE18">
        <v>0.23321050370871599</v>
      </c>
      <c r="CF18">
        <v>0.12145310226574201</v>
      </c>
      <c r="CG18">
        <v>9.7307876246807201E-2</v>
      </c>
      <c r="CH18">
        <v>0.53635848674401498</v>
      </c>
      <c r="CI18">
        <v>0.22758503434815</v>
      </c>
      <c r="CJ18">
        <v>0</v>
      </c>
      <c r="CK18">
        <v>0.233339885520435</v>
      </c>
      <c r="CL18">
        <v>0.25261289990170799</v>
      </c>
      <c r="CM18">
        <v>0.37787383991942602</v>
      </c>
      <c r="CN18">
        <v>0.13199487242937299</v>
      </c>
      <c r="CO18">
        <v>0.223759364888763</v>
      </c>
      <c r="CQ18">
        <v>0.66719562000959098</v>
      </c>
      <c r="CR18">
        <v>0.161057495004122</v>
      </c>
      <c r="CS18">
        <v>0.129550261043132</v>
      </c>
      <c r="CT18">
        <v>5.9942344040907002E-2</v>
      </c>
      <c r="CU18">
        <v>0.42778561709601198</v>
      </c>
      <c r="CV18">
        <v>0.24976769012880401</v>
      </c>
      <c r="CW18">
        <v>0</v>
      </c>
      <c r="CX18">
        <v>0.46454661345885601</v>
      </c>
      <c r="CY18">
        <v>0.34003661155662501</v>
      </c>
      <c r="CZ18">
        <v>0.18166702729904999</v>
      </c>
      <c r="DA18">
        <v>0.13135873962695299</v>
      </c>
      <c r="DB18">
        <v>0.26183263141115398</v>
      </c>
      <c r="DC18">
        <v>0.12529530116719001</v>
      </c>
      <c r="DD18">
        <v>0.196172794133643</v>
      </c>
      <c r="DE18">
        <v>0.32146477342607699</v>
      </c>
      <c r="DF18">
        <v>0</v>
      </c>
      <c r="DG18">
        <v>0.21791429387355499</v>
      </c>
      <c r="DH18">
        <v>0.23721680219806701</v>
      </c>
      <c r="DI18">
        <v>0.27524553761069698</v>
      </c>
      <c r="DJ18">
        <v>0.170631175709098</v>
      </c>
      <c r="DK18">
        <v>0.19502588320248501</v>
      </c>
      <c r="DL18">
        <v>0.37001235329013399</v>
      </c>
      <c r="DM18">
        <v>0.28764335381401701</v>
      </c>
      <c r="DN18">
        <v>0.37722618904313798</v>
      </c>
      <c r="DO18">
        <v>0.25824347252726798</v>
      </c>
      <c r="DP18">
        <v>0.17976446326061399</v>
      </c>
      <c r="DQ18">
        <v>0.19157836312419299</v>
      </c>
      <c r="DR18">
        <v>0.227695622559942</v>
      </c>
      <c r="DS18">
        <v>0.11134573099680301</v>
      </c>
      <c r="DT18">
        <v>0.17300436153222501</v>
      </c>
      <c r="DU18">
        <v>0.326093278824449</v>
      </c>
      <c r="DV18">
        <v>0.22070441950543301</v>
      </c>
      <c r="DW18">
        <v>0.24285696290394301</v>
      </c>
      <c r="DX18">
        <v>0.22660918154474299</v>
      </c>
      <c r="DY18">
        <v>0.14451742900692799</v>
      </c>
      <c r="DZ18">
        <v>0.23986842798258501</v>
      </c>
      <c r="EA18">
        <v>0.13783880877617799</v>
      </c>
      <c r="EB18">
        <v>0</v>
      </c>
      <c r="EC18">
        <v>0.14816701485452399</v>
      </c>
      <c r="ED18">
        <v>0.37358590181418599</v>
      </c>
      <c r="EE18">
        <v>0.200790498081997</v>
      </c>
      <c r="EF18">
        <v>4.42883268006093E-3</v>
      </c>
      <c r="EG18">
        <v>0.14306166644118501</v>
      </c>
      <c r="EH18">
        <v>0.17054575047862899</v>
      </c>
      <c r="EI18">
        <v>0</v>
      </c>
      <c r="EJ18">
        <v>0.12637011452473701</v>
      </c>
      <c r="EK18">
        <v>0.13934276417240801</v>
      </c>
      <c r="EL18">
        <v>9.5486753443829203E-2</v>
      </c>
      <c r="EM18">
        <v>0.253032988376025</v>
      </c>
      <c r="EN18">
        <v>0</v>
      </c>
      <c r="EO18">
        <v>0.12531193421826101</v>
      </c>
      <c r="EP18">
        <v>0</v>
      </c>
      <c r="EQ18">
        <v>0.29419956405285003</v>
      </c>
      <c r="ER18">
        <v>0.15171303362823099</v>
      </c>
      <c r="ES18">
        <v>0.14506769737623501</v>
      </c>
      <c r="ET18">
        <v>0.212567392609296</v>
      </c>
      <c r="EU18">
        <v>0.11093570014476101</v>
      </c>
      <c r="EV18">
        <v>0.24807073447453001</v>
      </c>
      <c r="EW18">
        <v>5.2904241325414401E-2</v>
      </c>
      <c r="EX18">
        <v>0.12017101175022001</v>
      </c>
      <c r="EY18">
        <v>0.18269840399044801</v>
      </c>
      <c r="EZ18">
        <v>0.19874958113402</v>
      </c>
      <c r="FA18">
        <v>0.15079826228889501</v>
      </c>
      <c r="FB18">
        <v>0</v>
      </c>
      <c r="FC18">
        <v>0.263356115576175</v>
      </c>
      <c r="FD18">
        <v>0.28338846549784502</v>
      </c>
      <c r="FE18">
        <v>8.7422147389500396E-2</v>
      </c>
      <c r="FF18">
        <v>0</v>
      </c>
      <c r="FG18">
        <v>0.17860667668754701</v>
      </c>
      <c r="FH18">
        <v>0.247657826860575</v>
      </c>
      <c r="FI18">
        <v>0</v>
      </c>
      <c r="FJ18">
        <v>0.22547392500688099</v>
      </c>
      <c r="FK18">
        <v>0.32081256396747398</v>
      </c>
      <c r="FL18">
        <v>0.248124895845587</v>
      </c>
      <c r="FM18">
        <v>0.17514531416798099</v>
      </c>
      <c r="FN18">
        <v>0.30011084621692802</v>
      </c>
      <c r="FO18">
        <v>0.23251221681338499</v>
      </c>
      <c r="FP18">
        <v>0.28518423677492</v>
      </c>
      <c r="FQ18">
        <v>0.23321050370871599</v>
      </c>
      <c r="FR18">
        <v>0.12145310226574201</v>
      </c>
      <c r="FS18">
        <v>9.7307876246807201E-2</v>
      </c>
      <c r="FT18">
        <v>0.53635848674401498</v>
      </c>
      <c r="FU18">
        <v>0.22758503434815</v>
      </c>
      <c r="FV18">
        <v>0</v>
      </c>
      <c r="FW18">
        <v>0.233339885520435</v>
      </c>
      <c r="FX18">
        <v>0.25261289990170799</v>
      </c>
      <c r="FY18">
        <v>0.37787383991942602</v>
      </c>
      <c r="FZ18">
        <v>0.13199487242937299</v>
      </c>
      <c r="GA18">
        <v>0.223759364888763</v>
      </c>
    </row>
    <row r="19" spans="1:183" x14ac:dyDescent="0.45">
      <c r="A19">
        <v>2003</v>
      </c>
      <c r="B19">
        <v>81.765042018652835</v>
      </c>
      <c r="D19">
        <f t="shared" si="0"/>
        <v>17.557366057921833</v>
      </c>
      <c r="E19">
        <v>0.32523278420118501</v>
      </c>
      <c r="F19">
        <v>0.14208616022169901</v>
      </c>
      <c r="G19">
        <v>0.123314649879522</v>
      </c>
      <c r="H19">
        <v>6.3586876008226004E-2</v>
      </c>
      <c r="I19" t="s">
        <v>0</v>
      </c>
      <c r="J19">
        <v>0.17778682091501299</v>
      </c>
      <c r="K19">
        <v>0</v>
      </c>
      <c r="L19">
        <v>0.317436757455762</v>
      </c>
      <c r="M19">
        <v>0.22980465145748299</v>
      </c>
      <c r="N19">
        <v>0.118083747264806</v>
      </c>
      <c r="O19">
        <v>0.13254238599381399</v>
      </c>
      <c r="P19">
        <v>0.16614944224842601</v>
      </c>
      <c r="Q19">
        <v>0.144671221732914</v>
      </c>
      <c r="R19">
        <v>0.223736450335454</v>
      </c>
      <c r="S19">
        <v>0.26601791914280598</v>
      </c>
      <c r="T19">
        <v>0</v>
      </c>
      <c r="U19">
        <v>0.17256741552226901</v>
      </c>
      <c r="V19">
        <v>0.14889301937215399</v>
      </c>
      <c r="W19">
        <v>0.45189297414186103</v>
      </c>
      <c r="X19">
        <v>0.28225318884394202</v>
      </c>
      <c r="Y19">
        <v>0.16280995869026299</v>
      </c>
      <c r="Z19">
        <v>0.24413679691794801</v>
      </c>
      <c r="AA19">
        <v>0.19158620239604399</v>
      </c>
      <c r="AB19">
        <v>0.27598633663592598</v>
      </c>
      <c r="AC19">
        <v>0.19353810908371499</v>
      </c>
      <c r="AD19">
        <v>0.18078682624998399</v>
      </c>
      <c r="AE19">
        <v>0.16850650545476101</v>
      </c>
      <c r="AF19">
        <v>0.20545846732492201</v>
      </c>
      <c r="AG19">
        <v>0.12538335859833399</v>
      </c>
      <c r="AH19">
        <v>0.19949458123890801</v>
      </c>
      <c r="AI19">
        <v>0.24749085731700801</v>
      </c>
      <c r="AJ19">
        <v>0.15170038373241801</v>
      </c>
      <c r="AK19">
        <v>0.25326553870316498</v>
      </c>
      <c r="AL19">
        <v>0.14735629284889201</v>
      </c>
      <c r="AM19">
        <v>0.196488823699599</v>
      </c>
      <c r="AN19">
        <v>0.21921583783946799</v>
      </c>
      <c r="AO19">
        <v>0.133587860236448</v>
      </c>
      <c r="AP19">
        <v>0</v>
      </c>
      <c r="AQ19">
        <v>0.242316959367264</v>
      </c>
      <c r="AR19">
        <v>0.15374686981077801</v>
      </c>
      <c r="AS19">
        <v>0.149447070397248</v>
      </c>
      <c r="AT19">
        <v>3.1484256202160603E-2</v>
      </c>
      <c r="AU19">
        <v>0.18243902474003901</v>
      </c>
      <c r="AV19">
        <v>0.157970855707743</v>
      </c>
      <c r="AW19">
        <v>0</v>
      </c>
      <c r="AX19">
        <v>0.112081380357372</v>
      </c>
      <c r="AY19">
        <v>0.11520546466702999</v>
      </c>
      <c r="AZ19">
        <v>0.20227616156711101</v>
      </c>
      <c r="BA19">
        <v>0.18165986242976001</v>
      </c>
      <c r="BB19">
        <v>0.201883941774014</v>
      </c>
      <c r="BC19">
        <v>0.149899557177093</v>
      </c>
      <c r="BD19">
        <v>0</v>
      </c>
      <c r="BE19">
        <v>0.212317006725012</v>
      </c>
      <c r="BF19">
        <v>0.136389475108047</v>
      </c>
      <c r="BG19">
        <v>0.15864819707831901</v>
      </c>
      <c r="BH19">
        <v>0.160549128835281</v>
      </c>
      <c r="BI19">
        <v>0.173869230166039</v>
      </c>
      <c r="BJ19">
        <v>0.27106091936082399</v>
      </c>
      <c r="BK19">
        <v>2.9540790261592099E-2</v>
      </c>
      <c r="BL19">
        <v>0.11007785910991</v>
      </c>
      <c r="BM19">
        <v>0.187679617044993</v>
      </c>
      <c r="BN19">
        <v>0.20296916016151101</v>
      </c>
      <c r="BO19">
        <v>0.102285000616311</v>
      </c>
      <c r="BP19">
        <v>0</v>
      </c>
      <c r="BQ19">
        <v>0.152508252709745</v>
      </c>
      <c r="BR19">
        <v>0.296601392599741</v>
      </c>
      <c r="BS19">
        <v>0.15473213688913101</v>
      </c>
      <c r="BT19">
        <v>0</v>
      </c>
      <c r="BU19">
        <v>0.172811078122067</v>
      </c>
      <c r="BV19">
        <v>0.19964279064702301</v>
      </c>
      <c r="BW19">
        <v>0</v>
      </c>
      <c r="BX19">
        <v>0.17929688046665501</v>
      </c>
      <c r="BY19">
        <v>0.26710593941424898</v>
      </c>
      <c r="BZ19">
        <v>0.15071180828175701</v>
      </c>
      <c r="CA19">
        <v>0.306478795883388</v>
      </c>
      <c r="CB19">
        <v>0.17763335813424</v>
      </c>
      <c r="CC19">
        <v>0.172814191004382</v>
      </c>
      <c r="CD19">
        <v>0.21599086979318699</v>
      </c>
      <c r="CE19">
        <v>0.220497814792567</v>
      </c>
      <c r="CF19">
        <v>0.172555896502463</v>
      </c>
      <c r="CG19">
        <v>9.6579585373400098E-2</v>
      </c>
      <c r="CH19">
        <v>0.51370892006606605</v>
      </c>
      <c r="CI19">
        <v>0.27373122643320003</v>
      </c>
      <c r="CJ19">
        <v>0</v>
      </c>
      <c r="CK19">
        <v>0.16958385428584399</v>
      </c>
      <c r="CL19">
        <v>0.16297152138884399</v>
      </c>
      <c r="CM19">
        <v>0.56726542354571696</v>
      </c>
      <c r="CN19">
        <v>0.14283274129474599</v>
      </c>
      <c r="CO19">
        <v>0.27578066297221299</v>
      </c>
      <c r="CQ19">
        <v>0.32523278420118501</v>
      </c>
      <c r="CR19">
        <v>0.14208616022169901</v>
      </c>
      <c r="CS19">
        <v>0.123314649879522</v>
      </c>
      <c r="CT19">
        <v>6.3586876008226004E-2</v>
      </c>
      <c r="CU19" t="s">
        <v>0</v>
      </c>
      <c r="CV19">
        <v>0.17778682091501299</v>
      </c>
      <c r="CW19">
        <v>0</v>
      </c>
      <c r="CX19">
        <v>0.317436757455762</v>
      </c>
      <c r="CY19">
        <v>0.22980465145748299</v>
      </c>
      <c r="CZ19">
        <v>0.118083747264806</v>
      </c>
      <c r="DA19">
        <v>0.13254238599381399</v>
      </c>
      <c r="DB19">
        <v>0.16614944224842601</v>
      </c>
      <c r="DC19">
        <v>0.144671221732914</v>
      </c>
      <c r="DD19">
        <v>0.223736450335454</v>
      </c>
      <c r="DE19">
        <v>0.26601791914280598</v>
      </c>
      <c r="DF19">
        <v>0</v>
      </c>
      <c r="DG19">
        <v>0.17256741552226901</v>
      </c>
      <c r="DH19">
        <v>0.14889301937215399</v>
      </c>
      <c r="DI19">
        <v>0.45189297414186103</v>
      </c>
      <c r="DJ19">
        <v>0.28225318884394202</v>
      </c>
      <c r="DK19">
        <v>0.16280995869026299</v>
      </c>
      <c r="DL19">
        <v>0.24413679691794801</v>
      </c>
      <c r="DM19">
        <v>0.19158620239604399</v>
      </c>
      <c r="DN19">
        <v>0.27598633663592598</v>
      </c>
      <c r="DO19">
        <v>0.19353810908371499</v>
      </c>
      <c r="DP19">
        <v>0.18078682624998399</v>
      </c>
      <c r="DQ19">
        <v>0.16850650545476101</v>
      </c>
      <c r="DR19">
        <v>0.20545846732492201</v>
      </c>
      <c r="DS19">
        <v>0.12538335859833399</v>
      </c>
      <c r="DT19">
        <v>0.19949458123890801</v>
      </c>
      <c r="DU19">
        <v>0.24749085731700801</v>
      </c>
      <c r="DV19">
        <v>0.15170038373241801</v>
      </c>
      <c r="DW19">
        <v>0.25326553870316498</v>
      </c>
      <c r="DX19">
        <v>0.14735629284889201</v>
      </c>
      <c r="DY19">
        <v>0.196488823699599</v>
      </c>
      <c r="DZ19">
        <v>0.21921583783946799</v>
      </c>
      <c r="EA19">
        <v>0.133587860236448</v>
      </c>
      <c r="EB19">
        <v>0</v>
      </c>
      <c r="EC19">
        <v>0.242316959367264</v>
      </c>
      <c r="ED19">
        <v>0.15374686981077801</v>
      </c>
      <c r="EE19">
        <v>0.149447070397248</v>
      </c>
      <c r="EF19">
        <v>3.1484256202160603E-2</v>
      </c>
      <c r="EG19">
        <v>0.18243902474003901</v>
      </c>
      <c r="EH19">
        <v>0.157970855707743</v>
      </c>
      <c r="EI19">
        <v>0</v>
      </c>
      <c r="EJ19">
        <v>0.112081380357372</v>
      </c>
      <c r="EK19">
        <v>0.11520546466702999</v>
      </c>
      <c r="EL19">
        <v>0.20227616156711101</v>
      </c>
      <c r="EM19">
        <v>0.18165986242976001</v>
      </c>
      <c r="EN19">
        <v>0.201883941774014</v>
      </c>
      <c r="EO19">
        <v>0.149899557177093</v>
      </c>
      <c r="EP19">
        <v>0</v>
      </c>
      <c r="EQ19">
        <v>0.212317006725012</v>
      </c>
      <c r="ER19">
        <v>0.136389475108047</v>
      </c>
      <c r="ES19">
        <v>0.15864819707831901</v>
      </c>
      <c r="ET19">
        <v>0.160549128835281</v>
      </c>
      <c r="EU19">
        <v>0.173869230166039</v>
      </c>
      <c r="EV19">
        <v>0.27106091936082399</v>
      </c>
      <c r="EW19">
        <v>2.9540790261592099E-2</v>
      </c>
      <c r="EX19">
        <v>0.11007785910991</v>
      </c>
      <c r="EY19">
        <v>0.187679617044993</v>
      </c>
      <c r="EZ19">
        <v>0.20296916016151101</v>
      </c>
      <c r="FA19">
        <v>0.102285000616311</v>
      </c>
      <c r="FB19">
        <v>0</v>
      </c>
      <c r="FC19">
        <v>0.152508252709745</v>
      </c>
      <c r="FD19">
        <v>0.296601392599741</v>
      </c>
      <c r="FE19">
        <v>0.15473213688913101</v>
      </c>
      <c r="FF19">
        <v>0</v>
      </c>
      <c r="FG19">
        <v>0.172811078122067</v>
      </c>
      <c r="FH19">
        <v>0.19964279064702301</v>
      </c>
      <c r="FI19">
        <v>0</v>
      </c>
      <c r="FJ19">
        <v>0.17929688046665501</v>
      </c>
      <c r="FK19">
        <v>0.26710593941424898</v>
      </c>
      <c r="FL19">
        <v>0.15071180828175701</v>
      </c>
      <c r="FM19">
        <v>0.306478795883388</v>
      </c>
      <c r="FN19">
        <v>0.17763335813424</v>
      </c>
      <c r="FO19">
        <v>0.172814191004382</v>
      </c>
      <c r="FP19">
        <v>0.21599086979318699</v>
      </c>
      <c r="FQ19">
        <v>0.220497814792567</v>
      </c>
      <c r="FR19">
        <v>0.172555896502463</v>
      </c>
      <c r="FS19">
        <v>9.6579585373400098E-2</v>
      </c>
      <c r="FT19">
        <v>0.51370892006606605</v>
      </c>
      <c r="FU19">
        <v>0.27373122643320003</v>
      </c>
      <c r="FV19">
        <v>0</v>
      </c>
      <c r="FW19">
        <v>0.16958385428584399</v>
      </c>
      <c r="FX19">
        <v>0.16297152138884399</v>
      </c>
      <c r="FY19">
        <v>0.56726542354571696</v>
      </c>
      <c r="FZ19">
        <v>0.14283274129474599</v>
      </c>
      <c r="GA19">
        <v>0.27578066297221299</v>
      </c>
    </row>
    <row r="20" spans="1:183" x14ac:dyDescent="0.45">
      <c r="A20">
        <v>2004</v>
      </c>
      <c r="B20">
        <v>72.993010814901936</v>
      </c>
      <c r="D20">
        <f t="shared" si="0"/>
        <v>17.148655536542059</v>
      </c>
      <c r="E20">
        <v>0.34309235122072401</v>
      </c>
      <c r="F20">
        <v>0.15980512857100301</v>
      </c>
      <c r="G20">
        <v>0.14412509011973801</v>
      </c>
      <c r="H20">
        <v>5.52838511331296E-2</v>
      </c>
      <c r="I20">
        <v>0.16906694000070299</v>
      </c>
      <c r="J20">
        <v>0.12873866848100701</v>
      </c>
      <c r="K20">
        <v>0</v>
      </c>
      <c r="L20">
        <v>0.33684890339468598</v>
      </c>
      <c r="M20">
        <v>0.17234208100948201</v>
      </c>
      <c r="N20">
        <v>0.152221288780714</v>
      </c>
      <c r="O20">
        <v>0.14984007382610101</v>
      </c>
      <c r="P20">
        <v>0.21280614368107501</v>
      </c>
      <c r="Q20">
        <v>0.19764778224853799</v>
      </c>
      <c r="R20">
        <v>0.30685049102321899</v>
      </c>
      <c r="S20">
        <v>0.19554500217498899</v>
      </c>
      <c r="T20">
        <v>9.2069850576589896E-2</v>
      </c>
      <c r="U20">
        <v>0.18504037351178901</v>
      </c>
      <c r="V20">
        <v>0.14127318160026101</v>
      </c>
      <c r="W20">
        <v>0.23291985134669199</v>
      </c>
      <c r="X20">
        <v>0.275266065198363</v>
      </c>
      <c r="Y20">
        <v>0.16677721508829199</v>
      </c>
      <c r="Z20">
        <v>0.20786127626617301</v>
      </c>
      <c r="AA20">
        <v>0.14278890385099799</v>
      </c>
      <c r="AB20">
        <v>0.17060954278260501</v>
      </c>
      <c r="AC20">
        <v>0.23389232147172601</v>
      </c>
      <c r="AD20">
        <v>0.17344616037914001</v>
      </c>
      <c r="AE20">
        <v>0.16245166613283399</v>
      </c>
      <c r="AF20">
        <v>0.20145728582030201</v>
      </c>
      <c r="AG20">
        <v>0.177047573910944</v>
      </c>
      <c r="AH20">
        <v>0.285190682796438</v>
      </c>
      <c r="AI20">
        <v>0.261076216697194</v>
      </c>
      <c r="AJ20">
        <v>0.14601203623372799</v>
      </c>
      <c r="AK20">
        <v>0.153315247707483</v>
      </c>
      <c r="AL20">
        <v>0.129114289831501</v>
      </c>
      <c r="AM20">
        <v>0.408954168762662</v>
      </c>
      <c r="AN20">
        <v>0.203449796290847</v>
      </c>
      <c r="AO20">
        <v>0.16719084985212301</v>
      </c>
      <c r="AP20">
        <v>0</v>
      </c>
      <c r="AQ20">
        <v>0.25898232206662802</v>
      </c>
      <c r="AR20">
        <v>0.11967488529680299</v>
      </c>
      <c r="AS20">
        <v>0.14535417740984899</v>
      </c>
      <c r="AT20">
        <v>4.5976050337520101E-3</v>
      </c>
      <c r="AU20">
        <v>0.147800283135233</v>
      </c>
      <c r="AV20">
        <v>0.12641040486876801</v>
      </c>
      <c r="AW20">
        <v>0</v>
      </c>
      <c r="AX20">
        <v>0.113824535422399</v>
      </c>
      <c r="AY20">
        <v>0.15174549943472901</v>
      </c>
      <c r="AZ20">
        <v>9.1780870289989797E-2</v>
      </c>
      <c r="BA20">
        <v>0.17452744350740601</v>
      </c>
      <c r="BB20">
        <v>0.285768853806949</v>
      </c>
      <c r="BC20">
        <v>0.13502047821468</v>
      </c>
      <c r="BD20">
        <v>0</v>
      </c>
      <c r="BE20">
        <v>0.13629060884442401</v>
      </c>
      <c r="BF20">
        <v>0.160104912935709</v>
      </c>
      <c r="BG20">
        <v>0.19167874820605099</v>
      </c>
      <c r="BH20">
        <v>0.189300663764221</v>
      </c>
      <c r="BI20">
        <v>8.3396786891506106E-2</v>
      </c>
      <c r="BJ20">
        <v>0.149669684062713</v>
      </c>
      <c r="BK20">
        <v>3.05129904616133E-2</v>
      </c>
      <c r="BL20">
        <v>0.16560917313576501</v>
      </c>
      <c r="BM20">
        <v>0.17870029665173501</v>
      </c>
      <c r="BN20">
        <v>0.180695703315708</v>
      </c>
      <c r="BO20">
        <v>9.2711427559032403E-2</v>
      </c>
      <c r="BP20">
        <v>0</v>
      </c>
      <c r="BQ20">
        <v>0.22499296219948201</v>
      </c>
      <c r="BR20">
        <v>0.28682881782205399</v>
      </c>
      <c r="BS20">
        <v>0.16999405957622399</v>
      </c>
      <c r="BT20">
        <v>0</v>
      </c>
      <c r="BU20">
        <v>0.13191786173213399</v>
      </c>
      <c r="BV20">
        <v>0.206569201343373</v>
      </c>
      <c r="BW20">
        <v>0</v>
      </c>
      <c r="BX20">
        <v>0.21322785462351601</v>
      </c>
      <c r="BY20">
        <v>0.25362030968923199</v>
      </c>
      <c r="BZ20">
        <v>0.14963965349275399</v>
      </c>
      <c r="CA20">
        <v>0.26055976947586101</v>
      </c>
      <c r="CB20">
        <v>0.16965431728380501</v>
      </c>
      <c r="CC20">
        <v>0.137473309621474</v>
      </c>
      <c r="CD20">
        <v>0.250265723462539</v>
      </c>
      <c r="CE20">
        <v>0.27183548728259899</v>
      </c>
      <c r="CF20">
        <v>5.8324834486122003E-2</v>
      </c>
      <c r="CG20">
        <v>8.9678574087509996E-2</v>
      </c>
      <c r="CH20">
        <v>0.34611070492706297</v>
      </c>
      <c r="CI20">
        <v>0.69764195940029206</v>
      </c>
      <c r="CJ20">
        <v>0</v>
      </c>
      <c r="CK20">
        <v>0.12789048948666601</v>
      </c>
      <c r="CL20">
        <v>0.109268541219858</v>
      </c>
      <c r="CM20">
        <v>0.33703918072110201</v>
      </c>
      <c r="CN20">
        <v>0.205500635627409</v>
      </c>
      <c r="CO20">
        <v>0.20869247387190601</v>
      </c>
      <c r="CQ20">
        <v>0.34309235122072401</v>
      </c>
      <c r="CR20">
        <v>0.15980512857100301</v>
      </c>
      <c r="CS20">
        <v>0.14412509011973801</v>
      </c>
      <c r="CT20">
        <v>5.52838511331296E-2</v>
      </c>
      <c r="CU20">
        <v>0.16906694000070299</v>
      </c>
      <c r="CV20">
        <v>0.12873866848100701</v>
      </c>
      <c r="CW20">
        <v>0</v>
      </c>
      <c r="CX20">
        <v>0.33684890339468598</v>
      </c>
      <c r="CY20">
        <v>0.17234208100948201</v>
      </c>
      <c r="CZ20">
        <v>0.152221288780714</v>
      </c>
      <c r="DA20">
        <v>0.14984007382610101</v>
      </c>
      <c r="DB20">
        <v>0.21280614368107501</v>
      </c>
      <c r="DC20">
        <v>0.19764778224853799</v>
      </c>
      <c r="DD20">
        <v>0.30685049102321899</v>
      </c>
      <c r="DE20">
        <v>0.19554500217498899</v>
      </c>
      <c r="DF20">
        <v>9.2069850576589896E-2</v>
      </c>
      <c r="DG20">
        <v>0.18504037351178901</v>
      </c>
      <c r="DH20">
        <v>0.14127318160026101</v>
      </c>
      <c r="DI20">
        <v>0.23291985134669199</v>
      </c>
      <c r="DJ20">
        <v>0.275266065198363</v>
      </c>
      <c r="DK20">
        <v>0.16677721508829199</v>
      </c>
      <c r="DL20">
        <v>0.20786127626617301</v>
      </c>
      <c r="DM20">
        <v>0.14278890385099799</v>
      </c>
      <c r="DN20">
        <v>0.17060954278260501</v>
      </c>
      <c r="DO20">
        <v>0.23389232147172601</v>
      </c>
      <c r="DP20">
        <v>0.17344616037914001</v>
      </c>
      <c r="DQ20">
        <v>0.16245166613283399</v>
      </c>
      <c r="DR20">
        <v>0.20145728582030201</v>
      </c>
      <c r="DS20">
        <v>0.177047573910944</v>
      </c>
      <c r="DT20">
        <v>0.285190682796438</v>
      </c>
      <c r="DU20">
        <v>0.261076216697194</v>
      </c>
      <c r="DV20">
        <v>0.14601203623372799</v>
      </c>
      <c r="DW20">
        <v>0.153315247707483</v>
      </c>
      <c r="DX20">
        <v>0.129114289831501</v>
      </c>
      <c r="DY20">
        <v>0.408954168762662</v>
      </c>
      <c r="DZ20">
        <v>0.203449796290847</v>
      </c>
      <c r="EA20">
        <v>0.16719084985212301</v>
      </c>
      <c r="EB20">
        <v>0</v>
      </c>
      <c r="EC20">
        <v>0.25898232206662802</v>
      </c>
      <c r="ED20">
        <v>0.11967488529680299</v>
      </c>
      <c r="EE20">
        <v>0.14535417740984899</v>
      </c>
      <c r="EF20">
        <v>4.5976050337520101E-3</v>
      </c>
      <c r="EG20">
        <v>0.147800283135233</v>
      </c>
      <c r="EH20">
        <v>0.12641040486876801</v>
      </c>
      <c r="EI20">
        <v>0</v>
      </c>
      <c r="EJ20">
        <v>0.113824535422399</v>
      </c>
      <c r="EK20">
        <v>0.15174549943472901</v>
      </c>
      <c r="EL20">
        <v>9.1780870289989797E-2</v>
      </c>
      <c r="EM20">
        <v>0.17452744350740601</v>
      </c>
      <c r="EN20">
        <v>0.285768853806949</v>
      </c>
      <c r="EO20">
        <v>0.13502047821468</v>
      </c>
      <c r="EP20">
        <v>0</v>
      </c>
      <c r="EQ20">
        <v>0.13629060884442401</v>
      </c>
      <c r="ER20">
        <v>0.160104912935709</v>
      </c>
      <c r="ES20">
        <v>0.19167874820605099</v>
      </c>
      <c r="ET20">
        <v>0.189300663764221</v>
      </c>
      <c r="EU20">
        <v>8.3396786891506106E-2</v>
      </c>
      <c r="EV20">
        <v>0.149669684062713</v>
      </c>
      <c r="EW20">
        <v>3.05129904616133E-2</v>
      </c>
      <c r="EX20">
        <v>0.16560917313576501</v>
      </c>
      <c r="EY20">
        <v>0.17870029665173501</v>
      </c>
      <c r="EZ20">
        <v>0.180695703315708</v>
      </c>
      <c r="FA20">
        <v>9.2711427559032403E-2</v>
      </c>
      <c r="FB20">
        <v>0</v>
      </c>
      <c r="FC20">
        <v>0.22499296219948201</v>
      </c>
      <c r="FD20">
        <v>0.28682881782205399</v>
      </c>
      <c r="FE20">
        <v>0.16999405957622399</v>
      </c>
      <c r="FF20">
        <v>0</v>
      </c>
      <c r="FG20">
        <v>0.13191786173213399</v>
      </c>
      <c r="FH20">
        <v>0.206569201343373</v>
      </c>
      <c r="FI20">
        <v>0</v>
      </c>
      <c r="FJ20">
        <v>0.21322785462351601</v>
      </c>
      <c r="FK20">
        <v>0.25362030968923199</v>
      </c>
      <c r="FL20">
        <v>0.14963965349275399</v>
      </c>
      <c r="FM20">
        <v>0.26055976947586101</v>
      </c>
      <c r="FN20">
        <v>0.16965431728380501</v>
      </c>
      <c r="FO20">
        <v>0.137473309621474</v>
      </c>
      <c r="FP20">
        <v>0.250265723462539</v>
      </c>
      <c r="FQ20">
        <v>0.27183548728259899</v>
      </c>
      <c r="FR20">
        <v>5.8324834486122003E-2</v>
      </c>
      <c r="FS20">
        <v>8.9678574087509996E-2</v>
      </c>
      <c r="FT20">
        <v>0.34611070492706297</v>
      </c>
      <c r="FU20">
        <v>0.69764195940029206</v>
      </c>
      <c r="FV20">
        <v>0</v>
      </c>
      <c r="FW20">
        <v>0.12789048948666601</v>
      </c>
      <c r="FX20">
        <v>0.109268541219858</v>
      </c>
      <c r="FY20">
        <v>0.33703918072110201</v>
      </c>
      <c r="FZ20">
        <v>0.205500635627409</v>
      </c>
      <c r="GA20">
        <v>0.20869247387190601</v>
      </c>
    </row>
    <row r="21" spans="1:183" x14ac:dyDescent="0.45">
      <c r="A21">
        <v>2005</v>
      </c>
      <c r="B21">
        <v>76.80544804690598</v>
      </c>
      <c r="D21">
        <f t="shared" si="0"/>
        <v>17.089190981940238</v>
      </c>
      <c r="E21">
        <v>0.26372227693004402</v>
      </c>
      <c r="F21">
        <v>0.14366746904741401</v>
      </c>
      <c r="G21">
        <v>0.13946616069340401</v>
      </c>
      <c r="H21">
        <v>9.6993945238689996E-2</v>
      </c>
      <c r="I21">
        <v>0.338082365199733</v>
      </c>
      <c r="J21">
        <v>0.11221304862720199</v>
      </c>
      <c r="K21">
        <v>0</v>
      </c>
      <c r="L21">
        <v>0.311595177129947</v>
      </c>
      <c r="M21">
        <v>0.21910519724257199</v>
      </c>
      <c r="N21">
        <v>0.141000121387611</v>
      </c>
      <c r="O21">
        <v>0.119239806844369</v>
      </c>
      <c r="P21">
        <v>0.234740110498876</v>
      </c>
      <c r="Q21">
        <v>0.18656165368354599</v>
      </c>
      <c r="R21">
        <v>0.226036141674582</v>
      </c>
      <c r="S21">
        <v>0.196783966591322</v>
      </c>
      <c r="T21">
        <v>0.203528013763941</v>
      </c>
      <c r="U21">
        <v>0.22720685275277699</v>
      </c>
      <c r="V21">
        <v>0.13126452500160199</v>
      </c>
      <c r="W21">
        <v>0.261935930272993</v>
      </c>
      <c r="X21">
        <v>0.28467503807133299</v>
      </c>
      <c r="Y21">
        <v>0.14696156603236801</v>
      </c>
      <c r="Z21">
        <v>0.13901308196073001</v>
      </c>
      <c r="AA21">
        <v>0.11677580575242499</v>
      </c>
      <c r="AB21">
        <v>0.13515444822833</v>
      </c>
      <c r="AC21">
        <v>0.169553905159219</v>
      </c>
      <c r="AD21">
        <v>0.149075803891072</v>
      </c>
      <c r="AE21">
        <v>0.114294601599732</v>
      </c>
      <c r="AF21">
        <v>0.26178016361985001</v>
      </c>
      <c r="AG21">
        <v>0.17511381208990201</v>
      </c>
      <c r="AH21">
        <v>0.17286027171177201</v>
      </c>
      <c r="AI21">
        <v>0.22622124602541899</v>
      </c>
      <c r="AJ21">
        <v>0.14138311043334501</v>
      </c>
      <c r="AK21">
        <v>0.16348887573461901</v>
      </c>
      <c r="AL21">
        <v>0.116350257741273</v>
      </c>
      <c r="AM21">
        <v>7.9384987014033306E-2</v>
      </c>
      <c r="AN21">
        <v>0.15442473187036601</v>
      </c>
      <c r="AO21">
        <v>0.25666763411195298</v>
      </c>
      <c r="AP21">
        <v>0</v>
      </c>
      <c r="AQ21">
        <v>0.10339542739136499</v>
      </c>
      <c r="AR21">
        <v>0.14534471813133901</v>
      </c>
      <c r="AS21">
        <v>0.168037258619429</v>
      </c>
      <c r="AT21">
        <v>5.2522757431095E-3</v>
      </c>
      <c r="AU21">
        <v>0.25987034690022898</v>
      </c>
      <c r="AV21">
        <v>0.105531265634615</v>
      </c>
      <c r="AW21">
        <v>0.303278379407252</v>
      </c>
      <c r="AX21">
        <v>7.9517804727279498E-2</v>
      </c>
      <c r="AY21">
        <v>0.14657997279233301</v>
      </c>
      <c r="AZ21">
        <v>0.128053967196881</v>
      </c>
      <c r="BA21">
        <v>0.186550646891814</v>
      </c>
      <c r="BB21">
        <v>0.30809365716853798</v>
      </c>
      <c r="BC21">
        <v>0.110136810584172</v>
      </c>
      <c r="BD21">
        <v>0</v>
      </c>
      <c r="BE21">
        <v>0.111563130469111</v>
      </c>
      <c r="BF21">
        <v>0.13894685167342399</v>
      </c>
      <c r="BG21">
        <v>0.13821673678427801</v>
      </c>
      <c r="BH21">
        <v>0.200472751986635</v>
      </c>
      <c r="BI21">
        <v>0.165863465975401</v>
      </c>
      <c r="BJ21">
        <v>0.29437349013111103</v>
      </c>
      <c r="BK21">
        <v>2.0972245737018301E-2</v>
      </c>
      <c r="BL21">
        <v>0.16585698258732201</v>
      </c>
      <c r="BM21">
        <v>0.188004419053001</v>
      </c>
      <c r="BN21">
        <v>0.20472320761527199</v>
      </c>
      <c r="BO21">
        <v>7.3708598880025206E-2</v>
      </c>
      <c r="BP21">
        <v>0.36504371393181201</v>
      </c>
      <c r="BQ21">
        <v>0.353897815047713</v>
      </c>
      <c r="BR21">
        <v>0.197526427304932</v>
      </c>
      <c r="BS21">
        <v>0.20344199645629901</v>
      </c>
      <c r="BT21">
        <v>0</v>
      </c>
      <c r="BU21">
        <v>0.102642199289233</v>
      </c>
      <c r="BV21">
        <v>0.22529253623152001</v>
      </c>
      <c r="BW21">
        <v>0</v>
      </c>
      <c r="BX21">
        <v>0.21353021422678301</v>
      </c>
      <c r="BY21">
        <v>0.18527615507568801</v>
      </c>
      <c r="BZ21">
        <v>0.117675790387417</v>
      </c>
      <c r="CA21">
        <v>0.19865982486859399</v>
      </c>
      <c r="CB21">
        <v>0.13239617288952599</v>
      </c>
      <c r="CC21">
        <v>0.112914941580373</v>
      </c>
      <c r="CD21">
        <v>0.14591298994225799</v>
      </c>
      <c r="CE21">
        <v>0.16825810054898499</v>
      </c>
      <c r="CF21">
        <v>0.157008558468646</v>
      </c>
      <c r="CG21">
        <v>7.8437806026791707E-2</v>
      </c>
      <c r="CH21">
        <v>0.30536978880141102</v>
      </c>
      <c r="CI21">
        <v>0.354248234397054</v>
      </c>
      <c r="CJ21">
        <v>0.27187434856563297</v>
      </c>
      <c r="CK21">
        <v>0.108219109464954</v>
      </c>
      <c r="CL21">
        <v>9.9461725722890096E-2</v>
      </c>
      <c r="CM21">
        <v>0.39978293968809903</v>
      </c>
      <c r="CN21">
        <v>0.12111620161798101</v>
      </c>
      <c r="CO21">
        <v>0.28272586768289798</v>
      </c>
      <c r="CQ21">
        <v>0.26372227693004402</v>
      </c>
      <c r="CR21">
        <v>0.14366746904741401</v>
      </c>
      <c r="CS21">
        <v>0.13946616069340401</v>
      </c>
      <c r="CT21">
        <v>9.6993945238689996E-2</v>
      </c>
      <c r="CU21">
        <v>0.338082365199733</v>
      </c>
      <c r="CV21">
        <v>0.11221304862720199</v>
      </c>
      <c r="CW21">
        <v>0</v>
      </c>
      <c r="CX21">
        <v>0.311595177129947</v>
      </c>
      <c r="CY21">
        <v>0.21910519724257199</v>
      </c>
      <c r="CZ21">
        <v>0.141000121387611</v>
      </c>
      <c r="DA21">
        <v>0.119239806844369</v>
      </c>
      <c r="DB21">
        <v>0.234740110498876</v>
      </c>
      <c r="DC21">
        <v>0.18656165368354599</v>
      </c>
      <c r="DD21">
        <v>0.226036141674582</v>
      </c>
      <c r="DE21">
        <v>0.196783966591322</v>
      </c>
      <c r="DF21">
        <v>0.203528013763941</v>
      </c>
      <c r="DG21">
        <v>0.22720685275277699</v>
      </c>
      <c r="DH21">
        <v>0.13126452500160199</v>
      </c>
      <c r="DI21">
        <v>0.261935930272993</v>
      </c>
      <c r="DJ21">
        <v>0.28467503807133299</v>
      </c>
      <c r="DK21">
        <v>0.14696156603236801</v>
      </c>
      <c r="DL21">
        <v>0.13901308196073001</v>
      </c>
      <c r="DM21">
        <v>0.11677580575242499</v>
      </c>
      <c r="DN21">
        <v>0.13515444822833</v>
      </c>
      <c r="DO21">
        <v>0.169553905159219</v>
      </c>
      <c r="DP21">
        <v>0.149075803891072</v>
      </c>
      <c r="DQ21">
        <v>0.114294601599732</v>
      </c>
      <c r="DR21">
        <v>0.26178016361985001</v>
      </c>
      <c r="DS21">
        <v>0.17511381208990201</v>
      </c>
      <c r="DT21">
        <v>0.17286027171177201</v>
      </c>
      <c r="DU21">
        <v>0.22622124602541899</v>
      </c>
      <c r="DV21">
        <v>0.14138311043334501</v>
      </c>
      <c r="DW21">
        <v>0.16348887573461901</v>
      </c>
      <c r="DX21">
        <v>0.116350257741273</v>
      </c>
      <c r="DY21">
        <v>7.9384987014033306E-2</v>
      </c>
      <c r="DZ21">
        <v>0.15442473187036601</v>
      </c>
      <c r="EA21">
        <v>0.25666763411195298</v>
      </c>
      <c r="EB21">
        <v>0</v>
      </c>
      <c r="EC21">
        <v>0.10339542739136499</v>
      </c>
      <c r="ED21">
        <v>0.14534471813133901</v>
      </c>
      <c r="EE21">
        <v>0.168037258619429</v>
      </c>
      <c r="EF21">
        <v>5.2522757431095E-3</v>
      </c>
      <c r="EG21">
        <v>0.25987034690022898</v>
      </c>
      <c r="EH21">
        <v>0.105531265634615</v>
      </c>
      <c r="EI21">
        <v>0.303278379407252</v>
      </c>
      <c r="EJ21">
        <v>7.9517804727279498E-2</v>
      </c>
      <c r="EK21">
        <v>0.14657997279233301</v>
      </c>
      <c r="EL21">
        <v>0.128053967196881</v>
      </c>
      <c r="EM21">
        <v>0.186550646891814</v>
      </c>
      <c r="EN21">
        <v>0.30809365716853798</v>
      </c>
      <c r="EO21">
        <v>0.110136810584172</v>
      </c>
      <c r="EP21">
        <v>0</v>
      </c>
      <c r="EQ21">
        <v>0.111563130469111</v>
      </c>
      <c r="ER21">
        <v>0.13894685167342399</v>
      </c>
      <c r="ES21">
        <v>0.13821673678427801</v>
      </c>
      <c r="ET21">
        <v>0.200472751986635</v>
      </c>
      <c r="EU21">
        <v>0.165863465975401</v>
      </c>
      <c r="EV21">
        <v>0.29437349013111103</v>
      </c>
      <c r="EW21">
        <v>2.0972245737018301E-2</v>
      </c>
      <c r="EX21">
        <v>0.16585698258732201</v>
      </c>
      <c r="EY21">
        <v>0.188004419053001</v>
      </c>
      <c r="EZ21">
        <v>0.20472320761527199</v>
      </c>
      <c r="FA21">
        <v>7.3708598880025206E-2</v>
      </c>
      <c r="FB21">
        <v>0.36504371393181201</v>
      </c>
      <c r="FC21">
        <v>0.353897815047713</v>
      </c>
      <c r="FD21">
        <v>0.197526427304932</v>
      </c>
      <c r="FE21">
        <v>0.20344199645629901</v>
      </c>
      <c r="FF21">
        <v>0</v>
      </c>
      <c r="FG21">
        <v>0.102642199289233</v>
      </c>
      <c r="FH21">
        <v>0.22529253623152001</v>
      </c>
      <c r="FI21">
        <v>0</v>
      </c>
      <c r="FJ21">
        <v>0.21353021422678301</v>
      </c>
      <c r="FK21">
        <v>0.18527615507568801</v>
      </c>
      <c r="FL21">
        <v>0.117675790387417</v>
      </c>
      <c r="FM21">
        <v>0.19865982486859399</v>
      </c>
      <c r="FN21">
        <v>0.13239617288952599</v>
      </c>
      <c r="FO21">
        <v>0.112914941580373</v>
      </c>
      <c r="FP21">
        <v>0.14591298994225799</v>
      </c>
      <c r="FQ21">
        <v>0.16825810054898499</v>
      </c>
      <c r="FR21">
        <v>0.157008558468646</v>
      </c>
      <c r="FS21">
        <v>7.8437806026791707E-2</v>
      </c>
      <c r="FT21">
        <v>0.30536978880141102</v>
      </c>
      <c r="FU21">
        <v>0.354248234397054</v>
      </c>
      <c r="FV21">
        <v>0.27187434856563297</v>
      </c>
      <c r="FW21">
        <v>0.108219109464954</v>
      </c>
      <c r="FX21">
        <v>9.9461725722890096E-2</v>
      </c>
      <c r="FY21">
        <v>0.39978293968809903</v>
      </c>
      <c r="FZ21">
        <v>0.12111620161798101</v>
      </c>
      <c r="GA21">
        <v>0.28272586768289798</v>
      </c>
    </row>
    <row r="22" spans="1:183" x14ac:dyDescent="0.45">
      <c r="A22">
        <v>2006</v>
      </c>
      <c r="B22">
        <v>68.579497422165488</v>
      </c>
      <c r="D22">
        <f t="shared" si="0"/>
        <v>34.091824070052049</v>
      </c>
      <c r="E22">
        <v>0.22945948178518499</v>
      </c>
      <c r="F22">
        <v>0.16386289009513799</v>
      </c>
      <c r="G22">
        <v>0.183018507302285</v>
      </c>
      <c r="H22">
        <v>9.04137708504823E-2</v>
      </c>
      <c r="I22">
        <v>0.19477777057603399</v>
      </c>
      <c r="J22">
        <v>0.14672918047553199</v>
      </c>
      <c r="K22">
        <v>0</v>
      </c>
      <c r="L22">
        <v>0.31768341964760599</v>
      </c>
      <c r="M22">
        <v>0.120049574443816</v>
      </c>
      <c r="N22">
        <v>0.16001273939258501</v>
      </c>
      <c r="O22">
        <v>0.12640361985882101</v>
      </c>
      <c r="P22">
        <v>0.21943529437346099</v>
      </c>
      <c r="Q22">
        <v>0.35805785256051198</v>
      </c>
      <c r="R22">
        <v>0.19140772544516199</v>
      </c>
      <c r="S22">
        <v>0.143596282397221</v>
      </c>
      <c r="T22">
        <v>0.31116603552885103</v>
      </c>
      <c r="U22">
        <v>0.25129891520144898</v>
      </c>
      <c r="V22">
        <v>0.177711684332788</v>
      </c>
      <c r="W22">
        <v>0.10262814728094601</v>
      </c>
      <c r="X22">
        <v>0.297631572267957</v>
      </c>
      <c r="Y22">
        <v>0.137642246243249</v>
      </c>
      <c r="Z22">
        <v>0.19018740376908899</v>
      </c>
      <c r="AA22">
        <v>0.16147147203177201</v>
      </c>
      <c r="AB22">
        <v>0.175626797639824</v>
      </c>
      <c r="AC22">
        <v>13.0551740276989</v>
      </c>
      <c r="AD22">
        <v>0.209226516798863</v>
      </c>
      <c r="AE22">
        <v>0.14355304221700199</v>
      </c>
      <c r="AF22">
        <v>0.29739437495698501</v>
      </c>
      <c r="AG22">
        <v>0.28895996155173898</v>
      </c>
      <c r="AH22">
        <v>0.27369285252719799</v>
      </c>
      <c r="AI22">
        <v>0.26782361761893397</v>
      </c>
      <c r="AJ22">
        <v>0.17405207722070101</v>
      </c>
      <c r="AK22">
        <v>0.19700468687935899</v>
      </c>
      <c r="AL22">
        <v>0.15012409339278601</v>
      </c>
      <c r="AM22">
        <v>0.185191143773144</v>
      </c>
      <c r="AN22">
        <v>0.21147135357279501</v>
      </c>
      <c r="AO22">
        <v>0.25561952245964997</v>
      </c>
      <c r="AP22">
        <v>0</v>
      </c>
      <c r="AQ22">
        <v>0.12043781030285999</v>
      </c>
      <c r="AR22">
        <v>0.185152836238172</v>
      </c>
      <c r="AS22">
        <v>0.21817101547145201</v>
      </c>
      <c r="AT22">
        <v>0.31951277354610602</v>
      </c>
      <c r="AU22">
        <v>0.18647344749028499</v>
      </c>
      <c r="AV22">
        <v>0.180425228581853</v>
      </c>
      <c r="AW22">
        <v>0.194291595905978</v>
      </c>
      <c r="AX22">
        <v>0.101711764251969</v>
      </c>
      <c r="AY22">
        <v>0.196750395539287</v>
      </c>
      <c r="AZ22">
        <v>6.1494687242835099E-2</v>
      </c>
      <c r="BA22">
        <v>0.26432324166298798</v>
      </c>
      <c r="BB22">
        <v>0.18346763288425499</v>
      </c>
      <c r="BC22">
        <v>0.21026173492539901</v>
      </c>
      <c r="BD22">
        <v>0</v>
      </c>
      <c r="BE22">
        <v>0.15388848594094001</v>
      </c>
      <c r="BF22">
        <v>0.13168972094404899</v>
      </c>
      <c r="BG22">
        <v>0.17106633787329401</v>
      </c>
      <c r="BH22">
        <v>0.28753698788714799</v>
      </c>
      <c r="BI22">
        <v>0.127777153694939</v>
      </c>
      <c r="BJ22">
        <v>0.27926233820044699</v>
      </c>
      <c r="BK22">
        <v>0.10267987793231</v>
      </c>
      <c r="BL22">
        <v>0.254418789714146</v>
      </c>
      <c r="BM22">
        <v>0.219339296661269</v>
      </c>
      <c r="BN22">
        <v>0.266358668084901</v>
      </c>
      <c r="BO22">
        <v>8.3823350105522706E-2</v>
      </c>
      <c r="BP22">
        <v>0.26508243422347499</v>
      </c>
      <c r="BQ22">
        <v>0.24052400035697799</v>
      </c>
      <c r="BR22">
        <v>0.29180710643702201</v>
      </c>
      <c r="BS22">
        <v>0.433621145026021</v>
      </c>
      <c r="BT22">
        <v>0</v>
      </c>
      <c r="BU22">
        <v>0.15180625844346801</v>
      </c>
      <c r="BV22">
        <v>0.15327553079426801</v>
      </c>
      <c r="BW22">
        <v>0</v>
      </c>
      <c r="BX22">
        <v>0.32343999048113897</v>
      </c>
      <c r="BY22">
        <v>0.21014766273590599</v>
      </c>
      <c r="BZ22">
        <v>0.15185280640628501</v>
      </c>
      <c r="CA22">
        <v>0.160299523665768</v>
      </c>
      <c r="CB22">
        <v>0.21143297158663901</v>
      </c>
      <c r="CC22">
        <v>0.143362556239544</v>
      </c>
      <c r="CD22">
        <v>0.184687678203868</v>
      </c>
      <c r="CE22">
        <v>0.28937070367829199</v>
      </c>
      <c r="CF22">
        <v>0.21654392508169501</v>
      </c>
      <c r="CG22">
        <v>9.4921292561574194E-2</v>
      </c>
      <c r="CH22">
        <v>0.39982227938231801</v>
      </c>
      <c r="CI22">
        <v>0.30849217885626801</v>
      </c>
      <c r="CJ22">
        <v>0.30873561803653099</v>
      </c>
      <c r="CK22">
        <v>0.148238250129101</v>
      </c>
      <c r="CL22">
        <v>9.67196711323247E-2</v>
      </c>
      <c r="CM22">
        <v>0.30184199714683302</v>
      </c>
      <c r="CN22">
        <v>0.31740611218864101</v>
      </c>
      <c r="CO22">
        <v>0.278416904302144</v>
      </c>
      <c r="CQ22">
        <v>0.22945948178518499</v>
      </c>
      <c r="CR22">
        <v>0.16386289009513799</v>
      </c>
      <c r="CS22">
        <v>0.183018507302285</v>
      </c>
      <c r="CT22">
        <v>9.04137708504823E-2</v>
      </c>
      <c r="CU22">
        <v>0.19477777057603399</v>
      </c>
      <c r="CV22">
        <v>0.14672918047553199</v>
      </c>
      <c r="CW22">
        <v>0</v>
      </c>
      <c r="CX22">
        <v>0.31768341964760599</v>
      </c>
      <c r="CY22">
        <v>0.120049574443816</v>
      </c>
      <c r="CZ22">
        <v>0.16001273939258501</v>
      </c>
      <c r="DA22">
        <v>0.12640361985882101</v>
      </c>
      <c r="DB22">
        <v>0.21943529437346099</v>
      </c>
      <c r="DC22">
        <v>0.35805785256051198</v>
      </c>
      <c r="DD22">
        <v>0.19140772544516199</v>
      </c>
      <c r="DE22">
        <v>0.143596282397221</v>
      </c>
      <c r="DF22">
        <v>0.31116603552885103</v>
      </c>
      <c r="DG22">
        <v>0.25129891520144898</v>
      </c>
      <c r="DH22">
        <v>0.177711684332788</v>
      </c>
      <c r="DI22">
        <v>0.10262814728094601</v>
      </c>
      <c r="DJ22">
        <v>0.297631572267957</v>
      </c>
      <c r="DK22">
        <v>0.137642246243249</v>
      </c>
      <c r="DL22">
        <v>0.19018740376908899</v>
      </c>
      <c r="DM22">
        <v>0.16147147203177201</v>
      </c>
      <c r="DN22">
        <v>0.175626797639824</v>
      </c>
      <c r="DO22">
        <v>13.0551740276989</v>
      </c>
      <c r="DP22">
        <v>0.209226516798863</v>
      </c>
      <c r="DQ22">
        <v>0.14355304221700199</v>
      </c>
      <c r="DR22">
        <v>0.29739437495698501</v>
      </c>
      <c r="DS22">
        <v>0.28895996155173898</v>
      </c>
      <c r="DT22">
        <v>0.27369285252719799</v>
      </c>
      <c r="DU22">
        <v>0.26782361761893397</v>
      </c>
      <c r="DV22">
        <v>0.17405207722070101</v>
      </c>
      <c r="DW22">
        <v>0.19700468687935899</v>
      </c>
      <c r="DX22">
        <v>0.15012409339278601</v>
      </c>
      <c r="DY22">
        <v>0.185191143773144</v>
      </c>
      <c r="DZ22">
        <v>0.21147135357279501</v>
      </c>
      <c r="EA22">
        <v>0.25561952245964997</v>
      </c>
      <c r="EB22">
        <v>0</v>
      </c>
      <c r="EC22">
        <v>0.12043781030285999</v>
      </c>
      <c r="ED22">
        <v>0.185152836238172</v>
      </c>
      <c r="EE22">
        <v>0.21817101547145201</v>
      </c>
      <c r="EF22">
        <v>0.31951277354610602</v>
      </c>
      <c r="EG22">
        <v>0.18647344749028499</v>
      </c>
      <c r="EH22">
        <v>0.180425228581853</v>
      </c>
      <c r="EI22">
        <v>0.194291595905978</v>
      </c>
      <c r="EJ22">
        <v>0.101711764251969</v>
      </c>
      <c r="EK22">
        <v>0.196750395539287</v>
      </c>
      <c r="EL22">
        <v>6.1494687242835099E-2</v>
      </c>
      <c r="EM22">
        <v>0.26432324166298798</v>
      </c>
      <c r="EN22">
        <v>0.18346763288425499</v>
      </c>
      <c r="EO22">
        <v>0.21026173492539901</v>
      </c>
      <c r="EP22">
        <v>0</v>
      </c>
      <c r="EQ22">
        <v>0.15388848594094001</v>
      </c>
      <c r="ER22">
        <v>0.13168972094404899</v>
      </c>
      <c r="ES22">
        <v>0.17106633787329401</v>
      </c>
      <c r="ET22">
        <v>0.28753698788714799</v>
      </c>
      <c r="EU22">
        <v>0.127777153694939</v>
      </c>
      <c r="EV22">
        <v>0.27926233820044699</v>
      </c>
      <c r="EW22">
        <v>0.10267987793231</v>
      </c>
      <c r="EX22">
        <v>0.254418789714146</v>
      </c>
      <c r="EY22">
        <v>0.219339296661269</v>
      </c>
      <c r="EZ22">
        <v>0.266358668084901</v>
      </c>
      <c r="FA22">
        <v>8.3823350105522706E-2</v>
      </c>
      <c r="FB22">
        <v>0.26508243422347499</v>
      </c>
      <c r="FC22">
        <v>0.24052400035697799</v>
      </c>
      <c r="FD22">
        <v>0.29180710643702201</v>
      </c>
      <c r="FE22">
        <v>0.433621145026021</v>
      </c>
      <c r="FF22">
        <v>0</v>
      </c>
      <c r="FG22">
        <v>0.15180625844346801</v>
      </c>
      <c r="FH22">
        <v>0.15327553079426801</v>
      </c>
      <c r="FI22">
        <v>0</v>
      </c>
      <c r="FJ22">
        <v>0.32343999048113897</v>
      </c>
      <c r="FK22">
        <v>0.21014766273590599</v>
      </c>
      <c r="FL22">
        <v>0.15185280640628501</v>
      </c>
      <c r="FM22">
        <v>0.160299523665768</v>
      </c>
      <c r="FN22">
        <v>0.21143297158663901</v>
      </c>
      <c r="FO22">
        <v>0.143362556239544</v>
      </c>
      <c r="FP22">
        <v>0.184687678203868</v>
      </c>
      <c r="FQ22">
        <v>0.28937070367829199</v>
      </c>
      <c r="FR22">
        <v>0.21654392508169501</v>
      </c>
      <c r="FS22">
        <v>9.4921292561574194E-2</v>
      </c>
      <c r="FT22">
        <v>0.39982227938231801</v>
      </c>
      <c r="FU22">
        <v>0.30849217885626801</v>
      </c>
      <c r="FV22">
        <v>0.30873561803653099</v>
      </c>
      <c r="FW22">
        <v>0.148238250129101</v>
      </c>
      <c r="FX22">
        <v>9.67196711323247E-2</v>
      </c>
      <c r="FY22">
        <v>0.30184199714683302</v>
      </c>
      <c r="FZ22">
        <v>0.31740611218864101</v>
      </c>
      <c r="GA22">
        <v>0.278416904302144</v>
      </c>
    </row>
    <row r="23" spans="1:183" x14ac:dyDescent="0.45">
      <c r="A23">
        <v>2007</v>
      </c>
      <c r="B23">
        <v>62.650165906891992</v>
      </c>
      <c r="D23">
        <f t="shared" si="0"/>
        <v>20.188408616958633</v>
      </c>
      <c r="E23">
        <v>0.22685681899247401</v>
      </c>
      <c r="F23">
        <v>0.248433091354473</v>
      </c>
      <c r="G23">
        <v>0.19136258516111701</v>
      </c>
      <c r="H23">
        <v>7.5639181920224299E-2</v>
      </c>
      <c r="I23">
        <v>0.18574640759068101</v>
      </c>
      <c r="J23">
        <v>0.176179133680821</v>
      </c>
      <c r="K23">
        <v>0</v>
      </c>
      <c r="L23">
        <v>0.3547801644529</v>
      </c>
      <c r="M23">
        <v>0.19222270339176301</v>
      </c>
      <c r="N23">
        <v>0.17987399517969899</v>
      </c>
      <c r="O23">
        <v>0.177111862151417</v>
      </c>
      <c r="P23">
        <v>0.36609528847903999</v>
      </c>
      <c r="Q23">
        <v>0.20253814045819599</v>
      </c>
      <c r="R23">
        <v>0.27204894287651599</v>
      </c>
      <c r="S23">
        <v>0.18725380136172101</v>
      </c>
      <c r="T23">
        <v>0.23465520039512</v>
      </c>
      <c r="U23">
        <v>0.214502786908155</v>
      </c>
      <c r="V23">
        <v>0.19656671824501401</v>
      </c>
      <c r="W23">
        <v>8.8779705750297297E-2</v>
      </c>
      <c r="X23">
        <v>0.15770005434884199</v>
      </c>
      <c r="Y23">
        <v>0.19551501652220701</v>
      </c>
      <c r="Z23">
        <v>0.20735598616953199</v>
      </c>
      <c r="AA23">
        <v>0.169174804342415</v>
      </c>
      <c r="AB23">
        <v>0.17115475860062401</v>
      </c>
      <c r="AC23">
        <v>0.14770782273948599</v>
      </c>
      <c r="AD23">
        <v>0.17475934091398501</v>
      </c>
      <c r="AE23">
        <v>0.26005950767389402</v>
      </c>
      <c r="AF23">
        <v>0.24033597182191799</v>
      </c>
      <c r="AG23">
        <v>0.27238444887055202</v>
      </c>
      <c r="AH23">
        <v>0.26407221642485801</v>
      </c>
      <c r="AI23">
        <v>0.27783270272314903</v>
      </c>
      <c r="AJ23">
        <v>0.23318753776239301</v>
      </c>
      <c r="AK23">
        <v>0.207442662745916</v>
      </c>
      <c r="AL23">
        <v>0.16284826690797999</v>
      </c>
      <c r="AM23">
        <v>4.4120698957121403E-2</v>
      </c>
      <c r="AN23">
        <v>0.17882704262753699</v>
      </c>
      <c r="AO23">
        <v>0.12625898573900801</v>
      </c>
      <c r="AP23">
        <v>0.24707864167733501</v>
      </c>
      <c r="AQ23">
        <v>0.179226942221897</v>
      </c>
      <c r="AR23">
        <v>0.12700378779981</v>
      </c>
      <c r="AS23">
        <v>0.16198002932320299</v>
      </c>
      <c r="AT23">
        <v>6.4331535503817996E-2</v>
      </c>
      <c r="AU23">
        <v>0.154759143991441</v>
      </c>
      <c r="AV23">
        <v>0.53868654766478796</v>
      </c>
      <c r="AW23">
        <v>0.27492530120561998</v>
      </c>
      <c r="AX23">
        <v>0.18947546227754999</v>
      </c>
      <c r="AY23">
        <v>0.102347831042142</v>
      </c>
      <c r="AZ23">
        <v>0.16752225208176999</v>
      </c>
      <c r="BA23">
        <v>0.244067890797736</v>
      </c>
      <c r="BB23">
        <v>0.33808444402459098</v>
      </c>
      <c r="BC23">
        <v>0.16902843394362499</v>
      </c>
      <c r="BD23">
        <v>0</v>
      </c>
      <c r="BE23">
        <v>0.17223843800010699</v>
      </c>
      <c r="BF23">
        <v>0.19533813451460499</v>
      </c>
      <c r="BG23">
        <v>0.16712033130951401</v>
      </c>
      <c r="BH23">
        <v>0.26023880766080698</v>
      </c>
      <c r="BI23">
        <v>0.116306729756966</v>
      </c>
      <c r="BJ23">
        <v>0.175151609847331</v>
      </c>
      <c r="BK23">
        <v>6.8950704667512602E-2</v>
      </c>
      <c r="BL23">
        <v>0.28383616212433799</v>
      </c>
      <c r="BM23">
        <v>0.289748612491595</v>
      </c>
      <c r="BN23">
        <v>0.24829098840585301</v>
      </c>
      <c r="BO23">
        <v>0.13900378790430401</v>
      </c>
      <c r="BP23">
        <v>0.16208046516494701</v>
      </c>
      <c r="BQ23">
        <v>0.26712247251601101</v>
      </c>
      <c r="BR23">
        <v>0.20432361191253101</v>
      </c>
      <c r="BS23">
        <v>0.179055504357302</v>
      </c>
      <c r="BT23">
        <v>0.29055581440636902</v>
      </c>
      <c r="BU23">
        <v>0.22498354032069601</v>
      </c>
      <c r="BV23">
        <v>0.11280084490082599</v>
      </c>
      <c r="BW23">
        <v>0</v>
      </c>
      <c r="BX23">
        <v>0.27638223629495901</v>
      </c>
      <c r="BY23">
        <v>0.25693718365607099</v>
      </c>
      <c r="BZ23">
        <v>0.170923438432206</v>
      </c>
      <c r="CA23">
        <v>0.119479284691141</v>
      </c>
      <c r="CB23">
        <v>0.22834918972385901</v>
      </c>
      <c r="CC23">
        <v>0.145252571033293</v>
      </c>
      <c r="CD23">
        <v>0.216349759145402</v>
      </c>
      <c r="CE23">
        <v>0.26241903112235199</v>
      </c>
      <c r="CF23">
        <v>9.3964623837019395E-2</v>
      </c>
      <c r="CG23">
        <v>8.7790893499712599E-2</v>
      </c>
      <c r="CH23">
        <v>0.38801428590452403</v>
      </c>
      <c r="CI23">
        <v>0.34187927387372902</v>
      </c>
      <c r="CJ23">
        <v>0.18680482572378801</v>
      </c>
      <c r="CK23">
        <v>0.192982660358643</v>
      </c>
      <c r="CL23">
        <v>0.15862738775747801</v>
      </c>
      <c r="CM23">
        <v>0.56690774454654602</v>
      </c>
      <c r="CN23">
        <v>0.27034441838225098</v>
      </c>
      <c r="CO23">
        <v>0.227225703052225</v>
      </c>
      <c r="CQ23">
        <v>0.22685681899247401</v>
      </c>
      <c r="CR23">
        <v>0.248433091354473</v>
      </c>
      <c r="CS23">
        <v>0.19136258516111701</v>
      </c>
      <c r="CT23">
        <v>7.5639181920224299E-2</v>
      </c>
      <c r="CU23">
        <v>0.18574640759068101</v>
      </c>
      <c r="CV23">
        <v>0.176179133680821</v>
      </c>
      <c r="CW23">
        <v>0</v>
      </c>
      <c r="CX23">
        <v>0.3547801644529</v>
      </c>
      <c r="CY23">
        <v>0.19222270339176301</v>
      </c>
      <c r="CZ23">
        <v>0.17987399517969899</v>
      </c>
      <c r="DA23">
        <v>0.177111862151417</v>
      </c>
      <c r="DB23">
        <v>0.36609528847903999</v>
      </c>
      <c r="DC23">
        <v>0.20253814045819599</v>
      </c>
      <c r="DD23">
        <v>0.27204894287651599</v>
      </c>
      <c r="DE23">
        <v>0.18725380136172101</v>
      </c>
      <c r="DF23">
        <v>0.23465520039512</v>
      </c>
      <c r="DG23">
        <v>0.214502786908155</v>
      </c>
      <c r="DH23">
        <v>0.19656671824501401</v>
      </c>
      <c r="DI23">
        <v>8.8779705750297297E-2</v>
      </c>
      <c r="DJ23">
        <v>0.15770005434884199</v>
      </c>
      <c r="DK23">
        <v>0.19551501652220701</v>
      </c>
      <c r="DL23">
        <v>0.20735598616953199</v>
      </c>
      <c r="DM23">
        <v>0.169174804342415</v>
      </c>
      <c r="DN23">
        <v>0.17115475860062401</v>
      </c>
      <c r="DO23">
        <v>0.14770782273948599</v>
      </c>
      <c r="DP23">
        <v>0.17475934091398501</v>
      </c>
      <c r="DQ23">
        <v>0.26005950767389402</v>
      </c>
      <c r="DR23">
        <v>0.24033597182191799</v>
      </c>
      <c r="DS23">
        <v>0.27238444887055202</v>
      </c>
      <c r="DT23">
        <v>0.26407221642485801</v>
      </c>
      <c r="DU23">
        <v>0.27783270272314903</v>
      </c>
      <c r="DV23">
        <v>0.23318753776239301</v>
      </c>
      <c r="DW23">
        <v>0.207442662745916</v>
      </c>
      <c r="DX23">
        <v>0.16284826690797999</v>
      </c>
      <c r="DY23">
        <v>4.4120698957121403E-2</v>
      </c>
      <c r="DZ23">
        <v>0.17882704262753699</v>
      </c>
      <c r="EA23">
        <v>0.12625898573900801</v>
      </c>
      <c r="EB23">
        <v>0.24707864167733501</v>
      </c>
      <c r="EC23">
        <v>0.179226942221897</v>
      </c>
      <c r="ED23">
        <v>0.12700378779981</v>
      </c>
      <c r="EE23">
        <v>0.16198002932320299</v>
      </c>
      <c r="EF23">
        <v>6.4331535503817996E-2</v>
      </c>
      <c r="EG23">
        <v>0.154759143991441</v>
      </c>
      <c r="EH23">
        <v>0.53868654766478796</v>
      </c>
      <c r="EI23">
        <v>0.27492530120561998</v>
      </c>
      <c r="EJ23">
        <v>0.18947546227754999</v>
      </c>
      <c r="EK23">
        <v>0.102347831042142</v>
      </c>
      <c r="EL23">
        <v>0.16752225208176999</v>
      </c>
      <c r="EM23">
        <v>0.244067890797736</v>
      </c>
      <c r="EN23">
        <v>0.33808444402459098</v>
      </c>
      <c r="EO23">
        <v>0.16902843394362499</v>
      </c>
      <c r="EP23">
        <v>0</v>
      </c>
      <c r="EQ23">
        <v>0.17223843800010699</v>
      </c>
      <c r="ER23">
        <v>0.19533813451460499</v>
      </c>
      <c r="ES23">
        <v>0.16712033130951401</v>
      </c>
      <c r="ET23">
        <v>0.26023880766080698</v>
      </c>
      <c r="EU23">
        <v>0.116306729756966</v>
      </c>
      <c r="EV23">
        <v>0.175151609847331</v>
      </c>
      <c r="EW23">
        <v>6.8950704667512602E-2</v>
      </c>
      <c r="EX23">
        <v>0.28383616212433799</v>
      </c>
      <c r="EY23">
        <v>0.289748612491595</v>
      </c>
      <c r="EZ23">
        <v>0.24829098840585301</v>
      </c>
      <c r="FA23">
        <v>0.13900378790430401</v>
      </c>
      <c r="FB23">
        <v>0.16208046516494701</v>
      </c>
      <c r="FC23">
        <v>0.26712247251601101</v>
      </c>
      <c r="FD23">
        <v>0.20432361191253101</v>
      </c>
      <c r="FE23">
        <v>0.179055504357302</v>
      </c>
      <c r="FF23">
        <v>0.29055581440636902</v>
      </c>
      <c r="FG23">
        <v>0.22498354032069601</v>
      </c>
      <c r="FH23">
        <v>0.11280084490082599</v>
      </c>
      <c r="FI23">
        <v>0</v>
      </c>
      <c r="FJ23">
        <v>0.27638223629495901</v>
      </c>
      <c r="FK23">
        <v>0.25693718365607099</v>
      </c>
      <c r="FL23">
        <v>0.170923438432206</v>
      </c>
      <c r="FM23">
        <v>0.119479284691141</v>
      </c>
      <c r="FN23">
        <v>0.22834918972385901</v>
      </c>
      <c r="FO23">
        <v>0.145252571033293</v>
      </c>
      <c r="FP23">
        <v>0.216349759145402</v>
      </c>
      <c r="FQ23">
        <v>0.26241903112235199</v>
      </c>
      <c r="FR23">
        <v>9.3964623837019395E-2</v>
      </c>
      <c r="FS23">
        <v>8.7790893499712599E-2</v>
      </c>
      <c r="FT23">
        <v>0.38801428590452403</v>
      </c>
      <c r="FU23">
        <v>0.34187927387372902</v>
      </c>
      <c r="FV23">
        <v>0.18680482572378801</v>
      </c>
      <c r="FW23">
        <v>0.192982660358643</v>
      </c>
      <c r="FX23">
        <v>0.15862738775747801</v>
      </c>
      <c r="FY23">
        <v>0.56690774454654602</v>
      </c>
      <c r="FZ23">
        <v>0.27034441838225098</v>
      </c>
      <c r="GA23">
        <v>0.227225703052225</v>
      </c>
    </row>
    <row r="24" spans="1:183" x14ac:dyDescent="0.45">
      <c r="A24">
        <v>2008</v>
      </c>
      <c r="B24">
        <v>61.510520091751474</v>
      </c>
      <c r="D24">
        <f t="shared" si="0"/>
        <v>39.469978360198063</v>
      </c>
      <c r="E24">
        <v>0.45947109733159802</v>
      </c>
      <c r="F24">
        <v>0.53342448776987805</v>
      </c>
      <c r="G24">
        <v>0.45787037725153601</v>
      </c>
      <c r="H24">
        <v>0.13443971860106699</v>
      </c>
      <c r="I24">
        <v>0.183706379406501</v>
      </c>
      <c r="J24">
        <v>0.40868716689520901</v>
      </c>
      <c r="K24">
        <v>0.16048299700111601</v>
      </c>
      <c r="L24">
        <v>0.69051288046632597</v>
      </c>
      <c r="M24">
        <v>0.43735962136546402</v>
      </c>
      <c r="N24">
        <v>0.48195605383532403</v>
      </c>
      <c r="O24">
        <v>0.35045808686503899</v>
      </c>
      <c r="P24">
        <v>0.474821421463618</v>
      </c>
      <c r="Q24">
        <v>0.39088810241091598</v>
      </c>
      <c r="R24">
        <v>0.23092762234726699</v>
      </c>
      <c r="S24">
        <v>0.474907872304006</v>
      </c>
      <c r="T24">
        <v>0.57743875913369702</v>
      </c>
      <c r="U24">
        <v>0.57000504485771997</v>
      </c>
      <c r="V24">
        <v>0.45486231760241302</v>
      </c>
      <c r="W24">
        <v>0.115603368894825</v>
      </c>
      <c r="X24">
        <v>0.38578558646911998</v>
      </c>
      <c r="Y24">
        <v>0.33445744352963402</v>
      </c>
      <c r="Z24">
        <v>0.43872400125197603</v>
      </c>
      <c r="AA24">
        <v>0.42470476833148701</v>
      </c>
      <c r="AB24">
        <v>0.438599398716008</v>
      </c>
      <c r="AC24">
        <v>0.17638717362325501</v>
      </c>
      <c r="AD24">
        <v>0.44544988374134498</v>
      </c>
      <c r="AE24">
        <v>0.50559061159424501</v>
      </c>
      <c r="AF24">
        <v>0.57812877366846105</v>
      </c>
      <c r="AG24">
        <v>1.26277220991146</v>
      </c>
      <c r="AH24">
        <v>0.47721677480060498</v>
      </c>
      <c r="AI24">
        <v>0.48092859300674001</v>
      </c>
      <c r="AJ24">
        <v>0.48601343360434002</v>
      </c>
      <c r="AK24">
        <v>0.38220982836122402</v>
      </c>
      <c r="AL24">
        <v>0.41948348797986701</v>
      </c>
      <c r="AM24">
        <v>0.237114554146795</v>
      </c>
      <c r="AN24">
        <v>0.38264482745902501</v>
      </c>
      <c r="AO24">
        <v>0.291235778027153</v>
      </c>
      <c r="AP24">
        <v>0.50913452844035401</v>
      </c>
      <c r="AQ24">
        <v>0.33209961062961402</v>
      </c>
      <c r="AR24">
        <v>0.22223792346485299</v>
      </c>
      <c r="AS24">
        <v>0.35610486188552198</v>
      </c>
      <c r="AT24">
        <v>0.28880330878011601</v>
      </c>
      <c r="AU24">
        <v>0.37042452850788499</v>
      </c>
      <c r="AV24">
        <v>0.47238983564910603</v>
      </c>
      <c r="AW24">
        <v>0.37034368272590301</v>
      </c>
      <c r="AX24">
        <v>0.249277511372407</v>
      </c>
      <c r="AY24">
        <v>0.19134164702430401</v>
      </c>
      <c r="AZ24">
        <v>0.29126974762442998</v>
      </c>
      <c r="BA24">
        <v>0.474466579800776</v>
      </c>
      <c r="BB24">
        <v>0.420131707845952</v>
      </c>
      <c r="BC24">
        <v>0.235711317400149</v>
      </c>
      <c r="BD24">
        <v>0.240824308231639</v>
      </c>
      <c r="BE24">
        <v>0.44765232721714598</v>
      </c>
      <c r="BF24">
        <v>0.34522566211552702</v>
      </c>
      <c r="BG24">
        <v>0.225350382433221</v>
      </c>
      <c r="BH24">
        <v>0.60673745015275005</v>
      </c>
      <c r="BI24">
        <v>0.36358227291825501</v>
      </c>
      <c r="BJ24">
        <v>0.29275201863547501</v>
      </c>
      <c r="BK24">
        <v>0.18703608014485601</v>
      </c>
      <c r="BL24">
        <v>0.49004490844778897</v>
      </c>
      <c r="BM24">
        <v>0.367357706583474</v>
      </c>
      <c r="BN24">
        <v>0.45352588727007098</v>
      </c>
      <c r="BO24">
        <v>0.32568901609066297</v>
      </c>
      <c r="BP24">
        <v>0.41484380044701502</v>
      </c>
      <c r="BQ24">
        <v>0.52368585428625103</v>
      </c>
      <c r="BR24">
        <v>0.61555688206775805</v>
      </c>
      <c r="BS24">
        <v>0.369446574351324</v>
      </c>
      <c r="BT24">
        <v>0.48148562970501602</v>
      </c>
      <c r="BU24">
        <v>0.3543932040419</v>
      </c>
      <c r="BV24">
        <v>0.21350584429580699</v>
      </c>
      <c r="BW24">
        <v>0.35251787818861002</v>
      </c>
      <c r="BX24">
        <v>0.52455298258442895</v>
      </c>
      <c r="BY24">
        <v>0.57513790404656095</v>
      </c>
      <c r="BZ24">
        <v>0.45028881374930702</v>
      </c>
      <c r="CA24">
        <v>0.160448952907639</v>
      </c>
      <c r="CB24">
        <v>0.48726070789175802</v>
      </c>
      <c r="CC24">
        <v>0.330647814870692</v>
      </c>
      <c r="CD24">
        <v>0.35817150842777801</v>
      </c>
      <c r="CE24">
        <v>0.383885192114091</v>
      </c>
      <c r="CF24">
        <v>0.14399106349559301</v>
      </c>
      <c r="CG24">
        <v>0.167972951728454</v>
      </c>
      <c r="CH24">
        <v>0.59682960482346104</v>
      </c>
      <c r="CI24">
        <v>0.62188432705761298</v>
      </c>
      <c r="CJ24">
        <v>0.46873116261022102</v>
      </c>
      <c r="CK24">
        <v>0.44651930654591399</v>
      </c>
      <c r="CL24">
        <v>0.40934138365755901</v>
      </c>
      <c r="CM24">
        <v>0.106861675822316</v>
      </c>
      <c r="CN24">
        <v>0.36817047360295302</v>
      </c>
      <c r="CO24">
        <v>0.33736393183775998</v>
      </c>
      <c r="CQ24">
        <v>0.45947109733159802</v>
      </c>
      <c r="CR24">
        <v>0.53342448776987805</v>
      </c>
      <c r="CS24">
        <v>0.45787037725153601</v>
      </c>
      <c r="CT24">
        <v>0.13443971860106699</v>
      </c>
      <c r="CU24">
        <v>0.183706379406501</v>
      </c>
      <c r="CV24">
        <v>0.40868716689520901</v>
      </c>
      <c r="CW24">
        <v>0.16048299700111601</v>
      </c>
      <c r="CX24">
        <v>0.69051288046632597</v>
      </c>
      <c r="CY24">
        <v>0.43735962136546402</v>
      </c>
      <c r="CZ24">
        <v>0.48195605383532403</v>
      </c>
      <c r="DA24">
        <v>0.35045808686503899</v>
      </c>
      <c r="DB24">
        <v>0.474821421463618</v>
      </c>
      <c r="DC24">
        <v>0.39088810241091598</v>
      </c>
      <c r="DD24">
        <v>0.23092762234726699</v>
      </c>
      <c r="DE24">
        <v>0.474907872304006</v>
      </c>
      <c r="DF24">
        <v>0.57743875913369702</v>
      </c>
      <c r="DG24">
        <v>0.57000504485771997</v>
      </c>
      <c r="DH24">
        <v>0.45486231760241302</v>
      </c>
      <c r="DI24">
        <v>0.115603368894825</v>
      </c>
      <c r="DJ24">
        <v>0.38578558646911998</v>
      </c>
      <c r="DK24">
        <v>0.33445744352963402</v>
      </c>
      <c r="DL24">
        <v>0.43872400125197603</v>
      </c>
      <c r="DM24">
        <v>0.42470476833148701</v>
      </c>
      <c r="DN24">
        <v>0.438599398716008</v>
      </c>
      <c r="DO24">
        <v>0.17638717362325501</v>
      </c>
      <c r="DP24">
        <v>0.44544988374134498</v>
      </c>
      <c r="DQ24">
        <v>0.50559061159424501</v>
      </c>
      <c r="DR24">
        <v>0.57812877366846105</v>
      </c>
      <c r="DS24">
        <v>1.26277220991146</v>
      </c>
      <c r="DT24">
        <v>0.47721677480060498</v>
      </c>
      <c r="DU24">
        <v>0.48092859300674001</v>
      </c>
      <c r="DV24">
        <v>0.48601343360434002</v>
      </c>
      <c r="DW24">
        <v>0.38220982836122402</v>
      </c>
      <c r="DX24">
        <v>0.41948348797986701</v>
      </c>
      <c r="DY24">
        <v>0.237114554146795</v>
      </c>
      <c r="DZ24">
        <v>0.38264482745902501</v>
      </c>
      <c r="EA24">
        <v>0.291235778027153</v>
      </c>
      <c r="EB24">
        <v>0.50913452844035401</v>
      </c>
      <c r="EC24">
        <v>0.33209961062961402</v>
      </c>
      <c r="ED24">
        <v>0.22223792346485299</v>
      </c>
      <c r="EE24">
        <v>0.35610486188552198</v>
      </c>
      <c r="EF24">
        <v>0.28880330878011601</v>
      </c>
      <c r="EG24">
        <v>0.37042452850788499</v>
      </c>
      <c r="EH24">
        <v>0.47238983564910603</v>
      </c>
      <c r="EI24">
        <v>0.37034368272590301</v>
      </c>
      <c r="EJ24">
        <v>0.249277511372407</v>
      </c>
      <c r="EK24">
        <v>0.19134164702430401</v>
      </c>
      <c r="EL24">
        <v>0.29126974762442998</v>
      </c>
      <c r="EM24">
        <v>0.474466579800776</v>
      </c>
      <c r="EN24">
        <v>0.420131707845952</v>
      </c>
      <c r="EO24">
        <v>0.235711317400149</v>
      </c>
      <c r="EP24">
        <v>0.240824308231639</v>
      </c>
      <c r="EQ24">
        <v>0.44765232721714598</v>
      </c>
      <c r="ER24">
        <v>0.34522566211552702</v>
      </c>
      <c r="ES24">
        <v>0.225350382433221</v>
      </c>
      <c r="ET24">
        <v>0.60673745015275005</v>
      </c>
      <c r="EU24">
        <v>0.36358227291825501</v>
      </c>
      <c r="EV24">
        <v>0.29275201863547501</v>
      </c>
      <c r="EW24">
        <v>0.18703608014485601</v>
      </c>
      <c r="EX24">
        <v>0.49004490844778897</v>
      </c>
      <c r="EY24">
        <v>0.367357706583474</v>
      </c>
      <c r="EZ24">
        <v>0.45352588727007098</v>
      </c>
      <c r="FA24">
        <v>0.32568901609066297</v>
      </c>
      <c r="FB24">
        <v>0.41484380044701502</v>
      </c>
      <c r="FC24">
        <v>0.52368585428625103</v>
      </c>
      <c r="FD24">
        <v>0.61555688206775805</v>
      </c>
      <c r="FE24">
        <v>0.369446574351324</v>
      </c>
      <c r="FF24">
        <v>0.48148562970501602</v>
      </c>
      <c r="FG24">
        <v>0.3543932040419</v>
      </c>
      <c r="FH24">
        <v>0.21350584429580699</v>
      </c>
      <c r="FI24">
        <v>0.35251787818861002</v>
      </c>
      <c r="FJ24">
        <v>0.52455298258442895</v>
      </c>
      <c r="FK24">
        <v>0.57513790404656095</v>
      </c>
      <c r="FL24">
        <v>0.45028881374930702</v>
      </c>
      <c r="FM24">
        <v>0.160448952907639</v>
      </c>
      <c r="FN24">
        <v>0.48726070789175802</v>
      </c>
      <c r="FO24">
        <v>0.330647814870692</v>
      </c>
      <c r="FP24">
        <v>0.35817150842777801</v>
      </c>
      <c r="FQ24">
        <v>0.383885192114091</v>
      </c>
      <c r="FR24">
        <v>0.14399106349559301</v>
      </c>
      <c r="FS24">
        <v>0.167972951728454</v>
      </c>
      <c r="FT24">
        <v>0.59682960482346104</v>
      </c>
      <c r="FU24">
        <v>0.62188432705761298</v>
      </c>
      <c r="FV24">
        <v>0.46873116261022102</v>
      </c>
      <c r="FW24">
        <v>0.44651930654591399</v>
      </c>
      <c r="FX24">
        <v>0.40934138365755901</v>
      </c>
      <c r="FY24">
        <v>0.106861675822316</v>
      </c>
      <c r="FZ24">
        <v>0.36817047360295302</v>
      </c>
      <c r="GA24">
        <v>0.33736393183775998</v>
      </c>
    </row>
    <row r="25" spans="1:183" x14ac:dyDescent="0.45">
      <c r="A25">
        <v>2009</v>
      </c>
      <c r="B25">
        <v>62.804745240605975</v>
      </c>
      <c r="D25">
        <f t="shared" si="0"/>
        <v>29.898435093210292</v>
      </c>
      <c r="E25">
        <v>0.34803084934025202</v>
      </c>
      <c r="F25">
        <v>0.32147154960278801</v>
      </c>
      <c r="G25">
        <v>0.36131860246013903</v>
      </c>
      <c r="H25">
        <v>9.78991688214262E-2</v>
      </c>
      <c r="I25">
        <v>0.248473475800501</v>
      </c>
      <c r="J25">
        <v>0.30606316965966002</v>
      </c>
      <c r="K25">
        <v>0.17120963319506899</v>
      </c>
      <c r="L25">
        <v>0.40577616929148502</v>
      </c>
      <c r="M25">
        <v>0.32753653858925302</v>
      </c>
      <c r="N25">
        <v>0.33890540739300701</v>
      </c>
      <c r="O25">
        <v>0.20299658918555499</v>
      </c>
      <c r="P25">
        <v>0.33120560907438901</v>
      </c>
      <c r="Q25">
        <v>0.25376917721435799</v>
      </c>
      <c r="R25">
        <v>0.178206173396246</v>
      </c>
      <c r="S25">
        <v>0.38152237517601401</v>
      </c>
      <c r="T25">
        <v>0.54573516307352199</v>
      </c>
      <c r="U25">
        <v>0.34948590329351997</v>
      </c>
      <c r="V25">
        <v>0.31163390674842401</v>
      </c>
      <c r="W25">
        <v>0.14829127997640601</v>
      </c>
      <c r="X25">
        <v>0.310174011953814</v>
      </c>
      <c r="Y25">
        <v>0.308081181280003</v>
      </c>
      <c r="Z25">
        <v>0.357930427858063</v>
      </c>
      <c r="AA25">
        <v>0.31105921186799301</v>
      </c>
      <c r="AB25">
        <v>0.35540380936927102</v>
      </c>
      <c r="AC25">
        <v>0.178248201630266</v>
      </c>
      <c r="AD25">
        <v>0.39067497411302299</v>
      </c>
      <c r="AE25">
        <v>0.32177300745937398</v>
      </c>
      <c r="AF25">
        <v>0.50825530363939198</v>
      </c>
      <c r="AG25">
        <v>0.291410851145464</v>
      </c>
      <c r="AH25">
        <v>0.38668281913201102</v>
      </c>
      <c r="AI25">
        <v>0.30880282383164198</v>
      </c>
      <c r="AJ25">
        <v>0.37278851448571299</v>
      </c>
      <c r="AK25">
        <v>0.286202976972326</v>
      </c>
      <c r="AL25">
        <v>0.34569670620867599</v>
      </c>
      <c r="AM25">
        <v>0.20902812396873699</v>
      </c>
      <c r="AN25">
        <v>0.25476249530318401</v>
      </c>
      <c r="AO25">
        <v>0.34264159753007201</v>
      </c>
      <c r="AP25">
        <v>0.42827405869811902</v>
      </c>
      <c r="AQ25">
        <v>0.173094702875453</v>
      </c>
      <c r="AR25">
        <v>0.28778644069265102</v>
      </c>
      <c r="AS25">
        <v>0.35847107268210099</v>
      </c>
      <c r="AT25">
        <v>0.23759578155998201</v>
      </c>
      <c r="AU25">
        <v>0.31556767849621298</v>
      </c>
      <c r="AV25">
        <v>0.423923787531646</v>
      </c>
      <c r="AW25">
        <v>0.33575607882130898</v>
      </c>
      <c r="AX25">
        <v>0.16820288757121399</v>
      </c>
      <c r="AY25">
        <v>0.18382767070702</v>
      </c>
      <c r="AZ25">
        <v>0.26505171013798001</v>
      </c>
      <c r="BA25">
        <v>0.34887236941113597</v>
      </c>
      <c r="BB25">
        <v>0.32822554510034602</v>
      </c>
      <c r="BC25">
        <v>0.171341389567466</v>
      </c>
      <c r="BD25">
        <v>0.212513227650134</v>
      </c>
      <c r="BE25">
        <v>0.33823008244264902</v>
      </c>
      <c r="BF25">
        <v>0.255588793128109</v>
      </c>
      <c r="BG25">
        <v>0.28782937346320098</v>
      </c>
      <c r="BH25">
        <v>0.46301053065468101</v>
      </c>
      <c r="BI25">
        <v>0.24980362216513399</v>
      </c>
      <c r="BJ25">
        <v>0.277128650901734</v>
      </c>
      <c r="BK25">
        <v>5.9588600504390798E-2</v>
      </c>
      <c r="BL25">
        <v>0.306337487733787</v>
      </c>
      <c r="BM25">
        <v>0.21832699769804001</v>
      </c>
      <c r="BN25">
        <v>0.45897376796607597</v>
      </c>
      <c r="BO25">
        <v>0.183260499632979</v>
      </c>
      <c r="BP25">
        <v>0.34065390400315898</v>
      </c>
      <c r="BQ25">
        <v>0.48552385521972102</v>
      </c>
      <c r="BR25">
        <v>0.44145693251431301</v>
      </c>
      <c r="BS25">
        <v>0.20535102694190899</v>
      </c>
      <c r="BT25">
        <v>0.37727243228101698</v>
      </c>
      <c r="BU25">
        <v>0.262774183344954</v>
      </c>
      <c r="BV25">
        <v>0.28905060539155703</v>
      </c>
      <c r="BW25">
        <v>0.18252609440397199</v>
      </c>
      <c r="BX25">
        <v>0.35738951422265203</v>
      </c>
      <c r="BY25">
        <v>0.36381011259202001</v>
      </c>
      <c r="BZ25">
        <v>0.32434999552003801</v>
      </c>
      <c r="CA25">
        <v>0.19624896154836899</v>
      </c>
      <c r="CB25">
        <v>0.42724297217186002</v>
      </c>
      <c r="CC25">
        <v>0.24070216046814399</v>
      </c>
      <c r="CD25">
        <v>0.26909473287665497</v>
      </c>
      <c r="CE25">
        <v>0.28401652492748503</v>
      </c>
      <c r="CF25">
        <v>7.2464160523677601E-2</v>
      </c>
      <c r="CG25">
        <v>0.11370167414234</v>
      </c>
      <c r="CH25">
        <v>0.38661804836024</v>
      </c>
      <c r="CI25">
        <v>0.40398070978973399</v>
      </c>
      <c r="CJ25">
        <v>0.440963106542475</v>
      </c>
      <c r="CK25">
        <v>0.32623892255165998</v>
      </c>
      <c r="CL25">
        <v>0.25897982239835499</v>
      </c>
      <c r="CM25">
        <v>0.15492944715962001</v>
      </c>
      <c r="CN25">
        <v>0.34535286574120999</v>
      </c>
      <c r="CO25">
        <v>0.25318388048542401</v>
      </c>
      <c r="CQ25">
        <v>0.34803084934025202</v>
      </c>
      <c r="CR25">
        <v>0.32147154960278801</v>
      </c>
      <c r="CS25">
        <v>0.36131860246013903</v>
      </c>
      <c r="CT25">
        <v>9.78991688214262E-2</v>
      </c>
      <c r="CU25">
        <v>0.248473475800501</v>
      </c>
      <c r="CV25">
        <v>0.30606316965966002</v>
      </c>
      <c r="CW25">
        <v>0.17120963319506899</v>
      </c>
      <c r="CX25">
        <v>0.40577616929148502</v>
      </c>
      <c r="CY25">
        <v>0.32753653858925302</v>
      </c>
      <c r="CZ25">
        <v>0.33890540739300701</v>
      </c>
      <c r="DA25">
        <v>0.20299658918555499</v>
      </c>
      <c r="DB25">
        <v>0.33120560907438901</v>
      </c>
      <c r="DC25">
        <v>0.25376917721435799</v>
      </c>
      <c r="DD25">
        <v>0.178206173396246</v>
      </c>
      <c r="DE25">
        <v>0.38152237517601401</v>
      </c>
      <c r="DF25">
        <v>0.54573516307352199</v>
      </c>
      <c r="DG25">
        <v>0.34948590329351997</v>
      </c>
      <c r="DH25">
        <v>0.31163390674842401</v>
      </c>
      <c r="DI25">
        <v>0.14829127997640601</v>
      </c>
      <c r="DJ25">
        <v>0.310174011953814</v>
      </c>
      <c r="DK25">
        <v>0.308081181280003</v>
      </c>
      <c r="DL25">
        <v>0.357930427858063</v>
      </c>
      <c r="DM25">
        <v>0.31105921186799301</v>
      </c>
      <c r="DN25">
        <v>0.35540380936927102</v>
      </c>
      <c r="DO25">
        <v>0.178248201630266</v>
      </c>
      <c r="DP25">
        <v>0.39067497411302299</v>
      </c>
      <c r="DQ25">
        <v>0.32177300745937398</v>
      </c>
      <c r="DR25">
        <v>0.50825530363939198</v>
      </c>
      <c r="DS25">
        <v>0.291410851145464</v>
      </c>
      <c r="DT25">
        <v>0.38668281913201102</v>
      </c>
      <c r="DU25">
        <v>0.30880282383164198</v>
      </c>
      <c r="DV25">
        <v>0.37278851448571299</v>
      </c>
      <c r="DW25">
        <v>0.286202976972326</v>
      </c>
      <c r="DX25">
        <v>0.34569670620867599</v>
      </c>
      <c r="DY25">
        <v>0.20902812396873699</v>
      </c>
      <c r="DZ25">
        <v>0.25476249530318401</v>
      </c>
      <c r="EA25">
        <v>0.34264159753007201</v>
      </c>
      <c r="EB25">
        <v>0.42827405869811902</v>
      </c>
      <c r="EC25">
        <v>0.173094702875453</v>
      </c>
      <c r="ED25">
        <v>0.28778644069265102</v>
      </c>
      <c r="EE25">
        <v>0.35847107268210099</v>
      </c>
      <c r="EF25">
        <v>0.23759578155998201</v>
      </c>
      <c r="EG25">
        <v>0.31556767849621298</v>
      </c>
      <c r="EH25">
        <v>0.423923787531646</v>
      </c>
      <c r="EI25">
        <v>0.33575607882130898</v>
      </c>
      <c r="EJ25">
        <v>0.16820288757121399</v>
      </c>
      <c r="EK25">
        <v>0.18382767070702</v>
      </c>
      <c r="EL25">
        <v>0.26505171013798001</v>
      </c>
      <c r="EM25">
        <v>0.34887236941113597</v>
      </c>
      <c r="EN25">
        <v>0.32822554510034602</v>
      </c>
      <c r="EO25">
        <v>0.171341389567466</v>
      </c>
      <c r="EP25">
        <v>0.212513227650134</v>
      </c>
      <c r="EQ25">
        <v>0.33823008244264902</v>
      </c>
      <c r="ER25">
        <v>0.255588793128109</v>
      </c>
      <c r="ES25">
        <v>0.28782937346320098</v>
      </c>
      <c r="ET25">
        <v>0.46301053065468101</v>
      </c>
      <c r="EU25">
        <v>0.24980362216513399</v>
      </c>
      <c r="EV25">
        <v>0.277128650901734</v>
      </c>
      <c r="EW25">
        <v>5.9588600504390798E-2</v>
      </c>
      <c r="EX25">
        <v>0.306337487733787</v>
      </c>
      <c r="EY25">
        <v>0.21832699769804001</v>
      </c>
      <c r="EZ25">
        <v>0.45897376796607597</v>
      </c>
      <c r="FA25">
        <v>0.183260499632979</v>
      </c>
      <c r="FB25">
        <v>0.34065390400315898</v>
      </c>
      <c r="FC25">
        <v>0.48552385521972102</v>
      </c>
      <c r="FD25">
        <v>0.44145693251431301</v>
      </c>
      <c r="FE25">
        <v>0.20535102694190899</v>
      </c>
      <c r="FF25">
        <v>0.37727243228101698</v>
      </c>
      <c r="FG25">
        <v>0.262774183344954</v>
      </c>
      <c r="FH25">
        <v>0.28905060539155703</v>
      </c>
      <c r="FI25">
        <v>0.18252609440397199</v>
      </c>
      <c r="FJ25">
        <v>0.35738951422265203</v>
      </c>
      <c r="FK25">
        <v>0.36381011259202001</v>
      </c>
      <c r="FL25">
        <v>0.32434999552003801</v>
      </c>
      <c r="FM25">
        <v>0.19624896154836899</v>
      </c>
      <c r="FN25">
        <v>0.42724297217186002</v>
      </c>
      <c r="FO25">
        <v>0.24070216046814399</v>
      </c>
      <c r="FP25">
        <v>0.26909473287665497</v>
      </c>
      <c r="FQ25">
        <v>0.28401652492748503</v>
      </c>
      <c r="FR25">
        <v>7.2464160523677601E-2</v>
      </c>
      <c r="FS25">
        <v>0.11370167414234</v>
      </c>
      <c r="FT25">
        <v>0.38661804836024</v>
      </c>
      <c r="FU25">
        <v>0.40398070978973399</v>
      </c>
      <c r="FV25">
        <v>0.440963106542475</v>
      </c>
      <c r="FW25">
        <v>0.32623892255165998</v>
      </c>
      <c r="FX25">
        <v>0.25897982239835499</v>
      </c>
      <c r="FY25">
        <v>0.15492944715962001</v>
      </c>
      <c r="FZ25">
        <v>0.34535286574120999</v>
      </c>
      <c r="GA25">
        <v>0.25318388048542401</v>
      </c>
    </row>
    <row r="26" spans="1:183" x14ac:dyDescent="0.45">
      <c r="A26">
        <v>2010</v>
      </c>
      <c r="B26">
        <v>58.064171738242273</v>
      </c>
      <c r="D26">
        <f t="shared" si="0"/>
        <v>21.978561942673778</v>
      </c>
      <c r="E26">
        <v>0.24721918183578701</v>
      </c>
      <c r="F26">
        <v>0.26115903232467302</v>
      </c>
      <c r="G26">
        <v>0.27728392301462501</v>
      </c>
      <c r="H26">
        <v>8.2160644854288395E-2</v>
      </c>
      <c r="I26">
        <v>0.16971474541084899</v>
      </c>
      <c r="J26">
        <v>0.25721177692546898</v>
      </c>
      <c r="K26">
        <v>0.131656185879055</v>
      </c>
      <c r="L26">
        <v>0.28111192904280602</v>
      </c>
      <c r="M26">
        <v>0.177747400078236</v>
      </c>
      <c r="N26">
        <v>0.202329122605164</v>
      </c>
      <c r="O26">
        <v>0.15479290236724999</v>
      </c>
      <c r="P26">
        <v>0.26334628242921299</v>
      </c>
      <c r="Q26">
        <v>0.205128749334612</v>
      </c>
      <c r="R26">
        <v>0.175463302381929</v>
      </c>
      <c r="S26">
        <v>0.20814977956004799</v>
      </c>
      <c r="T26">
        <v>0.45387406721343998</v>
      </c>
      <c r="U26">
        <v>0.234650222175731</v>
      </c>
      <c r="V26">
        <v>0.252744142919273</v>
      </c>
      <c r="W26">
        <v>0.147678638512593</v>
      </c>
      <c r="X26">
        <v>0.20349508258209001</v>
      </c>
      <c r="Y26">
        <v>0.26831346735301398</v>
      </c>
      <c r="Z26">
        <v>0.263500241745319</v>
      </c>
      <c r="AA26">
        <v>0.27596080417604402</v>
      </c>
      <c r="AB26">
        <v>0.249213005579832</v>
      </c>
      <c r="AC26">
        <v>0.225226978768961</v>
      </c>
      <c r="AD26">
        <v>0.39706643193587998</v>
      </c>
      <c r="AE26">
        <v>0.18266541010305701</v>
      </c>
      <c r="AF26">
        <v>0.405645614760129</v>
      </c>
      <c r="AG26">
        <v>0.179049330342375</v>
      </c>
      <c r="AH26">
        <v>0.20817660535215399</v>
      </c>
      <c r="AI26">
        <v>0.23689701891089501</v>
      </c>
      <c r="AJ26">
        <v>0.30287488291422898</v>
      </c>
      <c r="AK26">
        <v>0.187286296144346</v>
      </c>
      <c r="AL26">
        <v>0.29787763717153998</v>
      </c>
      <c r="AM26">
        <v>0.16261798552100601</v>
      </c>
      <c r="AN26">
        <v>0.176183501804384</v>
      </c>
      <c r="AO26">
        <v>0.116421772466343</v>
      </c>
      <c r="AP26">
        <v>0.23026386513211999</v>
      </c>
      <c r="AQ26">
        <v>0.11276657728062001</v>
      </c>
      <c r="AR26">
        <v>0.15603654738249301</v>
      </c>
      <c r="AS26">
        <v>0.27814840018750198</v>
      </c>
      <c r="AT26">
        <v>0.116209612026589</v>
      </c>
      <c r="AU26">
        <v>0.20671296868185399</v>
      </c>
      <c r="AV26">
        <v>0.34146182635619299</v>
      </c>
      <c r="AW26">
        <v>0.17862031612413801</v>
      </c>
      <c r="AX26">
        <v>0.140820745931449</v>
      </c>
      <c r="AY26">
        <v>0.16228933475207499</v>
      </c>
      <c r="AZ26">
        <v>0.13771630084925701</v>
      </c>
      <c r="BA26">
        <v>0.211360546822179</v>
      </c>
      <c r="BB26">
        <v>0.13187630662039501</v>
      </c>
      <c r="BC26">
        <v>0.140863197574915</v>
      </c>
      <c r="BD26">
        <v>0.14080630201417299</v>
      </c>
      <c r="BE26">
        <v>0.25846954616157403</v>
      </c>
      <c r="BF26">
        <v>0.16903214895927501</v>
      </c>
      <c r="BG26">
        <v>0.17894011614098501</v>
      </c>
      <c r="BH26">
        <v>0.32021968473620999</v>
      </c>
      <c r="BI26">
        <v>8.9424898151118898E-2</v>
      </c>
      <c r="BJ26">
        <v>0.150344466144645</v>
      </c>
      <c r="BK26">
        <v>0.199199041533177</v>
      </c>
      <c r="BL26">
        <v>0.19050029727766499</v>
      </c>
      <c r="BM26">
        <v>0.205583002126068</v>
      </c>
      <c r="BN26">
        <v>0.31189150058210802</v>
      </c>
      <c r="BO26">
        <v>0.22590481384963401</v>
      </c>
      <c r="BP26">
        <v>0.139047960714761</v>
      </c>
      <c r="BQ26">
        <v>0.37473948613104802</v>
      </c>
      <c r="BR26">
        <v>0.248413393138875</v>
      </c>
      <c r="BS26">
        <v>0.14121950122237201</v>
      </c>
      <c r="BT26">
        <v>0.193760409145636</v>
      </c>
      <c r="BU26">
        <v>0.15963705407592299</v>
      </c>
      <c r="BV26">
        <v>0.28603203605747901</v>
      </c>
      <c r="BW26">
        <v>0.114425919510586</v>
      </c>
      <c r="BX26">
        <v>0.264155221518942</v>
      </c>
      <c r="BY26">
        <v>0.24497726389324301</v>
      </c>
      <c r="BZ26">
        <v>0.36811222678623201</v>
      </c>
      <c r="CA26">
        <v>0.157354680313948</v>
      </c>
      <c r="CB26">
        <v>0.29060310958269298</v>
      </c>
      <c r="CC26">
        <v>0.18300758979708001</v>
      </c>
      <c r="CD26">
        <v>0.19290982873100901</v>
      </c>
      <c r="CE26">
        <v>0.21159769739442799</v>
      </c>
      <c r="CF26">
        <v>7.4480026626755097E-2</v>
      </c>
      <c r="CG26">
        <v>0.12900277292895401</v>
      </c>
      <c r="CH26">
        <v>0.30821307183312502</v>
      </c>
      <c r="CI26">
        <v>0.287674428593784</v>
      </c>
      <c r="CJ26">
        <v>0.20028111631008799</v>
      </c>
      <c r="CK26">
        <v>0.230597368727844</v>
      </c>
      <c r="CL26">
        <v>0.17699745205275899</v>
      </c>
      <c r="CM26">
        <v>0.66925833629514098</v>
      </c>
      <c r="CN26">
        <v>0.20686752432476199</v>
      </c>
      <c r="CO26">
        <v>0.20019819337714301</v>
      </c>
      <c r="CQ26">
        <v>0.24721918183578701</v>
      </c>
      <c r="CR26">
        <v>0.26115903232467302</v>
      </c>
      <c r="CS26">
        <v>0.27728392301462501</v>
      </c>
      <c r="CT26">
        <v>8.2160644854288395E-2</v>
      </c>
      <c r="CU26">
        <v>0.16971474541084899</v>
      </c>
      <c r="CV26">
        <v>0.25721177692546898</v>
      </c>
      <c r="CW26">
        <v>0.131656185879055</v>
      </c>
      <c r="CX26">
        <v>0.28111192904280602</v>
      </c>
      <c r="CY26">
        <v>0.177747400078236</v>
      </c>
      <c r="CZ26">
        <v>0.202329122605164</v>
      </c>
      <c r="DA26">
        <v>0.15479290236724999</v>
      </c>
      <c r="DB26">
        <v>0.26334628242921299</v>
      </c>
      <c r="DC26">
        <v>0.205128749334612</v>
      </c>
      <c r="DD26">
        <v>0.175463302381929</v>
      </c>
      <c r="DE26">
        <v>0.20814977956004799</v>
      </c>
      <c r="DF26">
        <v>0.45387406721343998</v>
      </c>
      <c r="DG26">
        <v>0.234650222175731</v>
      </c>
      <c r="DH26">
        <v>0.252744142919273</v>
      </c>
      <c r="DI26">
        <v>0.147678638512593</v>
      </c>
      <c r="DJ26">
        <v>0.20349508258209001</v>
      </c>
      <c r="DK26">
        <v>0.26831346735301398</v>
      </c>
      <c r="DL26">
        <v>0.263500241745319</v>
      </c>
      <c r="DM26">
        <v>0.27596080417604402</v>
      </c>
      <c r="DN26">
        <v>0.249213005579832</v>
      </c>
      <c r="DO26">
        <v>0.225226978768961</v>
      </c>
      <c r="DP26">
        <v>0.39706643193587998</v>
      </c>
      <c r="DQ26">
        <v>0.18266541010305701</v>
      </c>
      <c r="DR26">
        <v>0.405645614760129</v>
      </c>
      <c r="DS26">
        <v>0.179049330342375</v>
      </c>
      <c r="DT26">
        <v>0.20817660535215399</v>
      </c>
      <c r="DU26">
        <v>0.23689701891089501</v>
      </c>
      <c r="DV26">
        <v>0.30287488291422898</v>
      </c>
      <c r="DW26">
        <v>0.187286296144346</v>
      </c>
      <c r="DX26">
        <v>0.29787763717153998</v>
      </c>
      <c r="DY26">
        <v>0.16261798552100601</v>
      </c>
      <c r="DZ26">
        <v>0.176183501804384</v>
      </c>
      <c r="EA26">
        <v>0.116421772466343</v>
      </c>
      <c r="EB26">
        <v>0.23026386513211999</v>
      </c>
      <c r="EC26">
        <v>0.11276657728062001</v>
      </c>
      <c r="ED26">
        <v>0.15603654738249301</v>
      </c>
      <c r="EE26">
        <v>0.27814840018750198</v>
      </c>
      <c r="EF26">
        <v>0.116209612026589</v>
      </c>
      <c r="EG26">
        <v>0.20671296868185399</v>
      </c>
      <c r="EH26">
        <v>0.34146182635619299</v>
      </c>
      <c r="EI26">
        <v>0.17862031612413801</v>
      </c>
      <c r="EJ26">
        <v>0.140820745931449</v>
      </c>
      <c r="EK26">
        <v>0.16228933475207499</v>
      </c>
      <c r="EL26">
        <v>0.13771630084925701</v>
      </c>
      <c r="EM26">
        <v>0.211360546822179</v>
      </c>
      <c r="EN26">
        <v>0.13187630662039501</v>
      </c>
      <c r="EO26">
        <v>0.140863197574915</v>
      </c>
      <c r="EP26">
        <v>0.14080630201417299</v>
      </c>
      <c r="EQ26">
        <v>0.25846954616157403</v>
      </c>
      <c r="ER26">
        <v>0.16903214895927501</v>
      </c>
      <c r="ES26">
        <v>0.17894011614098501</v>
      </c>
      <c r="ET26">
        <v>0.32021968473620999</v>
      </c>
      <c r="EU26">
        <v>8.9424898151118898E-2</v>
      </c>
      <c r="EV26">
        <v>0.150344466144645</v>
      </c>
      <c r="EW26">
        <v>0.199199041533177</v>
      </c>
      <c r="EX26">
        <v>0.19050029727766499</v>
      </c>
      <c r="EY26">
        <v>0.205583002126068</v>
      </c>
      <c r="EZ26">
        <v>0.31189150058210802</v>
      </c>
      <c r="FA26">
        <v>0.22590481384963401</v>
      </c>
      <c r="FB26">
        <v>0.139047960714761</v>
      </c>
      <c r="FC26">
        <v>0.37473948613104802</v>
      </c>
      <c r="FD26">
        <v>0.248413393138875</v>
      </c>
      <c r="FE26">
        <v>0.14121950122237201</v>
      </c>
      <c r="FF26">
        <v>0.193760409145636</v>
      </c>
      <c r="FG26">
        <v>0.15963705407592299</v>
      </c>
      <c r="FH26">
        <v>0.28603203605747901</v>
      </c>
      <c r="FI26">
        <v>0.114425919510586</v>
      </c>
      <c r="FJ26">
        <v>0.264155221518942</v>
      </c>
      <c r="FK26">
        <v>0.24497726389324301</v>
      </c>
      <c r="FL26">
        <v>0.36811222678623201</v>
      </c>
      <c r="FM26">
        <v>0.157354680313948</v>
      </c>
      <c r="FN26">
        <v>0.29060310958269298</v>
      </c>
      <c r="FO26">
        <v>0.18300758979708001</v>
      </c>
      <c r="FP26">
        <v>0.19290982873100901</v>
      </c>
      <c r="FQ26">
        <v>0.21159769739442799</v>
      </c>
      <c r="FR26">
        <v>7.4480026626755097E-2</v>
      </c>
      <c r="FS26">
        <v>0.12900277292895401</v>
      </c>
      <c r="FT26">
        <v>0.30821307183312502</v>
      </c>
      <c r="FU26">
        <v>0.287674428593784</v>
      </c>
      <c r="FV26">
        <v>0.20028111631008799</v>
      </c>
      <c r="FW26">
        <v>0.230597368727844</v>
      </c>
      <c r="FX26">
        <v>0.17699745205275899</v>
      </c>
      <c r="FY26">
        <v>0.66925833629514098</v>
      </c>
      <c r="FZ26">
        <v>0.20686752432476199</v>
      </c>
      <c r="GA26">
        <v>0.20019819337714301</v>
      </c>
    </row>
    <row r="27" spans="1:183" x14ac:dyDescent="0.45">
      <c r="A27">
        <v>2011</v>
      </c>
      <c r="B27">
        <v>58.020248509200336</v>
      </c>
      <c r="D27">
        <f t="shared" si="0"/>
        <v>24.386030932061203</v>
      </c>
      <c r="E27">
        <v>0.29876754900165797</v>
      </c>
      <c r="F27">
        <v>0.293294139946286</v>
      </c>
      <c r="G27">
        <v>0.32340463632390998</v>
      </c>
      <c r="H27">
        <v>8.23967752151019E-2</v>
      </c>
      <c r="I27">
        <v>0.44300099726145098</v>
      </c>
      <c r="J27">
        <v>0.27154860212541998</v>
      </c>
      <c r="K27">
        <v>0.141837590250599</v>
      </c>
      <c r="L27">
        <v>0.33007002070236302</v>
      </c>
      <c r="M27">
        <v>0.20806043231020199</v>
      </c>
      <c r="N27">
        <v>0.24840539097603301</v>
      </c>
      <c r="O27">
        <v>0.25709191629696798</v>
      </c>
      <c r="P27">
        <v>0.230107952603857</v>
      </c>
      <c r="Q27">
        <v>0.167706700240326</v>
      </c>
      <c r="R27">
        <v>0.21699975147432099</v>
      </c>
      <c r="S27">
        <v>0.20383631926951401</v>
      </c>
      <c r="T27">
        <v>0.59423090553022195</v>
      </c>
      <c r="U27">
        <v>0.27318274312172403</v>
      </c>
      <c r="V27">
        <v>0.28136402864044302</v>
      </c>
      <c r="W27">
        <v>0.108390509138759</v>
      </c>
      <c r="X27">
        <v>0.25699907672825401</v>
      </c>
      <c r="Y27">
        <v>0.28693660994904602</v>
      </c>
      <c r="Z27">
        <v>0.35726951117854</v>
      </c>
      <c r="AA27">
        <v>0.340282531743068</v>
      </c>
      <c r="AB27">
        <v>0.36833286382097702</v>
      </c>
      <c r="AC27">
        <v>0.134097128621883</v>
      </c>
      <c r="AD27">
        <v>0.42798098734132101</v>
      </c>
      <c r="AE27">
        <v>0.25779841943127901</v>
      </c>
      <c r="AF27">
        <v>0.42091712835634998</v>
      </c>
      <c r="AG27">
        <v>0.17921274358316</v>
      </c>
      <c r="AH27">
        <v>0.24266944621799699</v>
      </c>
      <c r="AI27">
        <v>0.27320693728823597</v>
      </c>
      <c r="AJ27">
        <v>0.29530196978316198</v>
      </c>
      <c r="AK27">
        <v>0.280714637905569</v>
      </c>
      <c r="AL27">
        <v>0.37859015818239999</v>
      </c>
      <c r="AM27">
        <v>0.11797011736789501</v>
      </c>
      <c r="AN27">
        <v>0.234880420141521</v>
      </c>
      <c r="AO27">
        <v>0.108707707248582</v>
      </c>
      <c r="AP27">
        <v>0.26242789150988</v>
      </c>
      <c r="AQ27">
        <v>0.16550810208788899</v>
      </c>
      <c r="AR27">
        <v>0.14046501234692799</v>
      </c>
      <c r="AS27">
        <v>0.22468235643437701</v>
      </c>
      <c r="AT27">
        <v>0.14895104019657099</v>
      </c>
      <c r="AU27">
        <v>0.27523680814809498</v>
      </c>
      <c r="AV27">
        <v>0.25162275508252002</v>
      </c>
      <c r="AW27">
        <v>0.22308924324276599</v>
      </c>
      <c r="AX27">
        <v>0.16393726947423601</v>
      </c>
      <c r="AY27">
        <v>0.15386854954366699</v>
      </c>
      <c r="AZ27">
        <v>0.13836237091086301</v>
      </c>
      <c r="BA27">
        <v>0.27323492381361097</v>
      </c>
      <c r="BB27">
        <v>0.21814636770082199</v>
      </c>
      <c r="BC27">
        <v>0.16147193406777599</v>
      </c>
      <c r="BD27">
        <v>0.19537366582482499</v>
      </c>
      <c r="BE27">
        <v>0.30445396153864102</v>
      </c>
      <c r="BF27">
        <v>0.171006809190969</v>
      </c>
      <c r="BG27">
        <v>0.15838280085853701</v>
      </c>
      <c r="BH27">
        <v>0.356278670376588</v>
      </c>
      <c r="BI27">
        <v>0.11973137357667001</v>
      </c>
      <c r="BJ27">
        <v>0.17020490890246201</v>
      </c>
      <c r="BK27">
        <v>3.8717448960549301E-2</v>
      </c>
      <c r="BL27">
        <v>0.357958298901213</v>
      </c>
      <c r="BM27">
        <v>0.19810436632686901</v>
      </c>
      <c r="BN27">
        <v>0.35815198683418198</v>
      </c>
      <c r="BO27">
        <v>0.22597242726720901</v>
      </c>
      <c r="BP27">
        <v>0.14317478905853201</v>
      </c>
      <c r="BQ27">
        <v>0.29686345526523999</v>
      </c>
      <c r="BR27">
        <v>0.319092802432207</v>
      </c>
      <c r="BS27">
        <v>0.20189042144604299</v>
      </c>
      <c r="BT27">
        <v>0.27358626317645601</v>
      </c>
      <c r="BU27">
        <v>0.21093207280002799</v>
      </c>
      <c r="BV27">
        <v>0.215031891139847</v>
      </c>
      <c r="BW27">
        <v>0.151659282999388</v>
      </c>
      <c r="BX27">
        <v>0.31093832240227298</v>
      </c>
      <c r="BY27">
        <v>0.32287541811234499</v>
      </c>
      <c r="BZ27">
        <v>0.370198685744699</v>
      </c>
      <c r="CA27">
        <v>0.149856434780479</v>
      </c>
      <c r="CB27">
        <v>0.38142586930127298</v>
      </c>
      <c r="CC27">
        <v>0.229111151760551</v>
      </c>
      <c r="CD27">
        <v>0.24141933950279701</v>
      </c>
      <c r="CE27">
        <v>0.268936499139528</v>
      </c>
      <c r="CF27">
        <v>0.118264966090864</v>
      </c>
      <c r="CG27">
        <v>0.158000106723276</v>
      </c>
      <c r="CH27">
        <v>0.33956318974795702</v>
      </c>
      <c r="CI27">
        <v>0.37925753072345703</v>
      </c>
      <c r="CJ27">
        <v>0.177901677307155</v>
      </c>
      <c r="CK27">
        <v>0.26693523655197998</v>
      </c>
      <c r="CL27">
        <v>0.232210082322309</v>
      </c>
      <c r="CM27">
        <v>0.12232112476611499</v>
      </c>
      <c r="CN27">
        <v>0.22058805683645899</v>
      </c>
      <c r="CO27">
        <v>0.21062616096610301</v>
      </c>
      <c r="CQ27">
        <v>0.29876754900165797</v>
      </c>
      <c r="CR27">
        <v>0.293294139946286</v>
      </c>
      <c r="CS27">
        <v>0.32340463632390998</v>
      </c>
      <c r="CT27">
        <v>8.23967752151019E-2</v>
      </c>
      <c r="CU27">
        <v>0.44300099726145098</v>
      </c>
      <c r="CV27">
        <v>0.27154860212541998</v>
      </c>
      <c r="CW27">
        <v>0.141837590250599</v>
      </c>
      <c r="CX27">
        <v>0.33007002070236302</v>
      </c>
      <c r="CY27">
        <v>0.20806043231020199</v>
      </c>
      <c r="CZ27">
        <v>0.24840539097603301</v>
      </c>
      <c r="DA27">
        <v>0.25709191629696798</v>
      </c>
      <c r="DB27">
        <v>0.230107952603857</v>
      </c>
      <c r="DC27">
        <v>0.167706700240326</v>
      </c>
      <c r="DD27">
        <v>0.21699975147432099</v>
      </c>
      <c r="DE27">
        <v>0.20383631926951401</v>
      </c>
      <c r="DF27">
        <v>0.59423090553022195</v>
      </c>
      <c r="DG27">
        <v>0.27318274312172403</v>
      </c>
      <c r="DH27">
        <v>0.28136402864044302</v>
      </c>
      <c r="DI27">
        <v>0.108390509138759</v>
      </c>
      <c r="DJ27">
        <v>0.25699907672825401</v>
      </c>
      <c r="DK27">
        <v>0.28693660994904602</v>
      </c>
      <c r="DL27">
        <v>0.35726951117854</v>
      </c>
      <c r="DM27">
        <v>0.340282531743068</v>
      </c>
      <c r="DN27">
        <v>0.36833286382097702</v>
      </c>
      <c r="DO27">
        <v>0.134097128621883</v>
      </c>
      <c r="DP27">
        <v>0.42798098734132101</v>
      </c>
      <c r="DQ27">
        <v>0.25779841943127901</v>
      </c>
      <c r="DR27">
        <v>0.42091712835634998</v>
      </c>
      <c r="DS27">
        <v>0.17921274358316</v>
      </c>
      <c r="DT27">
        <v>0.24266944621799699</v>
      </c>
      <c r="DU27">
        <v>0.27320693728823597</v>
      </c>
      <c r="DV27">
        <v>0.29530196978316198</v>
      </c>
      <c r="DW27">
        <v>0.280714637905569</v>
      </c>
      <c r="DX27">
        <v>0.37859015818239999</v>
      </c>
      <c r="DY27">
        <v>0.11797011736789501</v>
      </c>
      <c r="DZ27">
        <v>0.234880420141521</v>
      </c>
      <c r="EA27">
        <v>0.108707707248582</v>
      </c>
      <c r="EB27">
        <v>0.26242789150988</v>
      </c>
      <c r="EC27">
        <v>0.16550810208788899</v>
      </c>
      <c r="ED27">
        <v>0.14046501234692799</v>
      </c>
      <c r="EE27">
        <v>0.22468235643437701</v>
      </c>
      <c r="EF27">
        <v>0.14895104019657099</v>
      </c>
      <c r="EG27">
        <v>0.27523680814809498</v>
      </c>
      <c r="EH27">
        <v>0.25162275508252002</v>
      </c>
      <c r="EI27">
        <v>0.22308924324276599</v>
      </c>
      <c r="EJ27">
        <v>0.16393726947423601</v>
      </c>
      <c r="EK27">
        <v>0.15386854954366699</v>
      </c>
      <c r="EL27">
        <v>0.13836237091086301</v>
      </c>
      <c r="EM27">
        <v>0.27323492381361097</v>
      </c>
      <c r="EN27">
        <v>0.21814636770082199</v>
      </c>
      <c r="EO27">
        <v>0.16147193406777599</v>
      </c>
      <c r="EP27">
        <v>0.19537366582482499</v>
      </c>
      <c r="EQ27">
        <v>0.30445396153864102</v>
      </c>
      <c r="ER27">
        <v>0.171006809190969</v>
      </c>
      <c r="ES27">
        <v>0.15838280085853701</v>
      </c>
      <c r="ET27">
        <v>0.356278670376588</v>
      </c>
      <c r="EU27">
        <v>0.11973137357667001</v>
      </c>
      <c r="EV27">
        <v>0.17020490890246201</v>
      </c>
      <c r="EW27">
        <v>3.8717448960549301E-2</v>
      </c>
      <c r="EX27">
        <v>0.357958298901213</v>
      </c>
      <c r="EY27">
        <v>0.19810436632686901</v>
      </c>
      <c r="EZ27">
        <v>0.35815198683418198</v>
      </c>
      <c r="FA27">
        <v>0.22597242726720901</v>
      </c>
      <c r="FB27">
        <v>0.14317478905853201</v>
      </c>
      <c r="FC27">
        <v>0.29686345526523999</v>
      </c>
      <c r="FD27">
        <v>0.319092802432207</v>
      </c>
      <c r="FE27">
        <v>0.20189042144604299</v>
      </c>
      <c r="FF27">
        <v>0.27358626317645601</v>
      </c>
      <c r="FG27">
        <v>0.21093207280002799</v>
      </c>
      <c r="FH27">
        <v>0.215031891139847</v>
      </c>
      <c r="FI27">
        <v>0.151659282999388</v>
      </c>
      <c r="FJ27">
        <v>0.31093832240227298</v>
      </c>
      <c r="FK27">
        <v>0.32287541811234499</v>
      </c>
      <c r="FL27">
        <v>0.370198685744699</v>
      </c>
      <c r="FM27">
        <v>0.149856434780479</v>
      </c>
      <c r="FN27">
        <v>0.38142586930127298</v>
      </c>
      <c r="FO27">
        <v>0.229111151760551</v>
      </c>
      <c r="FP27">
        <v>0.24141933950279701</v>
      </c>
      <c r="FQ27">
        <v>0.268936499139528</v>
      </c>
      <c r="FR27">
        <v>0.118264966090864</v>
      </c>
      <c r="FS27">
        <v>0.158000106723276</v>
      </c>
      <c r="FT27">
        <v>0.33956318974795702</v>
      </c>
      <c r="FU27">
        <v>0.37925753072345703</v>
      </c>
      <c r="FV27">
        <v>0.177901677307155</v>
      </c>
      <c r="FW27">
        <v>0.26693523655197998</v>
      </c>
      <c r="FX27">
        <v>0.232210082322309</v>
      </c>
      <c r="FY27">
        <v>0.12232112476611499</v>
      </c>
      <c r="FZ27">
        <v>0.22058805683645899</v>
      </c>
      <c r="GA27">
        <v>0.21062616096610301</v>
      </c>
    </row>
    <row r="28" spans="1:183" x14ac:dyDescent="0.45">
      <c r="A28">
        <v>2012</v>
      </c>
      <c r="B28">
        <v>60.778405106120928</v>
      </c>
      <c r="D28">
        <f t="shared" si="0"/>
        <v>18.927146900788163</v>
      </c>
      <c r="E28">
        <v>0.24853238794622701</v>
      </c>
      <c r="F28">
        <v>0.16737166504621101</v>
      </c>
      <c r="G28">
        <v>0.24294427379372899</v>
      </c>
      <c r="H28">
        <v>0.68025228456698805</v>
      </c>
      <c r="I28">
        <v>0.30935405985068298</v>
      </c>
      <c r="J28">
        <v>0.199578852371639</v>
      </c>
      <c r="K28">
        <v>0.10413531380622</v>
      </c>
      <c r="L28">
        <v>0.26415048735531099</v>
      </c>
      <c r="M28">
        <v>0.15295325255081399</v>
      </c>
      <c r="N28">
        <v>0.157064581222779</v>
      </c>
      <c r="O28">
        <v>0.126325268215079</v>
      </c>
      <c r="P28">
        <v>0.23270923737511201</v>
      </c>
      <c r="Q28">
        <v>0.164211482000612</v>
      </c>
      <c r="R28">
        <v>0.17371728711922599</v>
      </c>
      <c r="S28">
        <v>0.16410746488011099</v>
      </c>
      <c r="T28">
        <v>0.73582098989938005</v>
      </c>
      <c r="U28">
        <v>0.212892426909539</v>
      </c>
      <c r="V28">
        <v>0.20768804110064301</v>
      </c>
      <c r="W28">
        <v>7.7310327563172396E-2</v>
      </c>
      <c r="X28">
        <v>0.265274969192282</v>
      </c>
      <c r="Y28">
        <v>0.16934141686266899</v>
      </c>
      <c r="Z28">
        <v>0.26738205193601</v>
      </c>
      <c r="AA28">
        <v>0.24424711879957101</v>
      </c>
      <c r="AB28">
        <v>0.249748364204775</v>
      </c>
      <c r="AC28">
        <v>8.6707565811478995E-2</v>
      </c>
      <c r="AD28">
        <v>0.434874746633235</v>
      </c>
      <c r="AE28">
        <v>0.16350769409504201</v>
      </c>
      <c r="AF28">
        <v>0.32098342026003202</v>
      </c>
      <c r="AG28">
        <v>0.136265591948799</v>
      </c>
      <c r="AH28">
        <v>0.20510285359567701</v>
      </c>
      <c r="AI28">
        <v>0.158656680232617</v>
      </c>
      <c r="AJ28">
        <v>0.19345933002486801</v>
      </c>
      <c r="AK28">
        <v>0.16841229788253401</v>
      </c>
      <c r="AL28">
        <v>0.30522763875185599</v>
      </c>
      <c r="AM28">
        <v>0.140458287317001</v>
      </c>
      <c r="AN28">
        <v>0.15002682731075201</v>
      </c>
      <c r="AO28">
        <v>8.5170741493844807E-2</v>
      </c>
      <c r="AP28">
        <v>0.230986313125155</v>
      </c>
      <c r="AQ28">
        <v>9.5067638084933404E-2</v>
      </c>
      <c r="AR28">
        <v>8.4053088416203001E-2</v>
      </c>
      <c r="AS28">
        <v>0.144395627292044</v>
      </c>
      <c r="AT28">
        <v>8.8333430091709297E-2</v>
      </c>
      <c r="AU28">
        <v>0.13153578222100401</v>
      </c>
      <c r="AV28">
        <v>0.18946780798007401</v>
      </c>
      <c r="AW28">
        <v>0.12550935327837601</v>
      </c>
      <c r="AX28">
        <v>0.10216521802176801</v>
      </c>
      <c r="AY28">
        <v>0.12394624721221199</v>
      </c>
      <c r="AZ28">
        <v>7.4988794249472704E-2</v>
      </c>
      <c r="BA28">
        <v>0.18239349315203099</v>
      </c>
      <c r="BB28">
        <v>0.141911958051056</v>
      </c>
      <c r="BC28">
        <v>0.12686773005905699</v>
      </c>
      <c r="BD28">
        <v>0.162596405693717</v>
      </c>
      <c r="BE28">
        <v>0.21603497964914101</v>
      </c>
      <c r="BF28">
        <v>0.13186922646643201</v>
      </c>
      <c r="BG28">
        <v>0.134422614990727</v>
      </c>
      <c r="BH28">
        <v>0.23492386710049301</v>
      </c>
      <c r="BI28">
        <v>7.6236800948625894E-2</v>
      </c>
      <c r="BJ28">
        <v>0.116546007063614</v>
      </c>
      <c r="BK28">
        <v>4.8715948914863902E-2</v>
      </c>
      <c r="BL28">
        <v>0.13972868093193</v>
      </c>
      <c r="BM28">
        <v>0.16460364536074901</v>
      </c>
      <c r="BN28">
        <v>0.26196736861855102</v>
      </c>
      <c r="BO28">
        <v>0.17566758762694901</v>
      </c>
      <c r="BP28">
        <v>7.0319857806567701E-2</v>
      </c>
      <c r="BQ28">
        <v>0.219736534502664</v>
      </c>
      <c r="BR28">
        <v>0.24871838820345499</v>
      </c>
      <c r="BS28">
        <v>0.112633184110335</v>
      </c>
      <c r="BT28">
        <v>0.17656942471548201</v>
      </c>
      <c r="BU28">
        <v>0.13325109310765501</v>
      </c>
      <c r="BV28">
        <v>0.15537779728682299</v>
      </c>
      <c r="BW28">
        <v>0.14137463077445001</v>
      </c>
      <c r="BX28">
        <v>0.23457021353393001</v>
      </c>
      <c r="BY28">
        <v>0.19414438916287699</v>
      </c>
      <c r="BZ28">
        <v>0.33778127824617898</v>
      </c>
      <c r="CA28">
        <v>0.17220576448983199</v>
      </c>
      <c r="CB28">
        <v>0.25046791536327601</v>
      </c>
      <c r="CC28">
        <v>0.16276879992868301</v>
      </c>
      <c r="CD28">
        <v>0.16721849136745301</v>
      </c>
      <c r="CE28">
        <v>0.163458863678413</v>
      </c>
      <c r="CF28">
        <v>4.5340764508708498E-2</v>
      </c>
      <c r="CG28">
        <v>9.3373255044332304E-2</v>
      </c>
      <c r="CH28">
        <v>0.21710835018616401</v>
      </c>
      <c r="CI28">
        <v>0.277554295829054</v>
      </c>
      <c r="CJ28">
        <v>0.12950035695481801</v>
      </c>
      <c r="CK28">
        <v>0.183057410579373</v>
      </c>
      <c r="CL28">
        <v>0.124289168639454</v>
      </c>
      <c r="CM28">
        <v>0.40813401999103299</v>
      </c>
      <c r="CN28">
        <v>0.19781323441468901</v>
      </c>
      <c r="CO28">
        <v>0.15749036474836201</v>
      </c>
      <c r="CQ28">
        <v>0.24853238794622701</v>
      </c>
      <c r="CR28">
        <v>0.16737166504621101</v>
      </c>
      <c r="CS28">
        <v>0.24294427379372899</v>
      </c>
      <c r="CT28">
        <v>0.68025228456698805</v>
      </c>
      <c r="CU28">
        <v>0.30935405985068298</v>
      </c>
      <c r="CV28">
        <v>0.199578852371639</v>
      </c>
      <c r="CW28">
        <v>0.10413531380622</v>
      </c>
      <c r="CX28">
        <v>0.26415048735531099</v>
      </c>
      <c r="CY28">
        <v>0.15295325255081399</v>
      </c>
      <c r="CZ28">
        <v>0.157064581222779</v>
      </c>
      <c r="DA28">
        <v>0.126325268215079</v>
      </c>
      <c r="DB28">
        <v>0.23270923737511201</v>
      </c>
      <c r="DC28">
        <v>0.164211482000612</v>
      </c>
      <c r="DD28">
        <v>0.17371728711922599</v>
      </c>
      <c r="DE28">
        <v>0.16410746488011099</v>
      </c>
      <c r="DF28">
        <v>0.73582098989938005</v>
      </c>
      <c r="DG28">
        <v>0.212892426909539</v>
      </c>
      <c r="DH28">
        <v>0.20768804110064301</v>
      </c>
      <c r="DI28">
        <v>7.7310327563172396E-2</v>
      </c>
      <c r="DJ28">
        <v>0.265274969192282</v>
      </c>
      <c r="DK28">
        <v>0.16934141686266899</v>
      </c>
      <c r="DL28">
        <v>0.26738205193601</v>
      </c>
      <c r="DM28">
        <v>0.24424711879957101</v>
      </c>
      <c r="DN28">
        <v>0.249748364204775</v>
      </c>
      <c r="DO28">
        <v>8.6707565811478995E-2</v>
      </c>
      <c r="DP28">
        <v>0.434874746633235</v>
      </c>
      <c r="DQ28">
        <v>0.16350769409504201</v>
      </c>
      <c r="DR28">
        <v>0.32098342026003202</v>
      </c>
      <c r="DS28">
        <v>0.136265591948799</v>
      </c>
      <c r="DT28">
        <v>0.20510285359567701</v>
      </c>
      <c r="DU28">
        <v>0.158656680232617</v>
      </c>
      <c r="DV28">
        <v>0.19345933002486801</v>
      </c>
      <c r="DW28">
        <v>0.16841229788253401</v>
      </c>
      <c r="DX28">
        <v>0.30522763875185599</v>
      </c>
      <c r="DY28">
        <v>0.140458287317001</v>
      </c>
      <c r="DZ28">
        <v>0.15002682731075201</v>
      </c>
      <c r="EA28">
        <v>8.5170741493844807E-2</v>
      </c>
      <c r="EB28">
        <v>0.230986313125155</v>
      </c>
      <c r="EC28">
        <v>9.5067638084933404E-2</v>
      </c>
      <c r="ED28">
        <v>8.4053088416203001E-2</v>
      </c>
      <c r="EE28">
        <v>0.144395627292044</v>
      </c>
      <c r="EF28">
        <v>8.8333430091709297E-2</v>
      </c>
      <c r="EG28">
        <v>0.13153578222100401</v>
      </c>
      <c r="EH28">
        <v>0.18946780798007401</v>
      </c>
      <c r="EI28">
        <v>0.12550935327837601</v>
      </c>
      <c r="EJ28">
        <v>0.10216521802176801</v>
      </c>
      <c r="EK28">
        <v>0.12394624721221199</v>
      </c>
      <c r="EL28">
        <v>7.4988794249472704E-2</v>
      </c>
      <c r="EM28">
        <v>0.18239349315203099</v>
      </c>
      <c r="EN28">
        <v>0.141911958051056</v>
      </c>
      <c r="EO28">
        <v>0.12686773005905699</v>
      </c>
      <c r="EP28">
        <v>0.162596405693717</v>
      </c>
      <c r="EQ28">
        <v>0.21603497964914101</v>
      </c>
      <c r="ER28">
        <v>0.13186922646643201</v>
      </c>
      <c r="ES28">
        <v>0.134422614990727</v>
      </c>
      <c r="ET28">
        <v>0.23492386710049301</v>
      </c>
      <c r="EU28">
        <v>7.6236800948625894E-2</v>
      </c>
      <c r="EV28">
        <v>0.116546007063614</v>
      </c>
      <c r="EW28">
        <v>4.8715948914863902E-2</v>
      </c>
      <c r="EX28">
        <v>0.13972868093193</v>
      </c>
      <c r="EY28">
        <v>0.16460364536074901</v>
      </c>
      <c r="EZ28">
        <v>0.26196736861855102</v>
      </c>
      <c r="FA28">
        <v>0.17566758762694901</v>
      </c>
      <c r="FB28">
        <v>7.0319857806567701E-2</v>
      </c>
      <c r="FC28">
        <v>0.219736534502664</v>
      </c>
      <c r="FD28">
        <v>0.24871838820345499</v>
      </c>
      <c r="FE28">
        <v>0.112633184110335</v>
      </c>
      <c r="FF28">
        <v>0.17656942471548201</v>
      </c>
      <c r="FG28">
        <v>0.13325109310765501</v>
      </c>
      <c r="FH28">
        <v>0.15537779728682299</v>
      </c>
      <c r="FI28">
        <v>0.14137463077445001</v>
      </c>
      <c r="FJ28">
        <v>0.23457021353393001</v>
      </c>
      <c r="FK28">
        <v>0.19414438916287699</v>
      </c>
      <c r="FL28">
        <v>0.33778127824617898</v>
      </c>
      <c r="FM28">
        <v>0.17220576448983199</v>
      </c>
      <c r="FN28">
        <v>0.25046791536327601</v>
      </c>
      <c r="FO28">
        <v>0.16276879992868301</v>
      </c>
      <c r="FP28">
        <v>0.16721849136745301</v>
      </c>
      <c r="FQ28">
        <v>0.163458863678413</v>
      </c>
      <c r="FR28">
        <v>4.5340764508708498E-2</v>
      </c>
      <c r="FS28">
        <v>9.3373255044332304E-2</v>
      </c>
      <c r="FT28">
        <v>0.21710835018616401</v>
      </c>
      <c r="FU28">
        <v>0.277554295829054</v>
      </c>
      <c r="FV28">
        <v>0.12950035695481801</v>
      </c>
      <c r="FW28">
        <v>0.183057410579373</v>
      </c>
      <c r="FX28">
        <v>0.124289168639454</v>
      </c>
      <c r="FY28">
        <v>0.40813401999103299</v>
      </c>
      <c r="FZ28">
        <v>0.19781323441468901</v>
      </c>
      <c r="GA28">
        <v>0.15749036474836201</v>
      </c>
    </row>
    <row r="29" spans="1:183" x14ac:dyDescent="0.45">
      <c r="A29" t="s">
        <v>101</v>
      </c>
      <c r="B29">
        <f>CORREL(B2:B28, D2:D28)</f>
        <v>-0.64844766735756321</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B29"/>
  <sheetViews>
    <sheetView topLeftCell="I1" workbookViewId="0">
      <selection activeCell="C2" sqref="C2"/>
    </sheetView>
  </sheetViews>
  <sheetFormatPr defaultRowHeight="14.25" x14ac:dyDescent="0.45"/>
  <sheetData>
    <row r="1" spans="1:28" x14ac:dyDescent="0.45">
      <c r="A1" t="s">
        <v>1</v>
      </c>
      <c r="B1" t="s">
        <v>103</v>
      </c>
      <c r="C1" t="s">
        <v>136</v>
      </c>
      <c r="D1" t="s">
        <v>3</v>
      </c>
      <c r="E1" t="s">
        <v>4</v>
      </c>
      <c r="F1" t="s">
        <v>6</v>
      </c>
      <c r="G1" t="s">
        <v>10</v>
      </c>
      <c r="H1" t="s">
        <v>12</v>
      </c>
      <c r="I1" t="s">
        <v>17</v>
      </c>
      <c r="J1" t="s">
        <v>18</v>
      </c>
      <c r="K1" t="s">
        <v>22</v>
      </c>
      <c r="L1" t="s">
        <v>23</v>
      </c>
      <c r="M1" t="s">
        <v>24</v>
      </c>
      <c r="N1" t="s">
        <v>32</v>
      </c>
      <c r="O1" t="s">
        <v>34</v>
      </c>
      <c r="P1" t="s">
        <v>36</v>
      </c>
      <c r="Q1" t="s">
        <v>49</v>
      </c>
      <c r="R1" t="s">
        <v>53</v>
      </c>
      <c r="S1" t="s">
        <v>54</v>
      </c>
      <c r="T1" t="s">
        <v>56</v>
      </c>
      <c r="U1" t="s">
        <v>62</v>
      </c>
      <c r="V1" t="s">
        <v>63</v>
      </c>
      <c r="W1" t="s">
        <v>70</v>
      </c>
      <c r="X1" t="s">
        <v>72</v>
      </c>
      <c r="Y1" t="s">
        <v>74</v>
      </c>
      <c r="Z1" t="s">
        <v>75</v>
      </c>
      <c r="AA1" t="s">
        <v>83</v>
      </c>
      <c r="AB1" t="s">
        <v>84</v>
      </c>
    </row>
    <row r="2" spans="1:28" x14ac:dyDescent="0.45">
      <c r="A2">
        <v>1986</v>
      </c>
      <c r="B2">
        <v>55.871206542264275</v>
      </c>
      <c r="C2">
        <f>100*AVERAGE(D2:AB2)</f>
        <v>6.2939208513755274</v>
      </c>
      <c r="D2">
        <v>0</v>
      </c>
      <c r="E2">
        <v>0.124666899360641</v>
      </c>
      <c r="F2">
        <v>0.135058268677689</v>
      </c>
      <c r="G2">
        <v>7.7773794062930904E-2</v>
      </c>
      <c r="H2">
        <v>0</v>
      </c>
      <c r="I2">
        <v>0</v>
      </c>
      <c r="J2">
        <v>0.136104437863837</v>
      </c>
      <c r="K2">
        <v>0</v>
      </c>
      <c r="L2">
        <v>0.13630116994149</v>
      </c>
      <c r="M2">
        <v>0.12463909944927699</v>
      </c>
      <c r="N2">
        <v>0.148449963033601</v>
      </c>
      <c r="O2">
        <v>0</v>
      </c>
      <c r="P2">
        <v>0.11735747726993399</v>
      </c>
      <c r="Q2">
        <v>0</v>
      </c>
      <c r="R2">
        <v>0.12640067085606099</v>
      </c>
      <c r="S2">
        <v>0</v>
      </c>
      <c r="T2">
        <v>0</v>
      </c>
      <c r="U2">
        <v>0</v>
      </c>
      <c r="V2">
        <v>0</v>
      </c>
      <c r="W2">
        <v>0</v>
      </c>
      <c r="X2">
        <v>0</v>
      </c>
      <c r="Y2">
        <v>0.115077950056831</v>
      </c>
      <c r="Z2">
        <v>0.13925110612144501</v>
      </c>
      <c r="AA2">
        <v>0.13827065887912299</v>
      </c>
      <c r="AB2">
        <v>5.4128717271021899E-2</v>
      </c>
    </row>
    <row r="3" spans="1:28" x14ac:dyDescent="0.45">
      <c r="A3">
        <v>1987</v>
      </c>
      <c r="B3">
        <v>93.46268871345147</v>
      </c>
      <c r="C3">
        <f t="shared" ref="C3:C28" si="0">100*AVERAGE(D3:AB3)</f>
        <v>6.373641920404129</v>
      </c>
      <c r="D3">
        <v>0.13916112506909001</v>
      </c>
      <c r="E3">
        <v>0.117462649209381</v>
      </c>
      <c r="F3">
        <v>0.11046734566514101</v>
      </c>
      <c r="G3">
        <v>9.2620324586805497E-2</v>
      </c>
      <c r="H3">
        <v>0</v>
      </c>
      <c r="I3">
        <v>0</v>
      </c>
      <c r="J3">
        <v>0.123240991555952</v>
      </c>
      <c r="K3">
        <v>0</v>
      </c>
      <c r="L3">
        <v>0.11931122631171</v>
      </c>
      <c r="M3">
        <v>0.11439541702438</v>
      </c>
      <c r="N3">
        <v>0.120150304271211</v>
      </c>
      <c r="O3">
        <v>0</v>
      </c>
      <c r="P3">
        <v>0.122055687197409</v>
      </c>
      <c r="Q3">
        <v>0</v>
      </c>
      <c r="R3">
        <v>0.111274198197671</v>
      </c>
      <c r="S3">
        <v>0</v>
      </c>
      <c r="T3">
        <v>0</v>
      </c>
      <c r="U3">
        <v>0</v>
      </c>
      <c r="V3">
        <v>0</v>
      </c>
      <c r="W3">
        <v>0</v>
      </c>
      <c r="X3">
        <v>0</v>
      </c>
      <c r="Y3">
        <v>0.10915960129185</v>
      </c>
      <c r="Z3">
        <v>0.12508783060190901</v>
      </c>
      <c r="AA3">
        <v>0.12958427001589301</v>
      </c>
      <c r="AB3">
        <v>5.9439509102629302E-2</v>
      </c>
    </row>
    <row r="4" spans="1:28" x14ac:dyDescent="0.45">
      <c r="A4">
        <v>1988</v>
      </c>
      <c r="B4">
        <v>95.208509458620625</v>
      </c>
      <c r="C4">
        <f t="shared" si="0"/>
        <v>5.4309750134698929</v>
      </c>
      <c r="D4">
        <v>0.116831801061704</v>
      </c>
      <c r="E4">
        <v>9.7279609581883295E-2</v>
      </c>
      <c r="F4">
        <v>9.4549158174724202E-2</v>
      </c>
      <c r="G4">
        <v>7.7749705223782703E-2</v>
      </c>
      <c r="H4">
        <v>0</v>
      </c>
      <c r="I4">
        <v>0</v>
      </c>
      <c r="J4">
        <v>0.100643565709173</v>
      </c>
      <c r="K4">
        <v>0</v>
      </c>
      <c r="L4">
        <v>9.9379236381242395E-2</v>
      </c>
      <c r="M4">
        <v>0.10410562355594601</v>
      </c>
      <c r="N4">
        <v>0.102901381978816</v>
      </c>
      <c r="O4">
        <v>0</v>
      </c>
      <c r="P4">
        <v>0.108208849400035</v>
      </c>
      <c r="Q4">
        <v>0</v>
      </c>
      <c r="R4">
        <v>0.10210236370968</v>
      </c>
      <c r="S4">
        <v>0</v>
      </c>
      <c r="T4">
        <v>0</v>
      </c>
      <c r="U4">
        <v>0</v>
      </c>
      <c r="V4">
        <v>0</v>
      </c>
      <c r="W4">
        <v>0</v>
      </c>
      <c r="X4">
        <v>0</v>
      </c>
      <c r="Y4">
        <v>7.5238770857889201E-2</v>
      </c>
      <c r="Z4">
        <v>0.116830125221573</v>
      </c>
      <c r="AA4">
        <v>0.121895190785956</v>
      </c>
      <c r="AB4">
        <v>4.0028371725068297E-2</v>
      </c>
    </row>
    <row r="5" spans="1:28" x14ac:dyDescent="0.45">
      <c r="A5">
        <v>1989</v>
      </c>
      <c r="B5">
        <v>83.535492492588773</v>
      </c>
      <c r="C5">
        <f t="shared" si="0"/>
        <v>7.3190035529840758</v>
      </c>
      <c r="D5">
        <v>0.152475649245502</v>
      </c>
      <c r="E5">
        <v>0.116523791614754</v>
      </c>
      <c r="F5">
        <v>0.115812763047396</v>
      </c>
      <c r="G5">
        <v>6.4717767881365296E-2</v>
      </c>
      <c r="H5">
        <v>0</v>
      </c>
      <c r="I5">
        <v>0</v>
      </c>
      <c r="J5">
        <v>0.111969424919657</v>
      </c>
      <c r="K5">
        <v>0</v>
      </c>
      <c r="L5">
        <v>0.114008850585087</v>
      </c>
      <c r="M5">
        <v>0.114699846031018</v>
      </c>
      <c r="N5">
        <v>0.118319293206577</v>
      </c>
      <c r="O5">
        <v>0</v>
      </c>
      <c r="P5">
        <v>0.108786616869136</v>
      </c>
      <c r="Q5">
        <v>0</v>
      </c>
      <c r="R5">
        <v>0.116067825258446</v>
      </c>
      <c r="S5">
        <v>0.12112892645423599</v>
      </c>
      <c r="T5">
        <v>9.2628093763637898E-2</v>
      </c>
      <c r="U5">
        <v>0</v>
      </c>
      <c r="V5">
        <v>0</v>
      </c>
      <c r="W5">
        <v>0</v>
      </c>
      <c r="X5">
        <v>8.12999979975009E-2</v>
      </c>
      <c r="Y5">
        <v>9.0603375999923103E-2</v>
      </c>
      <c r="Z5">
        <v>0.13533041590547101</v>
      </c>
      <c r="AA5">
        <v>0.13215806463547</v>
      </c>
      <c r="AB5">
        <v>4.3220184830841397E-2</v>
      </c>
    </row>
    <row r="6" spans="1:28" x14ac:dyDescent="0.45">
      <c r="A6">
        <v>1990</v>
      </c>
      <c r="B6">
        <v>99.969798076194635</v>
      </c>
      <c r="C6">
        <f t="shared" si="0"/>
        <v>6.6255846186205014</v>
      </c>
      <c r="D6">
        <v>0.114088797600447</v>
      </c>
      <c r="E6">
        <v>9.6211576784466499E-2</v>
      </c>
      <c r="F6">
        <v>9.5914776453596501E-2</v>
      </c>
      <c r="G6">
        <v>8.4453921803565604E-2</v>
      </c>
      <c r="H6">
        <v>0</v>
      </c>
      <c r="I6">
        <v>0</v>
      </c>
      <c r="J6">
        <v>0.103626072428709</v>
      </c>
      <c r="K6">
        <v>0</v>
      </c>
      <c r="L6">
        <v>9.8271423884685002E-2</v>
      </c>
      <c r="M6">
        <v>9.6034576340642594E-2</v>
      </c>
      <c r="N6">
        <v>0.10837798311738001</v>
      </c>
      <c r="O6">
        <v>0</v>
      </c>
      <c r="P6">
        <v>0.112579430978985</v>
      </c>
      <c r="Q6">
        <v>0</v>
      </c>
      <c r="R6">
        <v>9.7561841223992404E-2</v>
      </c>
      <c r="S6">
        <v>0.11222465848278899</v>
      </c>
      <c r="T6">
        <v>7.3163768637017304E-2</v>
      </c>
      <c r="U6">
        <v>0</v>
      </c>
      <c r="V6">
        <v>0</v>
      </c>
      <c r="W6">
        <v>0</v>
      </c>
      <c r="X6">
        <v>9.59230852728922E-2</v>
      </c>
      <c r="Y6">
        <v>8.5541080065230604E-2</v>
      </c>
      <c r="Z6">
        <v>0.128402550113767</v>
      </c>
      <c r="AA6">
        <v>0.119893764873862</v>
      </c>
      <c r="AB6">
        <v>3.4126846593097497E-2</v>
      </c>
    </row>
    <row r="7" spans="1:28" x14ac:dyDescent="0.45">
      <c r="A7">
        <v>1991</v>
      </c>
      <c r="B7">
        <v>99.414265097441458</v>
      </c>
      <c r="C7">
        <f t="shared" si="0"/>
        <v>9.1151045332382896</v>
      </c>
      <c r="D7">
        <v>0.102735532026333</v>
      </c>
      <c r="E7">
        <v>0.133631398571845</v>
      </c>
      <c r="F7">
        <v>0.135108046773498</v>
      </c>
      <c r="G7">
        <v>6.3901090199040098E-2</v>
      </c>
      <c r="H7">
        <v>0</v>
      </c>
      <c r="I7">
        <v>0</v>
      </c>
      <c r="J7">
        <v>0.13771276046473199</v>
      </c>
      <c r="K7">
        <v>0.147902640204602</v>
      </c>
      <c r="L7">
        <v>0.13503360842676401</v>
      </c>
      <c r="M7">
        <v>0.13805833191011799</v>
      </c>
      <c r="N7">
        <v>0.13886229260590999</v>
      </c>
      <c r="O7">
        <v>0.122444658251163</v>
      </c>
      <c r="P7">
        <v>0.101880735808992</v>
      </c>
      <c r="Q7">
        <v>0</v>
      </c>
      <c r="R7">
        <v>0.13895034153949101</v>
      </c>
      <c r="S7">
        <v>0.108539657558717</v>
      </c>
      <c r="T7">
        <v>0.12704502650219399</v>
      </c>
      <c r="U7">
        <v>0</v>
      </c>
      <c r="V7">
        <v>0</v>
      </c>
      <c r="W7">
        <v>0</v>
      </c>
      <c r="X7">
        <v>0.12881268156012701</v>
      </c>
      <c r="Y7">
        <v>0.13285435737526799</v>
      </c>
      <c r="Z7">
        <v>0.130951244026033</v>
      </c>
      <c r="AA7">
        <v>0.124788908449561</v>
      </c>
      <c r="AB7">
        <v>2.9562821055184301E-2</v>
      </c>
    </row>
    <row r="8" spans="1:28" x14ac:dyDescent="0.45">
      <c r="A8">
        <v>1992</v>
      </c>
      <c r="B8">
        <v>70.700828611097819</v>
      </c>
      <c r="C8">
        <f t="shared" si="0"/>
        <v>10.287578133931394</v>
      </c>
      <c r="D8">
        <v>0.14160498053708301</v>
      </c>
      <c r="E8">
        <v>0.13344288172069901</v>
      </c>
      <c r="F8">
        <v>0.12830766174470101</v>
      </c>
      <c r="G8">
        <v>0.10735922344547801</v>
      </c>
      <c r="H8">
        <v>0</v>
      </c>
      <c r="I8">
        <v>0</v>
      </c>
      <c r="J8">
        <v>0.14092722786702799</v>
      </c>
      <c r="K8">
        <v>0.20155715899854801</v>
      </c>
      <c r="L8">
        <v>0.125833828152245</v>
      </c>
      <c r="M8">
        <v>0.13562919546781499</v>
      </c>
      <c r="N8">
        <v>0.146265837888263</v>
      </c>
      <c r="O8">
        <v>0.16736671950160201</v>
      </c>
      <c r="P8">
        <v>9.3667082498974402E-2</v>
      </c>
      <c r="Q8">
        <v>0</v>
      </c>
      <c r="R8">
        <v>0.13356933148035899</v>
      </c>
      <c r="S8">
        <v>0.114808669369189</v>
      </c>
      <c r="T8">
        <v>0.13744490444775201</v>
      </c>
      <c r="U8">
        <v>0</v>
      </c>
      <c r="V8">
        <v>0</v>
      </c>
      <c r="W8">
        <v>0</v>
      </c>
      <c r="X8">
        <v>0.17513583455825199</v>
      </c>
      <c r="Y8">
        <v>0.14538705932436499</v>
      </c>
      <c r="Z8">
        <v>0.161515853709504</v>
      </c>
      <c r="AA8">
        <v>0.13926824867353799</v>
      </c>
      <c r="AB8">
        <v>4.2802834097453099E-2</v>
      </c>
    </row>
    <row r="9" spans="1:28" x14ac:dyDescent="0.45">
      <c r="A9">
        <v>1993</v>
      </c>
      <c r="B9">
        <v>91.051162727203945</v>
      </c>
      <c r="C9">
        <f t="shared" si="0"/>
        <v>9.1277564115593854</v>
      </c>
      <c r="D9">
        <v>0.14555179207407501</v>
      </c>
      <c r="E9">
        <v>0.10558472459075401</v>
      </c>
      <c r="F9">
        <v>0.117368850710226</v>
      </c>
      <c r="G9">
        <v>8.1576065306567705E-2</v>
      </c>
      <c r="H9">
        <v>0</v>
      </c>
      <c r="I9">
        <v>0</v>
      </c>
      <c r="J9">
        <v>0.11557493599789199</v>
      </c>
      <c r="K9">
        <v>0.15573701220771499</v>
      </c>
      <c r="L9">
        <v>9.7267633557364397E-2</v>
      </c>
      <c r="M9">
        <v>0.103920878709785</v>
      </c>
      <c r="N9">
        <v>0.124372722580153</v>
      </c>
      <c r="O9">
        <v>0.139223217463458</v>
      </c>
      <c r="P9">
        <v>0.116544246006515</v>
      </c>
      <c r="Q9">
        <v>0</v>
      </c>
      <c r="R9">
        <v>0.10300455901957201</v>
      </c>
      <c r="S9">
        <v>0.13429036768828101</v>
      </c>
      <c r="T9">
        <v>0.100680460742867</v>
      </c>
      <c r="U9">
        <v>0</v>
      </c>
      <c r="V9">
        <v>9.2178235229039202E-2</v>
      </c>
      <c r="W9">
        <v>0</v>
      </c>
      <c r="X9">
        <v>0.14271422181024801</v>
      </c>
      <c r="Y9">
        <v>0.14770751615091399</v>
      </c>
      <c r="Z9">
        <v>0.112719770613374</v>
      </c>
      <c r="AA9">
        <v>0.112636239319391</v>
      </c>
      <c r="AB9">
        <v>3.3285653111655197E-2</v>
      </c>
    </row>
    <row r="10" spans="1:28" x14ac:dyDescent="0.45">
      <c r="A10">
        <v>1994</v>
      </c>
      <c r="B10">
        <v>94.818755463362209</v>
      </c>
      <c r="C10">
        <f t="shared" si="0"/>
        <v>7.869437977746772</v>
      </c>
      <c r="D10">
        <v>0.10121592026946</v>
      </c>
      <c r="E10">
        <v>9.5402712701673803E-2</v>
      </c>
      <c r="F10">
        <v>9.6168660249739496E-2</v>
      </c>
      <c r="G10">
        <v>9.13263657650428E-2</v>
      </c>
      <c r="H10">
        <v>0</v>
      </c>
      <c r="I10">
        <v>0</v>
      </c>
      <c r="J10">
        <v>9.9022652031053301E-2</v>
      </c>
      <c r="K10">
        <v>0.121772233478761</v>
      </c>
      <c r="L10">
        <v>9.1674616232194306E-2</v>
      </c>
      <c r="M10">
        <v>9.3061948975941694E-2</v>
      </c>
      <c r="N10">
        <v>9.1525455764081901E-2</v>
      </c>
      <c r="O10">
        <v>0.114266122632632</v>
      </c>
      <c r="P10">
        <v>0.10834949841072899</v>
      </c>
      <c r="Q10">
        <v>0</v>
      </c>
      <c r="R10">
        <v>9.3609246608606894E-2</v>
      </c>
      <c r="S10">
        <v>9.5674152660518694E-2</v>
      </c>
      <c r="T10">
        <v>0.10016178484593501</v>
      </c>
      <c r="U10">
        <v>0</v>
      </c>
      <c r="V10">
        <v>0.102800728561862</v>
      </c>
      <c r="W10">
        <v>0</v>
      </c>
      <c r="X10">
        <v>0.105523775745367</v>
      </c>
      <c r="Y10">
        <v>0.13883096777173301</v>
      </c>
      <c r="Z10">
        <v>0.101472035620157</v>
      </c>
      <c r="AA10">
        <v>8.2173464205187105E-2</v>
      </c>
      <c r="AB10">
        <v>4.3327151906016902E-2</v>
      </c>
    </row>
    <row r="11" spans="1:28" x14ac:dyDescent="0.45">
      <c r="A11">
        <v>1995</v>
      </c>
      <c r="B11">
        <v>98.579461559337275</v>
      </c>
      <c r="C11">
        <f t="shared" si="0"/>
        <v>8.5980877907594895</v>
      </c>
      <c r="D11">
        <v>0.10381818331812601</v>
      </c>
      <c r="E11">
        <v>0.12637657530406901</v>
      </c>
      <c r="F11">
        <v>0.11732076657121999</v>
      </c>
      <c r="G11">
        <v>8.7525010008703705E-2</v>
      </c>
      <c r="H11">
        <v>0</v>
      </c>
      <c r="I11">
        <v>0</v>
      </c>
      <c r="J11">
        <v>0.106796997703743</v>
      </c>
      <c r="K11">
        <v>0.108777932024926</v>
      </c>
      <c r="L11">
        <v>0.109800532261217</v>
      </c>
      <c r="M11">
        <v>0.12643565689119099</v>
      </c>
      <c r="N11">
        <v>8.1983670167233402E-2</v>
      </c>
      <c r="O11">
        <v>0.135853811908349</v>
      </c>
      <c r="P11">
        <v>0.15004746888760101</v>
      </c>
      <c r="Q11">
        <v>0</v>
      </c>
      <c r="R11">
        <v>0.12238313037812</v>
      </c>
      <c r="S11">
        <v>7.4339401374895794E-2</v>
      </c>
      <c r="T11">
        <v>0.102690971733725</v>
      </c>
      <c r="U11">
        <v>0</v>
      </c>
      <c r="V11">
        <v>9.8282706176157197E-2</v>
      </c>
      <c r="W11">
        <v>0</v>
      </c>
      <c r="X11">
        <v>0.115144779639203</v>
      </c>
      <c r="Y11">
        <v>0.11176072888567699</v>
      </c>
      <c r="Z11">
        <v>0.14196392858607201</v>
      </c>
      <c r="AA11">
        <v>8.7991199542600304E-2</v>
      </c>
      <c r="AB11">
        <v>4.0228496327042798E-2</v>
      </c>
    </row>
    <row r="12" spans="1:28" x14ac:dyDescent="0.45">
      <c r="A12">
        <v>1996</v>
      </c>
      <c r="B12">
        <v>96.958204669338258</v>
      </c>
      <c r="C12">
        <f t="shared" si="0"/>
        <v>5.5927528281084884</v>
      </c>
      <c r="D12">
        <v>7.9762090607973901E-2</v>
      </c>
      <c r="E12">
        <v>6.8740447925678794E-2</v>
      </c>
      <c r="F12">
        <v>6.6818650402456395E-2</v>
      </c>
      <c r="G12">
        <v>6.5989697178680695E-2</v>
      </c>
      <c r="H12">
        <v>0</v>
      </c>
      <c r="I12">
        <v>0</v>
      </c>
      <c r="J12">
        <v>6.4396674818028202E-2</v>
      </c>
      <c r="K12">
        <v>7.3022659168302695E-2</v>
      </c>
      <c r="L12">
        <v>5.9886717033085103E-2</v>
      </c>
      <c r="M12">
        <v>7.1118752794243706E-2</v>
      </c>
      <c r="N12">
        <v>6.39766039527669E-2</v>
      </c>
      <c r="O12">
        <v>7.8973169280873695E-2</v>
      </c>
      <c r="P12">
        <v>7.6407476642795E-2</v>
      </c>
      <c r="Q12">
        <v>0</v>
      </c>
      <c r="R12">
        <v>6.7780903443879006E-2</v>
      </c>
      <c r="S12">
        <v>8.3116484881530506E-2</v>
      </c>
      <c r="T12">
        <v>6.3392453911726807E-2</v>
      </c>
      <c r="U12">
        <v>0</v>
      </c>
      <c r="V12">
        <v>5.6825495215962203E-2</v>
      </c>
      <c r="W12">
        <v>0</v>
      </c>
      <c r="X12">
        <v>7.5274934726422299E-2</v>
      </c>
      <c r="Y12">
        <v>8.56753263235841E-2</v>
      </c>
      <c r="Z12">
        <v>8.82062279782201E-2</v>
      </c>
      <c r="AA12">
        <v>6.5862976701901596E-2</v>
      </c>
      <c r="AB12">
        <v>4.2960464039010403E-2</v>
      </c>
    </row>
    <row r="13" spans="1:28" x14ac:dyDescent="0.45">
      <c r="A13">
        <v>1997</v>
      </c>
      <c r="B13">
        <v>95.985681512778584</v>
      </c>
      <c r="C13">
        <f t="shared" si="0"/>
        <v>7.4360563904696297</v>
      </c>
      <c r="D13">
        <v>8.3332867987743503E-2</v>
      </c>
      <c r="E13">
        <v>9.9684794206292796E-2</v>
      </c>
      <c r="F13">
        <v>9.5679889665056694E-2</v>
      </c>
      <c r="G13">
        <v>6.2167377551676499E-2</v>
      </c>
      <c r="H13">
        <v>0</v>
      </c>
      <c r="I13">
        <v>0</v>
      </c>
      <c r="J13">
        <v>9.9149893680872195E-2</v>
      </c>
      <c r="K13">
        <v>9.6185458129798701E-2</v>
      </c>
      <c r="L13">
        <v>9.5266322803949893E-2</v>
      </c>
      <c r="M13">
        <v>0.10062039423906199</v>
      </c>
      <c r="N13">
        <v>0.10014087807109399</v>
      </c>
      <c r="O13">
        <v>9.4160712368900598E-2</v>
      </c>
      <c r="P13">
        <v>0.114177291816217</v>
      </c>
      <c r="Q13">
        <v>0</v>
      </c>
      <c r="R13">
        <v>9.6844781798538199E-2</v>
      </c>
      <c r="S13">
        <v>8.9778328405078101E-2</v>
      </c>
      <c r="T13">
        <v>0.11652124934965501</v>
      </c>
      <c r="U13">
        <v>0</v>
      </c>
      <c r="V13">
        <v>9.1652200251160207E-2</v>
      </c>
      <c r="W13">
        <v>0</v>
      </c>
      <c r="X13">
        <v>9.2496831889580397E-2</v>
      </c>
      <c r="Y13">
        <v>0.104439888249203</v>
      </c>
      <c r="Z13">
        <v>0.11011961251697799</v>
      </c>
      <c r="AA13">
        <v>8.56651374812267E-2</v>
      </c>
      <c r="AB13">
        <v>3.0930187155323498E-2</v>
      </c>
    </row>
    <row r="14" spans="1:28" x14ac:dyDescent="0.45">
      <c r="A14">
        <v>1998</v>
      </c>
      <c r="B14">
        <v>96.688222069848038</v>
      </c>
      <c r="C14">
        <f t="shared" si="0"/>
        <v>8.3826413346731385</v>
      </c>
      <c r="D14">
        <v>0.15320879232558701</v>
      </c>
      <c r="E14">
        <v>9.7085091950185803E-2</v>
      </c>
      <c r="F14">
        <v>9.2946061477013495E-2</v>
      </c>
      <c r="G14">
        <v>8.1442883964417095E-2</v>
      </c>
      <c r="H14">
        <v>0</v>
      </c>
      <c r="I14">
        <v>0</v>
      </c>
      <c r="J14">
        <v>9.1783606618673005E-2</v>
      </c>
      <c r="K14">
        <v>9.5328048953637903E-2</v>
      </c>
      <c r="L14">
        <v>9.3273590982281399E-2</v>
      </c>
      <c r="M14">
        <v>9.7398481243186993E-2</v>
      </c>
      <c r="N14">
        <v>9.4342140697189006E-2</v>
      </c>
      <c r="O14">
        <v>9.1497027582926396E-2</v>
      </c>
      <c r="P14">
        <v>0.17880994579050599</v>
      </c>
      <c r="Q14">
        <v>0</v>
      </c>
      <c r="R14">
        <v>9.4542583685939097E-2</v>
      </c>
      <c r="S14">
        <v>0.16641678819883701</v>
      </c>
      <c r="T14">
        <v>0.141940604324645</v>
      </c>
      <c r="U14">
        <v>0</v>
      </c>
      <c r="V14">
        <v>9.0927448989180704E-2</v>
      </c>
      <c r="W14">
        <v>0</v>
      </c>
      <c r="X14">
        <v>9.0339029989792693E-2</v>
      </c>
      <c r="Y14">
        <v>0.11515148455438801</v>
      </c>
      <c r="Z14">
        <v>0.11305111195864399</v>
      </c>
      <c r="AA14">
        <v>7.8420077308868102E-2</v>
      </c>
      <c r="AB14">
        <v>3.7755533072386403E-2</v>
      </c>
    </row>
    <row r="15" spans="1:28" x14ac:dyDescent="0.45">
      <c r="A15">
        <v>1999</v>
      </c>
      <c r="B15">
        <v>96.348008857647613</v>
      </c>
      <c r="C15">
        <f t="shared" si="0"/>
        <v>7.4761873040284046</v>
      </c>
      <c r="D15">
        <v>9.06773839841572E-2</v>
      </c>
      <c r="E15">
        <v>0.10130167017441501</v>
      </c>
      <c r="F15">
        <v>9.8161886347732E-2</v>
      </c>
      <c r="G15">
        <v>7.2619945527995403E-2</v>
      </c>
      <c r="H15">
        <v>0</v>
      </c>
      <c r="I15">
        <v>0</v>
      </c>
      <c r="J15">
        <v>9.8803026768803801E-2</v>
      </c>
      <c r="K15">
        <v>9.6645964888660493E-2</v>
      </c>
      <c r="L15">
        <v>9.73531612944631E-2</v>
      </c>
      <c r="M15">
        <v>0.10215998350276501</v>
      </c>
      <c r="N15">
        <v>0.100030364304928</v>
      </c>
      <c r="O15">
        <v>9.7798224566791603E-2</v>
      </c>
      <c r="P15">
        <v>0.13032812464066801</v>
      </c>
      <c r="Q15">
        <v>0</v>
      </c>
      <c r="R15">
        <v>9.5992980096889599E-2</v>
      </c>
      <c r="S15">
        <v>0.11152894686091</v>
      </c>
      <c r="T15">
        <v>8.0649278035384395E-2</v>
      </c>
      <c r="U15">
        <v>0</v>
      </c>
      <c r="V15">
        <v>0.10487404341758</v>
      </c>
      <c r="W15">
        <v>0</v>
      </c>
      <c r="X15">
        <v>9.8772172781689899E-2</v>
      </c>
      <c r="Y15">
        <v>8.4893572194954595E-2</v>
      </c>
      <c r="Z15">
        <v>9.8858525598731095E-2</v>
      </c>
      <c r="AA15">
        <v>7.1655407032499993E-2</v>
      </c>
      <c r="AB15">
        <v>3.5942163987081999E-2</v>
      </c>
    </row>
    <row r="16" spans="1:28" x14ac:dyDescent="0.45">
      <c r="A16">
        <v>2000</v>
      </c>
      <c r="B16">
        <v>97.100090948374515</v>
      </c>
      <c r="C16">
        <f t="shared" si="0"/>
        <v>9.9345541024288693</v>
      </c>
      <c r="D16">
        <v>0.118342750053419</v>
      </c>
      <c r="E16">
        <v>0.126977412093213</v>
      </c>
      <c r="F16">
        <v>0.130964050842132</v>
      </c>
      <c r="G16">
        <v>6.1951168456676503E-2</v>
      </c>
      <c r="H16">
        <v>0</v>
      </c>
      <c r="I16">
        <v>0.10063636940871901</v>
      </c>
      <c r="J16">
        <v>0.126896038279007</v>
      </c>
      <c r="K16">
        <v>0.12799679694121899</v>
      </c>
      <c r="L16">
        <v>0.13302049817054001</v>
      </c>
      <c r="M16">
        <v>0.12759464531733</v>
      </c>
      <c r="N16">
        <v>0.13339282357176399</v>
      </c>
      <c r="O16">
        <v>0.12908030031819201</v>
      </c>
      <c r="P16">
        <v>0.10168717674422099</v>
      </c>
      <c r="Q16">
        <v>0</v>
      </c>
      <c r="R16">
        <v>0.13046077254761701</v>
      </c>
      <c r="S16">
        <v>0.136658750416909</v>
      </c>
      <c r="T16">
        <v>0.109331608601208</v>
      </c>
      <c r="U16">
        <v>0</v>
      </c>
      <c r="V16">
        <v>0.12549828047570399</v>
      </c>
      <c r="W16">
        <v>7.5117337115779906E-2</v>
      </c>
      <c r="X16">
        <v>0.13001165408315299</v>
      </c>
      <c r="Y16">
        <v>0.116547035310021</v>
      </c>
      <c r="Z16">
        <v>0.115518105338151</v>
      </c>
      <c r="AA16">
        <v>9.3710154367533896E-2</v>
      </c>
      <c r="AB16">
        <v>3.2244797154708398E-2</v>
      </c>
    </row>
    <row r="17" spans="1:28" x14ac:dyDescent="0.45">
      <c r="A17">
        <v>2001</v>
      </c>
      <c r="B17">
        <v>96.928596973555273</v>
      </c>
      <c r="C17">
        <f t="shared" si="0"/>
        <v>11.071904556534248</v>
      </c>
      <c r="D17">
        <v>0.13131743697180401</v>
      </c>
      <c r="E17">
        <v>0.123052090858265</v>
      </c>
      <c r="F17">
        <v>0.12518025284124601</v>
      </c>
      <c r="G17">
        <v>6.7651580344777001E-2</v>
      </c>
      <c r="H17">
        <v>0</v>
      </c>
      <c r="I17">
        <v>0.1180620284215</v>
      </c>
      <c r="J17">
        <v>0.118331075705011</v>
      </c>
      <c r="K17">
        <v>0.12399616261093099</v>
      </c>
      <c r="L17">
        <v>0.124183469284354</v>
      </c>
      <c r="M17">
        <v>0.12449293289510099</v>
      </c>
      <c r="N17">
        <v>0.124119034306899</v>
      </c>
      <c r="O17">
        <v>0.117637602400862</v>
      </c>
      <c r="P17">
        <v>9.5654617146295404E-2</v>
      </c>
      <c r="Q17">
        <v>0</v>
      </c>
      <c r="R17">
        <v>0.123801231510313</v>
      </c>
      <c r="S17">
        <v>0.126102995491127</v>
      </c>
      <c r="T17">
        <v>9.9053972070212007E-2</v>
      </c>
      <c r="U17">
        <v>0.14476854862598401</v>
      </c>
      <c r="V17">
        <v>0.122623474007548</v>
      </c>
      <c r="W17">
        <v>0.25840855663419798</v>
      </c>
      <c r="X17">
        <v>0.123703186233941</v>
      </c>
      <c r="Y17">
        <v>0.12518875061919901</v>
      </c>
      <c r="Z17">
        <v>0.118108497562874</v>
      </c>
      <c r="AA17">
        <v>8.5913771114633206E-2</v>
      </c>
      <c r="AB17">
        <v>4.6624871476487799E-2</v>
      </c>
    </row>
    <row r="18" spans="1:28" x14ac:dyDescent="0.45">
      <c r="A18">
        <v>2002</v>
      </c>
      <c r="B18">
        <v>98.312560720232</v>
      </c>
      <c r="C18">
        <f t="shared" si="0"/>
        <v>9.3256947474113279</v>
      </c>
      <c r="D18">
        <v>8.6144816710317804E-2</v>
      </c>
      <c r="E18">
        <v>9.8806711783913106E-2</v>
      </c>
      <c r="F18">
        <v>0.100569764989447</v>
      </c>
      <c r="G18">
        <v>6.7905808772655299E-2</v>
      </c>
      <c r="H18">
        <v>0</v>
      </c>
      <c r="I18">
        <v>0.11056032365938299</v>
      </c>
      <c r="J18">
        <v>9.8397735168212402E-2</v>
      </c>
      <c r="K18">
        <v>0.10236935044142401</v>
      </c>
      <c r="L18">
        <v>0.102749301620241</v>
      </c>
      <c r="M18">
        <v>0.101910977558236</v>
      </c>
      <c r="N18">
        <v>0.104511060474928</v>
      </c>
      <c r="O18">
        <v>0.101109157833654</v>
      </c>
      <c r="P18">
        <v>0.10406792013089</v>
      </c>
      <c r="Q18">
        <v>0</v>
      </c>
      <c r="R18">
        <v>0.101454393774861</v>
      </c>
      <c r="S18">
        <v>0.10162728548452001</v>
      </c>
      <c r="T18">
        <v>0.103445485372528</v>
      </c>
      <c r="U18">
        <v>0.105011551630664</v>
      </c>
      <c r="V18">
        <v>0.10248621846101399</v>
      </c>
      <c r="W18">
        <v>0.20354207342862399</v>
      </c>
      <c r="X18">
        <v>0.100861713214398</v>
      </c>
      <c r="Y18">
        <v>0.10068700103761601</v>
      </c>
      <c r="Z18">
        <v>0.104272347690866</v>
      </c>
      <c r="AA18">
        <v>8.0767978289995407E-2</v>
      </c>
      <c r="AB18">
        <v>4.8164709324443798E-2</v>
      </c>
    </row>
    <row r="19" spans="1:28" x14ac:dyDescent="0.45">
      <c r="A19">
        <v>2003</v>
      </c>
      <c r="B19">
        <v>98.309244685691269</v>
      </c>
      <c r="C19">
        <f t="shared" si="0"/>
        <v>10.544393938916548</v>
      </c>
      <c r="D19">
        <v>0.11174293768702299</v>
      </c>
      <c r="E19">
        <v>0.11603873939347201</v>
      </c>
      <c r="F19">
        <v>0.11928881359886399</v>
      </c>
      <c r="G19">
        <v>9.4421239005899799E-2</v>
      </c>
      <c r="H19">
        <v>0</v>
      </c>
      <c r="I19">
        <v>0.11371682744134499</v>
      </c>
      <c r="J19">
        <v>0.115846508047373</v>
      </c>
      <c r="K19">
        <v>0.11805743348443</v>
      </c>
      <c r="L19">
        <v>0.119340433547636</v>
      </c>
      <c r="M19">
        <v>0.118712781453334</v>
      </c>
      <c r="N19">
        <v>0.116525096664842</v>
      </c>
      <c r="O19">
        <v>0.118132060839322</v>
      </c>
      <c r="P19">
        <v>8.9144346219871995E-2</v>
      </c>
      <c r="Q19">
        <v>0</v>
      </c>
      <c r="R19">
        <v>0.11787366141545</v>
      </c>
      <c r="S19">
        <v>0.10516519870766</v>
      </c>
      <c r="T19">
        <v>0.11797305891566499</v>
      </c>
      <c r="U19">
        <v>0.12621696486398701</v>
      </c>
      <c r="V19">
        <v>0.11529572128048</v>
      </c>
      <c r="W19">
        <v>0.20951436613441601</v>
      </c>
      <c r="X19">
        <v>0.11680068209693401</v>
      </c>
      <c r="Y19">
        <v>0.117781526213209</v>
      </c>
      <c r="Z19">
        <v>0.116318211751212</v>
      </c>
      <c r="AA19">
        <v>9.0014976949894202E-2</v>
      </c>
      <c r="AB19">
        <v>5.21768990168174E-2</v>
      </c>
    </row>
    <row r="20" spans="1:28" x14ac:dyDescent="0.45">
      <c r="A20">
        <v>2004</v>
      </c>
      <c r="B20">
        <v>82.009378814788121</v>
      </c>
      <c r="C20">
        <f t="shared" si="0"/>
        <v>11.408893700778187</v>
      </c>
      <c r="D20">
        <v>0.146633957266286</v>
      </c>
      <c r="E20">
        <v>0.121536665912596</v>
      </c>
      <c r="F20">
        <v>0.121051928484725</v>
      </c>
      <c r="G20">
        <v>0.10825152503607401</v>
      </c>
      <c r="H20">
        <v>0</v>
      </c>
      <c r="I20">
        <v>0.127123702479256</v>
      </c>
      <c r="J20">
        <v>0.117506866658609</v>
      </c>
      <c r="K20">
        <v>0.121275979921827</v>
      </c>
      <c r="L20">
        <v>0.122274065446284</v>
      </c>
      <c r="M20">
        <v>0.122311619062306</v>
      </c>
      <c r="N20">
        <v>0.122455139422954</v>
      </c>
      <c r="O20">
        <v>0.121463141752612</v>
      </c>
      <c r="P20">
        <v>9.6466766072352494E-2</v>
      </c>
      <c r="Q20">
        <v>0</v>
      </c>
      <c r="R20">
        <v>0.12210230960766701</v>
      </c>
      <c r="S20">
        <v>0.156115748324227</v>
      </c>
      <c r="T20">
        <v>0.12822806994298999</v>
      </c>
      <c r="U20">
        <v>0.13141767296217999</v>
      </c>
      <c r="V20">
        <v>0.121329950932936</v>
      </c>
      <c r="W20">
        <v>0.212591467142006</v>
      </c>
      <c r="X20">
        <v>0.12034737053109899</v>
      </c>
      <c r="Y20">
        <v>0.13048301799454901</v>
      </c>
      <c r="Z20">
        <v>0.128354088695425</v>
      </c>
      <c r="AA20">
        <v>0.10807925166058099</v>
      </c>
      <c r="AB20">
        <v>4.48231198850053E-2</v>
      </c>
    </row>
    <row r="21" spans="1:28" x14ac:dyDescent="0.45">
      <c r="A21">
        <v>2005</v>
      </c>
      <c r="B21">
        <v>57.152299033146441</v>
      </c>
      <c r="C21">
        <f t="shared" si="0"/>
        <v>9.1376589792477034</v>
      </c>
      <c r="D21">
        <v>9.3164480785562206E-2</v>
      </c>
      <c r="E21">
        <v>9.5656278090976404E-2</v>
      </c>
      <c r="F21">
        <v>9.5741463227224793E-2</v>
      </c>
      <c r="G21">
        <v>9.1294707725267099E-2</v>
      </c>
      <c r="H21">
        <v>0</v>
      </c>
      <c r="I21">
        <v>0.104760882264941</v>
      </c>
      <c r="J21">
        <v>9.3114405685260304E-2</v>
      </c>
      <c r="K21">
        <v>9.5471331263629194E-2</v>
      </c>
      <c r="L21">
        <v>9.5960286312788995E-2</v>
      </c>
      <c r="M21">
        <v>9.5584465207868202E-2</v>
      </c>
      <c r="N21">
        <v>9.5779236080789795E-2</v>
      </c>
      <c r="O21">
        <v>9.5652611848940902E-2</v>
      </c>
      <c r="P21">
        <v>9.25989421502868E-2</v>
      </c>
      <c r="Q21">
        <v>0</v>
      </c>
      <c r="R21">
        <v>9.5620175116616704E-2</v>
      </c>
      <c r="S21">
        <v>0.102755940586223</v>
      </c>
      <c r="T21">
        <v>0.10464244926638901</v>
      </c>
      <c r="U21">
        <v>0.147476105980863</v>
      </c>
      <c r="V21">
        <v>9.5623486790974099E-2</v>
      </c>
      <c r="W21">
        <v>0.166813932042881</v>
      </c>
      <c r="X21">
        <v>9.5967345642132398E-2</v>
      </c>
      <c r="Y21">
        <v>0.106079830250847</v>
      </c>
      <c r="Z21">
        <v>0.105700521125001</v>
      </c>
      <c r="AA21">
        <v>8.7115737881966901E-2</v>
      </c>
      <c r="AB21">
        <v>3.1840129484496202E-2</v>
      </c>
    </row>
    <row r="22" spans="1:28" x14ac:dyDescent="0.45">
      <c r="A22">
        <v>2006</v>
      </c>
      <c r="B22">
        <v>76.348197134965616</v>
      </c>
      <c r="C22">
        <f t="shared" si="0"/>
        <v>8.1723472535746176</v>
      </c>
      <c r="D22">
        <v>8.3321922519565605E-2</v>
      </c>
      <c r="E22">
        <v>8.1877068357170596E-2</v>
      </c>
      <c r="F22">
        <v>8.2614156940978803E-2</v>
      </c>
      <c r="G22">
        <v>7.7979949468749699E-2</v>
      </c>
      <c r="H22">
        <v>0</v>
      </c>
      <c r="I22">
        <v>9.2196825695364706E-2</v>
      </c>
      <c r="J22">
        <v>7.8385843661920696E-2</v>
      </c>
      <c r="K22">
        <v>8.2171849316039797E-2</v>
      </c>
      <c r="L22">
        <v>8.2577656523235302E-2</v>
      </c>
      <c r="M22">
        <v>8.2329177356688807E-2</v>
      </c>
      <c r="N22">
        <v>7.8080823696985296E-2</v>
      </c>
      <c r="O22">
        <v>8.1909763353363405E-2</v>
      </c>
      <c r="P22">
        <v>8.5616305145144497E-2</v>
      </c>
      <c r="Q22">
        <v>0</v>
      </c>
      <c r="R22">
        <v>8.2640881687453399E-2</v>
      </c>
      <c r="S22">
        <v>0.110555753279024</v>
      </c>
      <c r="T22">
        <v>9.8895523055490306E-2</v>
      </c>
      <c r="U22">
        <v>0.120517628764998</v>
      </c>
      <c r="V22">
        <v>8.2482876765039001E-2</v>
      </c>
      <c r="W22">
        <v>0.179493592234335</v>
      </c>
      <c r="X22">
        <v>8.21563992124444E-2</v>
      </c>
      <c r="Y22">
        <v>9.5572684559065493E-2</v>
      </c>
      <c r="Z22">
        <v>9.0570854464059797E-2</v>
      </c>
      <c r="AA22">
        <v>8.3958118260874307E-2</v>
      </c>
      <c r="AB22">
        <v>2.7181159075663801E-2</v>
      </c>
    </row>
    <row r="23" spans="1:28" x14ac:dyDescent="0.45">
      <c r="A23">
        <v>2007</v>
      </c>
      <c r="B23">
        <v>85.970600509498695</v>
      </c>
      <c r="C23">
        <f t="shared" si="0"/>
        <v>7.5331310939138802</v>
      </c>
      <c r="D23">
        <v>0.11570721068350499</v>
      </c>
      <c r="E23">
        <v>6.4450857125675901E-2</v>
      </c>
      <c r="F23">
        <v>6.4873137250173199E-2</v>
      </c>
      <c r="G23">
        <v>9.0344920096853895E-2</v>
      </c>
      <c r="H23">
        <v>5.8174844256002597E-2</v>
      </c>
      <c r="I23">
        <v>7.4545577827104095E-2</v>
      </c>
      <c r="J23">
        <v>6.1792687516094201E-2</v>
      </c>
      <c r="K23">
        <v>6.4742290262890606E-2</v>
      </c>
      <c r="L23">
        <v>6.5080689521780602E-2</v>
      </c>
      <c r="M23">
        <v>6.5697411088708205E-2</v>
      </c>
      <c r="N23">
        <v>7.2308638917693999E-2</v>
      </c>
      <c r="O23">
        <v>6.5574418277190696E-2</v>
      </c>
      <c r="P23">
        <v>9.6309049640972796E-2</v>
      </c>
      <c r="Q23">
        <v>0</v>
      </c>
      <c r="R23">
        <v>6.47695022526244E-2</v>
      </c>
      <c r="S23">
        <v>0.13587857067263601</v>
      </c>
      <c r="T23">
        <v>9.3050797740559799E-2</v>
      </c>
      <c r="U23">
        <v>8.8218312898747098E-2</v>
      </c>
      <c r="V23">
        <v>6.3863159906020206E-2</v>
      </c>
      <c r="W23">
        <v>0.14904587585624701</v>
      </c>
      <c r="X23">
        <v>6.4557711514423202E-2</v>
      </c>
      <c r="Y23">
        <v>8.1816026834594505E-2</v>
      </c>
      <c r="Z23">
        <v>7.4679811029055895E-2</v>
      </c>
      <c r="AA23">
        <v>6.5336521765618896E-2</v>
      </c>
      <c r="AB23">
        <v>4.2464750543297701E-2</v>
      </c>
    </row>
    <row r="24" spans="1:28" x14ac:dyDescent="0.45">
      <c r="A24">
        <v>2008</v>
      </c>
      <c r="B24">
        <v>75.99952774702821</v>
      </c>
      <c r="C24">
        <f t="shared" si="0"/>
        <v>15.816002612609894</v>
      </c>
      <c r="D24">
        <v>0.26066787788714502</v>
      </c>
      <c r="E24">
        <v>0.14326308025495499</v>
      </c>
      <c r="F24">
        <v>0.14394029994726901</v>
      </c>
      <c r="G24">
        <v>0.168860629253614</v>
      </c>
      <c r="H24">
        <v>7.1433364359666005E-2</v>
      </c>
      <c r="I24">
        <v>0.19311061277105401</v>
      </c>
      <c r="J24">
        <v>0.15112353328498199</v>
      </c>
      <c r="K24">
        <v>0.142527141248803</v>
      </c>
      <c r="L24">
        <v>0.14380909153492599</v>
      </c>
      <c r="M24">
        <v>0.143579322604377</v>
      </c>
      <c r="N24">
        <v>0.14690260842768299</v>
      </c>
      <c r="O24">
        <v>0.14298176921262201</v>
      </c>
      <c r="P24">
        <v>0.161697498306898</v>
      </c>
      <c r="Q24">
        <v>0</v>
      </c>
      <c r="R24">
        <v>0.143177154032856</v>
      </c>
      <c r="S24">
        <v>0.21993600097980201</v>
      </c>
      <c r="T24">
        <v>0.19532698441444199</v>
      </c>
      <c r="U24">
        <v>0.23298869849666301</v>
      </c>
      <c r="V24">
        <v>0.142686150074952</v>
      </c>
      <c r="W24">
        <v>0.30537006051479398</v>
      </c>
      <c r="X24">
        <v>0.143601109049869</v>
      </c>
      <c r="Y24">
        <v>0.184136883856301</v>
      </c>
      <c r="Z24">
        <v>0.16000631207933799</v>
      </c>
      <c r="AA24">
        <v>0.13893006410264699</v>
      </c>
      <c r="AB24">
        <v>7.3944406456815395E-2</v>
      </c>
    </row>
    <row r="25" spans="1:28" x14ac:dyDescent="0.45">
      <c r="A25">
        <v>2009</v>
      </c>
      <c r="B25">
        <v>61.283501766373909</v>
      </c>
      <c r="C25">
        <f t="shared" si="0"/>
        <v>13.947399830956281</v>
      </c>
      <c r="D25">
        <v>0.17259962346684601</v>
      </c>
      <c r="E25">
        <v>0.12588551630528999</v>
      </c>
      <c r="F25">
        <v>0.12697471405045799</v>
      </c>
      <c r="G25">
        <v>0.14107324018542799</v>
      </c>
      <c r="H25">
        <v>6.3640603302190707E-2</v>
      </c>
      <c r="I25">
        <v>0.18899327279543099</v>
      </c>
      <c r="J25">
        <v>0.13261707612527199</v>
      </c>
      <c r="K25">
        <v>0.12482237934167</v>
      </c>
      <c r="L25">
        <v>0.124979494275444</v>
      </c>
      <c r="M25">
        <v>0.12373945167069</v>
      </c>
      <c r="N25">
        <v>0.13422893687282</v>
      </c>
      <c r="O25">
        <v>0.13060134524120801</v>
      </c>
      <c r="P25">
        <v>0.13865039664774001</v>
      </c>
      <c r="Q25">
        <v>0</v>
      </c>
      <c r="R25">
        <v>0.12577116030478</v>
      </c>
      <c r="S25">
        <v>0.20341908347266099</v>
      </c>
      <c r="T25">
        <v>0.18424625247609999</v>
      </c>
      <c r="U25">
        <v>0.24089945951862901</v>
      </c>
      <c r="V25">
        <v>0.13040032202801399</v>
      </c>
      <c r="W25">
        <v>0.21696700957339801</v>
      </c>
      <c r="X25">
        <v>0.12811637696640599</v>
      </c>
      <c r="Y25">
        <v>0.19111405630908099</v>
      </c>
      <c r="Z25">
        <v>0.13367621134232599</v>
      </c>
      <c r="AA25">
        <v>0.14533735157521699</v>
      </c>
      <c r="AB25">
        <v>5.80966238919709E-2</v>
      </c>
    </row>
    <row r="26" spans="1:28" x14ac:dyDescent="0.45">
      <c r="A26">
        <v>2010</v>
      </c>
      <c r="B26">
        <v>59.315693542428818</v>
      </c>
      <c r="C26">
        <f t="shared" si="0"/>
        <v>12.087694028006304</v>
      </c>
      <c r="D26">
        <v>0.124865664634845</v>
      </c>
      <c r="E26">
        <v>0.11301361088230499</v>
      </c>
      <c r="F26">
        <v>0.11960848590793199</v>
      </c>
      <c r="G26">
        <v>0.102579399579193</v>
      </c>
      <c r="H26">
        <v>6.5491440712481197E-2</v>
      </c>
      <c r="I26">
        <v>0.13857903194973101</v>
      </c>
      <c r="J26">
        <v>0.106974392727716</v>
      </c>
      <c r="K26">
        <v>0.10922887889876901</v>
      </c>
      <c r="L26">
        <v>0.109915258639005</v>
      </c>
      <c r="M26">
        <v>0.10742869167679001</v>
      </c>
      <c r="N26">
        <v>0.15959862918136</v>
      </c>
      <c r="O26">
        <v>0.13427960486370799</v>
      </c>
      <c r="P26">
        <v>0.111385083044029</v>
      </c>
      <c r="Q26">
        <v>7.4246536061279206E-2</v>
      </c>
      <c r="R26">
        <v>0.110178507128786</v>
      </c>
      <c r="S26">
        <v>0.13361908559394001</v>
      </c>
      <c r="T26">
        <v>0.13021682913708499</v>
      </c>
      <c r="U26">
        <v>0.19418138780629701</v>
      </c>
      <c r="V26">
        <v>0.19352706406928899</v>
      </c>
      <c r="W26">
        <v>0.15250715092740899</v>
      </c>
      <c r="X26">
        <v>0.14375437343743999</v>
      </c>
      <c r="Y26">
        <v>0.12801297387250801</v>
      </c>
      <c r="Z26">
        <v>0.112220551322826</v>
      </c>
      <c r="AA26">
        <v>0.10014987246219</v>
      </c>
      <c r="AB26">
        <v>4.6361002484662697E-2</v>
      </c>
    </row>
    <row r="27" spans="1:28" x14ac:dyDescent="0.45">
      <c r="A27">
        <v>2011</v>
      </c>
      <c r="B27">
        <v>55.997925212664448</v>
      </c>
      <c r="C27">
        <f t="shared" si="0"/>
        <v>13.522128863990753</v>
      </c>
      <c r="D27">
        <v>0.128390856229954</v>
      </c>
      <c r="E27">
        <v>0.11531319948831199</v>
      </c>
      <c r="F27">
        <v>0.144007092579054</v>
      </c>
      <c r="G27">
        <v>9.4319112071307998E-2</v>
      </c>
      <c r="H27">
        <v>6.8012067341785207E-2</v>
      </c>
      <c r="I27">
        <v>0.15059044011911099</v>
      </c>
      <c r="J27">
        <v>0.101062570376555</v>
      </c>
      <c r="K27">
        <v>0.10504636726455099</v>
      </c>
      <c r="L27">
        <v>0.115916694975919</v>
      </c>
      <c r="M27">
        <v>0.100727543043528</v>
      </c>
      <c r="N27">
        <v>0.20661134685126401</v>
      </c>
      <c r="O27">
        <v>0.18323537680910401</v>
      </c>
      <c r="P27">
        <v>9.6823668082036504E-2</v>
      </c>
      <c r="Q27">
        <v>0.15745284150436101</v>
      </c>
      <c r="R27">
        <v>0.105387049694771</v>
      </c>
      <c r="S27">
        <v>0.139898067924905</v>
      </c>
      <c r="T27">
        <v>0.13806732793890999</v>
      </c>
      <c r="U27">
        <v>0.19646688421981501</v>
      </c>
      <c r="V27">
        <v>0.23169861630474001</v>
      </c>
      <c r="W27">
        <v>0.20243971437310601</v>
      </c>
      <c r="X27">
        <v>0.16294824918812301</v>
      </c>
      <c r="Y27">
        <v>0.14439926418361199</v>
      </c>
      <c r="Z27">
        <v>0.16138774207685699</v>
      </c>
      <c r="AA27">
        <v>8.8436856129489899E-2</v>
      </c>
      <c r="AB27">
        <v>4.1893267226517303E-2</v>
      </c>
    </row>
    <row r="28" spans="1:28" x14ac:dyDescent="0.45">
      <c r="A28">
        <v>2012</v>
      </c>
      <c r="B28">
        <v>51.827720461515611</v>
      </c>
      <c r="C28">
        <f t="shared" si="0"/>
        <v>10.936468213355237</v>
      </c>
      <c r="D28">
        <v>8.2018320411876705E-2</v>
      </c>
      <c r="E28">
        <v>9.3380991097079397E-2</v>
      </c>
      <c r="F28">
        <v>0.10251635958614801</v>
      </c>
      <c r="G28">
        <v>5.7562474417798902E-2</v>
      </c>
      <c r="H28">
        <v>4.2412076878258799E-2</v>
      </c>
      <c r="I28">
        <v>0.13630036218699901</v>
      </c>
      <c r="J28">
        <v>8.2370612372102595E-2</v>
      </c>
      <c r="K28">
        <v>8.3665845767587302E-2</v>
      </c>
      <c r="L28">
        <v>9.5585579093804496E-2</v>
      </c>
      <c r="M28">
        <v>8.2206818397943804E-2</v>
      </c>
      <c r="N28">
        <v>0.145406131671237</v>
      </c>
      <c r="O28">
        <v>0.15594734744414801</v>
      </c>
      <c r="P28">
        <v>7.5538213267203294E-2</v>
      </c>
      <c r="Q28">
        <v>0.129690069205667</v>
      </c>
      <c r="R28">
        <v>8.6406220937523606E-2</v>
      </c>
      <c r="S28">
        <v>0.10027967712925601</v>
      </c>
      <c r="T28">
        <v>0.100727274941931</v>
      </c>
      <c r="U28">
        <v>0.16833882332879099</v>
      </c>
      <c r="V28">
        <v>0.278689563665109</v>
      </c>
      <c r="W28">
        <v>0.17344409469604199</v>
      </c>
      <c r="X28">
        <v>0.18769778979962301</v>
      </c>
      <c r="Y28">
        <v>9.84787477973426E-2</v>
      </c>
      <c r="Z28">
        <v>8.6999891025466999E-2</v>
      </c>
      <c r="AA28">
        <v>6.2756337343869997E-2</v>
      </c>
      <c r="AB28">
        <v>2.5697430875999201E-2</v>
      </c>
    </row>
    <row r="29" spans="1:28" x14ac:dyDescent="0.45">
      <c r="A29" t="s">
        <v>101</v>
      </c>
      <c r="B29">
        <f xml:space="preserve"> CORREL(B2:B28,C2:C28)</f>
        <v>-0.46151673610503385</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V29"/>
  <sheetViews>
    <sheetView topLeftCell="C1" workbookViewId="0">
      <selection activeCell="C2" sqref="C2"/>
    </sheetView>
  </sheetViews>
  <sheetFormatPr defaultRowHeight="14.25" x14ac:dyDescent="0.45"/>
  <sheetData>
    <row r="1" spans="1:22" x14ac:dyDescent="0.45">
      <c r="A1" t="s">
        <v>1</v>
      </c>
      <c r="B1" t="s">
        <v>104</v>
      </c>
      <c r="C1" t="s">
        <v>137</v>
      </c>
      <c r="D1" t="s">
        <v>3</v>
      </c>
      <c r="E1" t="s">
        <v>6</v>
      </c>
      <c r="F1" t="s">
        <v>9</v>
      </c>
      <c r="G1" t="s">
        <v>10</v>
      </c>
      <c r="H1" t="s">
        <v>23</v>
      </c>
      <c r="I1" t="s">
        <v>24</v>
      </c>
      <c r="J1" t="s">
        <v>26</v>
      </c>
      <c r="K1" t="s">
        <v>27</v>
      </c>
      <c r="L1" t="s">
        <v>34</v>
      </c>
      <c r="M1" t="s">
        <v>36</v>
      </c>
      <c r="N1" t="s">
        <v>46</v>
      </c>
      <c r="O1" t="s">
        <v>49</v>
      </c>
      <c r="P1" t="s">
        <v>53</v>
      </c>
      <c r="Q1" t="s">
        <v>54</v>
      </c>
      <c r="R1" t="s">
        <v>67</v>
      </c>
      <c r="S1" t="s">
        <v>70</v>
      </c>
      <c r="T1" t="s">
        <v>80</v>
      </c>
      <c r="U1" t="s">
        <v>83</v>
      </c>
      <c r="V1" t="s">
        <v>84</v>
      </c>
    </row>
    <row r="2" spans="1:22" x14ac:dyDescent="0.45">
      <c r="A2">
        <v>1986</v>
      </c>
      <c r="B2">
        <v>71.584440262569501</v>
      </c>
      <c r="C2">
        <f>100*AVERAGE(D2:V2)</f>
        <v>4.4917836406900049</v>
      </c>
      <c r="D2">
        <v>0.27578138991018503</v>
      </c>
      <c r="E2">
        <v>0</v>
      </c>
      <c r="F2">
        <v>0</v>
      </c>
      <c r="G2">
        <v>0</v>
      </c>
      <c r="H2">
        <v>0</v>
      </c>
      <c r="I2">
        <v>0</v>
      </c>
      <c r="J2">
        <v>0</v>
      </c>
      <c r="K2">
        <v>0</v>
      </c>
      <c r="L2">
        <v>0</v>
      </c>
      <c r="M2">
        <v>0</v>
      </c>
      <c r="N2">
        <v>0</v>
      </c>
      <c r="O2">
        <v>0</v>
      </c>
      <c r="P2">
        <v>0.147227996018406</v>
      </c>
      <c r="Q2">
        <v>0</v>
      </c>
      <c r="R2">
        <v>0</v>
      </c>
      <c r="S2">
        <v>0</v>
      </c>
      <c r="T2">
        <v>0</v>
      </c>
      <c r="U2">
        <v>0.18920569308504601</v>
      </c>
      <c r="V2">
        <v>0.24122381271746399</v>
      </c>
    </row>
    <row r="3" spans="1:22" x14ac:dyDescent="0.45">
      <c r="A3">
        <v>1987</v>
      </c>
      <c r="B3">
        <v>90.703792246359541</v>
      </c>
      <c r="C3">
        <f t="shared" ref="C3:C28" si="0">100*AVERAGE(D3:V3)</f>
        <v>6.1257047940562321</v>
      </c>
      <c r="D3">
        <v>0.382542277851805</v>
      </c>
      <c r="E3">
        <v>0</v>
      </c>
      <c r="F3">
        <v>0</v>
      </c>
      <c r="G3">
        <v>0</v>
      </c>
      <c r="H3">
        <v>0</v>
      </c>
      <c r="I3">
        <v>0</v>
      </c>
      <c r="J3">
        <v>0</v>
      </c>
      <c r="K3">
        <v>0</v>
      </c>
      <c r="L3">
        <v>0</v>
      </c>
      <c r="M3">
        <v>0</v>
      </c>
      <c r="N3">
        <v>0</v>
      </c>
      <c r="O3">
        <v>0</v>
      </c>
      <c r="P3">
        <v>0.116332008927144</v>
      </c>
      <c r="Q3">
        <v>0</v>
      </c>
      <c r="R3">
        <v>0</v>
      </c>
      <c r="S3">
        <v>0</v>
      </c>
      <c r="T3">
        <v>0</v>
      </c>
      <c r="U3">
        <v>0.32467193763744401</v>
      </c>
      <c r="V3">
        <v>0.34033768645429102</v>
      </c>
    </row>
    <row r="4" spans="1:22" x14ac:dyDescent="0.45">
      <c r="A4">
        <v>1988</v>
      </c>
      <c r="B4">
        <v>92.198097907780848</v>
      </c>
      <c r="C4">
        <f t="shared" si="0"/>
        <v>4.8131705284981097</v>
      </c>
      <c r="D4">
        <v>0.238387513610895</v>
      </c>
      <c r="E4">
        <v>0</v>
      </c>
      <c r="F4">
        <v>0</v>
      </c>
      <c r="G4">
        <v>0</v>
      </c>
      <c r="H4">
        <v>0.115823998160744</v>
      </c>
      <c r="I4">
        <v>6.2670242349928795E-2</v>
      </c>
      <c r="J4">
        <v>0</v>
      </c>
      <c r="K4">
        <v>0</v>
      </c>
      <c r="L4">
        <v>0</v>
      </c>
      <c r="M4">
        <v>0</v>
      </c>
      <c r="N4">
        <v>0</v>
      </c>
      <c r="O4">
        <v>0</v>
      </c>
      <c r="P4">
        <v>0.10273778306126299</v>
      </c>
      <c r="Q4">
        <v>0</v>
      </c>
      <c r="R4">
        <v>0</v>
      </c>
      <c r="S4">
        <v>0</v>
      </c>
      <c r="T4">
        <v>0</v>
      </c>
      <c r="U4">
        <v>0.202618461992945</v>
      </c>
      <c r="V4">
        <v>0.19226440123886501</v>
      </c>
    </row>
    <row r="5" spans="1:22" x14ac:dyDescent="0.45">
      <c r="A5">
        <v>1989</v>
      </c>
      <c r="B5">
        <v>90.249629283163301</v>
      </c>
      <c r="C5">
        <f t="shared" si="0"/>
        <v>5.8302622533274731</v>
      </c>
      <c r="D5">
        <v>0.20106800671966901</v>
      </c>
      <c r="E5">
        <v>0</v>
      </c>
      <c r="F5">
        <v>0</v>
      </c>
      <c r="G5">
        <v>0</v>
      </c>
      <c r="H5">
        <v>0.18428034766970799</v>
      </c>
      <c r="I5">
        <v>0.23593612556895899</v>
      </c>
      <c r="J5">
        <v>0</v>
      </c>
      <c r="K5">
        <v>0</v>
      </c>
      <c r="L5">
        <v>0</v>
      </c>
      <c r="M5">
        <v>0</v>
      </c>
      <c r="N5">
        <v>0</v>
      </c>
      <c r="O5">
        <v>0</v>
      </c>
      <c r="P5">
        <v>0.11358199684538201</v>
      </c>
      <c r="Q5">
        <v>0</v>
      </c>
      <c r="R5">
        <v>0</v>
      </c>
      <c r="S5">
        <v>0</v>
      </c>
      <c r="T5">
        <v>0</v>
      </c>
      <c r="U5">
        <v>0.21503904657730899</v>
      </c>
      <c r="V5">
        <v>0.15784430475119299</v>
      </c>
    </row>
    <row r="6" spans="1:22" x14ac:dyDescent="0.45">
      <c r="A6">
        <v>1990</v>
      </c>
      <c r="B6">
        <v>99.74659176193191</v>
      </c>
      <c r="C6">
        <f t="shared" si="0"/>
        <v>7.4427848587929546</v>
      </c>
      <c r="D6">
        <v>0.17100598092206801</v>
      </c>
      <c r="E6">
        <v>0</v>
      </c>
      <c r="F6">
        <v>0</v>
      </c>
      <c r="G6">
        <v>0</v>
      </c>
      <c r="H6">
        <v>0.27514159161443102</v>
      </c>
      <c r="I6">
        <v>0.25234549149589097</v>
      </c>
      <c r="J6">
        <v>0</v>
      </c>
      <c r="K6">
        <v>0</v>
      </c>
      <c r="L6">
        <v>0</v>
      </c>
      <c r="M6">
        <v>0</v>
      </c>
      <c r="N6">
        <v>0</v>
      </c>
      <c r="O6">
        <v>0</v>
      </c>
      <c r="P6">
        <v>0.11067761678040999</v>
      </c>
      <c r="Q6">
        <v>0</v>
      </c>
      <c r="R6">
        <v>0</v>
      </c>
      <c r="S6">
        <v>0.15077514029518399</v>
      </c>
      <c r="T6">
        <v>0</v>
      </c>
      <c r="U6">
        <v>0.22880488560527101</v>
      </c>
      <c r="V6">
        <v>0.225378416457406</v>
      </c>
    </row>
    <row r="7" spans="1:22" x14ac:dyDescent="0.45">
      <c r="A7">
        <v>1991</v>
      </c>
      <c r="B7">
        <v>97.693496897406675</v>
      </c>
      <c r="C7">
        <f t="shared" si="0"/>
        <v>8.0756371968244327</v>
      </c>
      <c r="D7">
        <v>0.16465012196637899</v>
      </c>
      <c r="E7">
        <v>0</v>
      </c>
      <c r="F7">
        <v>0</v>
      </c>
      <c r="G7">
        <v>0</v>
      </c>
      <c r="H7">
        <v>0.282060838883192</v>
      </c>
      <c r="I7">
        <v>0.27571224025788599</v>
      </c>
      <c r="J7">
        <v>0</v>
      </c>
      <c r="K7">
        <v>0</v>
      </c>
      <c r="L7">
        <v>0</v>
      </c>
      <c r="M7">
        <v>0</v>
      </c>
      <c r="N7">
        <v>0</v>
      </c>
      <c r="O7">
        <v>0</v>
      </c>
      <c r="P7">
        <v>0.15377283982088399</v>
      </c>
      <c r="Q7">
        <v>0</v>
      </c>
      <c r="R7">
        <v>0</v>
      </c>
      <c r="S7">
        <v>0.244272120161387</v>
      </c>
      <c r="T7">
        <v>0</v>
      </c>
      <c r="U7">
        <v>0.21657994998070501</v>
      </c>
      <c r="V7">
        <v>0.197322956326209</v>
      </c>
    </row>
    <row r="8" spans="1:22" x14ac:dyDescent="0.45">
      <c r="A8">
        <v>1992</v>
      </c>
      <c r="B8">
        <v>81.67912404183123</v>
      </c>
      <c r="C8">
        <f t="shared" si="0"/>
        <v>8.2543795073894728</v>
      </c>
      <c r="D8">
        <v>0.177531869407582</v>
      </c>
      <c r="E8">
        <v>0</v>
      </c>
      <c r="F8">
        <v>0</v>
      </c>
      <c r="G8">
        <v>0</v>
      </c>
      <c r="H8">
        <v>0.234330510107607</v>
      </c>
      <c r="I8">
        <v>0.41095207786387999</v>
      </c>
      <c r="J8">
        <v>0</v>
      </c>
      <c r="K8">
        <v>0</v>
      </c>
      <c r="L8">
        <v>0</v>
      </c>
      <c r="M8">
        <v>0</v>
      </c>
      <c r="N8">
        <v>0</v>
      </c>
      <c r="O8">
        <v>0</v>
      </c>
      <c r="P8">
        <v>0.15873115036750801</v>
      </c>
      <c r="Q8">
        <v>0</v>
      </c>
      <c r="R8">
        <v>0</v>
      </c>
      <c r="S8">
        <v>0.20888486985671101</v>
      </c>
      <c r="T8">
        <v>0</v>
      </c>
      <c r="U8">
        <v>0.26058619657362397</v>
      </c>
      <c r="V8">
        <v>0.117315432227088</v>
      </c>
    </row>
    <row r="9" spans="1:22" x14ac:dyDescent="0.45">
      <c r="A9">
        <v>1993</v>
      </c>
      <c r="B9">
        <v>96.528510966148914</v>
      </c>
      <c r="C9">
        <f t="shared" si="0"/>
        <v>7.5415397666462454</v>
      </c>
      <c r="D9">
        <v>0.18233119340010101</v>
      </c>
      <c r="E9">
        <v>0</v>
      </c>
      <c r="F9">
        <v>0</v>
      </c>
      <c r="G9">
        <v>0</v>
      </c>
      <c r="H9">
        <v>0.26331202680183202</v>
      </c>
      <c r="I9">
        <v>0.35674983103237701</v>
      </c>
      <c r="J9">
        <v>0</v>
      </c>
      <c r="K9">
        <v>0</v>
      </c>
      <c r="L9">
        <v>0</v>
      </c>
      <c r="M9">
        <v>0</v>
      </c>
      <c r="N9">
        <v>0</v>
      </c>
      <c r="O9">
        <v>0</v>
      </c>
      <c r="P9">
        <v>0.12740104030440799</v>
      </c>
      <c r="Q9">
        <v>0</v>
      </c>
      <c r="R9">
        <v>0</v>
      </c>
      <c r="S9">
        <v>0.22501354550826499</v>
      </c>
      <c r="T9">
        <v>0</v>
      </c>
      <c r="U9">
        <v>0.17834898959623899</v>
      </c>
      <c r="V9">
        <v>9.9735929019564504E-2</v>
      </c>
    </row>
    <row r="10" spans="1:22" x14ac:dyDescent="0.45">
      <c r="A10">
        <v>1994</v>
      </c>
      <c r="B10">
        <v>94.863295032412282</v>
      </c>
      <c r="C10">
        <f t="shared" si="0"/>
        <v>8.9897776308426209</v>
      </c>
      <c r="D10">
        <v>0.137679175679111</v>
      </c>
      <c r="E10">
        <v>7.9196270046197004E-2</v>
      </c>
      <c r="F10">
        <v>0</v>
      </c>
      <c r="G10">
        <v>0.31010679066531799</v>
      </c>
      <c r="H10">
        <v>0.30496701678768601</v>
      </c>
      <c r="I10">
        <v>0.23727422442305901</v>
      </c>
      <c r="J10">
        <v>0</v>
      </c>
      <c r="K10">
        <v>0</v>
      </c>
      <c r="L10">
        <v>0</v>
      </c>
      <c r="M10">
        <v>0</v>
      </c>
      <c r="N10">
        <v>0</v>
      </c>
      <c r="O10">
        <v>0</v>
      </c>
      <c r="P10">
        <v>0.120982011355798</v>
      </c>
      <c r="Q10">
        <v>0</v>
      </c>
      <c r="R10">
        <v>0</v>
      </c>
      <c r="S10">
        <v>0.26487859565218702</v>
      </c>
      <c r="T10">
        <v>0</v>
      </c>
      <c r="U10">
        <v>0.15778222774362499</v>
      </c>
      <c r="V10">
        <v>9.5191437507117199E-2</v>
      </c>
    </row>
    <row r="11" spans="1:22" x14ac:dyDescent="0.45">
      <c r="A11">
        <v>1995</v>
      </c>
      <c r="B11">
        <v>97.018433966143064</v>
      </c>
      <c r="C11">
        <f t="shared" si="0"/>
        <v>8.5492837442694398</v>
      </c>
      <c r="D11">
        <v>0.13469061167266499</v>
      </c>
      <c r="E11">
        <v>0.178805326248829</v>
      </c>
      <c r="F11">
        <v>0</v>
      </c>
      <c r="G11">
        <v>0.29181996434235902</v>
      </c>
      <c r="H11">
        <v>0.34207634035448198</v>
      </c>
      <c r="I11">
        <v>0.15198796461793701</v>
      </c>
      <c r="J11">
        <v>0</v>
      </c>
      <c r="K11">
        <v>0</v>
      </c>
      <c r="L11">
        <v>0</v>
      </c>
      <c r="M11">
        <v>0</v>
      </c>
      <c r="N11">
        <v>0</v>
      </c>
      <c r="O11">
        <v>0</v>
      </c>
      <c r="P11">
        <v>0.13201884641438</v>
      </c>
      <c r="Q11">
        <v>0</v>
      </c>
      <c r="R11">
        <v>0</v>
      </c>
      <c r="S11">
        <v>0.195216975142502</v>
      </c>
      <c r="T11">
        <v>0</v>
      </c>
      <c r="U11">
        <v>0.129804072914286</v>
      </c>
      <c r="V11">
        <v>6.7943809703753702E-2</v>
      </c>
    </row>
    <row r="12" spans="1:22" x14ac:dyDescent="0.45">
      <c r="A12">
        <v>1996</v>
      </c>
      <c r="B12">
        <v>98.803990973522659</v>
      </c>
      <c r="C12">
        <f t="shared" si="0"/>
        <v>8.137457333224738</v>
      </c>
      <c r="D12">
        <v>0.11768213786157899</v>
      </c>
      <c r="E12">
        <v>0.11338211279202901</v>
      </c>
      <c r="F12">
        <v>0</v>
      </c>
      <c r="G12">
        <v>0.19874653279253099</v>
      </c>
      <c r="H12">
        <v>0.36547054454149303</v>
      </c>
      <c r="I12">
        <v>0.136585665737255</v>
      </c>
      <c r="J12">
        <v>0</v>
      </c>
      <c r="K12">
        <v>0</v>
      </c>
      <c r="L12">
        <v>0</v>
      </c>
      <c r="M12">
        <v>0</v>
      </c>
      <c r="N12">
        <v>0</v>
      </c>
      <c r="O12">
        <v>0</v>
      </c>
      <c r="P12">
        <v>0.104410715301268</v>
      </c>
      <c r="Q12">
        <v>0</v>
      </c>
      <c r="R12">
        <v>0</v>
      </c>
      <c r="S12">
        <v>0.31928496333409301</v>
      </c>
      <c r="T12">
        <v>0</v>
      </c>
      <c r="U12">
        <v>0.115339314766868</v>
      </c>
      <c r="V12">
        <v>7.5214906185584102E-2</v>
      </c>
    </row>
    <row r="13" spans="1:22" x14ac:dyDescent="0.45">
      <c r="A13">
        <v>1997</v>
      </c>
      <c r="B13">
        <v>83.518977655480924</v>
      </c>
      <c r="C13">
        <f t="shared" si="0"/>
        <v>9.6423223434376837</v>
      </c>
      <c r="D13">
        <v>0.162052723506494</v>
      </c>
      <c r="E13">
        <v>0.13037885148821399</v>
      </c>
      <c r="F13">
        <v>0</v>
      </c>
      <c r="G13">
        <v>0.18205666839905499</v>
      </c>
      <c r="H13">
        <v>0.21340946974851899</v>
      </c>
      <c r="I13">
        <v>0.35682831448671298</v>
      </c>
      <c r="J13">
        <v>0</v>
      </c>
      <c r="K13">
        <v>0</v>
      </c>
      <c r="L13">
        <v>0</v>
      </c>
      <c r="M13">
        <v>0</v>
      </c>
      <c r="N13">
        <v>0</v>
      </c>
      <c r="O13">
        <v>0</v>
      </c>
      <c r="P13">
        <v>0.11153061495932499</v>
      </c>
      <c r="Q13">
        <v>0</v>
      </c>
      <c r="R13">
        <v>0</v>
      </c>
      <c r="S13">
        <v>0.40269304543201101</v>
      </c>
      <c r="T13">
        <v>0</v>
      </c>
      <c r="U13">
        <v>0.170924088114282</v>
      </c>
      <c r="V13">
        <v>0.102167469118547</v>
      </c>
    </row>
    <row r="14" spans="1:22" x14ac:dyDescent="0.45">
      <c r="A14">
        <v>1998</v>
      </c>
      <c r="B14">
        <v>93.676341712234461</v>
      </c>
      <c r="C14">
        <f t="shared" si="0"/>
        <v>10.856347750920738</v>
      </c>
      <c r="D14">
        <v>0.235772005890651</v>
      </c>
      <c r="E14">
        <v>0.15822601550023299</v>
      </c>
      <c r="F14">
        <v>0</v>
      </c>
      <c r="G14">
        <v>0.23305720667485999</v>
      </c>
      <c r="H14">
        <v>0.34956776824265501</v>
      </c>
      <c r="I14">
        <v>0.17042934990421901</v>
      </c>
      <c r="J14">
        <v>0</v>
      </c>
      <c r="K14">
        <v>0</v>
      </c>
      <c r="L14">
        <v>0</v>
      </c>
      <c r="M14">
        <v>0</v>
      </c>
      <c r="N14">
        <v>0</v>
      </c>
      <c r="O14">
        <v>0</v>
      </c>
      <c r="P14">
        <v>0.114708299169772</v>
      </c>
      <c r="Q14">
        <v>0</v>
      </c>
      <c r="R14">
        <v>0</v>
      </c>
      <c r="S14">
        <v>0.49283842159177099</v>
      </c>
      <c r="T14">
        <v>0</v>
      </c>
      <c r="U14">
        <v>0.15593603001606199</v>
      </c>
      <c r="V14">
        <v>0.15217097568471699</v>
      </c>
    </row>
    <row r="15" spans="1:22" x14ac:dyDescent="0.45">
      <c r="A15">
        <v>1999</v>
      </c>
      <c r="B15">
        <v>95.385739000629769</v>
      </c>
      <c r="C15">
        <f t="shared" si="0"/>
        <v>13.07772133904791</v>
      </c>
      <c r="D15">
        <v>0.17506085235821001</v>
      </c>
      <c r="E15">
        <v>0.17264190014519601</v>
      </c>
      <c r="F15">
        <v>0</v>
      </c>
      <c r="G15">
        <v>0.13378687058574601</v>
      </c>
      <c r="H15">
        <v>0.30928392414863898</v>
      </c>
      <c r="I15">
        <v>0.87958260369289298</v>
      </c>
      <c r="J15">
        <v>0</v>
      </c>
      <c r="K15">
        <v>0</v>
      </c>
      <c r="L15">
        <v>0</v>
      </c>
      <c r="M15">
        <v>0</v>
      </c>
      <c r="N15">
        <v>0</v>
      </c>
      <c r="O15">
        <v>0</v>
      </c>
      <c r="P15">
        <v>0.12178379062464501</v>
      </c>
      <c r="Q15">
        <v>0</v>
      </c>
      <c r="R15">
        <v>0</v>
      </c>
      <c r="S15">
        <v>0.42246685982356502</v>
      </c>
      <c r="T15">
        <v>0</v>
      </c>
      <c r="U15">
        <v>0.16188580099906599</v>
      </c>
      <c r="V15">
        <v>0.108274452041143</v>
      </c>
    </row>
    <row r="16" spans="1:22" x14ac:dyDescent="0.45">
      <c r="A16">
        <v>2000</v>
      </c>
      <c r="B16">
        <v>97.352246050969171</v>
      </c>
      <c r="C16">
        <f t="shared" si="0"/>
        <v>12.700066688766734</v>
      </c>
      <c r="D16">
        <v>0.16688609588692499</v>
      </c>
      <c r="E16">
        <v>0.203396222562192</v>
      </c>
      <c r="F16">
        <v>0</v>
      </c>
      <c r="G16">
        <v>0.129878520553385</v>
      </c>
      <c r="H16">
        <v>0.38230626715654598</v>
      </c>
      <c r="I16">
        <v>0.244976960080101</v>
      </c>
      <c r="J16">
        <v>0</v>
      </c>
      <c r="K16">
        <v>0</v>
      </c>
      <c r="L16">
        <v>0.52120774914910595</v>
      </c>
      <c r="M16">
        <v>0</v>
      </c>
      <c r="N16">
        <v>0</v>
      </c>
      <c r="O16">
        <v>0</v>
      </c>
      <c r="P16">
        <v>0.16347110888022001</v>
      </c>
      <c r="Q16">
        <v>0</v>
      </c>
      <c r="R16">
        <v>0</v>
      </c>
      <c r="S16">
        <v>0.31491564221391499</v>
      </c>
      <c r="T16">
        <v>0</v>
      </c>
      <c r="U16">
        <v>0.168352516063072</v>
      </c>
      <c r="V16">
        <v>0.117621588320218</v>
      </c>
    </row>
    <row r="17" spans="1:22" x14ac:dyDescent="0.45">
      <c r="A17">
        <v>2001</v>
      </c>
      <c r="B17">
        <v>89.775251384654709</v>
      </c>
      <c r="C17">
        <f t="shared" si="0"/>
        <v>11.100602643143535</v>
      </c>
      <c r="D17">
        <v>0.19608975651816701</v>
      </c>
      <c r="E17">
        <v>0.17224293801906501</v>
      </c>
      <c r="F17">
        <v>0</v>
      </c>
      <c r="G17">
        <v>0.130796435537163</v>
      </c>
      <c r="H17">
        <v>0.295077024717812</v>
      </c>
      <c r="I17">
        <v>0.22984441946847201</v>
      </c>
      <c r="J17">
        <v>0</v>
      </c>
      <c r="K17">
        <v>0</v>
      </c>
      <c r="L17">
        <v>0.29178518073605603</v>
      </c>
      <c r="M17">
        <v>0</v>
      </c>
      <c r="N17">
        <v>0</v>
      </c>
      <c r="O17">
        <v>0</v>
      </c>
      <c r="P17">
        <v>0.16375330631233101</v>
      </c>
      <c r="Q17">
        <v>0</v>
      </c>
      <c r="R17">
        <v>0</v>
      </c>
      <c r="S17">
        <v>0.373520424938517</v>
      </c>
      <c r="T17">
        <v>0</v>
      </c>
      <c r="U17">
        <v>0.14886214704302</v>
      </c>
      <c r="V17">
        <v>0.10714286890666901</v>
      </c>
    </row>
    <row r="18" spans="1:22" x14ac:dyDescent="0.45">
      <c r="A18">
        <v>2002</v>
      </c>
      <c r="B18">
        <v>87.009666114919995</v>
      </c>
      <c r="C18">
        <f t="shared" si="0"/>
        <v>11.405468576956013</v>
      </c>
      <c r="D18">
        <v>0.138129574626495</v>
      </c>
      <c r="E18">
        <v>0.116351685262332</v>
      </c>
      <c r="F18">
        <v>0</v>
      </c>
      <c r="G18">
        <v>0.119076094040693</v>
      </c>
      <c r="H18">
        <v>0.226948621997421</v>
      </c>
      <c r="I18">
        <v>0.154939222158228</v>
      </c>
      <c r="J18">
        <v>0</v>
      </c>
      <c r="K18">
        <v>0</v>
      </c>
      <c r="L18">
        <v>0.291524973040244</v>
      </c>
      <c r="M18">
        <v>0.113371990447659</v>
      </c>
      <c r="N18">
        <v>0</v>
      </c>
      <c r="O18">
        <v>0</v>
      </c>
      <c r="P18">
        <v>0.14960780751185501</v>
      </c>
      <c r="Q18">
        <v>3.07184429626557E-2</v>
      </c>
      <c r="R18">
        <v>0</v>
      </c>
      <c r="S18">
        <v>0.51134610309654904</v>
      </c>
      <c r="T18">
        <v>0</v>
      </c>
      <c r="U18">
        <v>0.163872071388521</v>
      </c>
      <c r="V18">
        <v>0.15115244308899001</v>
      </c>
    </row>
    <row r="19" spans="1:22" x14ac:dyDescent="0.45">
      <c r="A19">
        <v>2003</v>
      </c>
      <c r="B19">
        <v>95.74420964057056</v>
      </c>
      <c r="C19">
        <f t="shared" si="0"/>
        <v>13.303490002585111</v>
      </c>
      <c r="D19">
        <v>0.14493303700674001</v>
      </c>
      <c r="E19">
        <v>0.115174709162601</v>
      </c>
      <c r="F19">
        <v>0</v>
      </c>
      <c r="G19">
        <v>0.11155188479624201</v>
      </c>
      <c r="H19">
        <v>0.26911768244431999</v>
      </c>
      <c r="I19">
        <v>0.53929994605194898</v>
      </c>
      <c r="J19">
        <v>0</v>
      </c>
      <c r="K19">
        <v>0</v>
      </c>
      <c r="L19">
        <v>0.25029000402387702</v>
      </c>
      <c r="M19">
        <v>0.133055911457958</v>
      </c>
      <c r="N19">
        <v>0</v>
      </c>
      <c r="O19">
        <v>0</v>
      </c>
      <c r="P19">
        <v>0.13954499141958701</v>
      </c>
      <c r="Q19">
        <v>0.20701367738870199</v>
      </c>
      <c r="R19">
        <v>0</v>
      </c>
      <c r="S19">
        <v>0.33073786814290201</v>
      </c>
      <c r="T19">
        <v>0</v>
      </c>
      <c r="U19">
        <v>0.16340484205983299</v>
      </c>
      <c r="V19">
        <v>0.12353854653646</v>
      </c>
    </row>
    <row r="20" spans="1:22" x14ac:dyDescent="0.45">
      <c r="A20">
        <v>2004</v>
      </c>
      <c r="B20">
        <v>82.117991661334727</v>
      </c>
      <c r="C20">
        <f t="shared" si="0"/>
        <v>14.514265333519502</v>
      </c>
      <c r="D20">
        <v>0.171757251515334</v>
      </c>
      <c r="E20">
        <v>0.14364161253971999</v>
      </c>
      <c r="F20">
        <v>0</v>
      </c>
      <c r="G20">
        <v>0.17365131095125499</v>
      </c>
      <c r="H20">
        <v>0.28128027120886101</v>
      </c>
      <c r="I20">
        <v>0.56362715032284005</v>
      </c>
      <c r="J20">
        <v>0</v>
      </c>
      <c r="K20">
        <v>0</v>
      </c>
      <c r="L20">
        <v>0.23815664754194199</v>
      </c>
      <c r="M20">
        <v>0.16974202325881699</v>
      </c>
      <c r="N20">
        <v>0</v>
      </c>
      <c r="O20">
        <v>0</v>
      </c>
      <c r="P20">
        <v>0.14388682118738899</v>
      </c>
      <c r="Q20">
        <v>0.21000090490609999</v>
      </c>
      <c r="R20">
        <v>0</v>
      </c>
      <c r="S20">
        <v>0.30734944604436099</v>
      </c>
      <c r="T20">
        <v>0</v>
      </c>
      <c r="U20">
        <v>0.174625333973569</v>
      </c>
      <c r="V20">
        <v>0.17999163991851799</v>
      </c>
    </row>
    <row r="21" spans="1:22" x14ac:dyDescent="0.45">
      <c r="A21">
        <v>2005</v>
      </c>
      <c r="B21">
        <v>84.021731522766004</v>
      </c>
      <c r="C21">
        <f t="shared" si="0"/>
        <v>15.727369733982149</v>
      </c>
      <c r="D21">
        <v>0.153618277479315</v>
      </c>
      <c r="E21">
        <v>0.145636552251733</v>
      </c>
      <c r="F21">
        <v>0</v>
      </c>
      <c r="G21">
        <v>0.224218270474906</v>
      </c>
      <c r="H21">
        <v>0.32554262023838199</v>
      </c>
      <c r="I21">
        <v>0.52696614410276899</v>
      </c>
      <c r="J21">
        <v>0</v>
      </c>
      <c r="K21">
        <v>0.16784035665467301</v>
      </c>
      <c r="L21">
        <v>0.18154155858023399</v>
      </c>
      <c r="M21">
        <v>0.13258909436817801</v>
      </c>
      <c r="N21">
        <v>0</v>
      </c>
      <c r="O21">
        <v>0</v>
      </c>
      <c r="P21">
        <v>0.147334049679265</v>
      </c>
      <c r="Q21">
        <v>0.226005352860151</v>
      </c>
      <c r="R21">
        <v>0.142697699961604</v>
      </c>
      <c r="S21">
        <v>0.29441657849479902</v>
      </c>
      <c r="T21">
        <v>0</v>
      </c>
      <c r="U21">
        <v>0.158143524706164</v>
      </c>
      <c r="V21">
        <v>0.16165016960443501</v>
      </c>
    </row>
    <row r="22" spans="1:22" x14ac:dyDescent="0.45">
      <c r="A22">
        <v>2006</v>
      </c>
      <c r="B22">
        <v>79.482218991448832</v>
      </c>
      <c r="C22">
        <f t="shared" si="0"/>
        <v>19.590298724939572</v>
      </c>
      <c r="D22">
        <v>0.16119309717376001</v>
      </c>
      <c r="E22">
        <v>0.14953990494306299</v>
      </c>
      <c r="F22">
        <v>9.21769630655698E-2</v>
      </c>
      <c r="G22">
        <v>0.181371220643816</v>
      </c>
      <c r="H22">
        <v>0.27278673020168498</v>
      </c>
      <c r="I22">
        <v>0.70040453009381498</v>
      </c>
      <c r="J22">
        <v>0.22921552236616899</v>
      </c>
      <c r="K22">
        <v>0.19214535127877999</v>
      </c>
      <c r="L22">
        <v>0.26660821866163598</v>
      </c>
      <c r="M22">
        <v>0.17433852719380699</v>
      </c>
      <c r="N22">
        <v>0</v>
      </c>
      <c r="O22">
        <v>0</v>
      </c>
      <c r="P22">
        <v>0.189307424320241</v>
      </c>
      <c r="Q22">
        <v>0.14463189135455401</v>
      </c>
      <c r="R22">
        <v>0.18850295485525501</v>
      </c>
      <c r="S22">
        <v>0.39098485175289099</v>
      </c>
      <c r="T22">
        <v>0</v>
      </c>
      <c r="U22">
        <v>0.24185378269292901</v>
      </c>
      <c r="V22">
        <v>0.147095787140548</v>
      </c>
    </row>
    <row r="23" spans="1:22" x14ac:dyDescent="0.45">
      <c r="A23">
        <v>2007</v>
      </c>
      <c r="B23">
        <v>70.590328258118333</v>
      </c>
      <c r="C23">
        <f t="shared" si="0"/>
        <v>22.321536965726903</v>
      </c>
      <c r="D23">
        <v>0.28869628922854301</v>
      </c>
      <c r="E23">
        <v>0.190959601855232</v>
      </c>
      <c r="F23">
        <v>0.31847555578034697</v>
      </c>
      <c r="G23">
        <v>0.19625439139105499</v>
      </c>
      <c r="H23">
        <v>0.25232929569329698</v>
      </c>
      <c r="I23">
        <v>0.40094069427815698</v>
      </c>
      <c r="J23">
        <v>0.25895762258531402</v>
      </c>
      <c r="K23">
        <v>0.18186052498505401</v>
      </c>
      <c r="L23">
        <v>0.29867376700895099</v>
      </c>
      <c r="M23">
        <v>0.30613736186419999</v>
      </c>
      <c r="N23">
        <v>0</v>
      </c>
      <c r="O23">
        <v>0</v>
      </c>
      <c r="P23">
        <v>0.25736318759375598</v>
      </c>
      <c r="Q23">
        <v>0.19562317927911399</v>
      </c>
      <c r="R23">
        <v>0.243033018096418</v>
      </c>
      <c r="S23">
        <v>0.28487101050362401</v>
      </c>
      <c r="T23">
        <v>0</v>
      </c>
      <c r="U23">
        <v>0.30176932021942399</v>
      </c>
      <c r="V23">
        <v>0.26514720312562501</v>
      </c>
    </row>
    <row r="24" spans="1:22" x14ac:dyDescent="0.45">
      <c r="A24">
        <v>2008</v>
      </c>
      <c r="B24">
        <v>64.758449482386155</v>
      </c>
      <c r="C24">
        <f t="shared" si="0"/>
        <v>41.34449355890716</v>
      </c>
      <c r="D24">
        <v>0.613387332784739</v>
      </c>
      <c r="E24">
        <v>0.32039492364932698</v>
      </c>
      <c r="F24">
        <v>0.55302768549548398</v>
      </c>
      <c r="G24">
        <v>0.41595583985661599</v>
      </c>
      <c r="H24">
        <v>0.34366871388903403</v>
      </c>
      <c r="I24">
        <v>0.82782262130392403</v>
      </c>
      <c r="J24">
        <v>0.45284057762068503</v>
      </c>
      <c r="K24">
        <v>0.39610414336748401</v>
      </c>
      <c r="L24">
        <v>0.54946989612455799</v>
      </c>
      <c r="M24">
        <v>0.47518963983498302</v>
      </c>
      <c r="N24">
        <v>0</v>
      </c>
      <c r="O24">
        <v>0</v>
      </c>
      <c r="P24">
        <v>0.41911026213518399</v>
      </c>
      <c r="Q24">
        <v>0.32084571551166802</v>
      </c>
      <c r="R24">
        <v>0.49739035384827002</v>
      </c>
      <c r="S24">
        <v>0.436580348200586</v>
      </c>
      <c r="T24">
        <v>0</v>
      </c>
      <c r="U24">
        <v>0.473529979731518</v>
      </c>
      <c r="V24">
        <v>0.76013574283829999</v>
      </c>
    </row>
    <row r="25" spans="1:22" x14ac:dyDescent="0.45">
      <c r="A25">
        <v>2009</v>
      </c>
      <c r="B25">
        <v>66.929093142521168</v>
      </c>
      <c r="C25">
        <f t="shared" si="0"/>
        <v>33.333382245018278</v>
      </c>
      <c r="D25">
        <v>0.44009619102180197</v>
      </c>
      <c r="E25">
        <v>0.25559849430859299</v>
      </c>
      <c r="F25">
        <v>0.36303153355879098</v>
      </c>
      <c r="G25">
        <v>0.30874593175005599</v>
      </c>
      <c r="H25">
        <v>0.33320174766174598</v>
      </c>
      <c r="I25">
        <v>0.74053691293005697</v>
      </c>
      <c r="J25">
        <v>0.343743884110006</v>
      </c>
      <c r="K25">
        <v>0.22606673194666699</v>
      </c>
      <c r="L25">
        <v>0.49733391992964798</v>
      </c>
      <c r="M25">
        <v>0.316463522557762</v>
      </c>
      <c r="N25">
        <v>0</v>
      </c>
      <c r="O25">
        <v>0</v>
      </c>
      <c r="P25">
        <v>0.39883529490171898</v>
      </c>
      <c r="Q25">
        <v>0.26434015839057301</v>
      </c>
      <c r="R25">
        <v>0.32712233219680098</v>
      </c>
      <c r="S25">
        <v>0.30958612603036401</v>
      </c>
      <c r="T25">
        <v>0</v>
      </c>
      <c r="U25">
        <v>0.56729249014167804</v>
      </c>
      <c r="V25">
        <v>0.64134735511720897</v>
      </c>
    </row>
    <row r="26" spans="1:22" x14ac:dyDescent="0.45">
      <c r="A26">
        <v>2010</v>
      </c>
      <c r="B26">
        <v>56.966723389253808</v>
      </c>
      <c r="C26">
        <f t="shared" si="0"/>
        <v>21.097407268681923</v>
      </c>
      <c r="D26">
        <v>0.25100401593356197</v>
      </c>
      <c r="E26">
        <v>0.18837967795837501</v>
      </c>
      <c r="F26">
        <v>0.19599624005147301</v>
      </c>
      <c r="G26">
        <v>0.19399115653821999</v>
      </c>
      <c r="H26">
        <v>0.24547887248681899</v>
      </c>
      <c r="I26">
        <v>0.37299003292093202</v>
      </c>
      <c r="J26">
        <v>0.36099801162565498</v>
      </c>
      <c r="K26">
        <v>0.14397707961252801</v>
      </c>
      <c r="L26">
        <v>0.32589973879044698</v>
      </c>
      <c r="M26">
        <v>0.18905026992447499</v>
      </c>
      <c r="N26">
        <v>9.4461871364455705E-2</v>
      </c>
      <c r="O26">
        <v>0</v>
      </c>
      <c r="P26">
        <v>0.258957122521009</v>
      </c>
      <c r="Q26">
        <v>0.193351794186432</v>
      </c>
      <c r="R26">
        <v>0.145683033489731</v>
      </c>
      <c r="S26">
        <v>0.23420146794987201</v>
      </c>
      <c r="T26">
        <v>8.4184617287451302E-2</v>
      </c>
      <c r="U26">
        <v>0.26159921151182403</v>
      </c>
      <c r="V26">
        <v>0.26830316689630401</v>
      </c>
    </row>
    <row r="27" spans="1:22" x14ac:dyDescent="0.45">
      <c r="A27">
        <v>2011</v>
      </c>
      <c r="B27">
        <v>55.978065059774266</v>
      </c>
      <c r="C27">
        <f t="shared" si="0"/>
        <v>27.057506364787386</v>
      </c>
      <c r="D27">
        <v>0.28188012976375498</v>
      </c>
      <c r="E27">
        <v>0.20472075165502401</v>
      </c>
      <c r="F27">
        <v>0.20612155985427699</v>
      </c>
      <c r="G27">
        <v>0.19072127312758899</v>
      </c>
      <c r="H27">
        <v>0.30017383096112199</v>
      </c>
      <c r="I27">
        <v>0.31484278429922902</v>
      </c>
      <c r="J27">
        <v>0.426393630371737</v>
      </c>
      <c r="K27">
        <v>0.192308691962015</v>
      </c>
      <c r="L27">
        <v>0.416896200939471</v>
      </c>
      <c r="M27">
        <v>0.20606850830855999</v>
      </c>
      <c r="N27">
        <v>0.21202677981923901</v>
      </c>
      <c r="O27">
        <v>0.17972552774756301</v>
      </c>
      <c r="P27">
        <v>0.33038375796268699</v>
      </c>
      <c r="Q27">
        <v>0.17613417445799501</v>
      </c>
      <c r="R27">
        <v>0.17920579319694199</v>
      </c>
      <c r="S27">
        <v>0.23905129968916</v>
      </c>
      <c r="T27">
        <v>0.49468583806241401</v>
      </c>
      <c r="U27">
        <v>0.30419369092774401</v>
      </c>
      <c r="V27">
        <v>0.28539198620308098</v>
      </c>
    </row>
    <row r="28" spans="1:22" x14ac:dyDescent="0.45">
      <c r="A28">
        <v>2012</v>
      </c>
      <c r="B28">
        <v>66.800792576069469</v>
      </c>
      <c r="C28">
        <f t="shared" si="0"/>
        <v>21.822138108128836</v>
      </c>
      <c r="D28">
        <v>0.16603779651315101</v>
      </c>
      <c r="E28">
        <v>0.15026643708805401</v>
      </c>
      <c r="F28">
        <v>0.17622436104657399</v>
      </c>
      <c r="G28">
        <v>0.11755426677450299</v>
      </c>
      <c r="H28">
        <v>0.216158435366651</v>
      </c>
      <c r="I28">
        <v>0.21097850592344999</v>
      </c>
      <c r="J28">
        <v>0.625157091926827</v>
      </c>
      <c r="K28">
        <v>0.17672969910142799</v>
      </c>
      <c r="L28">
        <v>0.40975188659124001</v>
      </c>
      <c r="M28">
        <v>0.134501099141175</v>
      </c>
      <c r="N28">
        <v>0.16253731964606899</v>
      </c>
      <c r="O28">
        <v>0.21328578600199699</v>
      </c>
      <c r="P28">
        <v>0.28467732161002401</v>
      </c>
      <c r="Q28">
        <v>0.13493716971849601</v>
      </c>
      <c r="R28">
        <v>0.11366744302199699</v>
      </c>
      <c r="S28">
        <v>0.25024457895087499</v>
      </c>
      <c r="T28">
        <v>0.28739496364522199</v>
      </c>
      <c r="U28">
        <v>0.18648451821627099</v>
      </c>
      <c r="V28">
        <v>0.129617560260475</v>
      </c>
    </row>
    <row r="29" spans="1:22" x14ac:dyDescent="0.45">
      <c r="A29" t="s">
        <v>101</v>
      </c>
      <c r="B29">
        <f>CORREL(B2:B28, D2:D28)</f>
        <v>-0.54738365473572559</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B30"/>
  <sheetViews>
    <sheetView workbookViewId="0">
      <selection activeCell="D2" sqref="D2"/>
    </sheetView>
  </sheetViews>
  <sheetFormatPr defaultRowHeight="14.25" x14ac:dyDescent="0.45"/>
  <sheetData>
    <row r="1" spans="1:184" x14ac:dyDescent="0.45">
      <c r="A1" t="s">
        <v>1</v>
      </c>
      <c r="B1" t="s">
        <v>2</v>
      </c>
      <c r="D1" t="s">
        <v>96</v>
      </c>
      <c r="E1" t="s">
        <v>97</v>
      </c>
      <c r="F1" t="s">
        <v>3</v>
      </c>
      <c r="G1" t="s">
        <v>4</v>
      </c>
      <c r="H1" t="s">
        <v>5</v>
      </c>
      <c r="I1" t="s">
        <v>98</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99</v>
      </c>
      <c r="BS1" t="s">
        <v>100</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t="s">
        <v>82</v>
      </c>
      <c r="CK1" t="s">
        <v>83</v>
      </c>
      <c r="CL1" t="s">
        <v>84</v>
      </c>
      <c r="CM1" t="s">
        <v>85</v>
      </c>
      <c r="CN1" t="s">
        <v>86</v>
      </c>
      <c r="CO1" t="s">
        <v>87</v>
      </c>
    </row>
    <row r="2" spans="1:184" x14ac:dyDescent="0.45">
      <c r="A2">
        <v>1986</v>
      </c>
      <c r="B2">
        <v>84.855086277107446</v>
      </c>
      <c r="D2">
        <f>100*AVERAGE(E2:CO2)</f>
        <v>9.5194828311252966</v>
      </c>
      <c r="E2">
        <v>0</v>
      </c>
      <c r="F2">
        <v>0.34246041761731699</v>
      </c>
      <c r="G2">
        <v>0.152289455087151</v>
      </c>
      <c r="H2">
        <v>0</v>
      </c>
      <c r="I2">
        <v>0</v>
      </c>
      <c r="J2">
        <v>0.53847209897819404</v>
      </c>
      <c r="K2">
        <v>0</v>
      </c>
      <c r="L2">
        <v>-0.13001417183171299</v>
      </c>
      <c r="M2">
        <v>0</v>
      </c>
      <c r="N2">
        <v>0.106041784952387</v>
      </c>
      <c r="O2">
        <v>0</v>
      </c>
      <c r="P2">
        <v>0</v>
      </c>
      <c r="Q2">
        <v>0</v>
      </c>
      <c r="R2">
        <v>0</v>
      </c>
      <c r="S2">
        <v>0</v>
      </c>
      <c r="T2">
        <v>0</v>
      </c>
      <c r="U2">
        <v>0</v>
      </c>
      <c r="V2">
        <v>-3.6787813242096602E-2</v>
      </c>
      <c r="W2">
        <v>0</v>
      </c>
      <c r="X2">
        <v>0</v>
      </c>
      <c r="Y2">
        <v>0</v>
      </c>
      <c r="Z2">
        <v>0</v>
      </c>
      <c r="AA2">
        <v>0.59367080155532104</v>
      </c>
      <c r="AB2">
        <v>0.25832124334741502</v>
      </c>
      <c r="AC2">
        <v>0</v>
      </c>
      <c r="AD2">
        <v>0</v>
      </c>
      <c r="AE2">
        <v>0.35505346149082101</v>
      </c>
      <c r="AF2">
        <v>0</v>
      </c>
      <c r="AG2">
        <v>0</v>
      </c>
      <c r="AH2">
        <v>0</v>
      </c>
      <c r="AI2">
        <v>0</v>
      </c>
      <c r="AJ2">
        <v>0.585432039911158</v>
      </c>
      <c r="AK2">
        <v>0</v>
      </c>
      <c r="AL2">
        <v>0.733786482699749</v>
      </c>
      <c r="AM2">
        <v>0</v>
      </c>
      <c r="AN2">
        <v>0.64460495899185499</v>
      </c>
      <c r="AO2">
        <v>0</v>
      </c>
      <c r="AP2">
        <v>0</v>
      </c>
      <c r="AQ2">
        <v>0</v>
      </c>
      <c r="AR2">
        <v>0</v>
      </c>
      <c r="AS2">
        <v>0</v>
      </c>
      <c r="AT2">
        <v>0</v>
      </c>
      <c r="AU2">
        <v>0</v>
      </c>
      <c r="AV2">
        <v>0</v>
      </c>
      <c r="AW2">
        <v>0</v>
      </c>
      <c r="AX2">
        <v>2.8671405239831998E-4</v>
      </c>
      <c r="AY2">
        <v>0</v>
      </c>
      <c r="AZ2">
        <v>0</v>
      </c>
      <c r="BA2">
        <v>0</v>
      </c>
      <c r="BB2">
        <v>0</v>
      </c>
      <c r="BC2">
        <v>0</v>
      </c>
      <c r="BD2">
        <v>0</v>
      </c>
      <c r="BE2">
        <v>0.35715634314197597</v>
      </c>
      <c r="BF2">
        <v>0</v>
      </c>
      <c r="BG2">
        <v>0</v>
      </c>
      <c r="BH2">
        <v>-0.13925798953555599</v>
      </c>
      <c r="BI2">
        <v>0</v>
      </c>
      <c r="BJ2">
        <v>0</v>
      </c>
      <c r="BK2">
        <v>0</v>
      </c>
      <c r="BL2">
        <v>0</v>
      </c>
      <c r="BM2">
        <v>0</v>
      </c>
      <c r="BN2">
        <v>0</v>
      </c>
      <c r="BO2">
        <v>0</v>
      </c>
      <c r="BP2">
        <v>0</v>
      </c>
      <c r="BQ2">
        <v>0</v>
      </c>
      <c r="BR2">
        <v>0</v>
      </c>
      <c r="BS2">
        <v>0</v>
      </c>
      <c r="BT2">
        <v>0</v>
      </c>
      <c r="BU2">
        <v>0.476388782793217</v>
      </c>
      <c r="BV2">
        <v>0</v>
      </c>
      <c r="BW2">
        <v>0</v>
      </c>
      <c r="BX2">
        <v>0.65927599958725702</v>
      </c>
      <c r="BY2">
        <v>0.504683081645114</v>
      </c>
      <c r="BZ2">
        <v>0.86186630941211895</v>
      </c>
      <c r="CA2">
        <v>0</v>
      </c>
      <c r="CB2">
        <v>0.52494400931519403</v>
      </c>
      <c r="CC2">
        <v>0.33415272726754702</v>
      </c>
      <c r="CD2">
        <v>0.31497873321873399</v>
      </c>
      <c r="CE2">
        <v>0</v>
      </c>
      <c r="CF2">
        <v>0</v>
      </c>
      <c r="CG2">
        <v>0</v>
      </c>
      <c r="CH2">
        <v>0</v>
      </c>
      <c r="CI2">
        <v>0</v>
      </c>
      <c r="CJ2">
        <v>0</v>
      </c>
      <c r="CK2">
        <v>0.269594254892493</v>
      </c>
      <c r="CL2">
        <v>0.16493999435346199</v>
      </c>
      <c r="CM2">
        <v>0</v>
      </c>
      <c r="CN2">
        <v>0</v>
      </c>
      <c r="CO2">
        <v>0</v>
      </c>
      <c r="CR2">
        <v>0</v>
      </c>
      <c r="CS2">
        <v>0.34246041761731699</v>
      </c>
      <c r="CT2">
        <v>0.152289455087151</v>
      </c>
      <c r="CU2">
        <v>0</v>
      </c>
      <c r="CV2">
        <v>0</v>
      </c>
      <c r="CW2">
        <v>0.53847209897819404</v>
      </c>
      <c r="CX2">
        <v>0</v>
      </c>
      <c r="CY2">
        <v>-0.13001417183171299</v>
      </c>
      <c r="CZ2">
        <v>0</v>
      </c>
      <c r="DA2">
        <v>0.106041784952387</v>
      </c>
      <c r="DB2">
        <v>0</v>
      </c>
      <c r="DC2">
        <v>0</v>
      </c>
      <c r="DD2">
        <v>0</v>
      </c>
      <c r="DE2">
        <v>0</v>
      </c>
      <c r="DF2">
        <v>0</v>
      </c>
      <c r="DG2">
        <v>0</v>
      </c>
      <c r="DH2">
        <v>0</v>
      </c>
      <c r="DI2">
        <v>-3.6787813242096602E-2</v>
      </c>
      <c r="DJ2">
        <v>0</v>
      </c>
      <c r="DK2">
        <v>0</v>
      </c>
      <c r="DL2">
        <v>0</v>
      </c>
      <c r="DM2">
        <v>0</v>
      </c>
      <c r="DN2">
        <v>0.59367080155532104</v>
      </c>
      <c r="DO2">
        <v>0.25832124334741502</v>
      </c>
      <c r="DP2">
        <v>0</v>
      </c>
      <c r="DQ2">
        <v>0</v>
      </c>
      <c r="DR2">
        <v>0.35505346149082101</v>
      </c>
      <c r="DS2">
        <v>0</v>
      </c>
      <c r="DT2">
        <v>0</v>
      </c>
      <c r="DU2">
        <v>0</v>
      </c>
      <c r="DV2">
        <v>0</v>
      </c>
      <c r="DW2">
        <v>0.585432039911158</v>
      </c>
      <c r="DX2">
        <v>0</v>
      </c>
      <c r="DY2">
        <v>0.733786482699749</v>
      </c>
      <c r="DZ2">
        <v>0</v>
      </c>
      <c r="EA2">
        <v>0.64460495899185499</v>
      </c>
      <c r="EB2">
        <v>0</v>
      </c>
      <c r="EC2">
        <v>0</v>
      </c>
      <c r="ED2">
        <v>0</v>
      </c>
      <c r="EE2">
        <v>0</v>
      </c>
      <c r="EF2">
        <v>0</v>
      </c>
      <c r="EG2">
        <v>0</v>
      </c>
      <c r="EH2">
        <v>0</v>
      </c>
      <c r="EI2">
        <v>0</v>
      </c>
      <c r="EJ2">
        <v>0</v>
      </c>
      <c r="EK2">
        <v>2.8671405239831998E-4</v>
      </c>
      <c r="EL2">
        <v>0</v>
      </c>
      <c r="EM2">
        <v>0</v>
      </c>
      <c r="EN2">
        <v>0</v>
      </c>
      <c r="EO2">
        <v>0</v>
      </c>
      <c r="EP2">
        <v>0</v>
      </c>
      <c r="EQ2">
        <v>0</v>
      </c>
      <c r="ER2">
        <v>0.35715634314197597</v>
      </c>
      <c r="ES2">
        <v>0</v>
      </c>
      <c r="ET2">
        <v>0</v>
      </c>
      <c r="EU2">
        <v>-0.13925798953555599</v>
      </c>
      <c r="EV2">
        <v>0</v>
      </c>
      <c r="EW2">
        <v>0</v>
      </c>
      <c r="EX2">
        <v>0</v>
      </c>
      <c r="EY2">
        <v>0</v>
      </c>
      <c r="EZ2">
        <v>0</v>
      </c>
      <c r="FA2">
        <v>0</v>
      </c>
      <c r="FB2">
        <v>0</v>
      </c>
      <c r="FC2">
        <v>0</v>
      </c>
      <c r="FD2">
        <v>0</v>
      </c>
      <c r="FE2">
        <v>0</v>
      </c>
      <c r="FF2">
        <v>0</v>
      </c>
      <c r="FG2">
        <v>0</v>
      </c>
      <c r="FH2">
        <v>0.476388782793217</v>
      </c>
      <c r="FI2">
        <v>0</v>
      </c>
      <c r="FJ2">
        <v>0</v>
      </c>
      <c r="FK2">
        <v>0.65927599958725702</v>
      </c>
      <c r="FL2">
        <v>0.504683081645114</v>
      </c>
      <c r="FM2">
        <v>0.86186630941211895</v>
      </c>
      <c r="FN2">
        <v>0</v>
      </c>
      <c r="FO2">
        <v>0.52494400931519403</v>
      </c>
      <c r="FP2">
        <v>0.33415272726754702</v>
      </c>
      <c r="FQ2">
        <v>0.31497873321873399</v>
      </c>
      <c r="FR2">
        <v>0</v>
      </c>
      <c r="FS2">
        <v>0</v>
      </c>
      <c r="FT2">
        <v>0</v>
      </c>
      <c r="FU2">
        <v>0</v>
      </c>
      <c r="FV2">
        <v>0</v>
      </c>
      <c r="FW2">
        <v>0</v>
      </c>
      <c r="FX2">
        <v>0.269594254892493</v>
      </c>
      <c r="FY2">
        <v>0.16493999435346199</v>
      </c>
      <c r="FZ2">
        <v>0</v>
      </c>
      <c r="GA2">
        <v>0</v>
      </c>
      <c r="GB2">
        <v>0</v>
      </c>
    </row>
    <row r="3" spans="1:184" x14ac:dyDescent="0.45">
      <c r="A3">
        <v>1987</v>
      </c>
      <c r="B3">
        <v>82.462951051744881</v>
      </c>
      <c r="D3">
        <f t="shared" ref="D3:D28" si="0">100*AVERAGE(E3:CO3)</f>
        <v>3.3956733769161551</v>
      </c>
      <c r="E3">
        <v>0</v>
      </c>
      <c r="F3">
        <v>8.0184707798402297E-2</v>
      </c>
      <c r="G3">
        <v>-1.51515183267023E-2</v>
      </c>
      <c r="H3">
        <v>0</v>
      </c>
      <c r="I3">
        <v>0</v>
      </c>
      <c r="J3">
        <v>9.8124432043187604E-2</v>
      </c>
      <c r="K3">
        <v>0</v>
      </c>
      <c r="L3">
        <v>-0.94442868431527405</v>
      </c>
      <c r="M3">
        <v>0</v>
      </c>
      <c r="N3">
        <v>0.124038352953739</v>
      </c>
      <c r="O3">
        <v>0.16323790548875999</v>
      </c>
      <c r="P3">
        <v>0</v>
      </c>
      <c r="Q3">
        <v>0</v>
      </c>
      <c r="R3">
        <v>0</v>
      </c>
      <c r="S3">
        <v>0</v>
      </c>
      <c r="T3">
        <v>0</v>
      </c>
      <c r="U3">
        <v>0</v>
      </c>
      <c r="V3">
        <v>9.9086478776888906E-2</v>
      </c>
      <c r="W3">
        <v>0</v>
      </c>
      <c r="X3">
        <v>0</v>
      </c>
      <c r="Y3">
        <v>0</v>
      </c>
      <c r="Z3">
        <v>0.43048205706579601</v>
      </c>
      <c r="AA3">
        <v>-9.8828676882393399E-2</v>
      </c>
      <c r="AB3">
        <v>-9.9293689896540901E-2</v>
      </c>
      <c r="AC3">
        <v>0</v>
      </c>
      <c r="AD3">
        <v>0</v>
      </c>
      <c r="AE3">
        <v>-5.7005476288516599E-2</v>
      </c>
      <c r="AF3">
        <v>0</v>
      </c>
      <c r="AG3">
        <v>0</v>
      </c>
      <c r="AH3">
        <v>-4.8809750146245598E-2</v>
      </c>
      <c r="AI3">
        <v>0</v>
      </c>
      <c r="AJ3">
        <v>8.1027702240372507E-2</v>
      </c>
      <c r="AK3">
        <v>-0.22115835350219201</v>
      </c>
      <c r="AL3">
        <v>-0.20500394754658099</v>
      </c>
      <c r="AM3">
        <v>0</v>
      </c>
      <c r="AN3">
        <v>0.36950133277643399</v>
      </c>
      <c r="AO3">
        <v>0</v>
      </c>
      <c r="AP3">
        <v>0</v>
      </c>
      <c r="AQ3">
        <v>0</v>
      </c>
      <c r="AR3">
        <v>0</v>
      </c>
      <c r="AS3">
        <v>0</v>
      </c>
      <c r="AT3">
        <v>0</v>
      </c>
      <c r="AU3">
        <v>0</v>
      </c>
      <c r="AV3">
        <v>0</v>
      </c>
      <c r="AW3">
        <v>0</v>
      </c>
      <c r="AX3">
        <v>0.13276196891018499</v>
      </c>
      <c r="AY3">
        <v>0</v>
      </c>
      <c r="AZ3">
        <v>0</v>
      </c>
      <c r="BA3">
        <v>0</v>
      </c>
      <c r="BB3">
        <v>0</v>
      </c>
      <c r="BC3">
        <v>0</v>
      </c>
      <c r="BD3">
        <v>0</v>
      </c>
      <c r="BE3">
        <v>7.27830031983355E-2</v>
      </c>
      <c r="BF3">
        <v>0</v>
      </c>
      <c r="BG3">
        <v>0</v>
      </c>
      <c r="BH3">
        <v>0.215019153650857</v>
      </c>
      <c r="BI3">
        <v>0</v>
      </c>
      <c r="BJ3">
        <v>0</v>
      </c>
      <c r="BK3">
        <v>0</v>
      </c>
      <c r="BL3">
        <v>0</v>
      </c>
      <c r="BM3">
        <v>0</v>
      </c>
      <c r="BN3">
        <v>0</v>
      </c>
      <c r="BO3">
        <v>0</v>
      </c>
      <c r="BP3">
        <v>0</v>
      </c>
      <c r="BQ3">
        <v>0</v>
      </c>
      <c r="BR3">
        <v>0</v>
      </c>
      <c r="BS3">
        <v>0</v>
      </c>
      <c r="BT3">
        <v>0</v>
      </c>
      <c r="BU3">
        <v>2.3294278446611701E-2</v>
      </c>
      <c r="BV3">
        <v>0</v>
      </c>
      <c r="BW3">
        <v>0</v>
      </c>
      <c r="BX3">
        <v>4.2714389457039703E-2</v>
      </c>
      <c r="BY3">
        <v>0.70658567909963998</v>
      </c>
      <c r="BZ3">
        <v>0.244244757717617</v>
      </c>
      <c r="CA3">
        <v>0</v>
      </c>
      <c r="CB3">
        <v>8.1023942376687696E-2</v>
      </c>
      <c r="CC3">
        <v>8.8929371702605904E-3</v>
      </c>
      <c r="CD3">
        <v>1.0490998119583701</v>
      </c>
      <c r="CE3">
        <v>0.37170693313842501</v>
      </c>
      <c r="CF3">
        <v>0</v>
      </c>
      <c r="CG3">
        <v>0</v>
      </c>
      <c r="CH3">
        <v>0</v>
      </c>
      <c r="CI3">
        <v>0</v>
      </c>
      <c r="CJ3">
        <v>0</v>
      </c>
      <c r="CK3">
        <v>0.30368598580755601</v>
      </c>
      <c r="CL3">
        <v>1.4333592284658201E-2</v>
      </c>
      <c r="CM3">
        <v>0</v>
      </c>
      <c r="CN3">
        <v>0</v>
      </c>
      <c r="CO3">
        <v>0</v>
      </c>
      <c r="CR3">
        <v>0</v>
      </c>
      <c r="CS3">
        <v>8.0184707798402297E-2</v>
      </c>
      <c r="CT3">
        <v>-1.51515183267023E-2</v>
      </c>
      <c r="CU3">
        <v>0</v>
      </c>
      <c r="CV3">
        <v>0</v>
      </c>
      <c r="CW3">
        <v>9.8124432043187604E-2</v>
      </c>
      <c r="CX3">
        <v>0</v>
      </c>
      <c r="CY3">
        <v>-0.94442868431527405</v>
      </c>
      <c r="CZ3">
        <v>0</v>
      </c>
      <c r="DA3">
        <v>0.124038352953739</v>
      </c>
      <c r="DB3">
        <v>0.16323790548875999</v>
      </c>
      <c r="DC3">
        <v>0</v>
      </c>
      <c r="DD3">
        <v>0</v>
      </c>
      <c r="DE3">
        <v>0</v>
      </c>
      <c r="DF3">
        <v>0</v>
      </c>
      <c r="DG3">
        <v>0</v>
      </c>
      <c r="DH3">
        <v>0</v>
      </c>
      <c r="DI3">
        <v>9.9086478776888906E-2</v>
      </c>
      <c r="DJ3">
        <v>0</v>
      </c>
      <c r="DK3">
        <v>0</v>
      </c>
      <c r="DL3">
        <v>0</v>
      </c>
      <c r="DM3">
        <v>0.43048205706579601</v>
      </c>
      <c r="DN3">
        <v>-9.8828676882393399E-2</v>
      </c>
      <c r="DO3">
        <v>-9.9293689896540901E-2</v>
      </c>
      <c r="DP3">
        <v>0</v>
      </c>
      <c r="DQ3">
        <v>0</v>
      </c>
      <c r="DR3">
        <v>-5.7005476288516599E-2</v>
      </c>
      <c r="DS3">
        <v>0</v>
      </c>
      <c r="DT3">
        <v>0</v>
      </c>
      <c r="DU3">
        <v>-4.8809750146245598E-2</v>
      </c>
      <c r="DV3">
        <v>0</v>
      </c>
      <c r="DW3">
        <v>8.1027702240372507E-2</v>
      </c>
      <c r="DX3">
        <v>-0.22115835350219201</v>
      </c>
      <c r="DY3">
        <v>-0.20500394754658099</v>
      </c>
      <c r="DZ3">
        <v>0</v>
      </c>
      <c r="EA3">
        <v>0.36950133277643399</v>
      </c>
      <c r="EB3">
        <v>0</v>
      </c>
      <c r="EC3">
        <v>0</v>
      </c>
      <c r="ED3">
        <v>0</v>
      </c>
      <c r="EE3">
        <v>0</v>
      </c>
      <c r="EF3">
        <v>0</v>
      </c>
      <c r="EG3">
        <v>0</v>
      </c>
      <c r="EH3">
        <v>0</v>
      </c>
      <c r="EI3">
        <v>0</v>
      </c>
      <c r="EJ3">
        <v>0</v>
      </c>
      <c r="EK3">
        <v>0.13276196891018499</v>
      </c>
      <c r="EL3">
        <v>0</v>
      </c>
      <c r="EM3">
        <v>0</v>
      </c>
      <c r="EN3">
        <v>0</v>
      </c>
      <c r="EO3">
        <v>0</v>
      </c>
      <c r="EP3">
        <v>0</v>
      </c>
      <c r="EQ3">
        <v>0</v>
      </c>
      <c r="ER3">
        <v>7.27830031983355E-2</v>
      </c>
      <c r="ES3">
        <v>0</v>
      </c>
      <c r="ET3">
        <v>0</v>
      </c>
      <c r="EU3">
        <v>0.215019153650857</v>
      </c>
      <c r="EV3">
        <v>0</v>
      </c>
      <c r="EW3">
        <v>0</v>
      </c>
      <c r="EX3">
        <v>0</v>
      </c>
      <c r="EY3">
        <v>0</v>
      </c>
      <c r="EZ3">
        <v>0</v>
      </c>
      <c r="FA3">
        <v>0</v>
      </c>
      <c r="FB3">
        <v>0</v>
      </c>
      <c r="FC3">
        <v>0</v>
      </c>
      <c r="FD3">
        <v>0</v>
      </c>
      <c r="FE3">
        <v>0</v>
      </c>
      <c r="FF3">
        <v>0</v>
      </c>
      <c r="FG3">
        <v>0</v>
      </c>
      <c r="FH3">
        <v>2.3294278446611701E-2</v>
      </c>
      <c r="FI3">
        <v>0</v>
      </c>
      <c r="FJ3">
        <v>0</v>
      </c>
      <c r="FK3">
        <v>4.2714389457039703E-2</v>
      </c>
      <c r="FL3">
        <v>0.70658567909963998</v>
      </c>
      <c r="FM3">
        <v>0.244244757717617</v>
      </c>
      <c r="FN3">
        <v>0</v>
      </c>
      <c r="FO3">
        <v>8.1023942376687696E-2</v>
      </c>
      <c r="FP3">
        <v>8.8929371702605904E-3</v>
      </c>
      <c r="FQ3">
        <v>1.0490998119583701</v>
      </c>
      <c r="FR3">
        <v>0.37170693313842501</v>
      </c>
      <c r="FS3">
        <v>0</v>
      </c>
      <c r="FT3">
        <v>0</v>
      </c>
      <c r="FU3">
        <v>0</v>
      </c>
      <c r="FV3">
        <v>0</v>
      </c>
      <c r="FW3">
        <v>0</v>
      </c>
      <c r="FX3">
        <v>0.30368598580755601</v>
      </c>
      <c r="FY3">
        <v>1.4333592284658201E-2</v>
      </c>
      <c r="FZ3">
        <v>0</v>
      </c>
      <c r="GA3">
        <v>0</v>
      </c>
      <c r="GB3">
        <v>0</v>
      </c>
    </row>
    <row r="4" spans="1:184" x14ac:dyDescent="0.45">
      <c r="A4">
        <v>1988</v>
      </c>
      <c r="B4">
        <v>82.549737433812993</v>
      </c>
      <c r="D4">
        <f t="shared" si="0"/>
        <v>8.4709467764084518</v>
      </c>
      <c r="E4">
        <v>0</v>
      </c>
      <c r="F4">
        <v>0.36885679878043998</v>
      </c>
      <c r="G4">
        <v>0.100259781258207</v>
      </c>
      <c r="H4">
        <v>0</v>
      </c>
      <c r="I4">
        <v>0</v>
      </c>
      <c r="J4">
        <v>0.35767768999440103</v>
      </c>
      <c r="K4">
        <v>0</v>
      </c>
      <c r="L4">
        <v>0.97593066104353998</v>
      </c>
      <c r="M4">
        <v>0</v>
      </c>
      <c r="N4">
        <v>0.17538192159448501</v>
      </c>
      <c r="O4">
        <v>0.216341112226384</v>
      </c>
      <c r="P4">
        <v>0</v>
      </c>
      <c r="Q4">
        <v>0</v>
      </c>
      <c r="R4">
        <v>0</v>
      </c>
      <c r="S4">
        <v>0</v>
      </c>
      <c r="T4">
        <v>0</v>
      </c>
      <c r="U4">
        <v>0</v>
      </c>
      <c r="V4">
        <v>0.366393700285367</v>
      </c>
      <c r="W4">
        <v>0</v>
      </c>
      <c r="X4">
        <v>0</v>
      </c>
      <c r="Y4">
        <v>0</v>
      </c>
      <c r="Z4">
        <v>0.27505173623742502</v>
      </c>
      <c r="AA4">
        <v>0.34031369017051</v>
      </c>
      <c r="AB4">
        <v>0.23085530722401801</v>
      </c>
      <c r="AC4">
        <v>0</v>
      </c>
      <c r="AD4">
        <v>2.93765474629902E-3</v>
      </c>
      <c r="AE4">
        <v>0.15559697657916199</v>
      </c>
      <c r="AF4">
        <v>0</v>
      </c>
      <c r="AG4">
        <v>0</v>
      </c>
      <c r="AH4">
        <v>0.181002803902474</v>
      </c>
      <c r="AI4">
        <v>0</v>
      </c>
      <c r="AJ4">
        <v>0.27027150967765901</v>
      </c>
      <c r="AK4">
        <v>-0.240055383977683</v>
      </c>
      <c r="AL4">
        <v>8.5940256491761194E-2</v>
      </c>
      <c r="AM4">
        <v>0</v>
      </c>
      <c r="AN4">
        <v>0.28782166531792902</v>
      </c>
      <c r="AO4">
        <v>-2.1125019354074799E-2</v>
      </c>
      <c r="AP4">
        <v>0</v>
      </c>
      <c r="AQ4">
        <v>0</v>
      </c>
      <c r="AR4">
        <v>0</v>
      </c>
      <c r="AS4">
        <v>0</v>
      </c>
      <c r="AT4">
        <v>0</v>
      </c>
      <c r="AU4">
        <v>0</v>
      </c>
      <c r="AV4">
        <v>0</v>
      </c>
      <c r="AW4">
        <v>0</v>
      </c>
      <c r="AX4">
        <v>0.22639931229589</v>
      </c>
      <c r="AY4">
        <v>0</v>
      </c>
      <c r="AZ4">
        <v>0</v>
      </c>
      <c r="BA4">
        <v>0.79347091155657601</v>
      </c>
      <c r="BB4">
        <v>0</v>
      </c>
      <c r="BC4">
        <v>0.18466884871279199</v>
      </c>
      <c r="BD4">
        <v>0</v>
      </c>
      <c r="BE4">
        <v>0.14341779802989901</v>
      </c>
      <c r="BF4">
        <v>3.50900150488914E-2</v>
      </c>
      <c r="BG4">
        <v>0</v>
      </c>
      <c r="BH4">
        <v>0.45146853092292299</v>
      </c>
      <c r="BI4">
        <v>0</v>
      </c>
      <c r="BJ4">
        <v>0</v>
      </c>
      <c r="BK4">
        <v>0</v>
      </c>
      <c r="BL4">
        <v>0</v>
      </c>
      <c r="BM4">
        <v>-5.0104487276887901E-3</v>
      </c>
      <c r="BN4">
        <v>0</v>
      </c>
      <c r="BO4">
        <v>0</v>
      </c>
      <c r="BP4">
        <v>0</v>
      </c>
      <c r="BQ4">
        <v>0</v>
      </c>
      <c r="BR4">
        <v>0</v>
      </c>
      <c r="BS4">
        <v>0</v>
      </c>
      <c r="BT4">
        <v>0</v>
      </c>
      <c r="BU4">
        <v>0.28514690837690898</v>
      </c>
      <c r="BV4">
        <v>0</v>
      </c>
      <c r="BW4">
        <v>0</v>
      </c>
      <c r="BX4">
        <v>6.1540684108277399E-2</v>
      </c>
      <c r="BY4">
        <v>0.67254698313922201</v>
      </c>
      <c r="BZ4">
        <v>0.15046113121820401</v>
      </c>
      <c r="CA4">
        <v>0</v>
      </c>
      <c r="CB4">
        <v>0.36526943524265298</v>
      </c>
      <c r="CC4">
        <v>0.14969294519959001</v>
      </c>
      <c r="CD4">
        <v>0.72967492323294603</v>
      </c>
      <c r="CE4">
        <v>0.29830653027312598</v>
      </c>
      <c r="CF4">
        <v>0</v>
      </c>
      <c r="CG4">
        <v>0</v>
      </c>
      <c r="CH4">
        <v>-1.2398246517892799</v>
      </c>
      <c r="CI4">
        <v>0</v>
      </c>
      <c r="CJ4">
        <v>0</v>
      </c>
      <c r="CK4">
        <v>6.1322657497478603E-2</v>
      </c>
      <c r="CL4">
        <v>4.6047254466810801E-2</v>
      </c>
      <c r="CM4">
        <v>0</v>
      </c>
      <c r="CN4">
        <v>0</v>
      </c>
      <c r="CO4">
        <v>0</v>
      </c>
      <c r="CR4">
        <v>0</v>
      </c>
      <c r="CS4">
        <v>0.36885679878043998</v>
      </c>
      <c r="CT4">
        <v>0.100259781258207</v>
      </c>
      <c r="CU4">
        <v>0</v>
      </c>
      <c r="CV4">
        <v>0</v>
      </c>
      <c r="CW4">
        <v>0.35767768999440103</v>
      </c>
      <c r="CX4">
        <v>0</v>
      </c>
      <c r="CY4">
        <v>0.97593066104353998</v>
      </c>
      <c r="CZ4">
        <v>0</v>
      </c>
      <c r="DA4">
        <v>0.17538192159448501</v>
      </c>
      <c r="DB4">
        <v>0.216341112226384</v>
      </c>
      <c r="DC4">
        <v>0</v>
      </c>
      <c r="DD4">
        <v>0</v>
      </c>
      <c r="DE4">
        <v>0</v>
      </c>
      <c r="DF4">
        <v>0</v>
      </c>
      <c r="DG4">
        <v>0</v>
      </c>
      <c r="DH4">
        <v>0</v>
      </c>
      <c r="DI4">
        <v>0.366393700285367</v>
      </c>
      <c r="DJ4">
        <v>0</v>
      </c>
      <c r="DK4">
        <v>0</v>
      </c>
      <c r="DL4">
        <v>0</v>
      </c>
      <c r="DM4">
        <v>0.27505173623742502</v>
      </c>
      <c r="DN4">
        <v>0.34031369017051</v>
      </c>
      <c r="DO4">
        <v>0.23085530722401801</v>
      </c>
      <c r="DP4">
        <v>0</v>
      </c>
      <c r="DQ4">
        <v>2.93765474629902E-3</v>
      </c>
      <c r="DR4">
        <v>0.15559697657916199</v>
      </c>
      <c r="DS4">
        <v>0</v>
      </c>
      <c r="DT4">
        <v>0</v>
      </c>
      <c r="DU4">
        <v>0.181002803902474</v>
      </c>
      <c r="DV4">
        <v>0</v>
      </c>
      <c r="DW4">
        <v>0.27027150967765901</v>
      </c>
      <c r="DX4">
        <v>-0.240055383977683</v>
      </c>
      <c r="DY4">
        <v>8.5940256491761194E-2</v>
      </c>
      <c r="DZ4">
        <v>0</v>
      </c>
      <c r="EA4">
        <v>0.28782166531792902</v>
      </c>
      <c r="EB4">
        <v>-2.1125019354074799E-2</v>
      </c>
      <c r="EC4">
        <v>0</v>
      </c>
      <c r="ED4">
        <v>0</v>
      </c>
      <c r="EE4">
        <v>0</v>
      </c>
      <c r="EF4">
        <v>0</v>
      </c>
      <c r="EG4">
        <v>0</v>
      </c>
      <c r="EH4">
        <v>0</v>
      </c>
      <c r="EI4">
        <v>0</v>
      </c>
      <c r="EJ4">
        <v>0</v>
      </c>
      <c r="EK4">
        <v>0.22639931229589</v>
      </c>
      <c r="EL4">
        <v>0</v>
      </c>
      <c r="EM4">
        <v>0</v>
      </c>
      <c r="EN4">
        <v>0.79347091155657601</v>
      </c>
      <c r="EO4">
        <v>0</v>
      </c>
      <c r="EP4">
        <v>0.18466884871279199</v>
      </c>
      <c r="EQ4">
        <v>0</v>
      </c>
      <c r="ER4">
        <v>0.14341779802989901</v>
      </c>
      <c r="ES4">
        <v>3.50900150488914E-2</v>
      </c>
      <c r="ET4">
        <v>0</v>
      </c>
      <c r="EU4">
        <v>0.45146853092292299</v>
      </c>
      <c r="EV4">
        <v>0</v>
      </c>
      <c r="EW4">
        <v>0</v>
      </c>
      <c r="EX4">
        <v>0</v>
      </c>
      <c r="EY4">
        <v>0</v>
      </c>
      <c r="EZ4">
        <v>-5.0104487276887901E-3</v>
      </c>
      <c r="FA4">
        <v>0</v>
      </c>
      <c r="FB4">
        <v>0</v>
      </c>
      <c r="FC4">
        <v>0</v>
      </c>
      <c r="FD4">
        <v>0</v>
      </c>
      <c r="FE4">
        <v>0</v>
      </c>
      <c r="FF4">
        <v>0</v>
      </c>
      <c r="FG4">
        <v>0</v>
      </c>
      <c r="FH4">
        <v>0.28514690837690898</v>
      </c>
      <c r="FI4">
        <v>0</v>
      </c>
      <c r="FJ4">
        <v>0</v>
      </c>
      <c r="FK4">
        <v>6.1540684108277399E-2</v>
      </c>
      <c r="FL4">
        <v>0.67254698313922201</v>
      </c>
      <c r="FM4">
        <v>0.15046113121820401</v>
      </c>
      <c r="FN4">
        <v>0</v>
      </c>
      <c r="FO4">
        <v>0.36526943524265298</v>
      </c>
      <c r="FP4">
        <v>0.14969294519959001</v>
      </c>
      <c r="FQ4">
        <v>0.72967492323294603</v>
      </c>
      <c r="FR4">
        <v>0.29830653027312598</v>
      </c>
      <c r="FS4">
        <v>0</v>
      </c>
      <c r="FT4">
        <v>0</v>
      </c>
      <c r="FU4">
        <v>-1.2398246517892799</v>
      </c>
      <c r="FV4">
        <v>0</v>
      </c>
      <c r="FW4">
        <v>0</v>
      </c>
      <c r="FX4">
        <v>6.1322657497478603E-2</v>
      </c>
      <c r="FY4">
        <v>4.6047254466810801E-2</v>
      </c>
      <c r="FZ4">
        <v>0</v>
      </c>
      <c r="GA4">
        <v>0</v>
      </c>
      <c r="GB4">
        <v>0</v>
      </c>
    </row>
    <row r="5" spans="1:184" x14ac:dyDescent="0.45">
      <c r="A5">
        <v>1989</v>
      </c>
      <c r="B5">
        <v>83.599958701330152</v>
      </c>
      <c r="D5">
        <f t="shared" si="0"/>
        <v>11.712738865322027</v>
      </c>
      <c r="E5">
        <v>-0.75916759682808699</v>
      </c>
      <c r="F5">
        <v>0.11671245311354</v>
      </c>
      <c r="G5">
        <v>0.815996461008205</v>
      </c>
      <c r="H5">
        <v>0</v>
      </c>
      <c r="I5">
        <v>0</v>
      </c>
      <c r="J5">
        <v>0.201416156750823</v>
      </c>
      <c r="K5">
        <v>0</v>
      </c>
      <c r="L5">
        <v>9.7780025997751194E-2</v>
      </c>
      <c r="M5">
        <v>0</v>
      </c>
      <c r="N5">
        <v>0.232139215743487</v>
      </c>
      <c r="O5">
        <v>0.36962541917553998</v>
      </c>
      <c r="P5">
        <v>0</v>
      </c>
      <c r="Q5">
        <v>0</v>
      </c>
      <c r="R5">
        <v>0</v>
      </c>
      <c r="S5">
        <v>0</v>
      </c>
      <c r="T5">
        <v>0</v>
      </c>
      <c r="U5">
        <v>0</v>
      </c>
      <c r="V5">
        <v>0.37357497225930097</v>
      </c>
      <c r="W5">
        <v>0</v>
      </c>
      <c r="X5">
        <v>0</v>
      </c>
      <c r="Y5">
        <v>0</v>
      </c>
      <c r="Z5">
        <v>-0.136201388314384</v>
      </c>
      <c r="AA5">
        <v>0.294606937448461</v>
      </c>
      <c r="AB5">
        <v>0.31468496597172302</v>
      </c>
      <c r="AC5">
        <v>0</v>
      </c>
      <c r="AD5">
        <v>0.39103837216757897</v>
      </c>
      <c r="AE5">
        <v>6.5345769249930602E-2</v>
      </c>
      <c r="AF5">
        <v>0</v>
      </c>
      <c r="AG5">
        <v>0</v>
      </c>
      <c r="AH5">
        <v>0.12262549084737399</v>
      </c>
      <c r="AI5">
        <v>0</v>
      </c>
      <c r="AJ5">
        <v>0.36472545282001401</v>
      </c>
      <c r="AK5">
        <v>0.50371909359810896</v>
      </c>
      <c r="AL5">
        <v>0.177894760103467</v>
      </c>
      <c r="AM5">
        <v>0</v>
      </c>
      <c r="AN5">
        <v>6.5670226520984296E-2</v>
      </c>
      <c r="AO5">
        <v>-0.22192515609353899</v>
      </c>
      <c r="AP5">
        <v>0</v>
      </c>
      <c r="AQ5">
        <v>0</v>
      </c>
      <c r="AR5">
        <v>0</v>
      </c>
      <c r="AS5">
        <v>0</v>
      </c>
      <c r="AT5">
        <v>0</v>
      </c>
      <c r="AU5">
        <v>0</v>
      </c>
      <c r="AV5">
        <v>0</v>
      </c>
      <c r="AW5">
        <v>0</v>
      </c>
      <c r="AX5">
        <v>0.43598085078141102</v>
      </c>
      <c r="AY5">
        <v>0</v>
      </c>
      <c r="AZ5">
        <v>0</v>
      </c>
      <c r="BA5">
        <v>0.53414917270277196</v>
      </c>
      <c r="BB5">
        <v>0</v>
      </c>
      <c r="BC5">
        <v>0.23110525770229701</v>
      </c>
      <c r="BD5">
        <v>0</v>
      </c>
      <c r="BE5">
        <v>0.28227789813674498</v>
      </c>
      <c r="BF5">
        <v>0.25215436753581799</v>
      </c>
      <c r="BG5">
        <v>0</v>
      </c>
      <c r="BH5">
        <v>0.453133033499583</v>
      </c>
      <c r="BI5">
        <v>0</v>
      </c>
      <c r="BJ5">
        <v>-0.102568995466398</v>
      </c>
      <c r="BK5">
        <v>0</v>
      </c>
      <c r="BL5">
        <v>0</v>
      </c>
      <c r="BM5">
        <v>0.19390127432328999</v>
      </c>
      <c r="BN5">
        <v>0</v>
      </c>
      <c r="BO5">
        <v>0</v>
      </c>
      <c r="BP5">
        <v>0</v>
      </c>
      <c r="BQ5">
        <v>0</v>
      </c>
      <c r="BR5">
        <v>0</v>
      </c>
      <c r="BS5">
        <v>0</v>
      </c>
      <c r="BT5">
        <v>0</v>
      </c>
      <c r="BU5">
        <v>0.345578302030149</v>
      </c>
      <c r="BV5">
        <v>0</v>
      </c>
      <c r="BW5">
        <v>0</v>
      </c>
      <c r="BX5">
        <v>0.440242682419412</v>
      </c>
      <c r="BY5">
        <v>4.9229842559116603E-2</v>
      </c>
      <c r="BZ5">
        <v>0.11985023562516101</v>
      </c>
      <c r="CA5">
        <v>0</v>
      </c>
      <c r="CB5">
        <v>0.192666705319989</v>
      </c>
      <c r="CC5">
        <v>0.21435776012197799</v>
      </c>
      <c r="CD5">
        <v>0.68864716957473904</v>
      </c>
      <c r="CE5">
        <v>0.70614883081464697</v>
      </c>
      <c r="CF5">
        <v>0</v>
      </c>
      <c r="CG5">
        <v>0</v>
      </c>
      <c r="CH5">
        <v>1.5374472304108999</v>
      </c>
      <c r="CI5">
        <v>0</v>
      </c>
      <c r="CJ5">
        <v>0</v>
      </c>
      <c r="CK5">
        <v>0.21033936774356499</v>
      </c>
      <c r="CL5">
        <v>0.24943497276115301</v>
      </c>
      <c r="CM5">
        <v>0</v>
      </c>
      <c r="CN5">
        <v>0</v>
      </c>
      <c r="CO5">
        <v>0</v>
      </c>
      <c r="CR5">
        <v>-0.75916759682808699</v>
      </c>
      <c r="CS5">
        <v>0.11671245311354</v>
      </c>
      <c r="CT5">
        <v>0.815996461008205</v>
      </c>
      <c r="CU5">
        <v>0</v>
      </c>
      <c r="CV5">
        <v>0</v>
      </c>
      <c r="CW5">
        <v>0.201416156750823</v>
      </c>
      <c r="CX5">
        <v>0</v>
      </c>
      <c r="CY5">
        <v>9.7780025997751194E-2</v>
      </c>
      <c r="CZ5">
        <v>0</v>
      </c>
      <c r="DA5">
        <v>0.232139215743487</v>
      </c>
      <c r="DB5">
        <v>0.36962541917553998</v>
      </c>
      <c r="DC5">
        <v>0</v>
      </c>
      <c r="DD5">
        <v>0</v>
      </c>
      <c r="DE5">
        <v>0</v>
      </c>
      <c r="DF5">
        <v>0</v>
      </c>
      <c r="DG5">
        <v>0</v>
      </c>
      <c r="DH5">
        <v>0</v>
      </c>
      <c r="DI5">
        <v>0.37357497225930097</v>
      </c>
      <c r="DJ5">
        <v>0</v>
      </c>
      <c r="DK5">
        <v>0</v>
      </c>
      <c r="DL5">
        <v>0</v>
      </c>
      <c r="DM5">
        <v>-0.136201388314384</v>
      </c>
      <c r="DN5">
        <v>0.294606937448461</v>
      </c>
      <c r="DO5">
        <v>0.31468496597172302</v>
      </c>
      <c r="DP5">
        <v>0</v>
      </c>
      <c r="DQ5">
        <v>0.39103837216757897</v>
      </c>
      <c r="DR5">
        <v>6.5345769249930602E-2</v>
      </c>
      <c r="DS5">
        <v>0</v>
      </c>
      <c r="DT5">
        <v>0</v>
      </c>
      <c r="DU5">
        <v>0.12262549084737399</v>
      </c>
      <c r="DV5">
        <v>0</v>
      </c>
      <c r="DW5">
        <v>0.36472545282001401</v>
      </c>
      <c r="DX5">
        <v>0.50371909359810896</v>
      </c>
      <c r="DY5">
        <v>0.177894760103467</v>
      </c>
      <c r="DZ5">
        <v>0</v>
      </c>
      <c r="EA5">
        <v>6.5670226520984296E-2</v>
      </c>
      <c r="EB5">
        <v>-0.22192515609353899</v>
      </c>
      <c r="EC5">
        <v>0</v>
      </c>
      <c r="ED5">
        <v>0</v>
      </c>
      <c r="EE5">
        <v>0</v>
      </c>
      <c r="EF5">
        <v>0</v>
      </c>
      <c r="EG5">
        <v>0</v>
      </c>
      <c r="EH5">
        <v>0</v>
      </c>
      <c r="EI5">
        <v>0</v>
      </c>
      <c r="EJ5">
        <v>0</v>
      </c>
      <c r="EK5">
        <v>0.43598085078141102</v>
      </c>
      <c r="EL5">
        <v>0</v>
      </c>
      <c r="EM5">
        <v>0</v>
      </c>
      <c r="EN5">
        <v>0.53414917270277196</v>
      </c>
      <c r="EO5">
        <v>0</v>
      </c>
      <c r="EP5">
        <v>0.23110525770229701</v>
      </c>
      <c r="EQ5">
        <v>0</v>
      </c>
      <c r="ER5">
        <v>0.28227789813674498</v>
      </c>
      <c r="ES5">
        <v>0.25215436753581799</v>
      </c>
      <c r="ET5">
        <v>0</v>
      </c>
      <c r="EU5">
        <v>0.453133033499583</v>
      </c>
      <c r="EV5">
        <v>0</v>
      </c>
      <c r="EW5">
        <v>-0.102568995466398</v>
      </c>
      <c r="EX5">
        <v>0</v>
      </c>
      <c r="EY5">
        <v>0</v>
      </c>
      <c r="EZ5">
        <v>0.19390127432328999</v>
      </c>
      <c r="FA5">
        <v>0</v>
      </c>
      <c r="FB5">
        <v>0</v>
      </c>
      <c r="FC5">
        <v>0</v>
      </c>
      <c r="FD5">
        <v>0</v>
      </c>
      <c r="FE5">
        <v>0</v>
      </c>
      <c r="FF5">
        <v>0</v>
      </c>
      <c r="FG5">
        <v>0</v>
      </c>
      <c r="FH5">
        <v>0.345578302030149</v>
      </c>
      <c r="FI5">
        <v>0</v>
      </c>
      <c r="FJ5">
        <v>0</v>
      </c>
      <c r="FK5">
        <v>0.440242682419412</v>
      </c>
      <c r="FL5">
        <v>4.9229842559116603E-2</v>
      </c>
      <c r="FM5">
        <v>0.11985023562516101</v>
      </c>
      <c r="FN5">
        <v>0</v>
      </c>
      <c r="FO5">
        <v>0.192666705319989</v>
      </c>
      <c r="FP5">
        <v>0.21435776012197799</v>
      </c>
      <c r="FQ5">
        <v>0.68864716957473904</v>
      </c>
      <c r="FR5">
        <v>0.70614883081464697</v>
      </c>
      <c r="FS5">
        <v>0</v>
      </c>
      <c r="FT5">
        <v>0</v>
      </c>
      <c r="FU5">
        <v>1.5374472304108999</v>
      </c>
      <c r="FV5">
        <v>0</v>
      </c>
      <c r="FW5">
        <v>0</v>
      </c>
      <c r="FX5">
        <v>0.21033936774356499</v>
      </c>
      <c r="FY5">
        <v>0.24943497276115301</v>
      </c>
      <c r="FZ5">
        <v>0</v>
      </c>
      <c r="GA5">
        <v>0</v>
      </c>
      <c r="GB5">
        <v>0</v>
      </c>
    </row>
    <row r="6" spans="1:184" x14ac:dyDescent="0.45">
      <c r="A6">
        <v>1990</v>
      </c>
      <c r="B6">
        <v>99.159077480761312</v>
      </c>
      <c r="D6">
        <f t="shared" si="0"/>
        <v>-3.9951556463428295</v>
      </c>
      <c r="E6">
        <v>-0.25455763228755701</v>
      </c>
      <c r="F6">
        <v>-0.15439694084504799</v>
      </c>
      <c r="G6">
        <v>0.16661112095323399</v>
      </c>
      <c r="H6">
        <v>0</v>
      </c>
      <c r="I6">
        <v>-0.38098492799662598</v>
      </c>
      <c r="J6">
        <v>-0.10133683325364</v>
      </c>
      <c r="K6">
        <v>0</v>
      </c>
      <c r="L6">
        <v>-1.41229032466252</v>
      </c>
      <c r="M6">
        <v>0</v>
      </c>
      <c r="N6">
        <v>-0.16279871328274201</v>
      </c>
      <c r="O6">
        <v>0.271258494743503</v>
      </c>
      <c r="P6">
        <v>0</v>
      </c>
      <c r="Q6">
        <v>0</v>
      </c>
      <c r="R6">
        <v>0</v>
      </c>
      <c r="S6">
        <v>0</v>
      </c>
      <c r="T6">
        <v>0</v>
      </c>
      <c r="U6">
        <v>0</v>
      </c>
      <c r="V6">
        <v>-1.98787457133878E-2</v>
      </c>
      <c r="W6">
        <v>0</v>
      </c>
      <c r="X6">
        <v>0</v>
      </c>
      <c r="Y6">
        <v>0</v>
      </c>
      <c r="Z6">
        <v>-0.28398480031604001</v>
      </c>
      <c r="AA6">
        <v>-9.3961343908674597E-2</v>
      </c>
      <c r="AB6">
        <v>-0.124767068365912</v>
      </c>
      <c r="AC6">
        <v>0</v>
      </c>
      <c r="AD6">
        <v>0.67418695194779299</v>
      </c>
      <c r="AE6">
        <v>-1.4152916467105999E-3</v>
      </c>
      <c r="AF6">
        <v>0</v>
      </c>
      <c r="AG6">
        <v>0</v>
      </c>
      <c r="AH6">
        <v>0.186633046464452</v>
      </c>
      <c r="AI6">
        <v>0</v>
      </c>
      <c r="AJ6">
        <v>-0.18793013739186101</v>
      </c>
      <c r="AK6">
        <v>9.2524198739715E-2</v>
      </c>
      <c r="AL6">
        <v>-0.152073301259779</v>
      </c>
      <c r="AM6">
        <v>0</v>
      </c>
      <c r="AN6">
        <v>-0.42604856567528798</v>
      </c>
      <c r="AO6">
        <v>-8.4575648001609702E-2</v>
      </c>
      <c r="AP6">
        <v>0</v>
      </c>
      <c r="AQ6">
        <v>2.6046512226487201E-2</v>
      </c>
      <c r="AR6">
        <v>0</v>
      </c>
      <c r="AS6">
        <v>0</v>
      </c>
      <c r="AT6">
        <v>0</v>
      </c>
      <c r="AU6">
        <v>0</v>
      </c>
      <c r="AV6">
        <v>0</v>
      </c>
      <c r="AW6">
        <v>0</v>
      </c>
      <c r="AX6">
        <v>-0.123490270248362</v>
      </c>
      <c r="AY6">
        <v>0</v>
      </c>
      <c r="AZ6">
        <v>0</v>
      </c>
      <c r="BA6">
        <v>0.32285105354454202</v>
      </c>
      <c r="BB6">
        <v>0</v>
      </c>
      <c r="BC6">
        <v>0.321277053766096</v>
      </c>
      <c r="BD6">
        <v>0</v>
      </c>
      <c r="BE6">
        <v>-5.7489937724703702E-4</v>
      </c>
      <c r="BF6">
        <v>-0.556032601951576</v>
      </c>
      <c r="BG6">
        <v>0</v>
      </c>
      <c r="BH6">
        <v>8.7156851156319604E-2</v>
      </c>
      <c r="BI6">
        <v>0</v>
      </c>
      <c r="BJ6">
        <v>-1.8525994064411001E-3</v>
      </c>
      <c r="BK6">
        <v>0</v>
      </c>
      <c r="BL6">
        <v>0</v>
      </c>
      <c r="BM6">
        <v>-0.73194396820429097</v>
      </c>
      <c r="BN6">
        <v>0</v>
      </c>
      <c r="BO6">
        <v>-0.36222256649011902</v>
      </c>
      <c r="BP6">
        <v>0</v>
      </c>
      <c r="BQ6">
        <v>0</v>
      </c>
      <c r="BR6">
        <v>0</v>
      </c>
      <c r="BS6">
        <v>0</v>
      </c>
      <c r="BT6">
        <v>0</v>
      </c>
      <c r="BU6">
        <v>-0.108398828279724</v>
      </c>
      <c r="BV6">
        <v>0</v>
      </c>
      <c r="BW6">
        <v>0</v>
      </c>
      <c r="BX6">
        <v>-2.8389572842728202E-2</v>
      </c>
      <c r="BY6">
        <v>-0.330791939480991</v>
      </c>
      <c r="BZ6">
        <v>-0.14484981436681801</v>
      </c>
      <c r="CA6">
        <v>-0.109542878626587</v>
      </c>
      <c r="CB6">
        <v>-0.242693497006744</v>
      </c>
      <c r="CC6">
        <v>-4.2817166208317797E-3</v>
      </c>
      <c r="CD6">
        <v>-0.83456468793465099</v>
      </c>
      <c r="CE6">
        <v>-0.11598971826327401</v>
      </c>
      <c r="CF6">
        <v>0</v>
      </c>
      <c r="CG6">
        <v>0</v>
      </c>
      <c r="CH6">
        <v>0.12668554763353501</v>
      </c>
      <c r="CI6">
        <v>0</v>
      </c>
      <c r="CJ6">
        <v>0</v>
      </c>
      <c r="CK6">
        <v>0.101062114467194</v>
      </c>
      <c r="CL6">
        <v>-7.8354370353379402E-2</v>
      </c>
      <c r="CM6">
        <v>1.68299273317317</v>
      </c>
      <c r="CN6">
        <v>0</v>
      </c>
      <c r="CO6">
        <v>0</v>
      </c>
      <c r="CR6">
        <v>-0.25455763228755701</v>
      </c>
      <c r="CS6">
        <v>-0.15439694084504799</v>
      </c>
      <c r="CT6">
        <v>0.16661112095323399</v>
      </c>
      <c r="CU6">
        <v>0</v>
      </c>
      <c r="CV6">
        <v>-0.38098492799662598</v>
      </c>
      <c r="CW6">
        <v>-0.10133683325364</v>
      </c>
      <c r="CX6">
        <v>0</v>
      </c>
      <c r="CY6">
        <v>-1.41229032466252</v>
      </c>
      <c r="CZ6">
        <v>0</v>
      </c>
      <c r="DA6">
        <v>-0.16279871328274201</v>
      </c>
      <c r="DB6">
        <v>0.271258494743503</v>
      </c>
      <c r="DC6">
        <v>0</v>
      </c>
      <c r="DD6">
        <v>0</v>
      </c>
      <c r="DE6">
        <v>0</v>
      </c>
      <c r="DF6">
        <v>0</v>
      </c>
      <c r="DG6">
        <v>0</v>
      </c>
      <c r="DH6">
        <v>0</v>
      </c>
      <c r="DI6">
        <v>-1.98787457133878E-2</v>
      </c>
      <c r="DJ6">
        <v>0</v>
      </c>
      <c r="DK6">
        <v>0</v>
      </c>
      <c r="DL6">
        <v>0</v>
      </c>
      <c r="DM6">
        <v>-0.28398480031604001</v>
      </c>
      <c r="DN6">
        <v>-9.3961343908674597E-2</v>
      </c>
      <c r="DO6">
        <v>-0.124767068365912</v>
      </c>
      <c r="DP6">
        <v>0</v>
      </c>
      <c r="DQ6">
        <v>0.67418695194779299</v>
      </c>
      <c r="DR6">
        <v>-1.4152916467105999E-3</v>
      </c>
      <c r="DS6">
        <v>0</v>
      </c>
      <c r="DT6">
        <v>0</v>
      </c>
      <c r="DU6">
        <v>0.186633046464452</v>
      </c>
      <c r="DV6">
        <v>0</v>
      </c>
      <c r="DW6">
        <v>-0.18793013739186101</v>
      </c>
      <c r="DX6">
        <v>9.2524198739715E-2</v>
      </c>
      <c r="DY6">
        <v>-0.152073301259779</v>
      </c>
      <c r="DZ6">
        <v>0</v>
      </c>
      <c r="EA6">
        <v>-0.42604856567528798</v>
      </c>
      <c r="EB6">
        <v>-8.4575648001609702E-2</v>
      </c>
      <c r="EC6">
        <v>0</v>
      </c>
      <c r="ED6">
        <v>2.6046512226487201E-2</v>
      </c>
      <c r="EE6">
        <v>0</v>
      </c>
      <c r="EF6">
        <v>0</v>
      </c>
      <c r="EG6">
        <v>0</v>
      </c>
      <c r="EH6">
        <v>0</v>
      </c>
      <c r="EI6">
        <v>0</v>
      </c>
      <c r="EJ6">
        <v>0</v>
      </c>
      <c r="EK6">
        <v>-0.123490270248362</v>
      </c>
      <c r="EL6">
        <v>0</v>
      </c>
      <c r="EM6">
        <v>0</v>
      </c>
      <c r="EN6">
        <v>0.32285105354454202</v>
      </c>
      <c r="EO6">
        <v>0</v>
      </c>
      <c r="EP6">
        <v>0.321277053766096</v>
      </c>
      <c r="EQ6">
        <v>0</v>
      </c>
      <c r="ER6">
        <v>-5.7489937724703702E-4</v>
      </c>
      <c r="ES6">
        <v>-0.556032601951576</v>
      </c>
      <c r="ET6">
        <v>0</v>
      </c>
      <c r="EU6">
        <v>8.7156851156319604E-2</v>
      </c>
      <c r="EV6">
        <v>0</v>
      </c>
      <c r="EW6">
        <v>-1.8525994064411001E-3</v>
      </c>
      <c r="EX6">
        <v>0</v>
      </c>
      <c r="EY6">
        <v>0</v>
      </c>
      <c r="EZ6">
        <v>-0.73194396820429097</v>
      </c>
      <c r="FA6">
        <v>0</v>
      </c>
      <c r="FB6">
        <v>-0.36222256649011902</v>
      </c>
      <c r="FC6">
        <v>0</v>
      </c>
      <c r="FD6">
        <v>0</v>
      </c>
      <c r="FE6">
        <v>0</v>
      </c>
      <c r="FF6">
        <v>0</v>
      </c>
      <c r="FG6">
        <v>0</v>
      </c>
      <c r="FH6">
        <v>-0.108398828279724</v>
      </c>
      <c r="FI6">
        <v>0</v>
      </c>
      <c r="FJ6">
        <v>0</v>
      </c>
      <c r="FK6">
        <v>-2.8389572842728202E-2</v>
      </c>
      <c r="FL6">
        <v>-0.330791939480991</v>
      </c>
      <c r="FM6">
        <v>-0.14484981436681801</v>
      </c>
      <c r="FN6">
        <v>-0.109542878626587</v>
      </c>
      <c r="FO6">
        <v>-0.242693497006744</v>
      </c>
      <c r="FP6">
        <v>-4.2817166208317797E-3</v>
      </c>
      <c r="FQ6">
        <v>-0.83456468793465099</v>
      </c>
      <c r="FR6">
        <v>-0.11598971826327401</v>
      </c>
      <c r="FS6">
        <v>0</v>
      </c>
      <c r="FT6">
        <v>0</v>
      </c>
      <c r="FU6">
        <v>0.12668554763353501</v>
      </c>
      <c r="FV6">
        <v>0</v>
      </c>
      <c r="FW6">
        <v>0</v>
      </c>
      <c r="FX6">
        <v>0.101062114467194</v>
      </c>
      <c r="FY6">
        <v>-7.8354370353379402E-2</v>
      </c>
      <c r="FZ6">
        <v>1.68299273317317</v>
      </c>
      <c r="GA6">
        <v>0</v>
      </c>
      <c r="GB6">
        <v>0</v>
      </c>
    </row>
    <row r="7" spans="1:184" x14ac:dyDescent="0.45">
      <c r="A7">
        <v>1991</v>
      </c>
      <c r="B7">
        <v>97.10569159824361</v>
      </c>
      <c r="D7">
        <f t="shared" si="0"/>
        <v>10.818995007169359</v>
      </c>
      <c r="E7">
        <v>1.5221641936321599</v>
      </c>
      <c r="F7">
        <v>0.34041053686334599</v>
      </c>
      <c r="G7">
        <v>-0.118583480252191</v>
      </c>
      <c r="H7">
        <v>0</v>
      </c>
      <c r="I7">
        <v>-0.25029285672275497</v>
      </c>
      <c r="J7">
        <v>9.6949485795895796E-2</v>
      </c>
      <c r="K7">
        <v>0</v>
      </c>
      <c r="L7">
        <v>1.34023025511338</v>
      </c>
      <c r="M7">
        <v>0</v>
      </c>
      <c r="N7">
        <v>0.113572417185182</v>
      </c>
      <c r="O7">
        <v>0.60149273475860199</v>
      </c>
      <c r="P7">
        <v>0</v>
      </c>
      <c r="Q7">
        <v>0</v>
      </c>
      <c r="R7">
        <v>0</v>
      </c>
      <c r="S7">
        <v>0</v>
      </c>
      <c r="T7">
        <v>0</v>
      </c>
      <c r="U7">
        <v>0</v>
      </c>
      <c r="V7">
        <v>0.11811044852453</v>
      </c>
      <c r="W7">
        <v>0</v>
      </c>
      <c r="X7">
        <v>0</v>
      </c>
      <c r="Y7">
        <v>0</v>
      </c>
      <c r="Z7">
        <v>-0.376909414145077</v>
      </c>
      <c r="AA7">
        <v>0.16876916703183401</v>
      </c>
      <c r="AB7">
        <v>8.4428833070239101E-2</v>
      </c>
      <c r="AC7">
        <v>0</v>
      </c>
      <c r="AD7">
        <v>-0.30266211224532003</v>
      </c>
      <c r="AE7">
        <v>0.33473317041767398</v>
      </c>
      <c r="AF7">
        <v>-0.43881468939767398</v>
      </c>
      <c r="AG7">
        <v>0</v>
      </c>
      <c r="AH7">
        <v>0.19613980412175799</v>
      </c>
      <c r="AI7">
        <v>0</v>
      </c>
      <c r="AJ7">
        <v>0.198962963183858</v>
      </c>
      <c r="AK7">
        <v>0.40070643965608999</v>
      </c>
      <c r="AL7">
        <v>8.5292513415357804E-3</v>
      </c>
      <c r="AM7">
        <v>0</v>
      </c>
      <c r="AN7">
        <v>6.8585371712056198E-2</v>
      </c>
      <c r="AO7">
        <v>0.142437972086919</v>
      </c>
      <c r="AP7">
        <v>0</v>
      </c>
      <c r="AQ7">
        <v>-0.124799392128165</v>
      </c>
      <c r="AR7">
        <v>0</v>
      </c>
      <c r="AS7">
        <v>0</v>
      </c>
      <c r="AT7">
        <v>0</v>
      </c>
      <c r="AU7">
        <v>0</v>
      </c>
      <c r="AV7">
        <v>0</v>
      </c>
      <c r="AW7">
        <v>0</v>
      </c>
      <c r="AX7">
        <v>0.12397889060511801</v>
      </c>
      <c r="AY7">
        <v>0</v>
      </c>
      <c r="AZ7">
        <v>0</v>
      </c>
      <c r="BA7">
        <v>0.79445489576214601</v>
      </c>
      <c r="BB7">
        <v>0</v>
      </c>
      <c r="BC7">
        <v>0.18873301339829601</v>
      </c>
      <c r="BD7">
        <v>0</v>
      </c>
      <c r="BE7">
        <v>0.150251175726586</v>
      </c>
      <c r="BF7">
        <v>0.148320793370913</v>
      </c>
      <c r="BG7">
        <v>0</v>
      </c>
      <c r="BH7">
        <v>-0.15230527160003399</v>
      </c>
      <c r="BI7">
        <v>0</v>
      </c>
      <c r="BJ7">
        <v>0.96462668646688299</v>
      </c>
      <c r="BK7">
        <v>0</v>
      </c>
      <c r="BL7">
        <v>0.76054104979886505</v>
      </c>
      <c r="BM7">
        <v>0.57167739125449701</v>
      </c>
      <c r="BN7">
        <v>-0.200043104722751</v>
      </c>
      <c r="BO7">
        <v>-7.7945612433559103E-3</v>
      </c>
      <c r="BP7">
        <v>0</v>
      </c>
      <c r="BQ7">
        <v>0</v>
      </c>
      <c r="BR7">
        <v>0</v>
      </c>
      <c r="BS7">
        <v>0</v>
      </c>
      <c r="BT7">
        <v>0</v>
      </c>
      <c r="BU7">
        <v>0.311002341864001</v>
      </c>
      <c r="BV7">
        <v>0</v>
      </c>
      <c r="BW7">
        <v>0</v>
      </c>
      <c r="BX7">
        <v>0.23851026868319999</v>
      </c>
      <c r="BY7">
        <v>-0.19835707869855601</v>
      </c>
      <c r="BZ7">
        <v>6.21246405097996E-2</v>
      </c>
      <c r="CA7">
        <v>0.67280780429650799</v>
      </c>
      <c r="CB7">
        <v>5.8061755489806403E-2</v>
      </c>
      <c r="CC7">
        <v>0.12930961688293299</v>
      </c>
      <c r="CD7">
        <v>1.8244865956919099E-2</v>
      </c>
      <c r="CE7">
        <v>0.203167004101419</v>
      </c>
      <c r="CF7">
        <v>0</v>
      </c>
      <c r="CG7">
        <v>0</v>
      </c>
      <c r="CH7">
        <v>-0.21491997863453799</v>
      </c>
      <c r="CI7">
        <v>0</v>
      </c>
      <c r="CJ7">
        <v>0</v>
      </c>
      <c r="CK7">
        <v>0.170927648096594</v>
      </c>
      <c r="CL7">
        <v>0.239070651329681</v>
      </c>
      <c r="CM7">
        <v>0.47235395808192199</v>
      </c>
      <c r="CN7">
        <v>0</v>
      </c>
      <c r="CO7">
        <v>0</v>
      </c>
      <c r="CR7">
        <v>1.5221641936321599</v>
      </c>
      <c r="CS7">
        <v>0.34041053686334599</v>
      </c>
      <c r="CT7">
        <v>-0.118583480252191</v>
      </c>
      <c r="CU7">
        <v>0</v>
      </c>
      <c r="CV7">
        <v>-0.25029285672275497</v>
      </c>
      <c r="CW7">
        <v>9.6949485795895796E-2</v>
      </c>
      <c r="CX7">
        <v>0</v>
      </c>
      <c r="CY7">
        <v>1.34023025511338</v>
      </c>
      <c r="CZ7">
        <v>0</v>
      </c>
      <c r="DA7">
        <v>0.113572417185182</v>
      </c>
      <c r="DB7">
        <v>0.60149273475860199</v>
      </c>
      <c r="DC7">
        <v>0</v>
      </c>
      <c r="DD7">
        <v>0</v>
      </c>
      <c r="DE7">
        <v>0</v>
      </c>
      <c r="DF7">
        <v>0</v>
      </c>
      <c r="DG7">
        <v>0</v>
      </c>
      <c r="DH7">
        <v>0</v>
      </c>
      <c r="DI7">
        <v>0.11811044852453</v>
      </c>
      <c r="DJ7">
        <v>0</v>
      </c>
      <c r="DK7">
        <v>0</v>
      </c>
      <c r="DL7">
        <v>0</v>
      </c>
      <c r="DM7">
        <v>-0.376909414145077</v>
      </c>
      <c r="DN7">
        <v>0.16876916703183401</v>
      </c>
      <c r="DO7">
        <v>8.4428833070239101E-2</v>
      </c>
      <c r="DP7">
        <v>0</v>
      </c>
      <c r="DQ7">
        <v>-0.30266211224532003</v>
      </c>
      <c r="DR7">
        <v>0.33473317041767398</v>
      </c>
      <c r="DS7">
        <v>-0.43881468939767398</v>
      </c>
      <c r="DT7">
        <v>0</v>
      </c>
      <c r="DU7">
        <v>0.19613980412175799</v>
      </c>
      <c r="DV7">
        <v>0</v>
      </c>
      <c r="DW7">
        <v>0.198962963183858</v>
      </c>
      <c r="DX7">
        <v>0.40070643965608999</v>
      </c>
      <c r="DY7">
        <v>8.5292513415357804E-3</v>
      </c>
      <c r="DZ7">
        <v>0</v>
      </c>
      <c r="EA7">
        <v>6.8585371712056198E-2</v>
      </c>
      <c r="EB7">
        <v>0.142437972086919</v>
      </c>
      <c r="EC7">
        <v>0</v>
      </c>
      <c r="ED7">
        <v>-0.124799392128165</v>
      </c>
      <c r="EE7">
        <v>0</v>
      </c>
      <c r="EF7">
        <v>0</v>
      </c>
      <c r="EG7">
        <v>0</v>
      </c>
      <c r="EH7">
        <v>0</v>
      </c>
      <c r="EI7">
        <v>0</v>
      </c>
      <c r="EJ7">
        <v>0</v>
      </c>
      <c r="EK7">
        <v>0.12397889060511801</v>
      </c>
      <c r="EL7">
        <v>0</v>
      </c>
      <c r="EM7">
        <v>0</v>
      </c>
      <c r="EN7">
        <v>0.79445489576214601</v>
      </c>
      <c r="EO7">
        <v>0</v>
      </c>
      <c r="EP7">
        <v>0.18873301339829601</v>
      </c>
      <c r="EQ7">
        <v>0</v>
      </c>
      <c r="ER7">
        <v>0.150251175726586</v>
      </c>
      <c r="ES7">
        <v>0.148320793370913</v>
      </c>
      <c r="ET7">
        <v>0</v>
      </c>
      <c r="EU7">
        <v>-0.15230527160003399</v>
      </c>
      <c r="EV7">
        <v>0</v>
      </c>
      <c r="EW7">
        <v>0.96462668646688299</v>
      </c>
      <c r="EX7">
        <v>0</v>
      </c>
      <c r="EY7">
        <v>0.76054104979886505</v>
      </c>
      <c r="EZ7">
        <v>0.57167739125449701</v>
      </c>
      <c r="FA7">
        <v>-0.200043104722751</v>
      </c>
      <c r="FB7">
        <v>-7.7945612433559103E-3</v>
      </c>
      <c r="FC7">
        <v>0</v>
      </c>
      <c r="FD7">
        <v>0</v>
      </c>
      <c r="FE7">
        <v>0</v>
      </c>
      <c r="FF7">
        <v>0</v>
      </c>
      <c r="FG7">
        <v>0</v>
      </c>
      <c r="FH7">
        <v>0.311002341864001</v>
      </c>
      <c r="FI7">
        <v>0</v>
      </c>
      <c r="FJ7">
        <v>0</v>
      </c>
      <c r="FK7">
        <v>0.23851026868319999</v>
      </c>
      <c r="FL7">
        <v>-0.19835707869855601</v>
      </c>
      <c r="FM7">
        <v>6.21246405097996E-2</v>
      </c>
      <c r="FN7">
        <v>0.67280780429650799</v>
      </c>
      <c r="FO7">
        <v>5.8061755489806403E-2</v>
      </c>
      <c r="FP7">
        <v>0.12930961688293299</v>
      </c>
      <c r="FQ7">
        <v>1.8244865956919099E-2</v>
      </c>
      <c r="FR7">
        <v>0.203167004101419</v>
      </c>
      <c r="FS7">
        <v>0</v>
      </c>
      <c r="FT7">
        <v>0</v>
      </c>
      <c r="FU7">
        <v>-0.21491997863453799</v>
      </c>
      <c r="FV7">
        <v>0</v>
      </c>
      <c r="FW7">
        <v>0</v>
      </c>
      <c r="FX7">
        <v>0.170927648096594</v>
      </c>
      <c r="FY7">
        <v>0.239070651329681</v>
      </c>
      <c r="FZ7">
        <v>0.47235395808192199</v>
      </c>
      <c r="GA7">
        <v>0</v>
      </c>
      <c r="GB7">
        <v>0</v>
      </c>
    </row>
    <row r="8" spans="1:184" x14ac:dyDescent="0.45">
      <c r="A8">
        <v>1992</v>
      </c>
      <c r="B8">
        <v>82.635466939271083</v>
      </c>
      <c r="D8">
        <f t="shared" si="0"/>
        <v>-3.7397716858007213</v>
      </c>
      <c r="E8">
        <v>-0.67096796317641205</v>
      </c>
      <c r="F8">
        <v>-0.11619896486263601</v>
      </c>
      <c r="G8">
        <v>-0.17576053846686801</v>
      </c>
      <c r="H8">
        <v>0</v>
      </c>
      <c r="I8">
        <v>0.133479252982281</v>
      </c>
      <c r="J8">
        <v>-6.2701381704670697E-2</v>
      </c>
      <c r="K8">
        <v>0</v>
      </c>
      <c r="L8">
        <v>-0.28244731395054101</v>
      </c>
      <c r="M8">
        <v>0</v>
      </c>
      <c r="N8">
        <v>-0.103073576530528</v>
      </c>
      <c r="O8">
        <v>9.2004603509394406E-2</v>
      </c>
      <c r="P8">
        <v>0</v>
      </c>
      <c r="Q8">
        <v>0.22604408571398399</v>
      </c>
      <c r="R8">
        <v>0</v>
      </c>
      <c r="S8">
        <v>0</v>
      </c>
      <c r="T8">
        <v>0</v>
      </c>
      <c r="U8">
        <v>0</v>
      </c>
      <c r="V8">
        <v>-0.32005228645907902</v>
      </c>
      <c r="W8">
        <v>0</v>
      </c>
      <c r="X8">
        <v>0</v>
      </c>
      <c r="Y8">
        <v>0</v>
      </c>
      <c r="Z8">
        <v>-0.170514271794762</v>
      </c>
      <c r="AA8">
        <v>1.25302914246755E-2</v>
      </c>
      <c r="AB8">
        <v>-0.101651567879858</v>
      </c>
      <c r="AC8">
        <v>0</v>
      </c>
      <c r="AD8">
        <v>-0.36195028481031699</v>
      </c>
      <c r="AE8">
        <v>0.226160503278452</v>
      </c>
      <c r="AF8">
        <v>-5.1680633725314798E-2</v>
      </c>
      <c r="AG8">
        <v>0</v>
      </c>
      <c r="AH8">
        <v>0.120657511848444</v>
      </c>
      <c r="AI8">
        <v>0</v>
      </c>
      <c r="AJ8">
        <v>-0.15178045587580399</v>
      </c>
      <c r="AK8">
        <v>0.45982999819544701</v>
      </c>
      <c r="AL8">
        <v>-0.32070426258600998</v>
      </c>
      <c r="AM8">
        <v>0</v>
      </c>
      <c r="AN8">
        <v>-0.260847249338099</v>
      </c>
      <c r="AO8">
        <v>0.238100309245103</v>
      </c>
      <c r="AP8">
        <v>0</v>
      </c>
      <c r="AQ8">
        <v>-9.8493231415200902E-2</v>
      </c>
      <c r="AR8">
        <v>0</v>
      </c>
      <c r="AS8">
        <v>0</v>
      </c>
      <c r="AT8">
        <v>0</v>
      </c>
      <c r="AU8">
        <v>0</v>
      </c>
      <c r="AV8">
        <v>0</v>
      </c>
      <c r="AW8">
        <v>0</v>
      </c>
      <c r="AX8">
        <v>0.200879147869513</v>
      </c>
      <c r="AY8">
        <v>0</v>
      </c>
      <c r="AZ8">
        <v>0</v>
      </c>
      <c r="BA8">
        <v>0.193183380847533</v>
      </c>
      <c r="BB8">
        <v>0</v>
      </c>
      <c r="BC8">
        <v>-4.3753228230541098E-2</v>
      </c>
      <c r="BD8">
        <v>0</v>
      </c>
      <c r="BE8">
        <v>2.38408474098349E-2</v>
      </c>
      <c r="BF8">
        <v>2.6746783410026401E-2</v>
      </c>
      <c r="BG8">
        <v>0</v>
      </c>
      <c r="BH8">
        <v>-0.26839844521457301</v>
      </c>
      <c r="BI8">
        <v>0</v>
      </c>
      <c r="BJ8">
        <v>-0.35840061668645201</v>
      </c>
      <c r="BK8">
        <v>-1.83942665070672E-2</v>
      </c>
      <c r="BL8">
        <v>0.78599812346285303</v>
      </c>
      <c r="BM8">
        <v>0.173844811853999</v>
      </c>
      <c r="BN8">
        <v>-0.24157693913700001</v>
      </c>
      <c r="BO8">
        <v>-7.7045892662198599E-3</v>
      </c>
      <c r="BP8">
        <v>0</v>
      </c>
      <c r="BQ8">
        <v>0</v>
      </c>
      <c r="BR8">
        <v>0</v>
      </c>
      <c r="BS8">
        <v>0</v>
      </c>
      <c r="BT8">
        <v>0</v>
      </c>
      <c r="BU8">
        <v>9.6330607503857593E-3</v>
      </c>
      <c r="BV8">
        <v>0</v>
      </c>
      <c r="BW8">
        <v>0</v>
      </c>
      <c r="BX8">
        <v>-0.14752224280826401</v>
      </c>
      <c r="BY8">
        <v>7.0385629372254399E-2</v>
      </c>
      <c r="BZ8">
        <v>-0.26600211452688999</v>
      </c>
      <c r="CA8">
        <v>-0.40691732692587501</v>
      </c>
      <c r="CB8">
        <v>-0.22503308074596901</v>
      </c>
      <c r="CC8">
        <v>0.14743115613141</v>
      </c>
      <c r="CD8">
        <v>-0.25377781171410502</v>
      </c>
      <c r="CE8">
        <v>0.35765119656795002</v>
      </c>
      <c r="CF8">
        <v>0</v>
      </c>
      <c r="CG8">
        <v>0</v>
      </c>
      <c r="CH8">
        <v>-0.59351368854576902</v>
      </c>
      <c r="CI8">
        <v>0</v>
      </c>
      <c r="CJ8">
        <v>0</v>
      </c>
      <c r="CK8">
        <v>-8.1594552425351095E-3</v>
      </c>
      <c r="CL8">
        <v>7.8935229264982795E-2</v>
      </c>
      <c r="CM8">
        <v>-0.81775493537380395</v>
      </c>
      <c r="CN8">
        <v>0</v>
      </c>
      <c r="CO8">
        <v>0</v>
      </c>
      <c r="CR8">
        <v>-0.67096796317641205</v>
      </c>
      <c r="CS8">
        <v>-0.11619896486263601</v>
      </c>
      <c r="CT8">
        <v>-0.17576053846686801</v>
      </c>
      <c r="CU8">
        <v>0</v>
      </c>
      <c r="CV8">
        <v>0.133479252982281</v>
      </c>
      <c r="CW8">
        <v>-6.2701381704670697E-2</v>
      </c>
      <c r="CX8">
        <v>0</v>
      </c>
      <c r="CY8">
        <v>-0.28244731395054101</v>
      </c>
      <c r="CZ8">
        <v>0</v>
      </c>
      <c r="DA8">
        <v>-0.103073576530528</v>
      </c>
      <c r="DB8">
        <v>9.2004603509394406E-2</v>
      </c>
      <c r="DC8">
        <v>0</v>
      </c>
      <c r="DD8">
        <v>0.22604408571398399</v>
      </c>
      <c r="DE8">
        <v>0</v>
      </c>
      <c r="DF8">
        <v>0</v>
      </c>
      <c r="DG8">
        <v>0</v>
      </c>
      <c r="DH8">
        <v>0</v>
      </c>
      <c r="DI8">
        <v>-0.32005228645907902</v>
      </c>
      <c r="DJ8">
        <v>0</v>
      </c>
      <c r="DK8">
        <v>0</v>
      </c>
      <c r="DL8">
        <v>0</v>
      </c>
      <c r="DM8">
        <v>-0.170514271794762</v>
      </c>
      <c r="DN8">
        <v>1.25302914246755E-2</v>
      </c>
      <c r="DO8">
        <v>-0.101651567879858</v>
      </c>
      <c r="DP8">
        <v>0</v>
      </c>
      <c r="DQ8">
        <v>-0.36195028481031699</v>
      </c>
      <c r="DR8">
        <v>0.226160503278452</v>
      </c>
      <c r="DS8">
        <v>-5.1680633725314798E-2</v>
      </c>
      <c r="DT8">
        <v>0</v>
      </c>
      <c r="DU8">
        <v>0.120657511848444</v>
      </c>
      <c r="DV8">
        <v>0</v>
      </c>
      <c r="DW8">
        <v>-0.15178045587580399</v>
      </c>
      <c r="DX8">
        <v>0.45982999819544701</v>
      </c>
      <c r="DY8">
        <v>-0.32070426258600998</v>
      </c>
      <c r="DZ8">
        <v>0</v>
      </c>
      <c r="EA8">
        <v>-0.260847249338099</v>
      </c>
      <c r="EB8">
        <v>0.238100309245103</v>
      </c>
      <c r="EC8">
        <v>0</v>
      </c>
      <c r="ED8">
        <v>-9.8493231415200902E-2</v>
      </c>
      <c r="EE8">
        <v>0</v>
      </c>
      <c r="EF8">
        <v>0</v>
      </c>
      <c r="EG8">
        <v>0</v>
      </c>
      <c r="EH8">
        <v>0</v>
      </c>
      <c r="EI8">
        <v>0</v>
      </c>
      <c r="EJ8">
        <v>0</v>
      </c>
      <c r="EK8">
        <v>0.200879147869513</v>
      </c>
      <c r="EL8">
        <v>0</v>
      </c>
      <c r="EM8">
        <v>0</v>
      </c>
      <c r="EN8">
        <v>0.193183380847533</v>
      </c>
      <c r="EO8">
        <v>0</v>
      </c>
      <c r="EP8">
        <v>-4.3753228230541098E-2</v>
      </c>
      <c r="EQ8">
        <v>0</v>
      </c>
      <c r="ER8">
        <v>2.38408474098349E-2</v>
      </c>
      <c r="ES8">
        <v>2.6746783410026401E-2</v>
      </c>
      <c r="ET8">
        <v>0</v>
      </c>
      <c r="EU8">
        <v>-0.26839844521457301</v>
      </c>
      <c r="EV8">
        <v>0</v>
      </c>
      <c r="EW8">
        <v>-0.35840061668645201</v>
      </c>
      <c r="EX8">
        <v>-1.83942665070672E-2</v>
      </c>
      <c r="EY8">
        <v>0.78599812346285303</v>
      </c>
      <c r="EZ8">
        <v>0.173844811853999</v>
      </c>
      <c r="FA8">
        <v>-0.24157693913700001</v>
      </c>
      <c r="FB8">
        <v>-7.7045892662198599E-3</v>
      </c>
      <c r="FC8">
        <v>0</v>
      </c>
      <c r="FD8">
        <v>0</v>
      </c>
      <c r="FE8">
        <v>0</v>
      </c>
      <c r="FF8">
        <v>0</v>
      </c>
      <c r="FG8">
        <v>0</v>
      </c>
      <c r="FH8">
        <v>9.6330607503857593E-3</v>
      </c>
      <c r="FI8">
        <v>0</v>
      </c>
      <c r="FJ8">
        <v>0</v>
      </c>
      <c r="FK8">
        <v>-0.14752224280826401</v>
      </c>
      <c r="FL8">
        <v>7.0385629372254399E-2</v>
      </c>
      <c r="FM8">
        <v>-0.26600211452688999</v>
      </c>
      <c r="FN8">
        <v>-0.40691732692587501</v>
      </c>
      <c r="FO8">
        <v>-0.22503308074596901</v>
      </c>
      <c r="FP8">
        <v>0.14743115613141</v>
      </c>
      <c r="FQ8">
        <v>-0.25377781171410502</v>
      </c>
      <c r="FR8">
        <v>0.35765119656795002</v>
      </c>
      <c r="FS8">
        <v>0</v>
      </c>
      <c r="FT8">
        <v>0</v>
      </c>
      <c r="FU8">
        <v>-0.59351368854576902</v>
      </c>
      <c r="FV8">
        <v>0</v>
      </c>
      <c r="FW8">
        <v>0</v>
      </c>
      <c r="FX8">
        <v>-8.1594552425351095E-3</v>
      </c>
      <c r="FY8">
        <v>7.8935229264982795E-2</v>
      </c>
      <c r="FZ8">
        <v>-0.81775493537380395</v>
      </c>
      <c r="GA8">
        <v>0</v>
      </c>
      <c r="GB8">
        <v>0</v>
      </c>
    </row>
    <row r="9" spans="1:184" x14ac:dyDescent="0.45">
      <c r="A9">
        <v>1993</v>
      </c>
      <c r="B9">
        <v>96.522490501650068</v>
      </c>
      <c r="D9">
        <f t="shared" si="0"/>
        <v>22.289720546594037</v>
      </c>
      <c r="E9">
        <v>0.31364887949055398</v>
      </c>
      <c r="F9">
        <v>0.33203772623553501</v>
      </c>
      <c r="G9">
        <v>0.248103287641329</v>
      </c>
      <c r="H9">
        <v>0</v>
      </c>
      <c r="I9">
        <v>9.0807007068028994E-2</v>
      </c>
      <c r="J9">
        <v>0.21157681334850401</v>
      </c>
      <c r="K9">
        <v>0</v>
      </c>
      <c r="L9">
        <v>0.69374558045595702</v>
      </c>
      <c r="M9">
        <v>0</v>
      </c>
      <c r="N9">
        <v>0.22999030528178099</v>
      </c>
      <c r="O9">
        <v>0.25602194627829999</v>
      </c>
      <c r="P9">
        <v>0</v>
      </c>
      <c r="Q9">
        <v>0.42844219453642401</v>
      </c>
      <c r="R9">
        <v>0</v>
      </c>
      <c r="S9">
        <v>0</v>
      </c>
      <c r="T9">
        <v>0</v>
      </c>
      <c r="U9">
        <v>0.115294276609191</v>
      </c>
      <c r="V9">
        <v>0.23183020666090201</v>
      </c>
      <c r="W9">
        <v>0.94937882570601195</v>
      </c>
      <c r="X9">
        <v>0</v>
      </c>
      <c r="Y9">
        <v>0</v>
      </c>
      <c r="Z9">
        <v>0.517155943411997</v>
      </c>
      <c r="AA9">
        <v>0.22923136990185999</v>
      </c>
      <c r="AB9">
        <v>0.31688422637962599</v>
      </c>
      <c r="AC9">
        <v>0</v>
      </c>
      <c r="AD9">
        <v>0.217791710838071</v>
      </c>
      <c r="AE9">
        <v>0.69498167447165604</v>
      </c>
      <c r="AF9">
        <v>0.16145364092338901</v>
      </c>
      <c r="AG9">
        <v>-0.26617739076708002</v>
      </c>
      <c r="AH9">
        <v>0.27272631480800702</v>
      </c>
      <c r="AI9">
        <v>0</v>
      </c>
      <c r="AJ9">
        <v>0.40152184214292702</v>
      </c>
      <c r="AK9">
        <v>0.164769126441559</v>
      </c>
      <c r="AL9">
        <v>0.18358065893397099</v>
      </c>
      <c r="AM9">
        <v>0</v>
      </c>
      <c r="AN9">
        <v>0.21307806187787401</v>
      </c>
      <c r="AO9">
        <v>0.16040652008714501</v>
      </c>
      <c r="AP9">
        <v>0</v>
      </c>
      <c r="AQ9">
        <v>0.125103264962136</v>
      </c>
      <c r="AR9">
        <v>0</v>
      </c>
      <c r="AS9">
        <v>0</v>
      </c>
      <c r="AT9">
        <v>0</v>
      </c>
      <c r="AU9">
        <v>0</v>
      </c>
      <c r="AV9">
        <v>0</v>
      </c>
      <c r="AW9">
        <v>0</v>
      </c>
      <c r="AX9">
        <v>0.66289161942702302</v>
      </c>
      <c r="AY9">
        <v>0</v>
      </c>
      <c r="AZ9">
        <v>0</v>
      </c>
      <c r="BA9">
        <v>0.38084764297212897</v>
      </c>
      <c r="BB9">
        <v>0</v>
      </c>
      <c r="BC9">
        <v>6.8691796427832005E-2</v>
      </c>
      <c r="BD9">
        <v>0</v>
      </c>
      <c r="BE9">
        <v>0.30268240299916999</v>
      </c>
      <c r="BF9">
        <v>0.45156114962025601</v>
      </c>
      <c r="BG9">
        <v>0</v>
      </c>
      <c r="BH9">
        <v>0.40531421058232098</v>
      </c>
      <c r="BI9">
        <v>0</v>
      </c>
      <c r="BJ9">
        <v>0.40133423589015299</v>
      </c>
      <c r="BK9">
        <v>0.48196896531047101</v>
      </c>
      <c r="BL9">
        <v>0.616010962369958</v>
      </c>
      <c r="BM9">
        <v>0.81002092531934999</v>
      </c>
      <c r="BN9">
        <v>2.0812702629877999</v>
      </c>
      <c r="BO9">
        <v>0.37281286664039598</v>
      </c>
      <c r="BP9">
        <v>0</v>
      </c>
      <c r="BQ9">
        <v>0</v>
      </c>
      <c r="BR9">
        <v>0</v>
      </c>
      <c r="BS9">
        <v>0</v>
      </c>
      <c r="BT9">
        <v>0</v>
      </c>
      <c r="BU9">
        <v>0.57258153432668002</v>
      </c>
      <c r="BV9">
        <v>5.7502012192185599E-2</v>
      </c>
      <c r="BW9">
        <v>0</v>
      </c>
      <c r="BX9">
        <v>0.31955329454293901</v>
      </c>
      <c r="BY9">
        <v>0.19720858155163801</v>
      </c>
      <c r="BZ9">
        <v>0.19373495695755999</v>
      </c>
      <c r="CA9">
        <v>0.39559867401542398</v>
      </c>
      <c r="CB9">
        <v>0.247436559701778</v>
      </c>
      <c r="CC9">
        <v>0.37735366981893198</v>
      </c>
      <c r="CD9">
        <v>0.53702240444779004</v>
      </c>
      <c r="CE9">
        <v>0.82492902940999002</v>
      </c>
      <c r="CF9">
        <v>0</v>
      </c>
      <c r="CG9">
        <v>0</v>
      </c>
      <c r="CH9">
        <v>1.0741059967981801</v>
      </c>
      <c r="CI9">
        <v>0</v>
      </c>
      <c r="CJ9">
        <v>0</v>
      </c>
      <c r="CK9">
        <v>0.24062124644861799</v>
      </c>
      <c r="CL9">
        <v>7.83216886520164E-2</v>
      </c>
      <c r="CM9">
        <v>0.193090583332446</v>
      </c>
      <c r="CN9">
        <v>0</v>
      </c>
      <c r="CO9">
        <v>0</v>
      </c>
      <c r="CR9">
        <v>0.31364887949055398</v>
      </c>
      <c r="CS9">
        <v>0.33203772623553501</v>
      </c>
      <c r="CT9">
        <v>0.248103287641329</v>
      </c>
      <c r="CU9">
        <v>0</v>
      </c>
      <c r="CV9">
        <v>9.0807007068028994E-2</v>
      </c>
      <c r="CW9">
        <v>0.21157681334850401</v>
      </c>
      <c r="CX9">
        <v>0</v>
      </c>
      <c r="CY9">
        <v>0.69374558045595702</v>
      </c>
      <c r="CZ9">
        <v>0</v>
      </c>
      <c r="DA9">
        <v>0.22999030528178099</v>
      </c>
      <c r="DB9">
        <v>0.25602194627829999</v>
      </c>
      <c r="DC9">
        <v>0</v>
      </c>
      <c r="DD9">
        <v>0.42844219453642401</v>
      </c>
      <c r="DE9">
        <v>0</v>
      </c>
      <c r="DF9">
        <v>0</v>
      </c>
      <c r="DG9">
        <v>0</v>
      </c>
      <c r="DH9">
        <v>0.115294276609191</v>
      </c>
      <c r="DI9">
        <v>0.23183020666090201</v>
      </c>
      <c r="DJ9">
        <v>0.94937882570601195</v>
      </c>
      <c r="DK9">
        <v>0</v>
      </c>
      <c r="DL9">
        <v>0</v>
      </c>
      <c r="DM9">
        <v>0.517155943411997</v>
      </c>
      <c r="DN9">
        <v>0.22923136990185999</v>
      </c>
      <c r="DO9">
        <v>0.31688422637962599</v>
      </c>
      <c r="DP9">
        <v>0</v>
      </c>
      <c r="DQ9">
        <v>0.217791710838071</v>
      </c>
      <c r="DR9">
        <v>0.69498167447165604</v>
      </c>
      <c r="DS9">
        <v>0.16145364092338901</v>
      </c>
      <c r="DT9">
        <v>-0.26617739076708002</v>
      </c>
      <c r="DU9">
        <v>0.27272631480800702</v>
      </c>
      <c r="DV9">
        <v>0</v>
      </c>
      <c r="DW9">
        <v>0.40152184214292702</v>
      </c>
      <c r="DX9">
        <v>0.164769126441559</v>
      </c>
      <c r="DY9">
        <v>0.18358065893397099</v>
      </c>
      <c r="DZ9">
        <v>0</v>
      </c>
      <c r="EA9">
        <v>0.21307806187787401</v>
      </c>
      <c r="EB9">
        <v>0.16040652008714501</v>
      </c>
      <c r="EC9">
        <v>0</v>
      </c>
      <c r="ED9">
        <v>0.125103264962136</v>
      </c>
      <c r="EE9">
        <v>0</v>
      </c>
      <c r="EF9">
        <v>0</v>
      </c>
      <c r="EG9">
        <v>0</v>
      </c>
      <c r="EH9">
        <v>0</v>
      </c>
      <c r="EI9">
        <v>0</v>
      </c>
      <c r="EJ9">
        <v>0</v>
      </c>
      <c r="EK9">
        <v>0.66289161942702302</v>
      </c>
      <c r="EL9">
        <v>0</v>
      </c>
      <c r="EM9">
        <v>0</v>
      </c>
      <c r="EN9">
        <v>0.38084764297212897</v>
      </c>
      <c r="EO9">
        <v>0</v>
      </c>
      <c r="EP9">
        <v>6.8691796427832005E-2</v>
      </c>
      <c r="EQ9">
        <v>0</v>
      </c>
      <c r="ER9">
        <v>0.30268240299916999</v>
      </c>
      <c r="ES9">
        <v>0.45156114962025601</v>
      </c>
      <c r="ET9">
        <v>0</v>
      </c>
      <c r="EU9">
        <v>0.40531421058232098</v>
      </c>
      <c r="EV9">
        <v>0</v>
      </c>
      <c r="EW9">
        <v>0.40133423589015299</v>
      </c>
      <c r="EX9">
        <v>0.48196896531047101</v>
      </c>
      <c r="EY9">
        <v>0.616010962369958</v>
      </c>
      <c r="EZ9">
        <v>0.81002092531934999</v>
      </c>
      <c r="FA9">
        <v>2.0812702629877999</v>
      </c>
      <c r="FB9">
        <v>0.37281286664039598</v>
      </c>
      <c r="FC9">
        <v>0</v>
      </c>
      <c r="FD9">
        <v>0</v>
      </c>
      <c r="FE9">
        <v>0</v>
      </c>
      <c r="FF9">
        <v>0</v>
      </c>
      <c r="FG9">
        <v>0</v>
      </c>
      <c r="FH9">
        <v>0.57258153432668002</v>
      </c>
      <c r="FI9">
        <v>5.7502012192185599E-2</v>
      </c>
      <c r="FJ9">
        <v>0</v>
      </c>
      <c r="FK9">
        <v>0.31955329454293901</v>
      </c>
      <c r="FL9">
        <v>0.19720858155163801</v>
      </c>
      <c r="FM9">
        <v>0.19373495695755999</v>
      </c>
      <c r="FN9">
        <v>0.39559867401542398</v>
      </c>
      <c r="FO9">
        <v>0.247436559701778</v>
      </c>
      <c r="FP9">
        <v>0.37735366981893198</v>
      </c>
      <c r="FQ9">
        <v>0.53702240444779004</v>
      </c>
      <c r="FR9">
        <v>0.82492902940999002</v>
      </c>
      <c r="FS9">
        <v>0</v>
      </c>
      <c r="FT9">
        <v>0</v>
      </c>
      <c r="FU9">
        <v>1.0741059967981801</v>
      </c>
      <c r="FV9">
        <v>0</v>
      </c>
      <c r="FW9">
        <v>0</v>
      </c>
      <c r="FX9">
        <v>0.24062124644861799</v>
      </c>
      <c r="FY9">
        <v>7.83216886520164E-2</v>
      </c>
      <c r="FZ9">
        <v>0.193090583332446</v>
      </c>
      <c r="GA9">
        <v>0</v>
      </c>
      <c r="GB9">
        <v>0</v>
      </c>
    </row>
    <row r="10" spans="1:184" x14ac:dyDescent="0.45">
      <c r="A10">
        <v>1994</v>
      </c>
      <c r="B10">
        <v>94.951016414520751</v>
      </c>
      <c r="D10">
        <f t="shared" si="0"/>
        <v>4.0528280632531812</v>
      </c>
      <c r="E10">
        <v>-0.23606782355936201</v>
      </c>
      <c r="F10">
        <v>6.4086358180977201E-2</v>
      </c>
      <c r="G10">
        <v>1.7582979114514299E-2</v>
      </c>
      <c r="H10">
        <v>0</v>
      </c>
      <c r="I10">
        <v>0.71440869501093096</v>
      </c>
      <c r="J10">
        <v>9.1500090377270596E-2</v>
      </c>
      <c r="K10">
        <v>0</v>
      </c>
      <c r="L10">
        <v>0.46858459900405602</v>
      </c>
      <c r="M10">
        <v>0</v>
      </c>
      <c r="N10">
        <v>-7.54699409398253E-2</v>
      </c>
      <c r="O10">
        <v>0.39230854549725103</v>
      </c>
      <c r="P10">
        <v>-0.151920032465796</v>
      </c>
      <c r="Q10">
        <v>0.18887583083613299</v>
      </c>
      <c r="R10">
        <v>0</v>
      </c>
      <c r="S10">
        <v>0</v>
      </c>
      <c r="T10">
        <v>0</v>
      </c>
      <c r="U10">
        <v>-5.0909507518659101E-2</v>
      </c>
      <c r="V10">
        <v>4.2845055223187802E-2</v>
      </c>
      <c r="W10">
        <v>3.8470535419453097E-2</v>
      </c>
      <c r="X10">
        <v>0</v>
      </c>
      <c r="Y10">
        <v>0</v>
      </c>
      <c r="Z10">
        <v>0.34077896593844398</v>
      </c>
      <c r="AA10">
        <v>-3.6820232348405799E-2</v>
      </c>
      <c r="AB10">
        <v>3.3723544632731799E-2</v>
      </c>
      <c r="AC10">
        <v>0</v>
      </c>
      <c r="AD10">
        <v>-6.0715778543073598E-2</v>
      </c>
      <c r="AE10">
        <v>-0.37365546906778202</v>
      </c>
      <c r="AF10">
        <v>3.1632628402373603E-2</v>
      </c>
      <c r="AG10">
        <v>0.282495588902684</v>
      </c>
      <c r="AH10">
        <v>0.15501414906844299</v>
      </c>
      <c r="AI10">
        <v>0</v>
      </c>
      <c r="AJ10">
        <v>0.101069423508502</v>
      </c>
      <c r="AK10">
        <v>-0.368496145732152</v>
      </c>
      <c r="AL10">
        <v>9.4090597636123693E-2</v>
      </c>
      <c r="AM10">
        <v>0</v>
      </c>
      <c r="AN10">
        <v>0.20854484070540499</v>
      </c>
      <c r="AO10">
        <v>-7.8386902494954502E-2</v>
      </c>
      <c r="AP10">
        <v>0</v>
      </c>
      <c r="AQ10">
        <v>1.00933444006608</v>
      </c>
      <c r="AR10">
        <v>-8.5386874392408404E-4</v>
      </c>
      <c r="AS10">
        <v>0</v>
      </c>
      <c r="AT10">
        <v>0</v>
      </c>
      <c r="AU10">
        <v>0</v>
      </c>
      <c r="AV10">
        <v>0</v>
      </c>
      <c r="AW10">
        <v>0</v>
      </c>
      <c r="AX10">
        <v>-0.21784246609229599</v>
      </c>
      <c r="AY10">
        <v>0</v>
      </c>
      <c r="AZ10">
        <v>0</v>
      </c>
      <c r="BA10">
        <v>-0.55222446862605501</v>
      </c>
      <c r="BB10">
        <v>0</v>
      </c>
      <c r="BC10">
        <v>0.37086083846161699</v>
      </c>
      <c r="BD10">
        <v>0</v>
      </c>
      <c r="BE10">
        <v>0.121408417037004</v>
      </c>
      <c r="BF10">
        <v>-5.1810623345253199E-3</v>
      </c>
      <c r="BG10">
        <v>0</v>
      </c>
      <c r="BH10">
        <v>0.19762664650361</v>
      </c>
      <c r="BI10">
        <v>0</v>
      </c>
      <c r="BJ10">
        <v>-6.2443626829812499E-2</v>
      </c>
      <c r="BK10">
        <v>0.47819480354681898</v>
      </c>
      <c r="BL10">
        <v>0.406220700064028</v>
      </c>
      <c r="BM10">
        <v>-2.6565580723326099E-2</v>
      </c>
      <c r="BN10">
        <v>-0.58785751445088597</v>
      </c>
      <c r="BO10">
        <v>6.6420009905466995E-2</v>
      </c>
      <c r="BP10">
        <v>0</v>
      </c>
      <c r="BQ10">
        <v>0</v>
      </c>
      <c r="BR10">
        <v>0</v>
      </c>
      <c r="BS10">
        <v>0</v>
      </c>
      <c r="BT10">
        <v>0</v>
      </c>
      <c r="BU10">
        <v>3.9849105179960799E-2</v>
      </c>
      <c r="BV10">
        <v>0.718217666085739</v>
      </c>
      <c r="BW10">
        <v>0</v>
      </c>
      <c r="BX10">
        <v>0.14519790989520101</v>
      </c>
      <c r="BY10">
        <v>0.18811485996171901</v>
      </c>
      <c r="BZ10">
        <v>-1.21729725438776E-2</v>
      </c>
      <c r="CA10">
        <v>4.90859375991443E-2</v>
      </c>
      <c r="CB10">
        <v>0.15522410597443001</v>
      </c>
      <c r="CC10">
        <v>7.9159041228647503E-2</v>
      </c>
      <c r="CD10">
        <v>0.15450175398239699</v>
      </c>
      <c r="CE10">
        <v>-6.9051479418358097E-2</v>
      </c>
      <c r="CF10">
        <v>0</v>
      </c>
      <c r="CG10">
        <v>0</v>
      </c>
      <c r="CH10">
        <v>-0.67702937461079804</v>
      </c>
      <c r="CI10">
        <v>0</v>
      </c>
      <c r="CJ10">
        <v>0</v>
      </c>
      <c r="CK10">
        <v>-9.1914305287583396E-3</v>
      </c>
      <c r="CL10">
        <v>-1.32735646918361E-2</v>
      </c>
      <c r="CM10">
        <v>-0.17228244439054799</v>
      </c>
      <c r="CN10">
        <v>0</v>
      </c>
      <c r="CO10">
        <v>0</v>
      </c>
      <c r="CR10">
        <v>-0.23606782355936201</v>
      </c>
      <c r="CS10">
        <v>6.4086358180977201E-2</v>
      </c>
      <c r="CT10">
        <v>1.7582979114514299E-2</v>
      </c>
      <c r="CU10">
        <v>0</v>
      </c>
      <c r="CV10">
        <v>0.71440869501093096</v>
      </c>
      <c r="CW10">
        <v>9.1500090377270596E-2</v>
      </c>
      <c r="CX10">
        <v>0</v>
      </c>
      <c r="CY10">
        <v>0.46858459900405602</v>
      </c>
      <c r="CZ10">
        <v>0</v>
      </c>
      <c r="DA10">
        <v>-7.54699409398253E-2</v>
      </c>
      <c r="DB10">
        <v>0.39230854549725103</v>
      </c>
      <c r="DC10">
        <v>-0.151920032465796</v>
      </c>
      <c r="DD10">
        <v>0.18887583083613299</v>
      </c>
      <c r="DE10">
        <v>0</v>
      </c>
      <c r="DF10">
        <v>0</v>
      </c>
      <c r="DG10">
        <v>0</v>
      </c>
      <c r="DH10">
        <v>-5.0909507518659101E-2</v>
      </c>
      <c r="DI10">
        <v>4.2845055223187802E-2</v>
      </c>
      <c r="DJ10">
        <v>3.8470535419453097E-2</v>
      </c>
      <c r="DK10">
        <v>0</v>
      </c>
      <c r="DL10">
        <v>0</v>
      </c>
      <c r="DM10">
        <v>0.34077896593844398</v>
      </c>
      <c r="DN10">
        <v>-3.6820232348405799E-2</v>
      </c>
      <c r="DO10">
        <v>3.3723544632731799E-2</v>
      </c>
      <c r="DP10">
        <v>0</v>
      </c>
      <c r="DQ10">
        <v>-6.0715778543073598E-2</v>
      </c>
      <c r="DR10">
        <v>-0.37365546906778202</v>
      </c>
      <c r="DS10">
        <v>3.1632628402373603E-2</v>
      </c>
      <c r="DT10">
        <v>0.282495588902684</v>
      </c>
      <c r="DU10">
        <v>0.15501414906844299</v>
      </c>
      <c r="DV10">
        <v>0</v>
      </c>
      <c r="DW10">
        <v>0.101069423508502</v>
      </c>
      <c r="DX10">
        <v>-0.368496145732152</v>
      </c>
      <c r="DY10">
        <v>9.4090597636123693E-2</v>
      </c>
      <c r="DZ10">
        <v>0</v>
      </c>
      <c r="EA10">
        <v>0.20854484070540499</v>
      </c>
      <c r="EB10">
        <v>-7.8386902494954502E-2</v>
      </c>
      <c r="EC10">
        <v>0</v>
      </c>
      <c r="ED10">
        <v>1.00933444006608</v>
      </c>
      <c r="EE10">
        <v>-8.5386874392408404E-4</v>
      </c>
      <c r="EF10">
        <v>0</v>
      </c>
      <c r="EG10">
        <v>0</v>
      </c>
      <c r="EH10">
        <v>0</v>
      </c>
      <c r="EI10">
        <v>0</v>
      </c>
      <c r="EJ10">
        <v>0</v>
      </c>
      <c r="EK10">
        <v>-0.21784246609229599</v>
      </c>
      <c r="EL10">
        <v>0</v>
      </c>
      <c r="EM10">
        <v>0</v>
      </c>
      <c r="EN10">
        <v>-0.55222446862605501</v>
      </c>
      <c r="EO10">
        <v>0</v>
      </c>
      <c r="EP10">
        <v>0.37086083846161699</v>
      </c>
      <c r="EQ10">
        <v>0</v>
      </c>
      <c r="ER10">
        <v>0.121408417037004</v>
      </c>
      <c r="ES10">
        <v>-5.1810623345253199E-3</v>
      </c>
      <c r="ET10">
        <v>0</v>
      </c>
      <c r="EU10">
        <v>0.19762664650361</v>
      </c>
      <c r="EV10">
        <v>0</v>
      </c>
      <c r="EW10">
        <v>-6.2443626829812499E-2</v>
      </c>
      <c r="EX10">
        <v>0.47819480354681898</v>
      </c>
      <c r="EY10">
        <v>0.406220700064028</v>
      </c>
      <c r="EZ10">
        <v>-2.6565580723326099E-2</v>
      </c>
      <c r="FA10">
        <v>-0.58785751445088597</v>
      </c>
      <c r="FB10">
        <v>6.6420009905466995E-2</v>
      </c>
      <c r="FC10">
        <v>0</v>
      </c>
      <c r="FD10">
        <v>0</v>
      </c>
      <c r="FE10">
        <v>0</v>
      </c>
      <c r="FF10">
        <v>0</v>
      </c>
      <c r="FG10">
        <v>0</v>
      </c>
      <c r="FH10">
        <v>3.9849105179960799E-2</v>
      </c>
      <c r="FI10">
        <v>0.718217666085739</v>
      </c>
      <c r="FJ10">
        <v>0</v>
      </c>
      <c r="FK10">
        <v>0.14519790989520101</v>
      </c>
      <c r="FL10">
        <v>0.18811485996171901</v>
      </c>
      <c r="FM10">
        <v>-1.21729725438776E-2</v>
      </c>
      <c r="FN10">
        <v>4.90859375991443E-2</v>
      </c>
      <c r="FO10">
        <v>0.15522410597443001</v>
      </c>
      <c r="FP10">
        <v>7.9159041228647503E-2</v>
      </c>
      <c r="FQ10">
        <v>0.15450175398239699</v>
      </c>
      <c r="FR10">
        <v>-6.9051479418358097E-2</v>
      </c>
      <c r="FS10">
        <v>0</v>
      </c>
      <c r="FT10">
        <v>0</v>
      </c>
      <c r="FU10">
        <v>-0.67702937461079804</v>
      </c>
      <c r="FV10">
        <v>0</v>
      </c>
      <c r="FW10">
        <v>0</v>
      </c>
      <c r="FX10">
        <v>-9.1914305287583396E-3</v>
      </c>
      <c r="FY10">
        <v>-1.32735646918361E-2</v>
      </c>
      <c r="FZ10">
        <v>-0.17228244439054799</v>
      </c>
      <c r="GA10">
        <v>0</v>
      </c>
      <c r="GB10">
        <v>0</v>
      </c>
    </row>
    <row r="11" spans="1:184" x14ac:dyDescent="0.45">
      <c r="A11">
        <v>1995</v>
      </c>
      <c r="B11">
        <v>93.937703562861358</v>
      </c>
      <c r="D11">
        <f t="shared" si="0"/>
        <v>-0.2891084270826893</v>
      </c>
      <c r="E11">
        <v>0.11793918060146601</v>
      </c>
      <c r="F11">
        <v>0.154955378772512</v>
      </c>
      <c r="G11">
        <v>2.9469121128585601E-2</v>
      </c>
      <c r="H11">
        <v>0</v>
      </c>
      <c r="I11">
        <v>-6.1826354599514903E-2</v>
      </c>
      <c r="J11">
        <v>0.209552439393832</v>
      </c>
      <c r="K11">
        <v>0</v>
      </c>
      <c r="L11">
        <v>-0.15438707323745901</v>
      </c>
      <c r="M11">
        <v>0</v>
      </c>
      <c r="N11">
        <v>0.167719448799796</v>
      </c>
      <c r="O11">
        <v>4.8866759657258098E-2</v>
      </c>
      <c r="P11">
        <v>-0.162249845122445</v>
      </c>
      <c r="Q11">
        <v>-0.23259288255090799</v>
      </c>
      <c r="R11">
        <v>0</v>
      </c>
      <c r="S11">
        <v>0</v>
      </c>
      <c r="T11">
        <v>0</v>
      </c>
      <c r="U11">
        <v>-0.195570388530098</v>
      </c>
      <c r="V11">
        <v>0.175099509806149</v>
      </c>
      <c r="W11">
        <v>-0.33409430568638898</v>
      </c>
      <c r="X11">
        <v>-0.22845513506418699</v>
      </c>
      <c r="Y11">
        <v>0</v>
      </c>
      <c r="Z11">
        <v>6.43673833568955E-3</v>
      </c>
      <c r="AA11">
        <v>0.133724145359637</v>
      </c>
      <c r="AB11">
        <v>0.142436326340523</v>
      </c>
      <c r="AC11">
        <v>0</v>
      </c>
      <c r="AD11">
        <v>6.4634663900912201E-2</v>
      </c>
      <c r="AE11">
        <v>0.250995618261943</v>
      </c>
      <c r="AF11">
        <v>-0.17693174063779099</v>
      </c>
      <c r="AG11">
        <v>0.32898688313284302</v>
      </c>
      <c r="AH11">
        <v>-0.35724908354948698</v>
      </c>
      <c r="AI11">
        <v>0</v>
      </c>
      <c r="AJ11">
        <v>0.25491495055358399</v>
      </c>
      <c r="AK11">
        <v>0.14086459586078501</v>
      </c>
      <c r="AL11">
        <v>-3.73830083649438E-2</v>
      </c>
      <c r="AM11">
        <v>0</v>
      </c>
      <c r="AN11">
        <v>-7.00702639037776E-3</v>
      </c>
      <c r="AO11">
        <v>4.9888817388475101E-2</v>
      </c>
      <c r="AP11">
        <v>0</v>
      </c>
      <c r="AQ11">
        <v>-0.51519875683656902</v>
      </c>
      <c r="AR11">
        <v>0.22951786502597199</v>
      </c>
      <c r="AS11">
        <v>0</v>
      </c>
      <c r="AT11">
        <v>0</v>
      </c>
      <c r="AU11">
        <v>0</v>
      </c>
      <c r="AV11">
        <v>0</v>
      </c>
      <c r="AW11">
        <v>0</v>
      </c>
      <c r="AX11">
        <v>3.7413608225320097E-2</v>
      </c>
      <c r="AY11" s="1">
        <v>4.0860409055944999E-5</v>
      </c>
      <c r="AZ11">
        <v>0</v>
      </c>
      <c r="BA11">
        <v>-0.28904702883084499</v>
      </c>
      <c r="BB11">
        <v>0</v>
      </c>
      <c r="BC11">
        <v>9.5158331114521502E-2</v>
      </c>
      <c r="BD11">
        <v>0</v>
      </c>
      <c r="BE11">
        <v>0.25930440291092699</v>
      </c>
      <c r="BF11">
        <v>0.16575744992130101</v>
      </c>
      <c r="BG11">
        <v>0.40549556750276</v>
      </c>
      <c r="BH11">
        <v>0.111151125257189</v>
      </c>
      <c r="BI11">
        <v>0</v>
      </c>
      <c r="BJ11">
        <v>-0.34068933854858002</v>
      </c>
      <c r="BK11">
        <v>9.1095550972939296E-2</v>
      </c>
      <c r="BL11">
        <v>-0.190198668459541</v>
      </c>
      <c r="BM11">
        <v>-0.17548561289690301</v>
      </c>
      <c r="BN11">
        <v>2.8783213760637302E-3</v>
      </c>
      <c r="BO11">
        <v>-5.2214626661035102E-2</v>
      </c>
      <c r="BP11">
        <v>0</v>
      </c>
      <c r="BQ11">
        <v>0</v>
      </c>
      <c r="BR11">
        <v>-0.207327091505245</v>
      </c>
      <c r="BS11">
        <v>0</v>
      </c>
      <c r="BT11">
        <v>0</v>
      </c>
      <c r="BU11">
        <v>5.2185749148749502E-2</v>
      </c>
      <c r="BV11">
        <v>-0.29252719331096999</v>
      </c>
      <c r="BW11">
        <v>0</v>
      </c>
      <c r="BX11">
        <v>7.5502834262783397E-2</v>
      </c>
      <c r="BY11">
        <v>-0.104459076746895</v>
      </c>
      <c r="BZ11">
        <v>0.19542621009935701</v>
      </c>
      <c r="CA11">
        <v>-0.44233049905920502</v>
      </c>
      <c r="CB11">
        <v>0.27881081097562399</v>
      </c>
      <c r="CC11">
        <v>0.35251170634104501</v>
      </c>
      <c r="CD11">
        <v>-0.36594874872025701</v>
      </c>
      <c r="CE11">
        <v>4.2645664565927603E-2</v>
      </c>
      <c r="CF11">
        <v>0</v>
      </c>
      <c r="CG11">
        <v>0</v>
      </c>
      <c r="CH11">
        <v>-6.91823271679924E-2</v>
      </c>
      <c r="CI11">
        <v>0</v>
      </c>
      <c r="CJ11">
        <v>0</v>
      </c>
      <c r="CK11">
        <v>0.19801978375489801</v>
      </c>
      <c r="CL11">
        <v>0.28233145270666199</v>
      </c>
      <c r="CM11">
        <v>-0.41668255949104199</v>
      </c>
      <c r="CN11">
        <v>0</v>
      </c>
      <c r="CO11">
        <v>0</v>
      </c>
      <c r="CR11">
        <v>0.11793918060146601</v>
      </c>
      <c r="CS11">
        <v>0.154955378772512</v>
      </c>
      <c r="CT11">
        <v>2.9469121128585601E-2</v>
      </c>
      <c r="CU11">
        <v>0</v>
      </c>
      <c r="CV11">
        <v>-6.1826354599514903E-2</v>
      </c>
      <c r="CW11">
        <v>0.209552439393832</v>
      </c>
      <c r="CX11">
        <v>0</v>
      </c>
      <c r="CY11">
        <v>-0.15438707323745901</v>
      </c>
      <c r="CZ11">
        <v>0</v>
      </c>
      <c r="DA11">
        <v>0.167719448799796</v>
      </c>
      <c r="DB11">
        <v>4.8866759657258098E-2</v>
      </c>
      <c r="DC11">
        <v>-0.162249845122445</v>
      </c>
      <c r="DD11">
        <v>-0.23259288255090799</v>
      </c>
      <c r="DE11">
        <v>0</v>
      </c>
      <c r="DF11">
        <v>0</v>
      </c>
      <c r="DG11">
        <v>0</v>
      </c>
      <c r="DH11">
        <v>-0.195570388530098</v>
      </c>
      <c r="DI11">
        <v>0.175099509806149</v>
      </c>
      <c r="DJ11">
        <v>-0.33409430568638898</v>
      </c>
      <c r="DK11">
        <v>-0.22845513506418699</v>
      </c>
      <c r="DL11">
        <v>0</v>
      </c>
      <c r="DM11">
        <v>6.43673833568955E-3</v>
      </c>
      <c r="DN11">
        <v>0.133724145359637</v>
      </c>
      <c r="DO11">
        <v>0.142436326340523</v>
      </c>
      <c r="DP11">
        <v>0</v>
      </c>
      <c r="DQ11">
        <v>6.4634663900912201E-2</v>
      </c>
      <c r="DR11">
        <v>0.250995618261943</v>
      </c>
      <c r="DS11">
        <v>-0.17693174063779099</v>
      </c>
      <c r="DT11">
        <v>0.32898688313284302</v>
      </c>
      <c r="DU11">
        <v>-0.35724908354948698</v>
      </c>
      <c r="DV11">
        <v>0</v>
      </c>
      <c r="DW11">
        <v>0.25491495055358399</v>
      </c>
      <c r="DX11">
        <v>0.14086459586078501</v>
      </c>
      <c r="DY11">
        <v>-3.73830083649438E-2</v>
      </c>
      <c r="DZ11">
        <v>0</v>
      </c>
      <c r="EA11">
        <v>-7.00702639037776E-3</v>
      </c>
      <c r="EB11">
        <v>4.9888817388475101E-2</v>
      </c>
      <c r="EC11">
        <v>0</v>
      </c>
      <c r="ED11">
        <v>-0.51519875683656902</v>
      </c>
      <c r="EE11">
        <v>0.22951786502597199</v>
      </c>
      <c r="EF11">
        <v>0</v>
      </c>
      <c r="EG11">
        <v>0</v>
      </c>
      <c r="EH11">
        <v>0</v>
      </c>
      <c r="EI11">
        <v>0</v>
      </c>
      <c r="EJ11">
        <v>0</v>
      </c>
      <c r="EK11">
        <v>3.7413608225320097E-2</v>
      </c>
      <c r="EL11" s="1">
        <v>4.0860409055944999E-5</v>
      </c>
      <c r="EM11">
        <v>0</v>
      </c>
      <c r="EN11">
        <v>-0.28904702883084499</v>
      </c>
      <c r="EO11">
        <v>0</v>
      </c>
      <c r="EP11">
        <v>9.5158331114521502E-2</v>
      </c>
      <c r="EQ11">
        <v>0</v>
      </c>
      <c r="ER11">
        <v>0.25930440291092699</v>
      </c>
      <c r="ES11">
        <v>0.16575744992130101</v>
      </c>
      <c r="ET11">
        <v>0.40549556750276</v>
      </c>
      <c r="EU11">
        <v>0.111151125257189</v>
      </c>
      <c r="EV11">
        <v>0</v>
      </c>
      <c r="EW11">
        <v>-0.34068933854858002</v>
      </c>
      <c r="EX11">
        <v>9.1095550972939296E-2</v>
      </c>
      <c r="EY11">
        <v>-0.190198668459541</v>
      </c>
      <c r="EZ11">
        <v>-0.17548561289690301</v>
      </c>
      <c r="FA11">
        <v>2.8783213760637302E-3</v>
      </c>
      <c r="FB11">
        <v>-5.2214626661035102E-2</v>
      </c>
      <c r="FC11">
        <v>0</v>
      </c>
      <c r="FD11">
        <v>0</v>
      </c>
      <c r="FE11">
        <v>-0.207327091505245</v>
      </c>
      <c r="FF11">
        <v>0</v>
      </c>
      <c r="FG11">
        <v>0</v>
      </c>
      <c r="FH11">
        <v>5.2185749148749502E-2</v>
      </c>
      <c r="FI11">
        <v>-0.29252719331096999</v>
      </c>
      <c r="FJ11">
        <v>0</v>
      </c>
      <c r="FK11">
        <v>7.5502834262783397E-2</v>
      </c>
      <c r="FL11">
        <v>-0.104459076746895</v>
      </c>
      <c r="FM11">
        <v>0.19542621009935701</v>
      </c>
      <c r="FN11">
        <v>-0.44233049905920502</v>
      </c>
      <c r="FO11">
        <v>0.27881081097562399</v>
      </c>
      <c r="FP11">
        <v>0.35251170634104501</v>
      </c>
      <c r="FQ11">
        <v>-0.36594874872025701</v>
      </c>
      <c r="FR11">
        <v>4.2645664565927603E-2</v>
      </c>
      <c r="FS11">
        <v>0</v>
      </c>
      <c r="FT11">
        <v>0</v>
      </c>
      <c r="FU11">
        <v>-6.91823271679924E-2</v>
      </c>
      <c r="FV11">
        <v>0</v>
      </c>
      <c r="FW11">
        <v>0</v>
      </c>
      <c r="FX11">
        <v>0.19801978375489801</v>
      </c>
      <c r="FY11">
        <v>0.28233145270666199</v>
      </c>
      <c r="FZ11">
        <v>-0.41668255949104199</v>
      </c>
      <c r="GA11">
        <v>0</v>
      </c>
      <c r="GB11">
        <v>0</v>
      </c>
    </row>
    <row r="12" spans="1:184" x14ac:dyDescent="0.45">
      <c r="A12">
        <v>1996</v>
      </c>
      <c r="B12">
        <v>97.468633000528172</v>
      </c>
      <c r="D12">
        <f t="shared" si="0"/>
        <v>12.734270934038205</v>
      </c>
      <c r="E12">
        <v>0.17092881509911201</v>
      </c>
      <c r="F12">
        <v>0.20765142471425299</v>
      </c>
      <c r="G12">
        <v>7.1593779558709103E-2</v>
      </c>
      <c r="H12">
        <v>0</v>
      </c>
      <c r="I12">
        <v>0.49967807398386699</v>
      </c>
      <c r="J12">
        <v>0.15337500188623501</v>
      </c>
      <c r="K12">
        <v>0</v>
      </c>
      <c r="L12">
        <v>0.39862470415790202</v>
      </c>
      <c r="M12">
        <v>0</v>
      </c>
      <c r="N12">
        <v>0.228010212568</v>
      </c>
      <c r="O12">
        <v>-0.21458191531474899</v>
      </c>
      <c r="P12">
        <v>1.0918189966838501</v>
      </c>
      <c r="Q12">
        <v>-2.77971548175566E-2</v>
      </c>
      <c r="R12">
        <v>8.7054420060189305E-2</v>
      </c>
      <c r="S12">
        <v>0</v>
      </c>
      <c r="T12">
        <v>0</v>
      </c>
      <c r="U12">
        <v>0.248331751375577</v>
      </c>
      <c r="V12">
        <v>0.20863293748428799</v>
      </c>
      <c r="W12">
        <v>-0.17954056571132701</v>
      </c>
      <c r="X12">
        <v>0.352660865067775</v>
      </c>
      <c r="Y12">
        <v>0.47576235680897999</v>
      </c>
      <c r="Z12">
        <v>0.29239025071507502</v>
      </c>
      <c r="AA12">
        <v>0.224036767350038</v>
      </c>
      <c r="AB12">
        <v>0.16182140062033601</v>
      </c>
      <c r="AC12">
        <v>-0.23332263842081599</v>
      </c>
      <c r="AD12">
        <v>-8.2528548972573296E-3</v>
      </c>
      <c r="AE12">
        <v>0.27601130328983797</v>
      </c>
      <c r="AF12">
        <v>0.82157801579244105</v>
      </c>
      <c r="AG12">
        <v>0.45686131006477099</v>
      </c>
      <c r="AH12">
        <v>-7.8201168808703994E-2</v>
      </c>
      <c r="AI12">
        <v>0</v>
      </c>
      <c r="AJ12">
        <v>0.28282365534878801</v>
      </c>
      <c r="AK12">
        <v>-2.26964388801782E-2</v>
      </c>
      <c r="AL12">
        <v>0.14540145699906401</v>
      </c>
      <c r="AM12">
        <v>0.27830307475522398</v>
      </c>
      <c r="AN12">
        <v>-0.172726335654558</v>
      </c>
      <c r="AO12">
        <v>-1.7990286810726699E-2</v>
      </c>
      <c r="AP12">
        <v>0</v>
      </c>
      <c r="AQ12">
        <v>-9.4460092946327304E-2</v>
      </c>
      <c r="AR12">
        <v>0.27442048066094599</v>
      </c>
      <c r="AS12">
        <v>0</v>
      </c>
      <c r="AT12">
        <v>0</v>
      </c>
      <c r="AU12">
        <v>0</v>
      </c>
      <c r="AV12">
        <v>0</v>
      </c>
      <c r="AW12">
        <v>0</v>
      </c>
      <c r="AX12">
        <v>0.22846791405431699</v>
      </c>
      <c r="AY12">
        <v>-3.95165203411302E-2</v>
      </c>
      <c r="AZ12">
        <v>-8.2917238512247096E-2</v>
      </c>
      <c r="BA12">
        <v>0.113117377243204</v>
      </c>
      <c r="BB12">
        <v>0</v>
      </c>
      <c r="BC12">
        <v>0.22273711500328799</v>
      </c>
      <c r="BD12">
        <v>0</v>
      </c>
      <c r="BE12">
        <v>0.25966909865985699</v>
      </c>
      <c r="BF12">
        <v>0.171534109248039</v>
      </c>
      <c r="BG12">
        <v>0.37106542050128</v>
      </c>
      <c r="BH12">
        <v>0.266048038240146</v>
      </c>
      <c r="BI12">
        <v>6.2351538121983602E-2</v>
      </c>
      <c r="BJ12">
        <v>-0.195518672656596</v>
      </c>
      <c r="BK12">
        <v>6.5002199437798405E-2</v>
      </c>
      <c r="BL12">
        <v>9.3654763384816292E-3</v>
      </c>
      <c r="BM12">
        <v>0.199463837186722</v>
      </c>
      <c r="BN12">
        <v>0.47199178318928697</v>
      </c>
      <c r="BO12">
        <v>0.28991668077143901</v>
      </c>
      <c r="BP12">
        <v>0</v>
      </c>
      <c r="BQ12">
        <v>0</v>
      </c>
      <c r="BR12">
        <v>0.97967808818839897</v>
      </c>
      <c r="BS12">
        <v>0</v>
      </c>
      <c r="BT12">
        <v>0</v>
      </c>
      <c r="BU12">
        <v>-8.7395278534597408E-3</v>
      </c>
      <c r="BV12">
        <v>8.2188679077850602E-2</v>
      </c>
      <c r="BW12">
        <v>0</v>
      </c>
      <c r="BX12">
        <v>-8.6820901186748095E-2</v>
      </c>
      <c r="BY12">
        <v>-0.31034365696753002</v>
      </c>
      <c r="BZ12">
        <v>0.22282257619622001</v>
      </c>
      <c r="CA12">
        <v>-0.14888382940342801</v>
      </c>
      <c r="CB12">
        <v>0.28905804724214501</v>
      </c>
      <c r="CC12">
        <v>6.2071062351232303E-3</v>
      </c>
      <c r="CD12">
        <v>0.29406967205796303</v>
      </c>
      <c r="CE12">
        <v>-0.365968505233428</v>
      </c>
      <c r="CF12">
        <v>8.7935656234445395E-2</v>
      </c>
      <c r="CG12">
        <v>0</v>
      </c>
      <c r="CH12">
        <v>0.34558744090688098</v>
      </c>
      <c r="CI12">
        <v>0</v>
      </c>
      <c r="CJ12">
        <v>0</v>
      </c>
      <c r="CK12">
        <v>0.26048907476421301</v>
      </c>
      <c r="CL12">
        <v>0.22459657861294</v>
      </c>
      <c r="CM12">
        <v>0.69064487315348799</v>
      </c>
      <c r="CN12">
        <v>0</v>
      </c>
      <c r="CO12">
        <v>0</v>
      </c>
      <c r="CR12">
        <v>0.17092881509911201</v>
      </c>
      <c r="CS12">
        <v>0.20765142471425299</v>
      </c>
      <c r="CT12">
        <v>7.1593779558709103E-2</v>
      </c>
      <c r="CU12">
        <v>0</v>
      </c>
      <c r="CV12">
        <v>0.49967807398386699</v>
      </c>
      <c r="CW12">
        <v>0.15337500188623501</v>
      </c>
      <c r="CX12">
        <v>0</v>
      </c>
      <c r="CY12">
        <v>0.39862470415790202</v>
      </c>
      <c r="CZ12">
        <v>0</v>
      </c>
      <c r="DA12">
        <v>0.228010212568</v>
      </c>
      <c r="DB12">
        <v>-0.21458191531474899</v>
      </c>
      <c r="DC12">
        <v>1.0918189966838501</v>
      </c>
      <c r="DD12">
        <v>-2.77971548175566E-2</v>
      </c>
      <c r="DE12">
        <v>8.7054420060189305E-2</v>
      </c>
      <c r="DF12">
        <v>0</v>
      </c>
      <c r="DG12">
        <v>0</v>
      </c>
      <c r="DH12">
        <v>0.248331751375577</v>
      </c>
      <c r="DI12">
        <v>0.20863293748428799</v>
      </c>
      <c r="DJ12">
        <v>-0.17954056571132701</v>
      </c>
      <c r="DK12">
        <v>0.352660865067775</v>
      </c>
      <c r="DL12">
        <v>0.47576235680897999</v>
      </c>
      <c r="DM12">
        <v>0.29239025071507502</v>
      </c>
      <c r="DN12">
        <v>0.224036767350038</v>
      </c>
      <c r="DO12">
        <v>0.16182140062033601</v>
      </c>
      <c r="DP12">
        <v>-0.23332263842081599</v>
      </c>
      <c r="DQ12">
        <v>-8.2528548972573296E-3</v>
      </c>
      <c r="DR12">
        <v>0.27601130328983797</v>
      </c>
      <c r="DS12">
        <v>0.82157801579244105</v>
      </c>
      <c r="DT12">
        <v>0.45686131006477099</v>
      </c>
      <c r="DU12">
        <v>-7.8201168808703994E-2</v>
      </c>
      <c r="DV12">
        <v>0</v>
      </c>
      <c r="DW12">
        <v>0.28282365534878801</v>
      </c>
      <c r="DX12">
        <v>-2.26964388801782E-2</v>
      </c>
      <c r="DY12">
        <v>0.14540145699906401</v>
      </c>
      <c r="DZ12">
        <v>0.27830307475522398</v>
      </c>
      <c r="EA12">
        <v>-0.172726335654558</v>
      </c>
      <c r="EB12">
        <v>-1.7990286810726699E-2</v>
      </c>
      <c r="EC12">
        <v>0</v>
      </c>
      <c r="ED12">
        <v>-9.4460092946327304E-2</v>
      </c>
      <c r="EE12">
        <v>0.27442048066094599</v>
      </c>
      <c r="EF12">
        <v>0</v>
      </c>
      <c r="EG12">
        <v>0</v>
      </c>
      <c r="EH12">
        <v>0</v>
      </c>
      <c r="EI12">
        <v>0</v>
      </c>
      <c r="EJ12">
        <v>0</v>
      </c>
      <c r="EK12">
        <v>0.22846791405431699</v>
      </c>
      <c r="EL12">
        <v>-3.95165203411302E-2</v>
      </c>
      <c r="EM12">
        <v>-8.2917238512247096E-2</v>
      </c>
      <c r="EN12">
        <v>0.113117377243204</v>
      </c>
      <c r="EO12">
        <v>0</v>
      </c>
      <c r="EP12">
        <v>0.22273711500328799</v>
      </c>
      <c r="EQ12">
        <v>0</v>
      </c>
      <c r="ER12">
        <v>0.25966909865985699</v>
      </c>
      <c r="ES12">
        <v>0.171534109248039</v>
      </c>
      <c r="ET12">
        <v>0.37106542050128</v>
      </c>
      <c r="EU12">
        <v>0.266048038240146</v>
      </c>
      <c r="EV12">
        <v>6.2351538121983602E-2</v>
      </c>
      <c r="EW12">
        <v>-0.195518672656596</v>
      </c>
      <c r="EX12">
        <v>6.5002199437798405E-2</v>
      </c>
      <c r="EY12">
        <v>9.3654763384816292E-3</v>
      </c>
      <c r="EZ12">
        <v>0.199463837186722</v>
      </c>
      <c r="FA12">
        <v>0.47199178318928697</v>
      </c>
      <c r="FB12">
        <v>0.28991668077143901</v>
      </c>
      <c r="FC12">
        <v>0</v>
      </c>
      <c r="FD12">
        <v>0</v>
      </c>
      <c r="FE12">
        <v>0.97967808818839897</v>
      </c>
      <c r="FF12">
        <v>0</v>
      </c>
      <c r="FG12">
        <v>0</v>
      </c>
      <c r="FH12">
        <v>-8.7395278534597408E-3</v>
      </c>
      <c r="FI12">
        <v>8.2188679077850602E-2</v>
      </c>
      <c r="FJ12">
        <v>0</v>
      </c>
      <c r="FK12">
        <v>-8.6820901186748095E-2</v>
      </c>
      <c r="FL12">
        <v>-0.31034365696753002</v>
      </c>
      <c r="FM12">
        <v>0.22282257619622001</v>
      </c>
      <c r="FN12">
        <v>-0.14888382940342801</v>
      </c>
      <c r="FO12">
        <v>0.28905804724214501</v>
      </c>
      <c r="FP12">
        <v>6.2071062351232303E-3</v>
      </c>
      <c r="FQ12">
        <v>0.29406967205796303</v>
      </c>
      <c r="FR12">
        <v>-0.365968505233428</v>
      </c>
      <c r="FS12">
        <v>8.7935656234445395E-2</v>
      </c>
      <c r="FT12">
        <v>0</v>
      </c>
      <c r="FU12">
        <v>0.34558744090688098</v>
      </c>
      <c r="FV12">
        <v>0</v>
      </c>
      <c r="FW12">
        <v>0</v>
      </c>
      <c r="FX12">
        <v>0.26048907476421301</v>
      </c>
      <c r="FY12">
        <v>0.22459657861294</v>
      </c>
      <c r="FZ12">
        <v>0.69064487315348799</v>
      </c>
      <c r="GA12">
        <v>0</v>
      </c>
      <c r="GB12">
        <v>0</v>
      </c>
    </row>
    <row r="13" spans="1:184" x14ac:dyDescent="0.45">
      <c r="A13">
        <v>1997</v>
      </c>
      <c r="B13">
        <v>78.755112456432116</v>
      </c>
      <c r="D13">
        <f t="shared" si="0"/>
        <v>1.9371286956165956</v>
      </c>
      <c r="E13">
        <v>6.7689024660840702E-2</v>
      </c>
      <c r="F13">
        <v>-5.4712765623113897E-2</v>
      </c>
      <c r="G13">
        <v>-1.02673791283987E-2</v>
      </c>
      <c r="H13">
        <v>0</v>
      </c>
      <c r="I13">
        <v>-1.0570633596427701</v>
      </c>
      <c r="J13">
        <v>0.136586255409859</v>
      </c>
      <c r="K13">
        <v>0</v>
      </c>
      <c r="L13">
        <v>0.28653866683776302</v>
      </c>
      <c r="M13">
        <v>0</v>
      </c>
      <c r="N13">
        <v>0.102706146178782</v>
      </c>
      <c r="O13">
        <v>-5.8589574918010402E-2</v>
      </c>
      <c r="P13">
        <v>0.17225142238822799</v>
      </c>
      <c r="Q13">
        <v>6.4373332794266699E-2</v>
      </c>
      <c r="R13">
        <v>-0.17824823350529201</v>
      </c>
      <c r="S13">
        <v>0.14856658921038501</v>
      </c>
      <c r="T13">
        <v>0</v>
      </c>
      <c r="U13">
        <v>-0.226264292756161</v>
      </c>
      <c r="V13">
        <v>0.29904668863414102</v>
      </c>
      <c r="W13">
        <v>-0.17731087820701</v>
      </c>
      <c r="X13">
        <v>0.146546376946221</v>
      </c>
      <c r="Y13">
        <v>0.33537109312823798</v>
      </c>
      <c r="Z13">
        <v>0.119404863400264</v>
      </c>
      <c r="AA13">
        <v>0.121758227136775</v>
      </c>
      <c r="AB13">
        <v>0.24623619192170301</v>
      </c>
      <c r="AC13">
        <v>-0.40637960395794298</v>
      </c>
      <c r="AD13">
        <v>0.28940136506084002</v>
      </c>
      <c r="AE13">
        <v>-0.209974373629332</v>
      </c>
      <c r="AF13">
        <v>0.41960522344996198</v>
      </c>
      <c r="AG13">
        <v>2.6554233315749898E-2</v>
      </c>
      <c r="AH13">
        <v>6.0828428622063703E-2</v>
      </c>
      <c r="AI13">
        <v>0</v>
      </c>
      <c r="AJ13">
        <v>0.26758267145493098</v>
      </c>
      <c r="AK13">
        <v>0.22083235849699401</v>
      </c>
      <c r="AL13">
        <v>0.32425526024467699</v>
      </c>
      <c r="AM13">
        <v>0.107375355037308</v>
      </c>
      <c r="AN13">
        <v>-0.332592464599684</v>
      </c>
      <c r="AO13">
        <v>0.105280879844797</v>
      </c>
      <c r="AP13">
        <v>0</v>
      </c>
      <c r="AQ13">
        <v>-0.155202445267275</v>
      </c>
      <c r="AR13">
        <v>0.166141612909909</v>
      </c>
      <c r="AS13">
        <v>0</v>
      </c>
      <c r="AT13">
        <v>0</v>
      </c>
      <c r="AU13">
        <v>0</v>
      </c>
      <c r="AV13">
        <v>0</v>
      </c>
      <c r="AW13">
        <v>0</v>
      </c>
      <c r="AX13">
        <v>-1.17467591340416</v>
      </c>
      <c r="AY13">
        <v>-0.10895602520509701</v>
      </c>
      <c r="AZ13">
        <v>6.0607355165984499E-2</v>
      </c>
      <c r="BA13">
        <v>0.404340319986082</v>
      </c>
      <c r="BB13">
        <v>0</v>
      </c>
      <c r="BC13">
        <v>0.27783041847473</v>
      </c>
      <c r="BD13">
        <v>0</v>
      </c>
      <c r="BE13">
        <v>0.19458654418044699</v>
      </c>
      <c r="BF13">
        <v>-0.186500307146759</v>
      </c>
      <c r="BG13">
        <v>-2.1162611755870801E-2</v>
      </c>
      <c r="BH13">
        <v>0.101132009015024</v>
      </c>
      <c r="BI13">
        <v>0.90541273717484605</v>
      </c>
      <c r="BJ13">
        <v>5.1361347050510701E-2</v>
      </c>
      <c r="BK13">
        <v>0.13037436815485101</v>
      </c>
      <c r="BL13">
        <v>0.18405689599278299</v>
      </c>
      <c r="BM13">
        <v>-0.94692308366108502</v>
      </c>
      <c r="BN13">
        <v>-0.191991623366876</v>
      </c>
      <c r="BO13">
        <v>0.52825284706609699</v>
      </c>
      <c r="BP13">
        <v>0</v>
      </c>
      <c r="BQ13">
        <v>-0.32402408706246999</v>
      </c>
      <c r="BR13">
        <v>0.45778325229713301</v>
      </c>
      <c r="BS13">
        <v>0</v>
      </c>
      <c r="BT13">
        <v>0</v>
      </c>
      <c r="BU13">
        <v>-0.460161527402422</v>
      </c>
      <c r="BV13">
        <v>-6.5182308617022594E-2</v>
      </c>
      <c r="BW13">
        <v>0</v>
      </c>
      <c r="BX13">
        <v>1.19062079239536E-2</v>
      </c>
      <c r="BY13">
        <v>-1.4237814517005101</v>
      </c>
      <c r="BZ13">
        <v>0.215596067281041</v>
      </c>
      <c r="CA13">
        <v>9.3891261545460097E-2</v>
      </c>
      <c r="CB13">
        <v>0.104830480688951</v>
      </c>
      <c r="CC13">
        <v>0.34189139606067998</v>
      </c>
      <c r="CD13">
        <v>-3.0670692026824299E-2</v>
      </c>
      <c r="CE13">
        <v>-1.28025695687999</v>
      </c>
      <c r="CF13">
        <v>0.734888057374811</v>
      </c>
      <c r="CG13">
        <v>0</v>
      </c>
      <c r="CH13">
        <v>0.59495697159705396</v>
      </c>
      <c r="CI13">
        <v>0</v>
      </c>
      <c r="CJ13">
        <v>0</v>
      </c>
      <c r="CK13">
        <v>0.19579013133440101</v>
      </c>
      <c r="CL13">
        <v>0.24095125033231199</v>
      </c>
      <c r="CM13">
        <v>0.22841765781054399</v>
      </c>
      <c r="CN13">
        <v>0</v>
      </c>
      <c r="CO13">
        <v>0.51114665497045297</v>
      </c>
      <c r="CR13">
        <v>6.7689024660840702E-2</v>
      </c>
      <c r="CS13">
        <v>-5.4712765623113897E-2</v>
      </c>
      <c r="CT13">
        <v>-1.02673791283987E-2</v>
      </c>
      <c r="CU13">
        <v>0</v>
      </c>
      <c r="CV13">
        <v>-1.0570633596427701</v>
      </c>
      <c r="CW13">
        <v>0.136586255409859</v>
      </c>
      <c r="CX13">
        <v>0</v>
      </c>
      <c r="CY13">
        <v>0.28653866683776302</v>
      </c>
      <c r="CZ13">
        <v>0</v>
      </c>
      <c r="DA13">
        <v>0.102706146178782</v>
      </c>
      <c r="DB13">
        <v>-5.8589574918010402E-2</v>
      </c>
      <c r="DC13">
        <v>0.17225142238822799</v>
      </c>
      <c r="DD13">
        <v>6.4373332794266699E-2</v>
      </c>
      <c r="DE13">
        <v>-0.17824823350529201</v>
      </c>
      <c r="DF13">
        <v>0.14856658921038501</v>
      </c>
      <c r="DG13">
        <v>0</v>
      </c>
      <c r="DH13">
        <v>-0.226264292756161</v>
      </c>
      <c r="DI13">
        <v>0.29904668863414102</v>
      </c>
      <c r="DJ13">
        <v>-0.17731087820701</v>
      </c>
      <c r="DK13">
        <v>0.146546376946221</v>
      </c>
      <c r="DL13">
        <v>0.33537109312823798</v>
      </c>
      <c r="DM13">
        <v>0.119404863400264</v>
      </c>
      <c r="DN13">
        <v>0.121758227136775</v>
      </c>
      <c r="DO13">
        <v>0.24623619192170301</v>
      </c>
      <c r="DP13">
        <v>-0.40637960395794298</v>
      </c>
      <c r="DQ13">
        <v>0.28940136506084002</v>
      </c>
      <c r="DR13">
        <v>-0.209974373629332</v>
      </c>
      <c r="DS13">
        <v>0.41960522344996198</v>
      </c>
      <c r="DT13">
        <v>2.6554233315749898E-2</v>
      </c>
      <c r="DU13">
        <v>6.0828428622063703E-2</v>
      </c>
      <c r="DV13">
        <v>0</v>
      </c>
      <c r="DW13">
        <v>0.26758267145493098</v>
      </c>
      <c r="DX13">
        <v>0.22083235849699401</v>
      </c>
      <c r="DY13">
        <v>0.32425526024467699</v>
      </c>
      <c r="DZ13">
        <v>0.107375355037308</v>
      </c>
      <c r="EA13">
        <v>-0.332592464599684</v>
      </c>
      <c r="EB13">
        <v>0.105280879844797</v>
      </c>
      <c r="EC13">
        <v>0</v>
      </c>
      <c r="ED13">
        <v>-0.155202445267275</v>
      </c>
      <c r="EE13">
        <v>0.166141612909909</v>
      </c>
      <c r="EF13">
        <v>0</v>
      </c>
      <c r="EG13">
        <v>0</v>
      </c>
      <c r="EH13">
        <v>0</v>
      </c>
      <c r="EI13">
        <v>0</v>
      </c>
      <c r="EJ13">
        <v>0</v>
      </c>
      <c r="EK13">
        <v>-1.17467591340416</v>
      </c>
      <c r="EL13">
        <v>-0.10895602520509701</v>
      </c>
      <c r="EM13">
        <v>6.0607355165984499E-2</v>
      </c>
      <c r="EN13">
        <v>0.404340319986082</v>
      </c>
      <c r="EO13">
        <v>0</v>
      </c>
      <c r="EP13">
        <v>0.27783041847473</v>
      </c>
      <c r="EQ13">
        <v>0</v>
      </c>
      <c r="ER13">
        <v>0.19458654418044699</v>
      </c>
      <c r="ES13">
        <v>-0.186500307146759</v>
      </c>
      <c r="ET13">
        <v>-2.1162611755870801E-2</v>
      </c>
      <c r="EU13">
        <v>0.101132009015024</v>
      </c>
      <c r="EV13">
        <v>0.90541273717484605</v>
      </c>
      <c r="EW13">
        <v>5.1361347050510701E-2</v>
      </c>
      <c r="EX13">
        <v>0.13037436815485101</v>
      </c>
      <c r="EY13">
        <v>0.18405689599278299</v>
      </c>
      <c r="EZ13">
        <v>-0.94692308366108502</v>
      </c>
      <c r="FA13">
        <v>-0.191991623366876</v>
      </c>
      <c r="FB13">
        <v>0.52825284706609699</v>
      </c>
      <c r="FC13">
        <v>0</v>
      </c>
      <c r="FD13">
        <v>-0.32402408706246999</v>
      </c>
      <c r="FE13">
        <v>0.45778325229713301</v>
      </c>
      <c r="FF13">
        <v>0</v>
      </c>
      <c r="FG13">
        <v>0</v>
      </c>
      <c r="FH13">
        <v>-0.460161527402422</v>
      </c>
      <c r="FI13">
        <v>-6.5182308617022594E-2</v>
      </c>
      <c r="FJ13">
        <v>0</v>
      </c>
      <c r="FK13">
        <v>1.19062079239536E-2</v>
      </c>
      <c r="FL13">
        <v>-1.4237814517005101</v>
      </c>
      <c r="FM13">
        <v>0.215596067281041</v>
      </c>
      <c r="FN13">
        <v>9.3891261545460097E-2</v>
      </c>
      <c r="FO13">
        <v>0.104830480688951</v>
      </c>
      <c r="FP13">
        <v>0.34189139606067998</v>
      </c>
      <c r="FQ13">
        <v>-3.0670692026824299E-2</v>
      </c>
      <c r="FR13">
        <v>-1.28025695687999</v>
      </c>
      <c r="FS13">
        <v>0.734888057374811</v>
      </c>
      <c r="FT13">
        <v>0</v>
      </c>
      <c r="FU13">
        <v>0.59495697159705396</v>
      </c>
      <c r="FV13">
        <v>0</v>
      </c>
      <c r="FW13">
        <v>0</v>
      </c>
      <c r="FX13">
        <v>0.19579013133440101</v>
      </c>
      <c r="FY13">
        <v>0.24095125033231199</v>
      </c>
      <c r="FZ13">
        <v>0.22841765781054399</v>
      </c>
      <c r="GA13">
        <v>0</v>
      </c>
      <c r="GB13">
        <v>0.51114665497045297</v>
      </c>
    </row>
    <row r="14" spans="1:184" x14ac:dyDescent="0.45">
      <c r="A14">
        <v>1998</v>
      </c>
      <c r="B14">
        <v>81.808757948586106</v>
      </c>
      <c r="D14">
        <f t="shared" si="0"/>
        <v>-12.560520045582614</v>
      </c>
      <c r="E14">
        <v>-0.46068113247436898</v>
      </c>
      <c r="F14">
        <v>0.108850162112768</v>
      </c>
      <c r="G14">
        <v>1.7717005892731001E-2</v>
      </c>
      <c r="H14">
        <v>0</v>
      </c>
      <c r="I14">
        <v>-0.53690264009224897</v>
      </c>
      <c r="J14">
        <v>0.48892426425070201</v>
      </c>
      <c r="K14">
        <v>0</v>
      </c>
      <c r="L14">
        <v>-0.48635774291851003</v>
      </c>
      <c r="M14">
        <v>0</v>
      </c>
      <c r="N14">
        <v>-9.4431983248143503E-2</v>
      </c>
      <c r="O14">
        <v>-0.32011493546529601</v>
      </c>
      <c r="P14">
        <v>-0.103237863602649</v>
      </c>
      <c r="Q14">
        <v>-0.55859253898959105</v>
      </c>
      <c r="R14">
        <v>7.9323925344099502E-2</v>
      </c>
      <c r="S14">
        <v>-0.35823543306441502</v>
      </c>
      <c r="T14">
        <v>0</v>
      </c>
      <c r="U14">
        <v>8.4965807796507004E-2</v>
      </c>
      <c r="V14">
        <v>9.4799557407671098E-2</v>
      </c>
      <c r="W14">
        <v>-0.394911002980254</v>
      </c>
      <c r="X14">
        <v>-0.30737993434300298</v>
      </c>
      <c r="Y14">
        <v>-0.97223885960591805</v>
      </c>
      <c r="Z14">
        <v>0.560280889469423</v>
      </c>
      <c r="AA14">
        <v>0.35292594697629198</v>
      </c>
      <c r="AB14">
        <v>0.21103860400017199</v>
      </c>
      <c r="AC14">
        <v>0.132121443636189</v>
      </c>
      <c r="AD14">
        <v>0.62680531261724703</v>
      </c>
      <c r="AE14">
        <v>-4.8860168273313201E-2</v>
      </c>
      <c r="AF14">
        <v>-0.28282636503425501</v>
      </c>
      <c r="AG14">
        <v>9.2265985846972806E-2</v>
      </c>
      <c r="AH14">
        <v>-0.28150837107322702</v>
      </c>
      <c r="AI14">
        <v>0</v>
      </c>
      <c r="AJ14">
        <v>0.301595473483809</v>
      </c>
      <c r="AK14">
        <v>-0.131933824280944</v>
      </c>
      <c r="AL14">
        <v>0.42849410412947297</v>
      </c>
      <c r="AM14">
        <v>-0.21915612547542801</v>
      </c>
      <c r="AN14">
        <v>9.1733742904710605E-2</v>
      </c>
      <c r="AO14">
        <v>9.0283445675308893E-3</v>
      </c>
      <c r="AP14">
        <v>0</v>
      </c>
      <c r="AQ14">
        <v>-4.9377414001285598E-2</v>
      </c>
      <c r="AR14">
        <v>-0.42992540247287597</v>
      </c>
      <c r="AS14">
        <v>0</v>
      </c>
      <c r="AT14">
        <v>0</v>
      </c>
      <c r="AU14">
        <v>0</v>
      </c>
      <c r="AV14">
        <v>0</v>
      </c>
      <c r="AW14">
        <v>0</v>
      </c>
      <c r="AX14">
        <v>-0.296819469436369</v>
      </c>
      <c r="AY14">
        <v>0.21309309141229499</v>
      </c>
      <c r="AZ14">
        <v>1.8077112066221899E-2</v>
      </c>
      <c r="BA14">
        <v>-0.46695949660485903</v>
      </c>
      <c r="BB14">
        <v>0</v>
      </c>
      <c r="BC14">
        <v>0.23381960645942701</v>
      </c>
      <c r="BD14">
        <v>0</v>
      </c>
      <c r="BE14">
        <v>0.26120320426703802</v>
      </c>
      <c r="BF14">
        <v>-0.18695265509588699</v>
      </c>
      <c r="BG14">
        <v>-9.6071643556043099E-2</v>
      </c>
      <c r="BH14">
        <v>-0.27753073942908502</v>
      </c>
      <c r="BI14">
        <v>-0.80075670385574305</v>
      </c>
      <c r="BJ14">
        <v>-0.78887316554062703</v>
      </c>
      <c r="BK14">
        <v>0.12116939772992</v>
      </c>
      <c r="BL14">
        <v>-0.44621177449625599</v>
      </c>
      <c r="BM14">
        <v>8.8980774143941094E-2</v>
      </c>
      <c r="BN14">
        <v>-0.16502914808986099</v>
      </c>
      <c r="BO14">
        <v>0.20429017038331199</v>
      </c>
      <c r="BP14">
        <v>0</v>
      </c>
      <c r="BQ14">
        <v>-0.97684331535403701</v>
      </c>
      <c r="BR14">
        <v>-1.85968586492068</v>
      </c>
      <c r="BS14">
        <v>-0.21443175057445399</v>
      </c>
      <c r="BT14">
        <v>0</v>
      </c>
      <c r="BU14">
        <v>-9.2177266752457396E-2</v>
      </c>
      <c r="BV14">
        <v>-0.70752644676558596</v>
      </c>
      <c r="BW14">
        <v>0</v>
      </c>
      <c r="BX14">
        <v>-0.313934723672736</v>
      </c>
      <c r="BY14">
        <v>0.522573000219267</v>
      </c>
      <c r="BZ14">
        <v>0.35866565134849798</v>
      </c>
      <c r="CA14">
        <v>-0.28311804515597999</v>
      </c>
      <c r="CB14">
        <v>8.3636765367607099E-2</v>
      </c>
      <c r="CC14">
        <v>0.20599631082647299</v>
      </c>
      <c r="CD14">
        <v>-0.22473240787082799</v>
      </c>
      <c r="CE14">
        <v>0.34621216994941201</v>
      </c>
      <c r="CF14">
        <v>0.185628500469916</v>
      </c>
      <c r="CG14">
        <v>-3.1485735028843297E-2</v>
      </c>
      <c r="CH14">
        <v>-0.76098134055227995</v>
      </c>
      <c r="CI14">
        <v>-1.46538075243891</v>
      </c>
      <c r="CJ14">
        <v>0</v>
      </c>
      <c r="CK14">
        <v>0.156653874983433</v>
      </c>
      <c r="CL14">
        <v>0.16416877536695301</v>
      </c>
      <c r="CM14">
        <v>-0.76305282825611898</v>
      </c>
      <c r="CN14">
        <v>0</v>
      </c>
      <c r="CO14">
        <v>-0.76867480515517195</v>
      </c>
      <c r="CR14">
        <v>-0.46068113247436898</v>
      </c>
      <c r="CS14">
        <v>0.108850162112768</v>
      </c>
      <c r="CT14">
        <v>1.7717005892731001E-2</v>
      </c>
      <c r="CU14">
        <v>0</v>
      </c>
      <c r="CV14">
        <v>-0.53690264009224897</v>
      </c>
      <c r="CW14">
        <v>0.48892426425070201</v>
      </c>
      <c r="CX14">
        <v>0</v>
      </c>
      <c r="CY14">
        <v>-0.48635774291851003</v>
      </c>
      <c r="CZ14">
        <v>0</v>
      </c>
      <c r="DA14">
        <v>-9.4431983248143503E-2</v>
      </c>
      <c r="DB14">
        <v>-0.32011493546529601</v>
      </c>
      <c r="DC14">
        <v>-0.103237863602649</v>
      </c>
      <c r="DD14">
        <v>-0.55859253898959105</v>
      </c>
      <c r="DE14">
        <v>7.9323925344099502E-2</v>
      </c>
      <c r="DF14">
        <v>-0.35823543306441502</v>
      </c>
      <c r="DG14">
        <v>0</v>
      </c>
      <c r="DH14">
        <v>8.4965807796507004E-2</v>
      </c>
      <c r="DI14">
        <v>9.4799557407671098E-2</v>
      </c>
      <c r="DJ14">
        <v>-0.394911002980254</v>
      </c>
      <c r="DK14">
        <v>-0.30737993434300298</v>
      </c>
      <c r="DL14">
        <v>-0.97223885960591805</v>
      </c>
      <c r="DM14">
        <v>0.560280889469423</v>
      </c>
      <c r="DN14">
        <v>0.35292594697629198</v>
      </c>
      <c r="DO14">
        <v>0.21103860400017199</v>
      </c>
      <c r="DP14">
        <v>0.132121443636189</v>
      </c>
      <c r="DQ14">
        <v>0.62680531261724703</v>
      </c>
      <c r="DR14">
        <v>-4.8860168273313201E-2</v>
      </c>
      <c r="DS14">
        <v>-0.28282636503425501</v>
      </c>
      <c r="DT14">
        <v>9.2265985846972806E-2</v>
      </c>
      <c r="DU14">
        <v>-0.28150837107322702</v>
      </c>
      <c r="DV14">
        <v>0</v>
      </c>
      <c r="DW14">
        <v>0.301595473483809</v>
      </c>
      <c r="DX14">
        <v>-0.131933824280944</v>
      </c>
      <c r="DY14">
        <v>0.42849410412947297</v>
      </c>
      <c r="DZ14">
        <v>-0.21915612547542801</v>
      </c>
      <c r="EA14">
        <v>9.1733742904710605E-2</v>
      </c>
      <c r="EB14">
        <v>9.0283445675308893E-3</v>
      </c>
      <c r="EC14">
        <v>0</v>
      </c>
      <c r="ED14">
        <v>-4.9377414001285598E-2</v>
      </c>
      <c r="EE14">
        <v>-0.42992540247287597</v>
      </c>
      <c r="EF14">
        <v>0</v>
      </c>
      <c r="EG14">
        <v>0</v>
      </c>
      <c r="EH14">
        <v>0</v>
      </c>
      <c r="EI14">
        <v>0</v>
      </c>
      <c r="EJ14">
        <v>0</v>
      </c>
      <c r="EK14">
        <v>-0.296819469436369</v>
      </c>
      <c r="EL14">
        <v>0.21309309141229499</v>
      </c>
      <c r="EM14">
        <v>1.8077112066221899E-2</v>
      </c>
      <c r="EN14">
        <v>-0.46695949660485903</v>
      </c>
      <c r="EO14">
        <v>0</v>
      </c>
      <c r="EP14">
        <v>0.23381960645942701</v>
      </c>
      <c r="EQ14">
        <v>0</v>
      </c>
      <c r="ER14">
        <v>0.26120320426703802</v>
      </c>
      <c r="ES14">
        <v>-0.18695265509588699</v>
      </c>
      <c r="ET14">
        <v>-9.6071643556043099E-2</v>
      </c>
      <c r="EU14">
        <v>-0.27753073942908502</v>
      </c>
      <c r="EV14">
        <v>-0.80075670385574305</v>
      </c>
      <c r="EW14">
        <v>-0.78887316554062703</v>
      </c>
      <c r="EX14">
        <v>0.12116939772992</v>
      </c>
      <c r="EY14">
        <v>-0.44621177449625599</v>
      </c>
      <c r="EZ14">
        <v>8.8980774143941094E-2</v>
      </c>
      <c r="FA14">
        <v>-0.16502914808986099</v>
      </c>
      <c r="FB14">
        <v>0.20429017038331199</v>
      </c>
      <c r="FC14">
        <v>0</v>
      </c>
      <c r="FD14">
        <v>-0.97684331535403701</v>
      </c>
      <c r="FE14">
        <v>-1.85968586492068</v>
      </c>
      <c r="FF14">
        <v>-0.21443175057445399</v>
      </c>
      <c r="FG14">
        <v>0</v>
      </c>
      <c r="FH14">
        <v>-9.2177266752457396E-2</v>
      </c>
      <c r="FI14">
        <v>-0.70752644676558596</v>
      </c>
      <c r="FJ14">
        <v>0</v>
      </c>
      <c r="FK14">
        <v>-0.313934723672736</v>
      </c>
      <c r="FL14">
        <v>0.522573000219267</v>
      </c>
      <c r="FM14">
        <v>0.35866565134849798</v>
      </c>
      <c r="FN14">
        <v>-0.28311804515597999</v>
      </c>
      <c r="FO14">
        <v>8.3636765367607099E-2</v>
      </c>
      <c r="FP14">
        <v>0.20599631082647299</v>
      </c>
      <c r="FQ14">
        <v>-0.22473240787082799</v>
      </c>
      <c r="FR14">
        <v>0.34621216994941201</v>
      </c>
      <c r="FS14">
        <v>0.185628500469916</v>
      </c>
      <c r="FT14">
        <v>-3.1485735028843297E-2</v>
      </c>
      <c r="FU14">
        <v>-0.76098134055227995</v>
      </c>
      <c r="FV14">
        <v>-1.46538075243891</v>
      </c>
      <c r="FW14">
        <v>0</v>
      </c>
      <c r="FX14">
        <v>0.156653874983433</v>
      </c>
      <c r="FY14">
        <v>0.16416877536695301</v>
      </c>
      <c r="FZ14">
        <v>-0.76305282825611898</v>
      </c>
      <c r="GA14">
        <v>0</v>
      </c>
      <c r="GB14">
        <v>-0.76867480515517195</v>
      </c>
    </row>
    <row r="15" spans="1:184" x14ac:dyDescent="0.45">
      <c r="A15">
        <v>1999</v>
      </c>
      <c r="B15">
        <v>86.210223055686484</v>
      </c>
      <c r="D15">
        <f t="shared" si="0"/>
        <v>13.906813265534431</v>
      </c>
      <c r="E15">
        <v>0.212560514567222</v>
      </c>
      <c r="F15">
        <v>0.222823252708376</v>
      </c>
      <c r="G15">
        <v>-7.9663792179679394E-2</v>
      </c>
      <c r="H15">
        <v>0</v>
      </c>
      <c r="I15">
        <v>-0.16770751574506801</v>
      </c>
      <c r="J15">
        <v>-0.24196482416541301</v>
      </c>
      <c r="K15">
        <v>0</v>
      </c>
      <c r="L15">
        <v>0.50158004970363601</v>
      </c>
      <c r="M15">
        <v>0</v>
      </c>
      <c r="N15">
        <v>0.31454593868810798</v>
      </c>
      <c r="O15">
        <v>0.24082752154522599</v>
      </c>
      <c r="P15">
        <v>0.18413005068027699</v>
      </c>
      <c r="Q15">
        <v>-0.267173277808128</v>
      </c>
      <c r="R15">
        <v>-0.13301958030885799</v>
      </c>
      <c r="S15">
        <v>-0.20677104486433801</v>
      </c>
      <c r="T15">
        <v>0</v>
      </c>
      <c r="U15">
        <v>1.33530991157944E-2</v>
      </c>
      <c r="V15">
        <v>0.113110307613636</v>
      </c>
      <c r="W15">
        <v>-1.2288175579088001</v>
      </c>
      <c r="X15">
        <v>0.33777234879054502</v>
      </c>
      <c r="Y15">
        <v>0.14402657724295301</v>
      </c>
      <c r="Z15">
        <v>0.74573677379232195</v>
      </c>
      <c r="AA15">
        <v>0.28114175857081902</v>
      </c>
      <c r="AB15">
        <v>0.11341058619817899</v>
      </c>
      <c r="AC15">
        <v>-0.40627314175317603</v>
      </c>
      <c r="AD15">
        <v>0.46522907989108098</v>
      </c>
      <c r="AE15">
        <v>0.54418611277173701</v>
      </c>
      <c r="AF15">
        <v>0.139082263105367</v>
      </c>
      <c r="AG15">
        <v>0.317614293447191</v>
      </c>
      <c r="AH15">
        <v>0.668430397715294</v>
      </c>
      <c r="AI15">
        <v>0</v>
      </c>
      <c r="AJ15">
        <v>-0.13417927618346701</v>
      </c>
      <c r="AK15">
        <v>0.48536044413762902</v>
      </c>
      <c r="AL15">
        <v>6.3500725251822696E-2</v>
      </c>
      <c r="AM15">
        <v>-9.9802623205026794E-2</v>
      </c>
      <c r="AN15">
        <v>0.58435859834628401</v>
      </c>
      <c r="AO15">
        <v>-2.91030507705771E-2</v>
      </c>
      <c r="AP15">
        <v>0</v>
      </c>
      <c r="AQ15">
        <v>-0.41836109430816198</v>
      </c>
      <c r="AR15">
        <v>-1.7724606216152301E-2</v>
      </c>
      <c r="AS15">
        <v>0</v>
      </c>
      <c r="AT15">
        <v>0</v>
      </c>
      <c r="AU15">
        <v>0</v>
      </c>
      <c r="AV15">
        <v>0.27019858332943703</v>
      </c>
      <c r="AW15">
        <v>0</v>
      </c>
      <c r="AX15">
        <v>0.729125240715778</v>
      </c>
      <c r="AY15">
        <v>0.85359889777499998</v>
      </c>
      <c r="AZ15">
        <v>-4.6983647707572003E-3</v>
      </c>
      <c r="BA15">
        <v>0.657204346684226</v>
      </c>
      <c r="BB15">
        <v>0</v>
      </c>
      <c r="BC15">
        <v>-0.135989876160659</v>
      </c>
      <c r="BD15">
        <v>0</v>
      </c>
      <c r="BE15">
        <v>0.103521025080066</v>
      </c>
      <c r="BF15">
        <v>9.2693556218537407E-2</v>
      </c>
      <c r="BG15">
        <v>8.6265066099037294E-2</v>
      </c>
      <c r="BH15">
        <v>0.31278849653746699</v>
      </c>
      <c r="BI15">
        <v>6.7951605275452007E-2</v>
      </c>
      <c r="BJ15">
        <v>0.37528599922351702</v>
      </c>
      <c r="BK15">
        <v>0.111407232905639</v>
      </c>
      <c r="BL15">
        <v>0.21448789683592301</v>
      </c>
      <c r="BM15">
        <v>3.3097539667163799E-2</v>
      </c>
      <c r="BN15">
        <v>0.130672540847664</v>
      </c>
      <c r="BO15">
        <v>8.9874234760288801E-2</v>
      </c>
      <c r="BP15">
        <v>0</v>
      </c>
      <c r="BQ15">
        <v>-0.35477269580547999</v>
      </c>
      <c r="BR15">
        <v>0.88841192719327</v>
      </c>
      <c r="BS15">
        <v>0.251996063399403</v>
      </c>
      <c r="BT15">
        <v>0</v>
      </c>
      <c r="BU15">
        <v>0.71575996632991901</v>
      </c>
      <c r="BV15">
        <v>-0.35832515564703299</v>
      </c>
      <c r="BW15">
        <v>0</v>
      </c>
      <c r="BX15">
        <v>0.47108953419555499</v>
      </c>
      <c r="BY15">
        <v>0.69703879850121997</v>
      </c>
      <c r="BZ15">
        <v>-6.0753141766925499E-2</v>
      </c>
      <c r="CA15">
        <v>-2.98197157641562E-2</v>
      </c>
      <c r="CB15">
        <v>0.41654934788279102</v>
      </c>
      <c r="CC15">
        <v>-4.1874786787491701E-2</v>
      </c>
      <c r="CD15">
        <v>0.303939697108636</v>
      </c>
      <c r="CE15">
        <v>0.247254979093049</v>
      </c>
      <c r="CF15">
        <v>-3.5592222080779903E-2</v>
      </c>
      <c r="CG15">
        <v>0.117453840505315</v>
      </c>
      <c r="CH15">
        <v>1.1664359447811801</v>
      </c>
      <c r="CI15">
        <v>0.41198556081747101</v>
      </c>
      <c r="CJ15">
        <v>0</v>
      </c>
      <c r="CK15">
        <v>0.18365597104964501</v>
      </c>
      <c r="CL15">
        <v>0.15608566799451901</v>
      </c>
      <c r="CM15">
        <v>-0.145047542997156</v>
      </c>
      <c r="CN15">
        <v>0</v>
      </c>
      <c r="CO15">
        <v>0.125888438832267</v>
      </c>
      <c r="CR15">
        <v>0.212560514567222</v>
      </c>
      <c r="CS15">
        <v>0.222823252708376</v>
      </c>
      <c r="CT15">
        <v>-7.9663792179679394E-2</v>
      </c>
      <c r="CU15">
        <v>0</v>
      </c>
      <c r="CV15">
        <v>-0.16770751574506801</v>
      </c>
      <c r="CW15">
        <v>-0.24196482416541301</v>
      </c>
      <c r="CX15">
        <v>0</v>
      </c>
      <c r="CY15">
        <v>0.50158004970363601</v>
      </c>
      <c r="CZ15">
        <v>0</v>
      </c>
      <c r="DA15">
        <v>0.31454593868810798</v>
      </c>
      <c r="DB15">
        <v>0.24082752154522599</v>
      </c>
      <c r="DC15">
        <v>0.18413005068027699</v>
      </c>
      <c r="DD15">
        <v>-0.267173277808128</v>
      </c>
      <c r="DE15">
        <v>-0.13301958030885799</v>
      </c>
      <c r="DF15">
        <v>-0.20677104486433801</v>
      </c>
      <c r="DG15">
        <v>0</v>
      </c>
      <c r="DH15">
        <v>1.33530991157944E-2</v>
      </c>
      <c r="DI15">
        <v>0.113110307613636</v>
      </c>
      <c r="DJ15">
        <v>-1.2288175579088001</v>
      </c>
      <c r="DK15">
        <v>0.33777234879054502</v>
      </c>
      <c r="DL15">
        <v>0.14402657724295301</v>
      </c>
      <c r="DM15">
        <v>0.74573677379232195</v>
      </c>
      <c r="DN15">
        <v>0.28114175857081902</v>
      </c>
      <c r="DO15">
        <v>0.11341058619817899</v>
      </c>
      <c r="DP15">
        <v>-0.40627314175317603</v>
      </c>
      <c r="DQ15">
        <v>0.46522907989108098</v>
      </c>
      <c r="DR15">
        <v>0.54418611277173701</v>
      </c>
      <c r="DS15">
        <v>0.139082263105367</v>
      </c>
      <c r="DT15">
        <v>0.317614293447191</v>
      </c>
      <c r="DU15">
        <v>0.668430397715294</v>
      </c>
      <c r="DV15">
        <v>0</v>
      </c>
      <c r="DW15">
        <v>-0.13417927618346701</v>
      </c>
      <c r="DX15">
        <v>0.48536044413762902</v>
      </c>
      <c r="DY15">
        <v>6.3500725251822696E-2</v>
      </c>
      <c r="DZ15">
        <v>-9.9802623205026794E-2</v>
      </c>
      <c r="EA15">
        <v>0.58435859834628401</v>
      </c>
      <c r="EB15">
        <v>-2.91030507705771E-2</v>
      </c>
      <c r="EC15">
        <v>0</v>
      </c>
      <c r="ED15">
        <v>-0.41836109430816198</v>
      </c>
      <c r="EE15">
        <v>-1.7724606216152301E-2</v>
      </c>
      <c r="EF15">
        <v>0</v>
      </c>
      <c r="EG15">
        <v>0</v>
      </c>
      <c r="EH15">
        <v>0</v>
      </c>
      <c r="EI15">
        <v>0.27019858332943703</v>
      </c>
      <c r="EJ15">
        <v>0</v>
      </c>
      <c r="EK15">
        <v>0.729125240715778</v>
      </c>
      <c r="EL15">
        <v>0.85359889777499998</v>
      </c>
      <c r="EM15">
        <v>-4.6983647707572003E-3</v>
      </c>
      <c r="EN15">
        <v>0.657204346684226</v>
      </c>
      <c r="EO15">
        <v>0</v>
      </c>
      <c r="EP15">
        <v>-0.135989876160659</v>
      </c>
      <c r="EQ15">
        <v>0</v>
      </c>
      <c r="ER15">
        <v>0.103521025080066</v>
      </c>
      <c r="ES15">
        <v>9.2693556218537407E-2</v>
      </c>
      <c r="ET15">
        <v>8.6265066099037294E-2</v>
      </c>
      <c r="EU15">
        <v>0.31278849653746699</v>
      </c>
      <c r="EV15">
        <v>6.7951605275452007E-2</v>
      </c>
      <c r="EW15">
        <v>0.37528599922351702</v>
      </c>
      <c r="EX15">
        <v>0.111407232905639</v>
      </c>
      <c r="EY15">
        <v>0.21448789683592301</v>
      </c>
      <c r="EZ15">
        <v>3.3097539667163799E-2</v>
      </c>
      <c r="FA15">
        <v>0.130672540847664</v>
      </c>
      <c r="FB15">
        <v>8.9874234760288801E-2</v>
      </c>
      <c r="FC15">
        <v>0</v>
      </c>
      <c r="FD15">
        <v>-0.35477269580547999</v>
      </c>
      <c r="FE15">
        <v>0.88841192719327</v>
      </c>
      <c r="FF15">
        <v>0.251996063399403</v>
      </c>
      <c r="FG15">
        <v>0</v>
      </c>
      <c r="FH15">
        <v>0.71575996632991901</v>
      </c>
      <c r="FI15">
        <v>-0.35832515564703299</v>
      </c>
      <c r="FJ15">
        <v>0</v>
      </c>
      <c r="FK15">
        <v>0.47108953419555499</v>
      </c>
      <c r="FL15">
        <v>0.69703879850121997</v>
      </c>
      <c r="FM15">
        <v>-6.0753141766925499E-2</v>
      </c>
      <c r="FN15">
        <v>-2.98197157641562E-2</v>
      </c>
      <c r="FO15">
        <v>0.41654934788279102</v>
      </c>
      <c r="FP15">
        <v>-4.1874786787491701E-2</v>
      </c>
      <c r="FQ15">
        <v>0.303939697108636</v>
      </c>
      <c r="FR15">
        <v>0.247254979093049</v>
      </c>
      <c r="FS15">
        <v>-3.5592222080779903E-2</v>
      </c>
      <c r="FT15">
        <v>0.117453840505315</v>
      </c>
      <c r="FU15">
        <v>1.1664359447811801</v>
      </c>
      <c r="FV15">
        <v>0.41198556081747101</v>
      </c>
      <c r="FW15">
        <v>0</v>
      </c>
      <c r="FX15">
        <v>0.18365597104964501</v>
      </c>
      <c r="FY15">
        <v>0.15608566799451901</v>
      </c>
      <c r="FZ15">
        <v>-0.145047542997156</v>
      </c>
      <c r="GA15">
        <v>0</v>
      </c>
      <c r="GB15">
        <v>0.125888438832267</v>
      </c>
    </row>
    <row r="16" spans="1:184" x14ac:dyDescent="0.45">
      <c r="A16">
        <v>2000</v>
      </c>
      <c r="B16">
        <v>79.523476226793775</v>
      </c>
      <c r="D16">
        <f t="shared" si="0"/>
        <v>-12.186342494776513</v>
      </c>
      <c r="E16">
        <v>-0.26968947318869402</v>
      </c>
      <c r="F16">
        <v>-0.14466417160932599</v>
      </c>
      <c r="G16">
        <v>-0.166108418532289</v>
      </c>
      <c r="H16">
        <v>-0.10838368368752201</v>
      </c>
      <c r="I16">
        <v>0.18594091135444099</v>
      </c>
      <c r="J16">
        <v>-0.100563528789208</v>
      </c>
      <c r="K16">
        <v>0</v>
      </c>
      <c r="L16">
        <v>-0.13656335627385699</v>
      </c>
      <c r="M16">
        <v>0.17391543547607699</v>
      </c>
      <c r="N16">
        <v>5.2867331626538103E-2</v>
      </c>
      <c r="O16">
        <v>-0.124442380431333</v>
      </c>
      <c r="P16">
        <v>0.45813186048429699</v>
      </c>
      <c r="Q16">
        <v>-0.41994280692164199</v>
      </c>
      <c r="R16">
        <v>-7.4825594910291702E-3</v>
      </c>
      <c r="S16">
        <v>0.15798905868451699</v>
      </c>
      <c r="T16">
        <v>0</v>
      </c>
      <c r="U16">
        <v>-0.15591707676294</v>
      </c>
      <c r="V16">
        <v>2.84147511024395E-2</v>
      </c>
      <c r="W16">
        <v>-2.2917085265758901E-2</v>
      </c>
      <c r="X16">
        <v>-0.70618906176901797</v>
      </c>
      <c r="Y16">
        <v>-0.104846703086671</v>
      </c>
      <c r="Z16">
        <v>-0.24670133994212801</v>
      </c>
      <c r="AA16">
        <v>-4.9391185394041297E-2</v>
      </c>
      <c r="AB16">
        <v>-0.13251605710071199</v>
      </c>
      <c r="AC16">
        <v>-0.66346021328108296</v>
      </c>
      <c r="AD16">
        <v>-0.62072582402360399</v>
      </c>
      <c r="AE16">
        <v>-0.14336060519364299</v>
      </c>
      <c r="AF16">
        <v>-0.24123331349072999</v>
      </c>
      <c r="AG16">
        <v>-0.31094469023664001</v>
      </c>
      <c r="AH16">
        <v>-0.34489704904428597</v>
      </c>
      <c r="AI16">
        <v>0</v>
      </c>
      <c r="AJ16">
        <v>1.1937327728286099E-2</v>
      </c>
      <c r="AK16">
        <v>3.3212130261964103E-2</v>
      </c>
      <c r="AL16">
        <v>-2.74580318028637E-2</v>
      </c>
      <c r="AM16">
        <v>0.29852194522887199</v>
      </c>
      <c r="AN16">
        <v>-0.40564344648137901</v>
      </c>
      <c r="AO16">
        <v>-0.20144553374882601</v>
      </c>
      <c r="AP16">
        <v>0</v>
      </c>
      <c r="AQ16">
        <v>-0.25694130229120399</v>
      </c>
      <c r="AR16">
        <v>3.2547778880216198E-2</v>
      </c>
      <c r="AS16">
        <v>0.30699376607807399</v>
      </c>
      <c r="AT16">
        <v>-5.6175768535486198E-2</v>
      </c>
      <c r="AU16">
        <v>-0.16005194616475901</v>
      </c>
      <c r="AV16">
        <v>-0.13550580124860101</v>
      </c>
      <c r="AW16">
        <v>0</v>
      </c>
      <c r="AX16">
        <v>-0.17372975165128601</v>
      </c>
      <c r="AY16">
        <v>-5.4301458837973597E-2</v>
      </c>
      <c r="AZ16">
        <v>-0.12910922127737401</v>
      </c>
      <c r="BA16">
        <v>-0.25191898178160999</v>
      </c>
      <c r="BB16">
        <v>0</v>
      </c>
      <c r="BC16">
        <v>-0.25360021263742999</v>
      </c>
      <c r="BD16">
        <v>0</v>
      </c>
      <c r="BE16">
        <v>-7.3227993599828498E-2</v>
      </c>
      <c r="BF16">
        <v>-0.30990092107385098</v>
      </c>
      <c r="BG16">
        <v>0.61216723366546999</v>
      </c>
      <c r="BH16">
        <v>-0.15044469426125301</v>
      </c>
      <c r="BI16">
        <v>-0.229435207515085</v>
      </c>
      <c r="BJ16">
        <v>-9.1875397911336601E-2</v>
      </c>
      <c r="BK16">
        <v>-0.19583719640452599</v>
      </c>
      <c r="BL16">
        <v>-0.40789208202649802</v>
      </c>
      <c r="BM16">
        <v>-0.82480845959926496</v>
      </c>
      <c r="BN16">
        <v>-6.4850495536233801E-2</v>
      </c>
      <c r="BO16">
        <v>-7.9352143325794794E-2</v>
      </c>
      <c r="BP16">
        <v>0</v>
      </c>
      <c r="BQ16">
        <v>-0.17189009019975299</v>
      </c>
      <c r="BR16">
        <v>-0.27455844275585001</v>
      </c>
      <c r="BS16">
        <v>9.9841302766378398E-2</v>
      </c>
      <c r="BT16">
        <v>0</v>
      </c>
      <c r="BU16">
        <v>-0.27806456706147897</v>
      </c>
      <c r="BV16">
        <v>9.1590140221405394E-2</v>
      </c>
      <c r="BW16">
        <v>0</v>
      </c>
      <c r="BX16">
        <v>-0.21156884692143399</v>
      </c>
      <c r="BY16">
        <v>-0.84592624622346002</v>
      </c>
      <c r="BZ16">
        <v>-0.22305588145194699</v>
      </c>
      <c r="CA16">
        <v>-0.36988630336518902</v>
      </c>
      <c r="CB16">
        <v>-0.24789894567793899</v>
      </c>
      <c r="CC16">
        <v>8.6906457718982602E-2</v>
      </c>
      <c r="CD16">
        <v>-0.61093111131099098</v>
      </c>
      <c r="CE16">
        <v>-0.75049924576293603</v>
      </c>
      <c r="CF16">
        <v>7.0334336767025094E-2</v>
      </c>
      <c r="CG16">
        <v>7.4624844336096105E-2</v>
      </c>
      <c r="CH16">
        <v>-0.81918787790560299</v>
      </c>
      <c r="CI16">
        <v>0.43593206735212903</v>
      </c>
      <c r="CJ16">
        <v>0</v>
      </c>
      <c r="CK16">
        <v>-0.13349684823911101</v>
      </c>
      <c r="CL16">
        <v>-0.12960434704575499</v>
      </c>
      <c r="CM16">
        <v>0.138913601652076</v>
      </c>
      <c r="CN16">
        <v>0.65133105580181305</v>
      </c>
      <c r="CO16">
        <v>-2.6942772388129799E-2</v>
      </c>
      <c r="CR16">
        <v>-0.26968947318869402</v>
      </c>
      <c r="CS16">
        <v>-0.14466417160932599</v>
      </c>
      <c r="CT16">
        <v>-0.166108418532289</v>
      </c>
      <c r="CU16">
        <v>-0.10838368368752201</v>
      </c>
      <c r="CV16">
        <v>0.18594091135444099</v>
      </c>
      <c r="CW16">
        <v>-0.100563528789208</v>
      </c>
      <c r="CX16">
        <v>0</v>
      </c>
      <c r="CY16">
        <v>-0.13656335627385699</v>
      </c>
      <c r="CZ16">
        <v>0.17391543547607699</v>
      </c>
      <c r="DA16">
        <v>5.2867331626538103E-2</v>
      </c>
      <c r="DB16">
        <v>-0.124442380431333</v>
      </c>
      <c r="DC16">
        <v>0.45813186048429699</v>
      </c>
      <c r="DD16">
        <v>-0.41994280692164199</v>
      </c>
      <c r="DE16">
        <v>-7.4825594910291702E-3</v>
      </c>
      <c r="DF16">
        <v>0.15798905868451699</v>
      </c>
      <c r="DG16">
        <v>0</v>
      </c>
      <c r="DH16">
        <v>-0.15591707676294</v>
      </c>
      <c r="DI16">
        <v>2.84147511024395E-2</v>
      </c>
      <c r="DJ16">
        <v>-2.2917085265758901E-2</v>
      </c>
      <c r="DK16">
        <v>-0.70618906176901797</v>
      </c>
      <c r="DL16">
        <v>-0.104846703086671</v>
      </c>
      <c r="DM16">
        <v>-0.24670133994212801</v>
      </c>
      <c r="DN16">
        <v>-4.9391185394041297E-2</v>
      </c>
      <c r="DO16">
        <v>-0.13251605710071199</v>
      </c>
      <c r="DP16">
        <v>-0.66346021328108296</v>
      </c>
      <c r="DQ16">
        <v>-0.62072582402360399</v>
      </c>
      <c r="DR16">
        <v>-0.14336060519364299</v>
      </c>
      <c r="DS16">
        <v>-0.24123331349072999</v>
      </c>
      <c r="DT16">
        <v>-0.31094469023664001</v>
      </c>
      <c r="DU16">
        <v>-0.34489704904428597</v>
      </c>
      <c r="DV16">
        <v>0</v>
      </c>
      <c r="DW16">
        <v>1.1937327728286099E-2</v>
      </c>
      <c r="DX16">
        <v>3.3212130261964103E-2</v>
      </c>
      <c r="DY16">
        <v>-2.74580318028637E-2</v>
      </c>
      <c r="DZ16">
        <v>0.29852194522887199</v>
      </c>
      <c r="EA16">
        <v>-0.40564344648137901</v>
      </c>
      <c r="EB16">
        <v>-0.20144553374882601</v>
      </c>
      <c r="EC16">
        <v>0</v>
      </c>
      <c r="ED16">
        <v>-0.25694130229120399</v>
      </c>
      <c r="EE16">
        <v>3.2547778880216198E-2</v>
      </c>
      <c r="EF16">
        <v>0.30699376607807399</v>
      </c>
      <c r="EG16">
        <v>-5.6175768535486198E-2</v>
      </c>
      <c r="EH16">
        <v>-0.16005194616475901</v>
      </c>
      <c r="EI16">
        <v>-0.13550580124860101</v>
      </c>
      <c r="EJ16">
        <v>0</v>
      </c>
      <c r="EK16">
        <v>-0.17372975165128601</v>
      </c>
      <c r="EL16">
        <v>-5.4301458837973597E-2</v>
      </c>
      <c r="EM16">
        <v>-0.12910922127737401</v>
      </c>
      <c r="EN16">
        <v>-0.25191898178160999</v>
      </c>
      <c r="EO16">
        <v>0</v>
      </c>
      <c r="EP16">
        <v>-0.25360021263742999</v>
      </c>
      <c r="EQ16">
        <v>0</v>
      </c>
      <c r="ER16">
        <v>-7.3227993599828498E-2</v>
      </c>
      <c r="ES16">
        <v>-0.30990092107385098</v>
      </c>
      <c r="ET16">
        <v>0.61216723366546999</v>
      </c>
      <c r="EU16">
        <v>-0.15044469426125301</v>
      </c>
      <c r="EV16">
        <v>-0.229435207515085</v>
      </c>
      <c r="EW16">
        <v>-9.1875397911336601E-2</v>
      </c>
      <c r="EX16">
        <v>-0.19583719640452599</v>
      </c>
      <c r="EY16">
        <v>-0.40789208202649802</v>
      </c>
      <c r="EZ16">
        <v>-0.82480845959926496</v>
      </c>
      <c r="FA16">
        <v>-6.4850495536233801E-2</v>
      </c>
      <c r="FB16">
        <v>-7.9352143325794794E-2</v>
      </c>
      <c r="FC16">
        <v>0</v>
      </c>
      <c r="FD16">
        <v>-0.17189009019975299</v>
      </c>
      <c r="FE16">
        <v>-0.27455844275585001</v>
      </c>
      <c r="FF16">
        <v>9.9841302766378398E-2</v>
      </c>
      <c r="FG16">
        <v>0</v>
      </c>
      <c r="FH16">
        <v>-0.27806456706147897</v>
      </c>
      <c r="FI16">
        <v>9.1590140221405394E-2</v>
      </c>
      <c r="FJ16">
        <v>0</v>
      </c>
      <c r="FK16">
        <v>-0.21156884692143399</v>
      </c>
      <c r="FL16">
        <v>-0.84592624622346002</v>
      </c>
      <c r="FM16">
        <v>-0.22305588145194699</v>
      </c>
      <c r="FN16">
        <v>-0.36988630336518902</v>
      </c>
      <c r="FO16">
        <v>-0.24789894567793899</v>
      </c>
      <c r="FP16">
        <v>8.6906457718982602E-2</v>
      </c>
      <c r="FQ16">
        <v>-0.61093111131099098</v>
      </c>
      <c r="FR16">
        <v>-0.75049924576293603</v>
      </c>
      <c r="FS16">
        <v>7.0334336767025094E-2</v>
      </c>
      <c r="FT16">
        <v>7.4624844336096105E-2</v>
      </c>
      <c r="FU16">
        <v>-0.81918787790560299</v>
      </c>
      <c r="FV16">
        <v>0.43593206735212903</v>
      </c>
      <c r="FW16">
        <v>0</v>
      </c>
      <c r="FX16">
        <v>-0.13349684823911101</v>
      </c>
      <c r="FY16">
        <v>-0.12960434704575499</v>
      </c>
      <c r="FZ16">
        <v>0.138913601652076</v>
      </c>
      <c r="GA16">
        <v>0.65133105580181305</v>
      </c>
      <c r="GB16">
        <v>-2.6942772388129799E-2</v>
      </c>
    </row>
    <row r="17" spans="1:184" x14ac:dyDescent="0.45">
      <c r="A17">
        <v>2001</v>
      </c>
      <c r="B17">
        <v>78.720662977866255</v>
      </c>
      <c r="D17">
        <f t="shared" si="0"/>
        <v>-8.3220073941903223</v>
      </c>
      <c r="E17">
        <v>-0.24049041552714701</v>
      </c>
      <c r="F17">
        <v>4.6517451063595103E-3</v>
      </c>
      <c r="G17">
        <v>-6.3954719602610601E-4</v>
      </c>
      <c r="H17">
        <v>4.6581744395159601E-2</v>
      </c>
      <c r="I17">
        <v>0.20033425697730201</v>
      </c>
      <c r="J17">
        <v>-9.5781970874643102E-2</v>
      </c>
      <c r="K17">
        <v>0</v>
      </c>
      <c r="L17">
        <v>-0.26408325142292499</v>
      </c>
      <c r="M17">
        <v>4.8367681809016801E-2</v>
      </c>
      <c r="N17">
        <v>-0.15532009724655599</v>
      </c>
      <c r="O17">
        <v>-3.4267794552346902E-2</v>
      </c>
      <c r="P17">
        <v>-0.29934363795324997</v>
      </c>
      <c r="Q17">
        <v>0.104516054985445</v>
      </c>
      <c r="R17">
        <v>-4.8957654122225497E-2</v>
      </c>
      <c r="S17">
        <v>0.149542367308034</v>
      </c>
      <c r="T17">
        <v>0</v>
      </c>
      <c r="U17">
        <v>-0.22313972148320499</v>
      </c>
      <c r="V17">
        <v>-0.17874914670512901</v>
      </c>
      <c r="W17">
        <v>0.113837901296564</v>
      </c>
      <c r="X17">
        <v>-0.54098751798183697</v>
      </c>
      <c r="Y17">
        <v>-2.2205794554297002E-2</v>
      </c>
      <c r="Z17">
        <v>-0.41658386541092302</v>
      </c>
      <c r="AA17">
        <v>-0.24728261416946501</v>
      </c>
      <c r="AB17">
        <v>-0.25057853552025899</v>
      </c>
      <c r="AC17">
        <v>5.3564962074118302E-2</v>
      </c>
      <c r="AD17">
        <v>-0.320835747530755</v>
      </c>
      <c r="AE17">
        <v>-0.26565299687382798</v>
      </c>
      <c r="AF17">
        <v>-4.8785165147081498E-2</v>
      </c>
      <c r="AG17">
        <v>-0.28180277984281399</v>
      </c>
      <c r="AH17">
        <v>-0.34571139891327601</v>
      </c>
      <c r="AI17">
        <v>-0.23346797856926499</v>
      </c>
      <c r="AJ17">
        <v>-2.6937521196019401E-2</v>
      </c>
      <c r="AK17">
        <v>-0.19089420444329999</v>
      </c>
      <c r="AL17">
        <v>-0.32128246708129099</v>
      </c>
      <c r="AM17">
        <v>8.9020152193093005E-2</v>
      </c>
      <c r="AN17">
        <v>-0.34467602801882002</v>
      </c>
      <c r="AO17">
        <v>0.26916701701582002</v>
      </c>
      <c r="AP17">
        <v>0</v>
      </c>
      <c r="AQ17">
        <v>-0.34267981195494401</v>
      </c>
      <c r="AR17">
        <v>0.24871519173703499</v>
      </c>
      <c r="AS17">
        <v>0.366686269868569</v>
      </c>
      <c r="AT17">
        <v>-4.7068964974567397E-2</v>
      </c>
      <c r="AU17">
        <v>-0.26180750416287601</v>
      </c>
      <c r="AV17">
        <v>-0.25516365571875699</v>
      </c>
      <c r="AW17">
        <v>0</v>
      </c>
      <c r="AX17">
        <v>2.88421469381447E-2</v>
      </c>
      <c r="AY17">
        <v>-0.48078345402183997</v>
      </c>
      <c r="AZ17">
        <v>-0.13136460757533999</v>
      </c>
      <c r="BA17">
        <v>0.203646233666162</v>
      </c>
      <c r="BB17">
        <v>0</v>
      </c>
      <c r="BC17">
        <v>-0.201145074678659</v>
      </c>
      <c r="BD17">
        <v>0</v>
      </c>
      <c r="BE17">
        <v>-0.23838623120286401</v>
      </c>
      <c r="BF17">
        <v>2.56611261264609E-2</v>
      </c>
      <c r="BG17">
        <v>0.30680238884733702</v>
      </c>
      <c r="BH17">
        <v>-0.17838832628793799</v>
      </c>
      <c r="BI17">
        <v>-0.31384076830791402</v>
      </c>
      <c r="BJ17">
        <v>-0.19098040849035799</v>
      </c>
      <c r="BK17">
        <v>-8.0371068350214805E-2</v>
      </c>
      <c r="BL17">
        <v>-1.0783377620201401E-3</v>
      </c>
      <c r="BM17">
        <v>-0.23560489817135799</v>
      </c>
      <c r="BN17">
        <v>-0.20425761402880199</v>
      </c>
      <c r="BO17">
        <v>-0.201636247689229</v>
      </c>
      <c r="BP17">
        <v>0</v>
      </c>
      <c r="BQ17">
        <v>0.127541343824465</v>
      </c>
      <c r="BR17">
        <v>0.67730309500447505</v>
      </c>
      <c r="BS17">
        <v>0.10049645561529599</v>
      </c>
      <c r="BT17">
        <v>0</v>
      </c>
      <c r="BU17">
        <v>-0.13938477304602001</v>
      </c>
      <c r="BV17">
        <v>0.220584784994792</v>
      </c>
      <c r="BW17">
        <v>0</v>
      </c>
      <c r="BX17">
        <v>-0.27219020264407801</v>
      </c>
      <c r="BY17">
        <v>0.17874285314163499</v>
      </c>
      <c r="BZ17">
        <v>-0.117629524369539</v>
      </c>
      <c r="CA17">
        <v>2.8444467718253201E-2</v>
      </c>
      <c r="CB17">
        <v>-0.26442610222055002</v>
      </c>
      <c r="CC17">
        <v>-0.25288239684077601</v>
      </c>
      <c r="CD17">
        <v>9.4443096917555397E-3</v>
      </c>
      <c r="CE17">
        <v>5.5806004733325199E-2</v>
      </c>
      <c r="CF17">
        <v>3.2816658319363499E-2</v>
      </c>
      <c r="CG17">
        <v>-0.17593887844150899</v>
      </c>
      <c r="CH17">
        <v>-0.406938918823883</v>
      </c>
      <c r="CI17">
        <v>-0.44566212658236898</v>
      </c>
      <c r="CJ17">
        <v>0</v>
      </c>
      <c r="CK17">
        <v>-0.16211784123835901</v>
      </c>
      <c r="CL17">
        <v>-4.1375352602494302E-2</v>
      </c>
      <c r="CM17">
        <v>-0.31169111736281702</v>
      </c>
      <c r="CN17">
        <v>9.2001315884618198E-2</v>
      </c>
      <c r="CO17">
        <v>0.16354694978477199</v>
      </c>
      <c r="CR17">
        <v>-0.24049041552714701</v>
      </c>
      <c r="CS17">
        <v>4.6517451063595103E-3</v>
      </c>
      <c r="CT17">
        <v>-6.3954719602610601E-4</v>
      </c>
      <c r="CU17">
        <v>4.6581744395159601E-2</v>
      </c>
      <c r="CV17">
        <v>0.20033425697730201</v>
      </c>
      <c r="CW17">
        <v>-9.5781970874643102E-2</v>
      </c>
      <c r="CX17">
        <v>0</v>
      </c>
      <c r="CY17">
        <v>-0.26408325142292499</v>
      </c>
      <c r="CZ17">
        <v>4.8367681809016801E-2</v>
      </c>
      <c r="DA17">
        <v>-0.15532009724655599</v>
      </c>
      <c r="DB17">
        <v>-3.4267794552346902E-2</v>
      </c>
      <c r="DC17">
        <v>-0.29934363795324997</v>
      </c>
      <c r="DD17">
        <v>0.104516054985445</v>
      </c>
      <c r="DE17">
        <v>-4.8957654122225497E-2</v>
      </c>
      <c r="DF17">
        <v>0.149542367308034</v>
      </c>
      <c r="DG17">
        <v>0</v>
      </c>
      <c r="DH17">
        <v>-0.22313972148320499</v>
      </c>
      <c r="DI17">
        <v>-0.17874914670512901</v>
      </c>
      <c r="DJ17">
        <v>0.113837901296564</v>
      </c>
      <c r="DK17">
        <v>-0.54098751798183697</v>
      </c>
      <c r="DL17">
        <v>-2.2205794554297002E-2</v>
      </c>
      <c r="DM17">
        <v>-0.41658386541092302</v>
      </c>
      <c r="DN17">
        <v>-0.24728261416946501</v>
      </c>
      <c r="DO17">
        <v>-0.25057853552025899</v>
      </c>
      <c r="DP17">
        <v>5.3564962074118302E-2</v>
      </c>
      <c r="DQ17">
        <v>-0.320835747530755</v>
      </c>
      <c r="DR17">
        <v>-0.26565299687382798</v>
      </c>
      <c r="DS17">
        <v>-4.8785165147081498E-2</v>
      </c>
      <c r="DT17">
        <v>-0.28180277984281399</v>
      </c>
      <c r="DU17">
        <v>-0.34571139891327601</v>
      </c>
      <c r="DV17">
        <v>-0.23346797856926499</v>
      </c>
      <c r="DW17">
        <v>-2.6937521196019401E-2</v>
      </c>
      <c r="DX17">
        <v>-0.19089420444329999</v>
      </c>
      <c r="DY17">
        <v>-0.32128246708129099</v>
      </c>
      <c r="DZ17">
        <v>8.9020152193093005E-2</v>
      </c>
      <c r="EA17">
        <v>-0.34467602801882002</v>
      </c>
      <c r="EB17">
        <v>0.26916701701582002</v>
      </c>
      <c r="EC17">
        <v>0</v>
      </c>
      <c r="ED17">
        <v>-0.34267981195494401</v>
      </c>
      <c r="EE17">
        <v>0.24871519173703499</v>
      </c>
      <c r="EF17">
        <v>0.366686269868569</v>
      </c>
      <c r="EG17">
        <v>-4.7068964974567397E-2</v>
      </c>
      <c r="EH17">
        <v>-0.26180750416287601</v>
      </c>
      <c r="EI17">
        <v>-0.25516365571875699</v>
      </c>
      <c r="EJ17">
        <v>0</v>
      </c>
      <c r="EK17">
        <v>2.88421469381447E-2</v>
      </c>
      <c r="EL17">
        <v>-0.48078345402183997</v>
      </c>
      <c r="EM17">
        <v>-0.13136460757533999</v>
      </c>
      <c r="EN17">
        <v>0.203646233666162</v>
      </c>
      <c r="EO17">
        <v>0</v>
      </c>
      <c r="EP17">
        <v>-0.201145074678659</v>
      </c>
      <c r="EQ17">
        <v>0</v>
      </c>
      <c r="ER17">
        <v>-0.23838623120286401</v>
      </c>
      <c r="ES17">
        <v>2.56611261264609E-2</v>
      </c>
      <c r="ET17">
        <v>0.30680238884733702</v>
      </c>
      <c r="EU17">
        <v>-0.17838832628793799</v>
      </c>
      <c r="EV17">
        <v>-0.31384076830791402</v>
      </c>
      <c r="EW17">
        <v>-0.19098040849035799</v>
      </c>
      <c r="EX17">
        <v>-8.0371068350214805E-2</v>
      </c>
      <c r="EY17">
        <v>-1.0783377620201401E-3</v>
      </c>
      <c r="EZ17">
        <v>-0.23560489817135799</v>
      </c>
      <c r="FA17">
        <v>-0.20425761402880199</v>
      </c>
      <c r="FB17">
        <v>-0.201636247689229</v>
      </c>
      <c r="FC17">
        <v>0</v>
      </c>
      <c r="FD17">
        <v>0.127541343824465</v>
      </c>
      <c r="FE17">
        <v>0.67730309500447505</v>
      </c>
      <c r="FF17">
        <v>0.10049645561529599</v>
      </c>
      <c r="FG17">
        <v>0</v>
      </c>
      <c r="FH17">
        <v>-0.13938477304602001</v>
      </c>
      <c r="FI17">
        <v>0.220584784994792</v>
      </c>
      <c r="FJ17">
        <v>0</v>
      </c>
      <c r="FK17">
        <v>-0.27219020264407801</v>
      </c>
      <c r="FL17">
        <v>0.17874285314163499</v>
      </c>
      <c r="FM17">
        <v>-0.117629524369539</v>
      </c>
      <c r="FN17">
        <v>2.8444467718253201E-2</v>
      </c>
      <c r="FO17">
        <v>-0.26442610222055002</v>
      </c>
      <c r="FP17">
        <v>-0.25288239684077601</v>
      </c>
      <c r="FQ17">
        <v>9.4443096917555397E-3</v>
      </c>
      <c r="FR17">
        <v>5.5806004733325199E-2</v>
      </c>
      <c r="FS17">
        <v>3.2816658319363499E-2</v>
      </c>
      <c r="FT17">
        <v>-0.17593887844150899</v>
      </c>
      <c r="FU17">
        <v>-0.406938918823883</v>
      </c>
      <c r="FV17">
        <v>-0.44566212658236898</v>
      </c>
      <c r="FW17">
        <v>0</v>
      </c>
      <c r="FX17">
        <v>-0.16211784123835901</v>
      </c>
      <c r="FY17">
        <v>-4.1375352602494302E-2</v>
      </c>
      <c r="FZ17">
        <v>-0.31169111736281702</v>
      </c>
      <c r="GA17">
        <v>9.2001315884618198E-2</v>
      </c>
      <c r="GB17">
        <v>0.16354694978477199</v>
      </c>
    </row>
    <row r="18" spans="1:184" x14ac:dyDescent="0.45">
      <c r="A18">
        <v>2002</v>
      </c>
      <c r="B18">
        <v>77.103727915595698</v>
      </c>
      <c r="D18">
        <f t="shared" si="0"/>
        <v>1.0797404607494852</v>
      </c>
      <c r="E18">
        <v>-0.57496063367058303</v>
      </c>
      <c r="F18">
        <v>-1.36873014719712E-3</v>
      </c>
      <c r="G18">
        <v>0.22732038103517699</v>
      </c>
      <c r="H18">
        <v>5.8662394788291897E-2</v>
      </c>
      <c r="I18">
        <v>-1.15276507690679E-2</v>
      </c>
      <c r="J18">
        <v>-8.2589267735410699E-2</v>
      </c>
      <c r="K18">
        <v>0</v>
      </c>
      <c r="L18">
        <v>-0.62952125377176404</v>
      </c>
      <c r="M18">
        <v>0.572725408472747</v>
      </c>
      <c r="N18">
        <v>-0.11624595388686899</v>
      </c>
      <c r="O18">
        <v>-0.171307937960612</v>
      </c>
      <c r="P18">
        <v>-0.19483251895998699</v>
      </c>
      <c r="Q18">
        <v>3.3099068889736301E-2</v>
      </c>
      <c r="R18">
        <v>0.115427532670434</v>
      </c>
      <c r="S18">
        <v>0.2459209783578</v>
      </c>
      <c r="T18">
        <v>0</v>
      </c>
      <c r="U18">
        <v>0.17035204681617699</v>
      </c>
      <c r="V18">
        <v>-0.19373788651544999</v>
      </c>
      <c r="W18">
        <v>0.529239373316441</v>
      </c>
      <c r="X18">
        <v>-6.2671124356167103E-3</v>
      </c>
      <c r="Y18">
        <v>0.523239296447775</v>
      </c>
      <c r="Z18">
        <v>-0.26179149604021401</v>
      </c>
      <c r="AA18">
        <v>-0.17560766153902699</v>
      </c>
      <c r="AB18">
        <v>-0.44216293927980199</v>
      </c>
      <c r="AC18">
        <v>0.23547082427645899</v>
      </c>
      <c r="AD18">
        <v>-0.26910323949262199</v>
      </c>
      <c r="AE18">
        <v>-0.19704755751228401</v>
      </c>
      <c r="AF18">
        <v>0.273762910734625</v>
      </c>
      <c r="AG18">
        <v>0.423661513063469</v>
      </c>
      <c r="AH18">
        <v>5.6959885798019499E-2</v>
      </c>
      <c r="AI18">
        <v>0.27368903823511598</v>
      </c>
      <c r="AJ18">
        <v>-0.17763926195930599</v>
      </c>
      <c r="AK18">
        <v>-0.36941252644622002</v>
      </c>
      <c r="AL18">
        <v>-6.8889342569418505E-2</v>
      </c>
      <c r="AM18">
        <v>0.1773618893619</v>
      </c>
      <c r="AN18">
        <v>-0.10745332289854501</v>
      </c>
      <c r="AO18">
        <v>-7.4642370122269801E-3</v>
      </c>
      <c r="AP18">
        <v>0</v>
      </c>
      <c r="AQ18">
        <v>-2.92531650177104E-2</v>
      </c>
      <c r="AR18">
        <v>0.24241391979872201</v>
      </c>
      <c r="AS18">
        <v>-9.0147129595175096E-2</v>
      </c>
      <c r="AT18">
        <v>6.2701666987716896E-3</v>
      </c>
      <c r="AU18">
        <v>0.26375210558560103</v>
      </c>
      <c r="AV18">
        <v>-0.37244805734504</v>
      </c>
      <c r="AW18">
        <v>0</v>
      </c>
      <c r="AX18">
        <v>-6.6962454599716503E-2</v>
      </c>
      <c r="AY18">
        <v>-2.7521131609179399E-2</v>
      </c>
      <c r="AZ18">
        <v>8.9843787405781805E-2</v>
      </c>
      <c r="BA18">
        <v>-0.18842115384043101</v>
      </c>
      <c r="BB18">
        <v>0</v>
      </c>
      <c r="BC18">
        <v>-3.4314942755059398E-2</v>
      </c>
      <c r="BD18">
        <v>0</v>
      </c>
      <c r="BE18">
        <v>-0.19346004370917899</v>
      </c>
      <c r="BF18">
        <v>0.212104993494244</v>
      </c>
      <c r="BG18">
        <v>0.144003688873974</v>
      </c>
      <c r="BH18">
        <v>-3.1576405717205699E-2</v>
      </c>
      <c r="BI18">
        <v>0.26878285327496998</v>
      </c>
      <c r="BJ18">
        <v>0.74722361568408002</v>
      </c>
      <c r="BK18">
        <v>2.4627668643605299E-2</v>
      </c>
      <c r="BL18">
        <v>0.147638242516754</v>
      </c>
      <c r="BM18">
        <v>-0.18348811139333801</v>
      </c>
      <c r="BN18">
        <v>5.2096424273783498E-2</v>
      </c>
      <c r="BO18">
        <v>-0.216664392652823</v>
      </c>
      <c r="BP18">
        <v>0</v>
      </c>
      <c r="BQ18">
        <v>0.68203019100092399</v>
      </c>
      <c r="BR18">
        <v>0.29858952191454202</v>
      </c>
      <c r="BS18">
        <v>0.147265420374671</v>
      </c>
      <c r="BT18">
        <v>0</v>
      </c>
      <c r="BU18">
        <v>-5.1553907349998998E-2</v>
      </c>
      <c r="BV18">
        <v>0.285673511218901</v>
      </c>
      <c r="BW18">
        <v>0</v>
      </c>
      <c r="BX18">
        <v>0.39681683416846603</v>
      </c>
      <c r="BY18">
        <v>8.3612297515368098E-3</v>
      </c>
      <c r="BZ18">
        <v>-0.12285005976164</v>
      </c>
      <c r="CA18">
        <v>0.239264051576424</v>
      </c>
      <c r="CB18">
        <v>-0.30218802519244198</v>
      </c>
      <c r="CC18">
        <v>-0.10841251518364101</v>
      </c>
      <c r="CD18">
        <v>-0.22187187396598601</v>
      </c>
      <c r="CE18">
        <v>0.178085091614306</v>
      </c>
      <c r="CF18">
        <v>0.25192312664571997</v>
      </c>
      <c r="CG18">
        <v>-3.7674621969053003E-2</v>
      </c>
      <c r="CH18">
        <v>-0.44406474774374399</v>
      </c>
      <c r="CI18">
        <v>0.23682225568436599</v>
      </c>
      <c r="CJ18">
        <v>0</v>
      </c>
      <c r="CK18">
        <v>-0.151742067647997</v>
      </c>
      <c r="CL18">
        <v>-0.223870060942395</v>
      </c>
      <c r="CM18">
        <v>-0.43344937751429202</v>
      </c>
      <c r="CN18">
        <v>-0.22009394471298499</v>
      </c>
      <c r="CO18">
        <v>-6.8553511576015302E-2</v>
      </c>
      <c r="CR18">
        <v>-0.57496063367058303</v>
      </c>
      <c r="CS18">
        <v>-1.36873014719712E-3</v>
      </c>
      <c r="CT18">
        <v>0.22732038103517699</v>
      </c>
      <c r="CU18">
        <v>5.8662394788291897E-2</v>
      </c>
      <c r="CV18">
        <v>-1.15276507690679E-2</v>
      </c>
      <c r="CW18">
        <v>-8.2589267735410699E-2</v>
      </c>
      <c r="CX18">
        <v>0</v>
      </c>
      <c r="CY18">
        <v>-0.62952125377176404</v>
      </c>
      <c r="CZ18">
        <v>0.572725408472747</v>
      </c>
      <c r="DA18">
        <v>-0.11624595388686899</v>
      </c>
      <c r="DB18">
        <v>-0.171307937960612</v>
      </c>
      <c r="DC18">
        <v>-0.19483251895998699</v>
      </c>
      <c r="DD18">
        <v>3.3099068889736301E-2</v>
      </c>
      <c r="DE18">
        <v>0.115427532670434</v>
      </c>
      <c r="DF18">
        <v>0.2459209783578</v>
      </c>
      <c r="DG18">
        <v>0</v>
      </c>
      <c r="DH18">
        <v>0.17035204681617699</v>
      </c>
      <c r="DI18">
        <v>-0.19373788651544999</v>
      </c>
      <c r="DJ18">
        <v>0.529239373316441</v>
      </c>
      <c r="DK18">
        <v>-6.2671124356167103E-3</v>
      </c>
      <c r="DL18">
        <v>0.523239296447775</v>
      </c>
      <c r="DM18">
        <v>-0.26179149604021401</v>
      </c>
      <c r="DN18">
        <v>-0.17560766153902699</v>
      </c>
      <c r="DO18">
        <v>-0.44216293927980199</v>
      </c>
      <c r="DP18">
        <v>0.23547082427645899</v>
      </c>
      <c r="DQ18">
        <v>-0.26910323949262199</v>
      </c>
      <c r="DR18">
        <v>-0.19704755751228401</v>
      </c>
      <c r="DS18">
        <v>0.273762910734625</v>
      </c>
      <c r="DT18">
        <v>0.423661513063469</v>
      </c>
      <c r="DU18">
        <v>5.6959885798019499E-2</v>
      </c>
      <c r="DV18">
        <v>0.27368903823511598</v>
      </c>
      <c r="DW18">
        <v>-0.17763926195930599</v>
      </c>
      <c r="DX18">
        <v>-0.36941252644622002</v>
      </c>
      <c r="DY18">
        <v>-6.8889342569418505E-2</v>
      </c>
      <c r="DZ18">
        <v>0.1773618893619</v>
      </c>
      <c r="EA18">
        <v>-0.10745332289854501</v>
      </c>
      <c r="EB18">
        <v>-7.4642370122269801E-3</v>
      </c>
      <c r="EC18">
        <v>0</v>
      </c>
      <c r="ED18">
        <v>-2.92531650177104E-2</v>
      </c>
      <c r="EE18">
        <v>0.24241391979872201</v>
      </c>
      <c r="EF18">
        <v>-9.0147129595175096E-2</v>
      </c>
      <c r="EG18">
        <v>6.2701666987716896E-3</v>
      </c>
      <c r="EH18">
        <v>0.26375210558560103</v>
      </c>
      <c r="EI18">
        <v>-0.37244805734504</v>
      </c>
      <c r="EJ18">
        <v>0</v>
      </c>
      <c r="EK18">
        <v>-6.6962454599716503E-2</v>
      </c>
      <c r="EL18">
        <v>-2.7521131609179399E-2</v>
      </c>
      <c r="EM18">
        <v>8.9843787405781805E-2</v>
      </c>
      <c r="EN18">
        <v>-0.18842115384043101</v>
      </c>
      <c r="EO18">
        <v>0</v>
      </c>
      <c r="EP18">
        <v>-3.4314942755059398E-2</v>
      </c>
      <c r="EQ18">
        <v>0</v>
      </c>
      <c r="ER18">
        <v>-0.19346004370917899</v>
      </c>
      <c r="ES18">
        <v>0.212104993494244</v>
      </c>
      <c r="ET18">
        <v>0.144003688873974</v>
      </c>
      <c r="EU18">
        <v>-3.1576405717205699E-2</v>
      </c>
      <c r="EV18">
        <v>0.26878285327496998</v>
      </c>
      <c r="EW18">
        <v>0.74722361568408002</v>
      </c>
      <c r="EX18">
        <v>2.4627668643605299E-2</v>
      </c>
      <c r="EY18">
        <v>0.147638242516754</v>
      </c>
      <c r="EZ18">
        <v>-0.18348811139333801</v>
      </c>
      <c r="FA18">
        <v>5.2096424273783498E-2</v>
      </c>
      <c r="FB18">
        <v>-0.216664392652823</v>
      </c>
      <c r="FC18">
        <v>0</v>
      </c>
      <c r="FD18">
        <v>0.68203019100092399</v>
      </c>
      <c r="FE18">
        <v>0.29858952191454202</v>
      </c>
      <c r="FF18">
        <v>0.147265420374671</v>
      </c>
      <c r="FG18">
        <v>0</v>
      </c>
      <c r="FH18">
        <v>-5.1553907349998998E-2</v>
      </c>
      <c r="FI18">
        <v>0.285673511218901</v>
      </c>
      <c r="FJ18">
        <v>0</v>
      </c>
      <c r="FK18">
        <v>0.39681683416846603</v>
      </c>
      <c r="FL18">
        <v>8.3612297515368098E-3</v>
      </c>
      <c r="FM18">
        <v>-0.12285005976164</v>
      </c>
      <c r="FN18">
        <v>0.239264051576424</v>
      </c>
      <c r="FO18">
        <v>-0.30218802519244198</v>
      </c>
      <c r="FP18">
        <v>-0.10841251518364101</v>
      </c>
      <c r="FQ18">
        <v>-0.22187187396598601</v>
      </c>
      <c r="FR18">
        <v>0.178085091614306</v>
      </c>
      <c r="FS18">
        <v>0.25192312664571997</v>
      </c>
      <c r="FT18">
        <v>-3.7674621969053003E-2</v>
      </c>
      <c r="FU18">
        <v>-0.44406474774374399</v>
      </c>
      <c r="FV18">
        <v>0.23682225568436599</v>
      </c>
      <c r="FW18">
        <v>0</v>
      </c>
      <c r="FX18">
        <v>-0.151742067647997</v>
      </c>
      <c r="FY18">
        <v>-0.223870060942395</v>
      </c>
      <c r="FZ18">
        <v>-0.43344937751429202</v>
      </c>
      <c r="GA18">
        <v>-0.22009394471298499</v>
      </c>
      <c r="GB18">
        <v>-6.8553511576015302E-2</v>
      </c>
    </row>
    <row r="19" spans="1:184" x14ac:dyDescent="0.45">
      <c r="A19">
        <v>2003</v>
      </c>
      <c r="B19">
        <v>81.765042018652835</v>
      </c>
      <c r="D19">
        <f t="shared" si="0"/>
        <v>33.722385257055507</v>
      </c>
      <c r="E19">
        <v>0.77719416286299803</v>
      </c>
      <c r="F19">
        <v>0.41931114792763602</v>
      </c>
      <c r="G19">
        <v>0.45349681407814302</v>
      </c>
      <c r="H19">
        <v>0.23062240483523799</v>
      </c>
      <c r="I19" t="s">
        <v>0</v>
      </c>
      <c r="J19">
        <v>0.33419955129053702</v>
      </c>
      <c r="K19">
        <v>0</v>
      </c>
      <c r="L19">
        <v>0.851269202601321</v>
      </c>
      <c r="M19">
        <v>1.1133470289523499</v>
      </c>
      <c r="N19">
        <v>0.40313861809659302</v>
      </c>
      <c r="O19">
        <v>0.56392164381860799</v>
      </c>
      <c r="P19">
        <v>-1.04616929820867E-2</v>
      </c>
      <c r="Q19">
        <v>0.19750768396244001</v>
      </c>
      <c r="R19">
        <v>0.25081766151753998</v>
      </c>
      <c r="S19">
        <v>0.18867087055753501</v>
      </c>
      <c r="T19">
        <v>0</v>
      </c>
      <c r="U19">
        <v>0.51704766988456097</v>
      </c>
      <c r="V19">
        <v>0.397477007045761</v>
      </c>
      <c r="W19">
        <v>0.12003412195930301</v>
      </c>
      <c r="X19">
        <v>0.462624626596987</v>
      </c>
      <c r="Y19">
        <v>0.49730308224143499</v>
      </c>
      <c r="Z19">
        <v>0.196888187564151</v>
      </c>
      <c r="AA19">
        <v>0.38822019604978197</v>
      </c>
      <c r="AB19">
        <v>0.44486519142307401</v>
      </c>
      <c r="AC19">
        <v>0.47717696704302598</v>
      </c>
      <c r="AD19">
        <v>0.44231604418651299</v>
      </c>
      <c r="AE19">
        <v>0.29933277962461402</v>
      </c>
      <c r="AF19">
        <v>0.26077844094577901</v>
      </c>
      <c r="AG19">
        <v>0.51100410269803798</v>
      </c>
      <c r="AH19">
        <v>0.633561781083118</v>
      </c>
      <c r="AI19">
        <v>0.49747963111833798</v>
      </c>
      <c r="AJ19">
        <v>0.41660336111114898</v>
      </c>
      <c r="AK19">
        <v>0.55866675789161502</v>
      </c>
      <c r="AL19">
        <v>0.35106055144855403</v>
      </c>
      <c r="AM19">
        <v>-1.92433477203753E-3</v>
      </c>
      <c r="AN19">
        <v>0.33606540179054201</v>
      </c>
      <c r="AO19">
        <v>0.43060068156090803</v>
      </c>
      <c r="AP19">
        <v>0</v>
      </c>
      <c r="AQ19">
        <v>0.68642021965572197</v>
      </c>
      <c r="AR19">
        <v>0.51058623629178601</v>
      </c>
      <c r="AS19">
        <v>0.49746185105226898</v>
      </c>
      <c r="AT19">
        <v>-4.0396622751568002E-2</v>
      </c>
      <c r="AU19">
        <v>0.89954870565824796</v>
      </c>
      <c r="AV19">
        <v>0.23171804197874299</v>
      </c>
      <c r="AW19">
        <v>0</v>
      </c>
      <c r="AX19">
        <v>0.22404280234264401</v>
      </c>
      <c r="AY19">
        <v>0.32301390909417799</v>
      </c>
      <c r="AZ19">
        <v>0.31176179174902602</v>
      </c>
      <c r="BA19">
        <v>0.25966004913444202</v>
      </c>
      <c r="BB19">
        <v>0.13590686513907099</v>
      </c>
      <c r="BC19">
        <v>0.44382128240191498</v>
      </c>
      <c r="BD19">
        <v>0</v>
      </c>
      <c r="BE19">
        <v>0.27025022947750799</v>
      </c>
      <c r="BF19">
        <v>0.40606116301894501</v>
      </c>
      <c r="BG19">
        <v>0.54786259285598604</v>
      </c>
      <c r="BH19">
        <v>0.36730793489051</v>
      </c>
      <c r="BI19">
        <v>0.36317625943846299</v>
      </c>
      <c r="BJ19">
        <v>0.48120698678885598</v>
      </c>
      <c r="BK19">
        <v>8.1547056416456098E-2</v>
      </c>
      <c r="BL19">
        <v>0.53231635987097703</v>
      </c>
      <c r="BM19">
        <v>0.280739368582682</v>
      </c>
      <c r="BN19">
        <v>0.39063635300215299</v>
      </c>
      <c r="BO19">
        <v>0.196234779088301</v>
      </c>
      <c r="BP19">
        <v>0</v>
      </c>
      <c r="BQ19">
        <v>0.266621615308058</v>
      </c>
      <c r="BR19">
        <v>0.38840349852149703</v>
      </c>
      <c r="BS19">
        <v>0.34367751704194999</v>
      </c>
      <c r="BT19">
        <v>0</v>
      </c>
      <c r="BU19">
        <v>0.31592367404057498</v>
      </c>
      <c r="BV19">
        <v>0.43856414296117902</v>
      </c>
      <c r="BW19">
        <v>0</v>
      </c>
      <c r="BX19">
        <v>0.398923606455789</v>
      </c>
      <c r="BY19">
        <v>0.27230216377905297</v>
      </c>
      <c r="BZ19">
        <v>0.40730538064335697</v>
      </c>
      <c r="CA19">
        <v>0.24096048258443201</v>
      </c>
      <c r="CB19">
        <v>0.429499499340465</v>
      </c>
      <c r="CC19">
        <v>0.30788981421755901</v>
      </c>
      <c r="CD19">
        <v>0.28793895799934599</v>
      </c>
      <c r="CE19">
        <v>0.86413606552882005</v>
      </c>
      <c r="CF19">
        <v>0.353094394358202</v>
      </c>
      <c r="CG19">
        <v>0.216618188999393</v>
      </c>
      <c r="CH19">
        <v>0.73207149280917105</v>
      </c>
      <c r="CI19">
        <v>0.24307327914231799</v>
      </c>
      <c r="CJ19">
        <v>0</v>
      </c>
      <c r="CK19">
        <v>0.29788240720352599</v>
      </c>
      <c r="CL19">
        <v>0.14632090224972899</v>
      </c>
      <c r="CM19">
        <v>0.155371113408</v>
      </c>
      <c r="CN19">
        <v>-0.10507796714683799</v>
      </c>
      <c r="CO19">
        <v>0.26309723557188902</v>
      </c>
      <c r="CR19">
        <v>0.77719416286299803</v>
      </c>
      <c r="CS19">
        <v>0.41931114792763602</v>
      </c>
      <c r="CT19">
        <v>0.45349681407814302</v>
      </c>
      <c r="CU19">
        <v>0.23062240483523799</v>
      </c>
      <c r="CV19" t="s">
        <v>0</v>
      </c>
      <c r="CW19">
        <v>0.33419955129053702</v>
      </c>
      <c r="CX19">
        <v>0</v>
      </c>
      <c r="CY19">
        <v>0.851269202601321</v>
      </c>
      <c r="CZ19">
        <v>1.1133470289523499</v>
      </c>
      <c r="DA19">
        <v>0.40313861809659302</v>
      </c>
      <c r="DB19">
        <v>0.56392164381860799</v>
      </c>
      <c r="DC19">
        <v>-1.04616929820867E-2</v>
      </c>
      <c r="DD19">
        <v>0.19750768396244001</v>
      </c>
      <c r="DE19">
        <v>0.25081766151753998</v>
      </c>
      <c r="DF19">
        <v>0.18867087055753501</v>
      </c>
      <c r="DG19">
        <v>0</v>
      </c>
      <c r="DH19">
        <v>0.51704766988456097</v>
      </c>
      <c r="DI19">
        <v>0.397477007045761</v>
      </c>
      <c r="DJ19">
        <v>0.12003412195930301</v>
      </c>
      <c r="DK19">
        <v>0.462624626596987</v>
      </c>
      <c r="DL19">
        <v>0.49730308224143499</v>
      </c>
      <c r="DM19">
        <v>0.196888187564151</v>
      </c>
      <c r="DN19">
        <v>0.38822019604978197</v>
      </c>
      <c r="DO19">
        <v>0.44486519142307401</v>
      </c>
      <c r="DP19">
        <v>0.47717696704302598</v>
      </c>
      <c r="DQ19">
        <v>0.44231604418651299</v>
      </c>
      <c r="DR19">
        <v>0.29933277962461402</v>
      </c>
      <c r="DS19">
        <v>0.26077844094577901</v>
      </c>
      <c r="DT19">
        <v>0.51100410269803798</v>
      </c>
      <c r="DU19">
        <v>0.633561781083118</v>
      </c>
      <c r="DV19">
        <v>0.49747963111833798</v>
      </c>
      <c r="DW19">
        <v>0.41660336111114898</v>
      </c>
      <c r="DX19">
        <v>0.55866675789161502</v>
      </c>
      <c r="DY19">
        <v>0.35106055144855403</v>
      </c>
      <c r="DZ19">
        <v>-1.92433477203753E-3</v>
      </c>
      <c r="EA19">
        <v>0.33606540179054201</v>
      </c>
      <c r="EB19">
        <v>0.43060068156090803</v>
      </c>
      <c r="EC19">
        <v>0</v>
      </c>
      <c r="ED19">
        <v>0.68642021965572197</v>
      </c>
      <c r="EE19">
        <v>0.51058623629178601</v>
      </c>
      <c r="EF19">
        <v>0.49746185105226898</v>
      </c>
      <c r="EG19">
        <v>-4.0396622751568002E-2</v>
      </c>
      <c r="EH19">
        <v>0.89954870565824796</v>
      </c>
      <c r="EI19">
        <v>0.23171804197874299</v>
      </c>
      <c r="EJ19">
        <v>0</v>
      </c>
      <c r="EK19">
        <v>0.22404280234264401</v>
      </c>
      <c r="EL19">
        <v>0.32301390909417799</v>
      </c>
      <c r="EM19">
        <v>0.31176179174902602</v>
      </c>
      <c r="EN19">
        <v>0.25966004913444202</v>
      </c>
      <c r="EO19">
        <v>0.13590686513907099</v>
      </c>
      <c r="EP19">
        <v>0.44382128240191498</v>
      </c>
      <c r="EQ19">
        <v>0</v>
      </c>
      <c r="ER19">
        <v>0.27025022947750799</v>
      </c>
      <c r="ES19">
        <v>0.40606116301894501</v>
      </c>
      <c r="ET19">
        <v>0.54786259285598604</v>
      </c>
      <c r="EU19">
        <v>0.36730793489051</v>
      </c>
      <c r="EV19">
        <v>0.36317625943846299</v>
      </c>
      <c r="EW19">
        <v>0.48120698678885598</v>
      </c>
      <c r="EX19">
        <v>8.1547056416456098E-2</v>
      </c>
      <c r="EY19">
        <v>0.53231635987097703</v>
      </c>
      <c r="EZ19">
        <v>0.280739368582682</v>
      </c>
      <c r="FA19">
        <v>0.39063635300215299</v>
      </c>
      <c r="FB19">
        <v>0.196234779088301</v>
      </c>
      <c r="FC19">
        <v>0</v>
      </c>
      <c r="FD19">
        <v>0.266621615308058</v>
      </c>
      <c r="FE19">
        <v>0.38840349852149703</v>
      </c>
      <c r="FF19">
        <v>0.34367751704194999</v>
      </c>
      <c r="FG19">
        <v>0</v>
      </c>
      <c r="FH19">
        <v>0.31592367404057498</v>
      </c>
      <c r="FI19">
        <v>0.43856414296117902</v>
      </c>
      <c r="FJ19">
        <v>0</v>
      </c>
      <c r="FK19">
        <v>0.398923606455789</v>
      </c>
      <c r="FL19">
        <v>0.27230216377905297</v>
      </c>
      <c r="FM19">
        <v>0.40730538064335697</v>
      </c>
      <c r="FN19">
        <v>0.24096048258443201</v>
      </c>
      <c r="FO19">
        <v>0.429499499340465</v>
      </c>
      <c r="FP19">
        <v>0.30788981421755901</v>
      </c>
      <c r="FQ19">
        <v>0.28793895799934599</v>
      </c>
      <c r="FR19">
        <v>0.86413606552882005</v>
      </c>
      <c r="FS19">
        <v>0.353094394358202</v>
      </c>
      <c r="FT19">
        <v>0.216618188999393</v>
      </c>
      <c r="FU19">
        <v>0.73207149280917105</v>
      </c>
      <c r="FV19">
        <v>0.24307327914231799</v>
      </c>
      <c r="FW19">
        <v>0</v>
      </c>
      <c r="FX19">
        <v>0.29788240720352599</v>
      </c>
      <c r="FY19">
        <v>0.14632090224972899</v>
      </c>
      <c r="FZ19">
        <v>0.155371113408</v>
      </c>
      <c r="GA19">
        <v>-0.10507796714683799</v>
      </c>
      <c r="GB19">
        <v>0.26309723557188902</v>
      </c>
    </row>
    <row r="20" spans="1:184" x14ac:dyDescent="0.45">
      <c r="A20">
        <v>2004</v>
      </c>
      <c r="B20">
        <v>72.993010814901936</v>
      </c>
      <c r="D20">
        <f t="shared" si="0"/>
        <v>27.781882830595389</v>
      </c>
      <c r="E20">
        <v>0.20804234143960801</v>
      </c>
      <c r="F20">
        <v>0.27116257453686399</v>
      </c>
      <c r="G20">
        <v>0.47189535625949602</v>
      </c>
      <c r="H20">
        <v>0.210023528972059</v>
      </c>
      <c r="I20">
        <v>0.71209449957287996</v>
      </c>
      <c r="J20">
        <v>0.40854072444443901</v>
      </c>
      <c r="K20">
        <v>0</v>
      </c>
      <c r="L20">
        <v>0.23539845290616601</v>
      </c>
      <c r="M20">
        <v>0.39662080120298998</v>
      </c>
      <c r="N20">
        <v>0.196849078980601</v>
      </c>
      <c r="O20">
        <v>0.258106237934836</v>
      </c>
      <c r="P20">
        <v>-0.190507044153327</v>
      </c>
      <c r="Q20">
        <v>0.57639850261451997</v>
      </c>
      <c r="R20">
        <v>0.34357012873048098</v>
      </c>
      <c r="S20">
        <v>0.35862467480202498</v>
      </c>
      <c r="T20">
        <v>0.14230323080455101</v>
      </c>
      <c r="U20">
        <v>0.58603345917371097</v>
      </c>
      <c r="V20">
        <v>0.25340247929795101</v>
      </c>
      <c r="W20">
        <v>0.414034636177051</v>
      </c>
      <c r="X20">
        <v>0.69989435663970101</v>
      </c>
      <c r="Y20">
        <v>0.52462865773399203</v>
      </c>
      <c r="Z20">
        <v>9.8370040690647004E-2</v>
      </c>
      <c r="AA20">
        <v>0.204333479966996</v>
      </c>
      <c r="AB20">
        <v>0.13715751022259501</v>
      </c>
      <c r="AC20">
        <v>0.285414656280361</v>
      </c>
      <c r="AD20">
        <v>0.27356304730500203</v>
      </c>
      <c r="AE20">
        <v>0.104729705161776</v>
      </c>
      <c r="AF20">
        <v>0.60124582100841095</v>
      </c>
      <c r="AG20">
        <v>0.571204591150828</v>
      </c>
      <c r="AH20">
        <v>0.20355800905916799</v>
      </c>
      <c r="AI20">
        <v>0.31473829193687503</v>
      </c>
      <c r="AJ20">
        <v>0.332874760308221</v>
      </c>
      <c r="AK20">
        <v>0.18391023204578399</v>
      </c>
      <c r="AL20">
        <v>0.29239283267416399</v>
      </c>
      <c r="AM20">
        <v>0.38818021933698299</v>
      </c>
      <c r="AN20">
        <v>0.14309807363395699</v>
      </c>
      <c r="AO20">
        <v>0.48663328956308499</v>
      </c>
      <c r="AP20">
        <v>0</v>
      </c>
      <c r="AQ20">
        <v>-4.9051257112835797E-2</v>
      </c>
      <c r="AR20">
        <v>0.111758732797096</v>
      </c>
      <c r="AS20">
        <v>0.40161760027573801</v>
      </c>
      <c r="AT20">
        <v>-2.0554991820959999E-3</v>
      </c>
      <c r="AU20">
        <v>0.59474999850044696</v>
      </c>
      <c r="AV20">
        <v>0.16119176176115299</v>
      </c>
      <c r="AW20">
        <v>0</v>
      </c>
      <c r="AX20">
        <v>0.140487409868334</v>
      </c>
      <c r="AY20">
        <v>0.439919781811966</v>
      </c>
      <c r="AZ20">
        <v>0.12656496043304699</v>
      </c>
      <c r="BA20">
        <v>0.370773904593929</v>
      </c>
      <c r="BB20">
        <v>0.76164000323581904</v>
      </c>
      <c r="BC20">
        <v>0.17473841841205501</v>
      </c>
      <c r="BD20">
        <v>0</v>
      </c>
      <c r="BE20">
        <v>0.16248366766667999</v>
      </c>
      <c r="BF20">
        <v>0.26507661546981498</v>
      </c>
      <c r="BG20">
        <v>0.15024906003612701</v>
      </c>
      <c r="BH20">
        <v>0.37543699130243202</v>
      </c>
      <c r="BI20">
        <v>0.18943232483580599</v>
      </c>
      <c r="BJ20">
        <v>0.270768632576604</v>
      </c>
      <c r="BK20">
        <v>6.7157103810672802E-2</v>
      </c>
      <c r="BL20">
        <v>0.45766730619325202</v>
      </c>
      <c r="BM20">
        <v>0.21626100869072201</v>
      </c>
      <c r="BN20">
        <v>0.44389777171912698</v>
      </c>
      <c r="BO20">
        <v>0.15884053229148101</v>
      </c>
      <c r="BP20">
        <v>0</v>
      </c>
      <c r="BQ20">
        <v>0.81767267559073697</v>
      </c>
      <c r="BR20">
        <v>8.5399752348074301E-2</v>
      </c>
      <c r="BS20">
        <v>0.46411577178390701</v>
      </c>
      <c r="BT20">
        <v>0</v>
      </c>
      <c r="BU20">
        <v>0.20345680906741301</v>
      </c>
      <c r="BV20">
        <v>0.68889928229268305</v>
      </c>
      <c r="BW20">
        <v>0</v>
      </c>
      <c r="BX20">
        <v>0.41913377527609902</v>
      </c>
      <c r="BY20">
        <v>0.19243241409470799</v>
      </c>
      <c r="BZ20">
        <v>0.233639177819568</v>
      </c>
      <c r="CA20">
        <v>0.43298528695758398</v>
      </c>
      <c r="CB20">
        <v>0.24237141189438799</v>
      </c>
      <c r="CC20">
        <v>0.154760525025399</v>
      </c>
      <c r="CD20">
        <v>8.5735845528790197E-2</v>
      </c>
      <c r="CE20">
        <v>-6.7838270789003993E-2</v>
      </c>
      <c r="CF20">
        <v>0.120038807189478</v>
      </c>
      <c r="CG20">
        <v>6.9763956410127795E-2</v>
      </c>
      <c r="CH20">
        <v>0.296949728372634</v>
      </c>
      <c r="CI20">
        <v>0.99373131841463302</v>
      </c>
      <c r="CJ20">
        <v>0</v>
      </c>
      <c r="CK20">
        <v>0.18978331889752401</v>
      </c>
      <c r="CL20">
        <v>8.9590910238933397E-2</v>
      </c>
      <c r="CM20">
        <v>0.48433520642475902</v>
      </c>
      <c r="CN20">
        <v>0.30688230986349402</v>
      </c>
      <c r="CO20">
        <v>0.53390763812515396</v>
      </c>
      <c r="CR20">
        <v>0.20804234143960801</v>
      </c>
      <c r="CS20">
        <v>0.27116257453686399</v>
      </c>
      <c r="CT20">
        <v>0.47189535625949602</v>
      </c>
      <c r="CU20">
        <v>0.210023528972059</v>
      </c>
      <c r="CV20">
        <v>0.71209449957287996</v>
      </c>
      <c r="CW20">
        <v>0.40854072444443901</v>
      </c>
      <c r="CX20">
        <v>0</v>
      </c>
      <c r="CY20">
        <v>0.23539845290616601</v>
      </c>
      <c r="CZ20">
        <v>0.39662080120298998</v>
      </c>
      <c r="DA20">
        <v>0.196849078980601</v>
      </c>
      <c r="DB20">
        <v>0.258106237934836</v>
      </c>
      <c r="DC20">
        <v>-0.190507044153327</v>
      </c>
      <c r="DD20">
        <v>0.57639850261451997</v>
      </c>
      <c r="DE20">
        <v>0.34357012873048098</v>
      </c>
      <c r="DF20">
        <v>0.35862467480202498</v>
      </c>
      <c r="DG20">
        <v>0.14230323080455101</v>
      </c>
      <c r="DH20">
        <v>0.58603345917371097</v>
      </c>
      <c r="DI20">
        <v>0.25340247929795101</v>
      </c>
      <c r="DJ20">
        <v>0.414034636177051</v>
      </c>
      <c r="DK20">
        <v>0.69989435663970101</v>
      </c>
      <c r="DL20">
        <v>0.52462865773399203</v>
      </c>
      <c r="DM20">
        <v>9.8370040690647004E-2</v>
      </c>
      <c r="DN20">
        <v>0.204333479966996</v>
      </c>
      <c r="DO20">
        <v>0.13715751022259501</v>
      </c>
      <c r="DP20">
        <v>0.285414656280361</v>
      </c>
      <c r="DQ20">
        <v>0.27356304730500203</v>
      </c>
      <c r="DR20">
        <v>0.104729705161776</v>
      </c>
      <c r="DS20">
        <v>0.60124582100841095</v>
      </c>
      <c r="DT20">
        <v>0.571204591150828</v>
      </c>
      <c r="DU20">
        <v>0.20355800905916799</v>
      </c>
      <c r="DV20">
        <v>0.31473829193687503</v>
      </c>
      <c r="DW20">
        <v>0.332874760308221</v>
      </c>
      <c r="DX20">
        <v>0.18391023204578399</v>
      </c>
      <c r="DY20">
        <v>0.29239283267416399</v>
      </c>
      <c r="DZ20">
        <v>0.38818021933698299</v>
      </c>
      <c r="EA20">
        <v>0.14309807363395699</v>
      </c>
      <c r="EB20">
        <v>0.48663328956308499</v>
      </c>
      <c r="EC20">
        <v>0</v>
      </c>
      <c r="ED20">
        <v>-4.9051257112835797E-2</v>
      </c>
      <c r="EE20">
        <v>0.111758732797096</v>
      </c>
      <c r="EF20">
        <v>0.40161760027573801</v>
      </c>
      <c r="EG20">
        <v>-2.0554991820959999E-3</v>
      </c>
      <c r="EH20">
        <v>0.59474999850044696</v>
      </c>
      <c r="EI20">
        <v>0.16119176176115299</v>
      </c>
      <c r="EJ20">
        <v>0</v>
      </c>
      <c r="EK20">
        <v>0.140487409868334</v>
      </c>
      <c r="EL20">
        <v>0.439919781811966</v>
      </c>
      <c r="EM20">
        <v>0.12656496043304699</v>
      </c>
      <c r="EN20">
        <v>0.370773904593929</v>
      </c>
      <c r="EO20">
        <v>0.76164000323581904</v>
      </c>
      <c r="EP20">
        <v>0.17473841841205501</v>
      </c>
      <c r="EQ20">
        <v>0</v>
      </c>
      <c r="ER20">
        <v>0.16248366766667999</v>
      </c>
      <c r="ES20">
        <v>0.26507661546981498</v>
      </c>
      <c r="ET20">
        <v>0.15024906003612701</v>
      </c>
      <c r="EU20">
        <v>0.37543699130243202</v>
      </c>
      <c r="EV20">
        <v>0.18943232483580599</v>
      </c>
      <c r="EW20">
        <v>0.270768632576604</v>
      </c>
      <c r="EX20">
        <v>6.7157103810672802E-2</v>
      </c>
      <c r="EY20">
        <v>0.45766730619325202</v>
      </c>
      <c r="EZ20">
        <v>0.21626100869072201</v>
      </c>
      <c r="FA20">
        <v>0.44389777171912698</v>
      </c>
      <c r="FB20">
        <v>0.15884053229148101</v>
      </c>
      <c r="FC20">
        <v>0</v>
      </c>
      <c r="FD20">
        <v>0.81767267559073697</v>
      </c>
      <c r="FE20">
        <v>8.5399752348074301E-2</v>
      </c>
      <c r="FF20">
        <v>0.46411577178390701</v>
      </c>
      <c r="FG20">
        <v>0</v>
      </c>
      <c r="FH20">
        <v>0.20345680906741301</v>
      </c>
      <c r="FI20">
        <v>0.68889928229268305</v>
      </c>
      <c r="FJ20">
        <v>0</v>
      </c>
      <c r="FK20">
        <v>0.41913377527609902</v>
      </c>
      <c r="FL20">
        <v>0.19243241409470799</v>
      </c>
      <c r="FM20">
        <v>0.233639177819568</v>
      </c>
      <c r="FN20">
        <v>0.43298528695758398</v>
      </c>
      <c r="FO20">
        <v>0.24237141189438799</v>
      </c>
      <c r="FP20">
        <v>0.154760525025399</v>
      </c>
      <c r="FQ20">
        <v>8.5735845528790197E-2</v>
      </c>
      <c r="FR20">
        <v>-6.7838270789003993E-2</v>
      </c>
      <c r="FS20">
        <v>0.120038807189478</v>
      </c>
      <c r="FT20">
        <v>6.9763956410127795E-2</v>
      </c>
      <c r="FU20">
        <v>0.296949728372634</v>
      </c>
      <c r="FV20">
        <v>0.99373131841463302</v>
      </c>
      <c r="FW20">
        <v>0</v>
      </c>
      <c r="FX20">
        <v>0.18978331889752401</v>
      </c>
      <c r="FY20">
        <v>8.9590910238933397E-2</v>
      </c>
      <c r="FZ20">
        <v>0.48433520642475902</v>
      </c>
      <c r="GA20">
        <v>0.30688230986349402</v>
      </c>
      <c r="GB20">
        <v>0.53390763812515396</v>
      </c>
    </row>
    <row r="21" spans="1:184" x14ac:dyDescent="0.45">
      <c r="A21">
        <v>2005</v>
      </c>
      <c r="B21">
        <v>76.80544804690598</v>
      </c>
      <c r="D21">
        <f t="shared" si="0"/>
        <v>22.027934779693989</v>
      </c>
      <c r="E21">
        <v>0.111014740353159</v>
      </c>
      <c r="F21">
        <v>0.13013891222992299</v>
      </c>
      <c r="G21">
        <v>0.24711284647477799</v>
      </c>
      <c r="H21">
        <v>0.18900686010421699</v>
      </c>
      <c r="I21">
        <v>-0.36041038598603398</v>
      </c>
      <c r="J21">
        <v>9.2295534844664601E-2</v>
      </c>
      <c r="K21">
        <v>0</v>
      </c>
      <c r="L21">
        <v>0.39307596802146799</v>
      </c>
      <c r="M21">
        <v>0.13500787393049701</v>
      </c>
      <c r="N21">
        <v>0.257276470488495</v>
      </c>
      <c r="O21">
        <v>0.101619248535655</v>
      </c>
      <c r="P21">
        <v>-9.9601055890658194E-2</v>
      </c>
      <c r="Q21">
        <v>0.82521566268105295</v>
      </c>
      <c r="R21">
        <v>0.166580514737037</v>
      </c>
      <c r="S21">
        <v>0.139083294199038</v>
      </c>
      <c r="T21">
        <v>0.41423551246157903</v>
      </c>
      <c r="U21">
        <v>0.46031591675526501</v>
      </c>
      <c r="V21">
        <v>0.227904877661981</v>
      </c>
      <c r="W21">
        <v>-1.7051528050333199E-2</v>
      </c>
      <c r="X21">
        <v>0.82901247658412403</v>
      </c>
      <c r="Y21">
        <v>0.244608175143365</v>
      </c>
      <c r="Z21">
        <v>0.13385751798003201</v>
      </c>
      <c r="AA21">
        <v>0.107252274011484</v>
      </c>
      <c r="AB21">
        <v>0.100577233173006</v>
      </c>
      <c r="AC21">
        <v>-0.41764987643903301</v>
      </c>
      <c r="AD21">
        <v>0.122532008570925</v>
      </c>
      <c r="AE21">
        <v>4.68506706044838E-2</v>
      </c>
      <c r="AF21">
        <v>0.166576411534506</v>
      </c>
      <c r="AG21">
        <v>0.44849004438057799</v>
      </c>
      <c r="AH21">
        <v>0.28338142540761901</v>
      </c>
      <c r="AI21">
        <v>0.110888282131215</v>
      </c>
      <c r="AJ21">
        <v>5.0183233422450103E-2</v>
      </c>
      <c r="AK21">
        <v>0.18781842899942</v>
      </c>
      <c r="AL21">
        <v>2.9399596897551099E-2</v>
      </c>
      <c r="AM21">
        <v>-9.0199109907007094E-2</v>
      </c>
      <c r="AN21">
        <v>0.23175077585232201</v>
      </c>
      <c r="AO21">
        <v>0.63491709526002704</v>
      </c>
      <c r="AP21">
        <v>0</v>
      </c>
      <c r="AQ21">
        <v>0.39835494254568199</v>
      </c>
      <c r="AR21">
        <v>0.46777408366115503</v>
      </c>
      <c r="AS21">
        <v>0.35325654557555902</v>
      </c>
      <c r="AT21">
        <v>3.2712413220589102E-3</v>
      </c>
      <c r="AU21">
        <v>0.28351546795528998</v>
      </c>
      <c r="AV21">
        <v>0.258780665902477</v>
      </c>
      <c r="AW21">
        <v>0.63805198655807005</v>
      </c>
      <c r="AX21">
        <v>-5.6380394636197997E-3</v>
      </c>
      <c r="AY21">
        <v>0.33103814234197798</v>
      </c>
      <c r="AZ21">
        <v>0.126174492958879</v>
      </c>
      <c r="BA21">
        <v>0.37217798308866301</v>
      </c>
      <c r="BB21">
        <v>1.39939751981931</v>
      </c>
      <c r="BC21">
        <v>5.1964565363961997E-2</v>
      </c>
      <c r="BD21">
        <v>0</v>
      </c>
      <c r="BE21">
        <v>0.132924044093709</v>
      </c>
      <c r="BF21">
        <v>-5.2877179072534398E-3</v>
      </c>
      <c r="BG21">
        <v>0.17619991309588001</v>
      </c>
      <c r="BH21">
        <v>0.26608423865617897</v>
      </c>
      <c r="BI21">
        <v>0.39761787940482302</v>
      </c>
      <c r="BJ21">
        <v>0.42359689508319598</v>
      </c>
      <c r="BK21">
        <v>5.9787212795004201E-2</v>
      </c>
      <c r="BL21">
        <v>0.217772329081206</v>
      </c>
      <c r="BM21">
        <v>0.217615554339531</v>
      </c>
      <c r="BN21">
        <v>0.22064225628738199</v>
      </c>
      <c r="BO21">
        <v>0.16187608194369099</v>
      </c>
      <c r="BP21">
        <v>0.67517668472460901</v>
      </c>
      <c r="BQ21">
        <v>0.33650375202003602</v>
      </c>
      <c r="BR21">
        <v>0.57850380940985102</v>
      </c>
      <c r="BS21">
        <v>0.50152266306288495</v>
      </c>
      <c r="BT21">
        <v>0</v>
      </c>
      <c r="BU21">
        <v>0.16917422251595601</v>
      </c>
      <c r="BV21">
        <v>0.101116328056433</v>
      </c>
      <c r="BW21">
        <v>0</v>
      </c>
      <c r="BX21">
        <v>0.25421981673197203</v>
      </c>
      <c r="BY21">
        <v>0.46734685103846402</v>
      </c>
      <c r="BZ21">
        <v>4.9007152955912403E-2</v>
      </c>
      <c r="CA21">
        <v>0.25881528183816199</v>
      </c>
      <c r="CB21">
        <v>0.10321190156946899</v>
      </c>
      <c r="CC21">
        <v>0.14489996336929001</v>
      </c>
      <c r="CD21">
        <v>2.8700206464486001E-2</v>
      </c>
      <c r="CE21">
        <v>9.5821738084236704E-2</v>
      </c>
      <c r="CF21">
        <v>-1.20687536953162E-2</v>
      </c>
      <c r="CG21">
        <v>6.6116772068555693E-2</v>
      </c>
      <c r="CH21">
        <v>0.46333619752701799</v>
      </c>
      <c r="CI21">
        <v>0.425196679968535</v>
      </c>
      <c r="CJ21">
        <v>0.36395378183090299</v>
      </c>
      <c r="CK21">
        <v>8.73854032292605E-2</v>
      </c>
      <c r="CL21">
        <v>2.4387136223374999E-2</v>
      </c>
      <c r="CM21">
        <v>-0.227158125986725</v>
      </c>
      <c r="CN21">
        <v>0.25813480699543501</v>
      </c>
      <c r="CO21">
        <v>0.81154147226317996</v>
      </c>
      <c r="CR21">
        <v>0.111014740353159</v>
      </c>
      <c r="CS21">
        <v>0.13013891222992299</v>
      </c>
      <c r="CT21">
        <v>0.24711284647477799</v>
      </c>
      <c r="CU21">
        <v>0.18900686010421699</v>
      </c>
      <c r="CV21">
        <v>-0.36041038598603398</v>
      </c>
      <c r="CW21">
        <v>9.2295534844664601E-2</v>
      </c>
      <c r="CX21">
        <v>0</v>
      </c>
      <c r="CY21">
        <v>0.39307596802146799</v>
      </c>
      <c r="CZ21">
        <v>0.13500787393049701</v>
      </c>
      <c r="DA21">
        <v>0.257276470488495</v>
      </c>
      <c r="DB21">
        <v>0.101619248535655</v>
      </c>
      <c r="DC21">
        <v>-9.9601055890658194E-2</v>
      </c>
      <c r="DD21">
        <v>0.82521566268105295</v>
      </c>
      <c r="DE21">
        <v>0.166580514737037</v>
      </c>
      <c r="DF21">
        <v>0.139083294199038</v>
      </c>
      <c r="DG21">
        <v>0.41423551246157903</v>
      </c>
      <c r="DH21">
        <v>0.46031591675526501</v>
      </c>
      <c r="DI21">
        <v>0.227904877661981</v>
      </c>
      <c r="DJ21">
        <v>-1.7051528050333199E-2</v>
      </c>
      <c r="DK21">
        <v>0.82901247658412403</v>
      </c>
      <c r="DL21">
        <v>0.244608175143365</v>
      </c>
      <c r="DM21">
        <v>0.13385751798003201</v>
      </c>
      <c r="DN21">
        <v>0.107252274011484</v>
      </c>
      <c r="DO21">
        <v>0.100577233173006</v>
      </c>
      <c r="DP21">
        <v>-0.41764987643903301</v>
      </c>
      <c r="DQ21">
        <v>0.122532008570925</v>
      </c>
      <c r="DR21">
        <v>4.68506706044838E-2</v>
      </c>
      <c r="DS21">
        <v>0.166576411534506</v>
      </c>
      <c r="DT21">
        <v>0.44849004438057799</v>
      </c>
      <c r="DU21">
        <v>0.28338142540761901</v>
      </c>
      <c r="DV21">
        <v>0.110888282131215</v>
      </c>
      <c r="DW21">
        <v>5.0183233422450103E-2</v>
      </c>
      <c r="DX21">
        <v>0.18781842899942</v>
      </c>
      <c r="DY21">
        <v>2.9399596897551099E-2</v>
      </c>
      <c r="DZ21">
        <v>-9.0199109907007094E-2</v>
      </c>
      <c r="EA21">
        <v>0.23175077585232201</v>
      </c>
      <c r="EB21">
        <v>0.63491709526002704</v>
      </c>
      <c r="EC21">
        <v>0</v>
      </c>
      <c r="ED21">
        <v>0.39835494254568199</v>
      </c>
      <c r="EE21">
        <v>0.46777408366115503</v>
      </c>
      <c r="EF21">
        <v>0.35325654557555902</v>
      </c>
      <c r="EG21">
        <v>3.2712413220589102E-3</v>
      </c>
      <c r="EH21">
        <v>0.28351546795528998</v>
      </c>
      <c r="EI21">
        <v>0.258780665902477</v>
      </c>
      <c r="EJ21">
        <v>0.63805198655807005</v>
      </c>
      <c r="EK21">
        <v>-5.6380394636197997E-3</v>
      </c>
      <c r="EL21">
        <v>0.33103814234197798</v>
      </c>
      <c r="EM21">
        <v>0.126174492958879</v>
      </c>
      <c r="EN21">
        <v>0.37217798308866301</v>
      </c>
      <c r="EO21">
        <v>1.39939751981931</v>
      </c>
      <c r="EP21">
        <v>5.1964565363961997E-2</v>
      </c>
      <c r="EQ21">
        <v>0</v>
      </c>
      <c r="ER21">
        <v>0.132924044093709</v>
      </c>
      <c r="ES21">
        <v>-5.2877179072534398E-3</v>
      </c>
      <c r="ET21">
        <v>0.17619991309588001</v>
      </c>
      <c r="EU21">
        <v>0.26608423865617897</v>
      </c>
      <c r="EV21">
        <v>0.39761787940482302</v>
      </c>
      <c r="EW21">
        <v>0.42359689508319598</v>
      </c>
      <c r="EX21">
        <v>5.9787212795004201E-2</v>
      </c>
      <c r="EY21">
        <v>0.217772329081206</v>
      </c>
      <c r="EZ21">
        <v>0.217615554339531</v>
      </c>
      <c r="FA21">
        <v>0.22064225628738199</v>
      </c>
      <c r="FB21">
        <v>0.16187608194369099</v>
      </c>
      <c r="FC21">
        <v>0.67517668472460901</v>
      </c>
      <c r="FD21">
        <v>0.33650375202003602</v>
      </c>
      <c r="FE21">
        <v>0.57850380940985102</v>
      </c>
      <c r="FF21">
        <v>0.50152266306288495</v>
      </c>
      <c r="FG21">
        <v>0</v>
      </c>
      <c r="FH21">
        <v>0.16917422251595601</v>
      </c>
      <c r="FI21">
        <v>0.101116328056433</v>
      </c>
      <c r="FJ21">
        <v>0</v>
      </c>
      <c r="FK21">
        <v>0.25421981673197203</v>
      </c>
      <c r="FL21">
        <v>0.46734685103846402</v>
      </c>
      <c r="FM21">
        <v>4.9007152955912403E-2</v>
      </c>
      <c r="FN21">
        <v>0.25881528183816199</v>
      </c>
      <c r="FO21">
        <v>0.10321190156946899</v>
      </c>
      <c r="FP21">
        <v>0.14489996336929001</v>
      </c>
      <c r="FQ21">
        <v>2.8700206464486001E-2</v>
      </c>
      <c r="FR21">
        <v>9.5821738084236704E-2</v>
      </c>
      <c r="FS21">
        <v>-1.20687536953162E-2</v>
      </c>
      <c r="FT21">
        <v>6.6116772068555693E-2</v>
      </c>
      <c r="FU21">
        <v>0.46333619752701799</v>
      </c>
      <c r="FV21">
        <v>0.425196679968535</v>
      </c>
      <c r="FW21">
        <v>0.36395378183090299</v>
      </c>
      <c r="FX21">
        <v>8.73854032292605E-2</v>
      </c>
      <c r="FY21">
        <v>2.4387136223374999E-2</v>
      </c>
      <c r="FZ21">
        <v>-0.227158125986725</v>
      </c>
      <c r="GA21">
        <v>0.25813480699543501</v>
      </c>
      <c r="GB21">
        <v>0.81154147226317996</v>
      </c>
    </row>
    <row r="22" spans="1:184" x14ac:dyDescent="0.45">
      <c r="A22">
        <v>2006</v>
      </c>
      <c r="B22">
        <v>68.579497422165488</v>
      </c>
      <c r="D22">
        <f t="shared" si="0"/>
        <v>23.776174199428144</v>
      </c>
      <c r="E22">
        <v>0.26234356730254599</v>
      </c>
      <c r="F22">
        <v>0.27794249979962099</v>
      </c>
      <c r="G22">
        <v>0.313386085994657</v>
      </c>
      <c r="H22">
        <v>8.6677618452074598E-2</v>
      </c>
      <c r="I22">
        <v>5.86261879590722E-2</v>
      </c>
      <c r="J22">
        <v>0.32197015108745902</v>
      </c>
      <c r="K22">
        <v>0</v>
      </c>
      <c r="L22">
        <v>0.35271903996732101</v>
      </c>
      <c r="M22">
        <v>0.49482902009154001</v>
      </c>
      <c r="N22">
        <v>0.126864454432387</v>
      </c>
      <c r="O22">
        <v>0.241297228035319</v>
      </c>
      <c r="P22">
        <v>0.69692639519620603</v>
      </c>
      <c r="Q22">
        <v>0.10208019983738501</v>
      </c>
      <c r="R22">
        <v>0.28999889107659799</v>
      </c>
      <c r="S22">
        <v>0.59698654304585097</v>
      </c>
      <c r="T22">
        <v>0.93505627221313603</v>
      </c>
      <c r="U22">
        <v>0.30148305645635998</v>
      </c>
      <c r="V22">
        <v>0.31893102259469103</v>
      </c>
      <c r="W22">
        <v>0.12021009766358</v>
      </c>
      <c r="X22">
        <v>0.10657097164108</v>
      </c>
      <c r="Y22">
        <v>0.33618347027411599</v>
      </c>
      <c r="Z22">
        <v>0.26159073670348099</v>
      </c>
      <c r="AA22">
        <v>0.32732504556777903</v>
      </c>
      <c r="AB22">
        <v>0.29595347246073</v>
      </c>
      <c r="AC22">
        <v>9.8598584383659399E-2</v>
      </c>
      <c r="AD22">
        <v>0.27901910947309499</v>
      </c>
      <c r="AE22">
        <v>0.28679210968195001</v>
      </c>
      <c r="AF22">
        <v>0.29976908620426701</v>
      </c>
      <c r="AG22">
        <v>-1.84467610085331E-2</v>
      </c>
      <c r="AH22">
        <v>0.31187011519747199</v>
      </c>
      <c r="AI22">
        <v>0.531836581576276</v>
      </c>
      <c r="AJ22">
        <v>0.369230057652986</v>
      </c>
      <c r="AK22">
        <v>0.19526528059404299</v>
      </c>
      <c r="AL22">
        <v>0.32368670910076702</v>
      </c>
      <c r="AM22">
        <v>9.9929100103243407E-2</v>
      </c>
      <c r="AN22">
        <v>8.4992383825197304E-3</v>
      </c>
      <c r="AO22">
        <v>-0.37687197200165601</v>
      </c>
      <c r="AP22">
        <v>0</v>
      </c>
      <c r="AQ22">
        <v>0.38087269597267198</v>
      </c>
      <c r="AR22">
        <v>-3.2349900588035899E-2</v>
      </c>
      <c r="AS22">
        <v>4.9274197941017103E-2</v>
      </c>
      <c r="AT22">
        <v>-0.45885944173216697</v>
      </c>
      <c r="AU22">
        <v>0.16929038516383399</v>
      </c>
      <c r="AV22">
        <v>0.36655050734110001</v>
      </c>
      <c r="AW22">
        <v>0.58963799193232402</v>
      </c>
      <c r="AX22">
        <v>0.27668509756357601</v>
      </c>
      <c r="AY22">
        <v>6.3802083010549807E-2</v>
      </c>
      <c r="AZ22">
        <v>6.1103800781060702E-2</v>
      </c>
      <c r="BA22">
        <v>0.35257976048390199</v>
      </c>
      <c r="BB22">
        <v>0.56198171693221199</v>
      </c>
      <c r="BC22">
        <v>0.54651878305447299</v>
      </c>
      <c r="BD22">
        <v>0</v>
      </c>
      <c r="BE22">
        <v>0.29724286613877599</v>
      </c>
      <c r="BF22">
        <v>0.175213532584721</v>
      </c>
      <c r="BG22">
        <v>0.26949030814147601</v>
      </c>
      <c r="BH22">
        <v>0.34294886245219902</v>
      </c>
      <c r="BI22">
        <v>0.14600746040339299</v>
      </c>
      <c r="BJ22">
        <v>2.0968046379965299E-2</v>
      </c>
      <c r="BK22">
        <v>0.39432682138835001</v>
      </c>
      <c r="BL22">
        <v>1.0201937267276</v>
      </c>
      <c r="BM22">
        <v>0.41974732927163599</v>
      </c>
      <c r="BN22">
        <v>0.447509054822611</v>
      </c>
      <c r="BO22">
        <v>0.28694746237652002</v>
      </c>
      <c r="BP22">
        <v>-0.55211475737973403</v>
      </c>
      <c r="BQ22">
        <v>0.34713028821705999</v>
      </c>
      <c r="BR22">
        <v>0.519019765066427</v>
      </c>
      <c r="BS22">
        <v>-0.30170172976972998</v>
      </c>
      <c r="BT22">
        <v>0</v>
      </c>
      <c r="BU22">
        <v>0.39185451019397199</v>
      </c>
      <c r="BV22">
        <v>8.7550269411862405E-2</v>
      </c>
      <c r="BW22">
        <v>0</v>
      </c>
      <c r="BX22">
        <v>0.19729022828340501</v>
      </c>
      <c r="BY22">
        <v>0.112569071511243</v>
      </c>
      <c r="BZ22">
        <v>0.39356107854572298</v>
      </c>
      <c r="CA22">
        <v>0.38865728607716099</v>
      </c>
      <c r="CB22">
        <v>0.34977405945129098</v>
      </c>
      <c r="CC22">
        <v>0.27095777953873401</v>
      </c>
      <c r="CD22">
        <v>0.17977355693407501</v>
      </c>
      <c r="CE22">
        <v>9.9459669511146806E-2</v>
      </c>
      <c r="CF22">
        <v>-6.0221807107821899E-2</v>
      </c>
      <c r="CG22">
        <v>0.41289742439073801</v>
      </c>
      <c r="CH22">
        <v>-6.3704855006448194E-2</v>
      </c>
      <c r="CI22">
        <v>0.396904000028316</v>
      </c>
      <c r="CJ22">
        <v>-0.37779130680595502</v>
      </c>
      <c r="CK22">
        <v>0.28355037087495599</v>
      </c>
      <c r="CL22">
        <v>0.142136827980028</v>
      </c>
      <c r="CM22">
        <v>0.554791511909972</v>
      </c>
      <c r="CN22">
        <v>0.85798378015888499</v>
      </c>
      <c r="CO22">
        <v>0.147655599738895</v>
      </c>
      <c r="CR22">
        <v>0.26234356730254599</v>
      </c>
      <c r="CS22">
        <v>0.27794249979962099</v>
      </c>
      <c r="CT22">
        <v>0.313386085994657</v>
      </c>
      <c r="CU22">
        <v>8.6677618452074598E-2</v>
      </c>
      <c r="CV22">
        <v>5.86261879590722E-2</v>
      </c>
      <c r="CW22">
        <v>0.32197015108745902</v>
      </c>
      <c r="CX22">
        <v>0</v>
      </c>
      <c r="CY22">
        <v>0.35271903996732101</v>
      </c>
      <c r="CZ22">
        <v>0.49482902009154001</v>
      </c>
      <c r="DA22">
        <v>0.126864454432387</v>
      </c>
      <c r="DB22">
        <v>0.241297228035319</v>
      </c>
      <c r="DC22">
        <v>0.69692639519620603</v>
      </c>
      <c r="DD22">
        <v>0.10208019983738501</v>
      </c>
      <c r="DE22">
        <v>0.28999889107659799</v>
      </c>
      <c r="DF22">
        <v>0.59698654304585097</v>
      </c>
      <c r="DG22">
        <v>0.93505627221313603</v>
      </c>
      <c r="DH22">
        <v>0.30148305645635998</v>
      </c>
      <c r="DI22">
        <v>0.31893102259469103</v>
      </c>
      <c r="DJ22">
        <v>0.12021009766358</v>
      </c>
      <c r="DK22">
        <v>0.10657097164108</v>
      </c>
      <c r="DL22">
        <v>0.33618347027411599</v>
      </c>
      <c r="DM22">
        <v>0.26159073670348099</v>
      </c>
      <c r="DN22">
        <v>0.32732504556777903</v>
      </c>
      <c r="DO22">
        <v>0.29595347246073</v>
      </c>
      <c r="DP22">
        <v>9.8598584383659399E-2</v>
      </c>
      <c r="DQ22">
        <v>0.27901910947309499</v>
      </c>
      <c r="DR22">
        <v>0.28679210968195001</v>
      </c>
      <c r="DS22">
        <v>0.29976908620426701</v>
      </c>
      <c r="DT22">
        <v>-1.84467610085331E-2</v>
      </c>
      <c r="DU22">
        <v>0.31187011519747199</v>
      </c>
      <c r="DV22">
        <v>0.531836581576276</v>
      </c>
      <c r="DW22">
        <v>0.369230057652986</v>
      </c>
      <c r="DX22">
        <v>0.19526528059404299</v>
      </c>
      <c r="DY22">
        <v>0.32368670910076702</v>
      </c>
      <c r="DZ22">
        <v>9.9929100103243407E-2</v>
      </c>
      <c r="EA22">
        <v>8.4992383825197304E-3</v>
      </c>
      <c r="EB22">
        <v>-0.37687197200165601</v>
      </c>
      <c r="EC22">
        <v>0</v>
      </c>
      <c r="ED22">
        <v>0.38087269597267198</v>
      </c>
      <c r="EE22">
        <v>-3.2349900588035899E-2</v>
      </c>
      <c r="EF22">
        <v>4.9274197941017103E-2</v>
      </c>
      <c r="EG22">
        <v>-0.45885944173216697</v>
      </c>
      <c r="EH22">
        <v>0.16929038516383399</v>
      </c>
      <c r="EI22">
        <v>0.36655050734110001</v>
      </c>
      <c r="EJ22">
        <v>0.58963799193232402</v>
      </c>
      <c r="EK22">
        <v>0.27668509756357601</v>
      </c>
      <c r="EL22">
        <v>6.3802083010549807E-2</v>
      </c>
      <c r="EM22">
        <v>6.1103800781060702E-2</v>
      </c>
      <c r="EN22">
        <v>0.35257976048390199</v>
      </c>
      <c r="EO22">
        <v>0.56198171693221199</v>
      </c>
      <c r="EP22">
        <v>0.54651878305447299</v>
      </c>
      <c r="EQ22">
        <v>0</v>
      </c>
      <c r="ER22">
        <v>0.29724286613877599</v>
      </c>
      <c r="ES22">
        <v>0.175213532584721</v>
      </c>
      <c r="ET22">
        <v>0.26949030814147601</v>
      </c>
      <c r="EU22">
        <v>0.34294886245219902</v>
      </c>
      <c r="EV22">
        <v>0.14600746040339299</v>
      </c>
      <c r="EW22">
        <v>2.0968046379965299E-2</v>
      </c>
      <c r="EX22">
        <v>0.39432682138835001</v>
      </c>
      <c r="EY22">
        <v>1.0201937267276</v>
      </c>
      <c r="EZ22">
        <v>0.41974732927163599</v>
      </c>
      <c r="FA22">
        <v>0.447509054822611</v>
      </c>
      <c r="FB22">
        <v>0.28694746237652002</v>
      </c>
      <c r="FC22">
        <v>-0.55211475737973403</v>
      </c>
      <c r="FD22">
        <v>0.34713028821705999</v>
      </c>
      <c r="FE22">
        <v>0.519019765066427</v>
      </c>
      <c r="FF22">
        <v>-0.30170172976972998</v>
      </c>
      <c r="FG22">
        <v>0</v>
      </c>
      <c r="FH22">
        <v>0.39185451019397199</v>
      </c>
      <c r="FI22">
        <v>8.7550269411862405E-2</v>
      </c>
      <c r="FJ22">
        <v>0</v>
      </c>
      <c r="FK22">
        <v>0.19729022828340501</v>
      </c>
      <c r="FL22">
        <v>0.112569071511243</v>
      </c>
      <c r="FM22">
        <v>0.39356107854572298</v>
      </c>
      <c r="FN22">
        <v>0.38865728607716099</v>
      </c>
      <c r="FO22">
        <v>0.34977405945129098</v>
      </c>
      <c r="FP22">
        <v>0.27095777953873401</v>
      </c>
      <c r="FQ22">
        <v>0.17977355693407501</v>
      </c>
      <c r="FR22">
        <v>9.9459669511146806E-2</v>
      </c>
      <c r="FS22">
        <v>-6.0221807107821899E-2</v>
      </c>
      <c r="FT22">
        <v>0.41289742439073801</v>
      </c>
      <c r="FU22">
        <v>-6.3704855006448194E-2</v>
      </c>
      <c r="FV22">
        <v>0.396904000028316</v>
      </c>
      <c r="FW22">
        <v>-0.37779130680595502</v>
      </c>
      <c r="FX22">
        <v>0.28355037087495599</v>
      </c>
      <c r="FY22">
        <v>0.142136827980028</v>
      </c>
      <c r="FZ22">
        <v>0.554791511909972</v>
      </c>
      <c r="GA22">
        <v>0.85798378015888499</v>
      </c>
      <c r="GB22">
        <v>0.147655599738895</v>
      </c>
    </row>
    <row r="23" spans="1:184" x14ac:dyDescent="0.45">
      <c r="A23">
        <v>2007</v>
      </c>
      <c r="B23">
        <v>62.650165906891992</v>
      </c>
      <c r="D23">
        <f t="shared" si="0"/>
        <v>24.186601040727911</v>
      </c>
      <c r="E23">
        <v>-4.1562122767234297E-2</v>
      </c>
      <c r="F23">
        <v>0.27178773493108199</v>
      </c>
      <c r="G23">
        <v>5.19777382566598E-2</v>
      </c>
      <c r="H23">
        <v>0.17504479927403799</v>
      </c>
      <c r="I23">
        <v>0.49386207426587198</v>
      </c>
      <c r="J23">
        <v>4.2611814560630699E-2</v>
      </c>
      <c r="K23">
        <v>0</v>
      </c>
      <c r="L23">
        <v>0.49085762169858799</v>
      </c>
      <c r="M23">
        <v>0.45714431917555698</v>
      </c>
      <c r="N23">
        <v>0.25117366695796001</v>
      </c>
      <c r="O23">
        <v>0.18522427921401699</v>
      </c>
      <c r="P23">
        <v>1.0326132859338899</v>
      </c>
      <c r="Q23">
        <v>0.17385939951731699</v>
      </c>
      <c r="R23">
        <v>0.75443820287874197</v>
      </c>
      <c r="S23">
        <v>0.58341675818048899</v>
      </c>
      <c r="T23">
        <v>0.27949294705583999</v>
      </c>
      <c r="U23">
        <v>0.405843640490959</v>
      </c>
      <c r="V23">
        <v>0.20358626307201499</v>
      </c>
      <c r="W23">
        <v>-3.8617277959786402E-2</v>
      </c>
      <c r="X23">
        <v>0.43655742587122198</v>
      </c>
      <c r="Y23">
        <v>-4.8822926747856203E-2</v>
      </c>
      <c r="Z23">
        <v>0.27060190071152201</v>
      </c>
      <c r="AA23">
        <v>0.145066134385861</v>
      </c>
      <c r="AB23">
        <v>0.27596089278545399</v>
      </c>
      <c r="AC23">
        <v>0.193205591132556</v>
      </c>
      <c r="AD23">
        <v>0.23696197128094701</v>
      </c>
      <c r="AE23">
        <v>0.31282983424932698</v>
      </c>
      <c r="AF23">
        <v>0.13448674078141501</v>
      </c>
      <c r="AG23">
        <v>0.103609005520926</v>
      </c>
      <c r="AH23">
        <v>0.612716174339623</v>
      </c>
      <c r="AI23">
        <v>0.37723080367440498</v>
      </c>
      <c r="AJ23">
        <v>-0.171042072612306</v>
      </c>
      <c r="AK23">
        <v>0.314658759328793</v>
      </c>
      <c r="AL23">
        <v>5.7745194742820603E-2</v>
      </c>
      <c r="AM23">
        <v>-0.120066625737364</v>
      </c>
      <c r="AN23">
        <v>-5.6024245047833897E-2</v>
      </c>
      <c r="AO23">
        <v>0.283998497582369</v>
      </c>
      <c r="AP23">
        <v>-1.5931848070565899E-2</v>
      </c>
      <c r="AQ23">
        <v>5.8403468384555297E-2</v>
      </c>
      <c r="AR23">
        <v>0.32224773618464198</v>
      </c>
      <c r="AS23">
        <v>-1.1243164690290099E-2</v>
      </c>
      <c r="AT23">
        <v>6.0201168554484E-2</v>
      </c>
      <c r="AU23">
        <v>0.13597586996651501</v>
      </c>
      <c r="AV23">
        <v>0.15912080735421399</v>
      </c>
      <c r="AW23">
        <v>0.82294792345657997</v>
      </c>
      <c r="AX23">
        <v>0.340941822086057</v>
      </c>
      <c r="AY23">
        <v>0.105462751331539</v>
      </c>
      <c r="AZ23">
        <v>0.41913550893763302</v>
      </c>
      <c r="BA23">
        <v>7.3820390723755097E-2</v>
      </c>
      <c r="BB23">
        <v>0.52901836641459299</v>
      </c>
      <c r="BC23">
        <v>0.31054435008416698</v>
      </c>
      <c r="BD23">
        <v>0</v>
      </c>
      <c r="BE23">
        <v>0.18545682410640199</v>
      </c>
      <c r="BF23">
        <v>5.8899039617967802E-2</v>
      </c>
      <c r="BG23">
        <v>0.64705117736492401</v>
      </c>
      <c r="BH23">
        <v>0.21764366030833701</v>
      </c>
      <c r="BI23">
        <v>0.46471062647737899</v>
      </c>
      <c r="BJ23">
        <v>0.332639181238158</v>
      </c>
      <c r="BK23">
        <v>3.5665746810313703E-2</v>
      </c>
      <c r="BL23">
        <v>0.34852752235179801</v>
      </c>
      <c r="BM23">
        <v>0.30849584436977801</v>
      </c>
      <c r="BN23">
        <v>0.24276785354279101</v>
      </c>
      <c r="BO23">
        <v>0.16762421336448199</v>
      </c>
      <c r="BP23">
        <v>0.38367949946119401</v>
      </c>
      <c r="BQ23">
        <v>0.23576757566932899</v>
      </c>
      <c r="BR23">
        <v>0.196091542726331</v>
      </c>
      <c r="BS23">
        <v>0.56290465840908599</v>
      </c>
      <c r="BT23">
        <v>0.41031478668638099</v>
      </c>
      <c r="BU23">
        <v>0.26333897985198501</v>
      </c>
      <c r="BV23">
        <v>0.15788376584531</v>
      </c>
      <c r="BW23">
        <v>0</v>
      </c>
      <c r="BX23">
        <v>0.175414204576232</v>
      </c>
      <c r="BY23">
        <v>0.28305551810047302</v>
      </c>
      <c r="BZ23">
        <v>0.13289159033752501</v>
      </c>
      <c r="CA23">
        <v>-0.12641980757219101</v>
      </c>
      <c r="CB23">
        <v>-2.79870001187837E-2</v>
      </c>
      <c r="CC23">
        <v>7.79051120763289E-2</v>
      </c>
      <c r="CD23">
        <v>6.2493728546081401E-2</v>
      </c>
      <c r="CE23">
        <v>0.38313672784472103</v>
      </c>
      <c r="CF23">
        <v>-1.9843043802772901E-2</v>
      </c>
      <c r="CG23">
        <v>0.163819108245087</v>
      </c>
      <c r="CH23">
        <v>0.53234300461644801</v>
      </c>
      <c r="CI23">
        <v>0.74813211314690398</v>
      </c>
      <c r="CJ23">
        <v>0.25991551983133199</v>
      </c>
      <c r="CK23">
        <v>7.1569865998022106E-2</v>
      </c>
      <c r="CL23">
        <v>1.7522525571953399E-3</v>
      </c>
      <c r="CM23">
        <v>0.217931766349614</v>
      </c>
      <c r="CN23">
        <v>0.22713431365436601</v>
      </c>
      <c r="CO23">
        <v>0.70029410196292596</v>
      </c>
      <c r="CR23">
        <v>-4.1562122767234297E-2</v>
      </c>
      <c r="CS23">
        <v>0.27178773493108199</v>
      </c>
      <c r="CT23">
        <v>5.19777382566598E-2</v>
      </c>
      <c r="CU23">
        <v>0.17504479927403799</v>
      </c>
      <c r="CV23">
        <v>0.49386207426587198</v>
      </c>
      <c r="CW23">
        <v>4.2611814560630699E-2</v>
      </c>
      <c r="CX23">
        <v>0</v>
      </c>
      <c r="CY23">
        <v>0.49085762169858799</v>
      </c>
      <c r="CZ23">
        <v>0.45714431917555698</v>
      </c>
      <c r="DA23">
        <v>0.25117366695796001</v>
      </c>
      <c r="DB23">
        <v>0.18522427921401699</v>
      </c>
      <c r="DC23">
        <v>1.0326132859338899</v>
      </c>
      <c r="DD23">
        <v>0.17385939951731699</v>
      </c>
      <c r="DE23">
        <v>0.75443820287874197</v>
      </c>
      <c r="DF23">
        <v>0.58341675818048899</v>
      </c>
      <c r="DG23">
        <v>0.27949294705583999</v>
      </c>
      <c r="DH23">
        <v>0.405843640490959</v>
      </c>
      <c r="DI23">
        <v>0.20358626307201499</v>
      </c>
      <c r="DJ23">
        <v>-3.8617277959786402E-2</v>
      </c>
      <c r="DK23">
        <v>0.43655742587122198</v>
      </c>
      <c r="DL23">
        <v>-4.8822926747856203E-2</v>
      </c>
      <c r="DM23">
        <v>0.27060190071152201</v>
      </c>
      <c r="DN23">
        <v>0.145066134385861</v>
      </c>
      <c r="DO23">
        <v>0.27596089278545399</v>
      </c>
      <c r="DP23">
        <v>0.193205591132556</v>
      </c>
      <c r="DQ23">
        <v>0.23696197128094701</v>
      </c>
      <c r="DR23">
        <v>0.31282983424932698</v>
      </c>
      <c r="DS23">
        <v>0.13448674078141501</v>
      </c>
      <c r="DT23">
        <v>0.103609005520926</v>
      </c>
      <c r="DU23">
        <v>0.612716174339623</v>
      </c>
      <c r="DV23">
        <v>0.37723080367440498</v>
      </c>
      <c r="DW23">
        <v>-0.171042072612306</v>
      </c>
      <c r="DX23">
        <v>0.314658759328793</v>
      </c>
      <c r="DY23">
        <v>5.7745194742820603E-2</v>
      </c>
      <c r="DZ23">
        <v>-0.120066625737364</v>
      </c>
      <c r="EA23">
        <v>-5.6024245047833897E-2</v>
      </c>
      <c r="EB23">
        <v>0.283998497582369</v>
      </c>
      <c r="EC23">
        <v>-1.5931848070565899E-2</v>
      </c>
      <c r="ED23">
        <v>5.8403468384555297E-2</v>
      </c>
      <c r="EE23">
        <v>0.32224773618464198</v>
      </c>
      <c r="EF23">
        <v>-1.1243164690290099E-2</v>
      </c>
      <c r="EG23">
        <v>6.0201168554484E-2</v>
      </c>
      <c r="EH23">
        <v>0.13597586996651501</v>
      </c>
      <c r="EI23">
        <v>0.15912080735421399</v>
      </c>
      <c r="EJ23">
        <v>0.82294792345657997</v>
      </c>
      <c r="EK23">
        <v>0.340941822086057</v>
      </c>
      <c r="EL23">
        <v>0.105462751331539</v>
      </c>
      <c r="EM23">
        <v>0.41913550893763302</v>
      </c>
      <c r="EN23">
        <v>7.3820390723755097E-2</v>
      </c>
      <c r="EO23">
        <v>0.52901836641459299</v>
      </c>
      <c r="EP23">
        <v>0.31054435008416698</v>
      </c>
      <c r="EQ23">
        <v>0</v>
      </c>
      <c r="ER23">
        <v>0.18545682410640199</v>
      </c>
      <c r="ES23">
        <v>5.8899039617967802E-2</v>
      </c>
      <c r="ET23">
        <v>0.64705117736492401</v>
      </c>
      <c r="EU23">
        <v>0.21764366030833701</v>
      </c>
      <c r="EV23">
        <v>0.46471062647737899</v>
      </c>
      <c r="EW23">
        <v>0.332639181238158</v>
      </c>
      <c r="EX23">
        <v>3.5665746810313703E-2</v>
      </c>
      <c r="EY23">
        <v>0.34852752235179801</v>
      </c>
      <c r="EZ23">
        <v>0.30849584436977801</v>
      </c>
      <c r="FA23">
        <v>0.24276785354279101</v>
      </c>
      <c r="FB23">
        <v>0.16762421336448199</v>
      </c>
      <c r="FC23">
        <v>0.38367949946119401</v>
      </c>
      <c r="FD23">
        <v>0.23576757566932899</v>
      </c>
      <c r="FE23">
        <v>0.196091542726331</v>
      </c>
      <c r="FF23">
        <v>0.56290465840908599</v>
      </c>
      <c r="FG23">
        <v>0.41031478668638099</v>
      </c>
      <c r="FH23">
        <v>0.26333897985198501</v>
      </c>
      <c r="FI23">
        <v>0.15788376584531</v>
      </c>
      <c r="FJ23">
        <v>0</v>
      </c>
      <c r="FK23">
        <v>0.175414204576232</v>
      </c>
      <c r="FL23">
        <v>0.28305551810047302</v>
      </c>
      <c r="FM23">
        <v>0.13289159033752501</v>
      </c>
      <c r="FN23">
        <v>-0.12641980757219101</v>
      </c>
      <c r="FO23">
        <v>-2.79870001187837E-2</v>
      </c>
      <c r="FP23">
        <v>7.79051120763289E-2</v>
      </c>
      <c r="FQ23">
        <v>6.2493728546081401E-2</v>
      </c>
      <c r="FR23">
        <v>0.38313672784472103</v>
      </c>
      <c r="FS23">
        <v>-1.9843043802772901E-2</v>
      </c>
      <c r="FT23">
        <v>0.163819108245087</v>
      </c>
      <c r="FU23">
        <v>0.53234300461644801</v>
      </c>
      <c r="FV23">
        <v>0.74813211314690398</v>
      </c>
      <c r="FW23">
        <v>0.25991551983133199</v>
      </c>
      <c r="FX23">
        <v>7.1569865998022106E-2</v>
      </c>
      <c r="FY23">
        <v>1.7522525571953399E-3</v>
      </c>
      <c r="FZ23">
        <v>0.217931766349614</v>
      </c>
      <c r="GA23">
        <v>0.22713431365436601</v>
      </c>
      <c r="GB23">
        <v>0.70029410196292596</v>
      </c>
    </row>
    <row r="24" spans="1:184" x14ac:dyDescent="0.45">
      <c r="A24">
        <v>2008</v>
      </c>
      <c r="B24">
        <v>61.510520091751474</v>
      </c>
      <c r="D24">
        <f t="shared" si="0"/>
        <v>-72.883745061230101</v>
      </c>
      <c r="E24">
        <v>-0.79995483286110203</v>
      </c>
      <c r="F24">
        <v>-0.71297812149877904</v>
      </c>
      <c r="G24">
        <v>-0.94140831653407997</v>
      </c>
      <c r="H24">
        <v>-0.16438723773894501</v>
      </c>
      <c r="I24">
        <v>-0.11060882741232</v>
      </c>
      <c r="J24">
        <v>-0.84820956842217599</v>
      </c>
      <c r="K24">
        <v>-0.307800987654957</v>
      </c>
      <c r="L24">
        <v>-0.82099356312362304</v>
      </c>
      <c r="M24">
        <v>-1.6369510247571</v>
      </c>
      <c r="N24">
        <v>-0.64350623563042397</v>
      </c>
      <c r="O24">
        <v>-0.50126661629157299</v>
      </c>
      <c r="P24">
        <v>-0.91210728912832495</v>
      </c>
      <c r="Q24">
        <v>-0.253173255356966</v>
      </c>
      <c r="R24">
        <v>-0.197792155516507</v>
      </c>
      <c r="S24">
        <v>-1.1824221458278701</v>
      </c>
      <c r="T24">
        <v>-1.5498179989157901</v>
      </c>
      <c r="U24">
        <v>-0.58847577238676396</v>
      </c>
      <c r="V24">
        <v>-0.64406951909849397</v>
      </c>
      <c r="W24">
        <v>-5.4173328610124501E-3</v>
      </c>
      <c r="X24">
        <v>-0.78957156228436698</v>
      </c>
      <c r="Y24">
        <v>-1.05468912027386</v>
      </c>
      <c r="Z24">
        <v>-0.81299475420373601</v>
      </c>
      <c r="AA24">
        <v>-0.56697965076513501</v>
      </c>
      <c r="AB24">
        <v>-0.56339588439132304</v>
      </c>
      <c r="AC24">
        <v>-0.12576578793813301</v>
      </c>
      <c r="AD24">
        <v>-1.1308984710766601</v>
      </c>
      <c r="AE24">
        <v>-0.64205970309304194</v>
      </c>
      <c r="AF24">
        <v>-0.85227890611551904</v>
      </c>
      <c r="AG24">
        <v>-2.9688781735318601</v>
      </c>
      <c r="AH24">
        <v>-1.04416758213257</v>
      </c>
      <c r="AI24">
        <v>-0.854770276045829</v>
      </c>
      <c r="AJ24">
        <v>-1.0772260519358099</v>
      </c>
      <c r="AK24">
        <v>-0.697402980235729</v>
      </c>
      <c r="AL24">
        <v>-0.657842793005602</v>
      </c>
      <c r="AM24">
        <v>-0.40046321201498702</v>
      </c>
      <c r="AN24">
        <v>-0.32991289813731201</v>
      </c>
      <c r="AO24">
        <v>-0.20447906269105101</v>
      </c>
      <c r="AP24">
        <v>-0.96754496324071904</v>
      </c>
      <c r="AQ24">
        <v>-0.45421174479621101</v>
      </c>
      <c r="AR24">
        <v>-0.589148212031541</v>
      </c>
      <c r="AS24">
        <v>-0.86972270758162695</v>
      </c>
      <c r="AT24">
        <v>-0.61627674916206898</v>
      </c>
      <c r="AU24">
        <v>-1.11948376471921</v>
      </c>
      <c r="AV24">
        <v>-0.88201997281305899</v>
      </c>
      <c r="AW24">
        <v>-1.25157189578469</v>
      </c>
      <c r="AX24">
        <v>-0.53457860723120598</v>
      </c>
      <c r="AY24">
        <v>-0.48684007613605002</v>
      </c>
      <c r="AZ24">
        <v>-0.68230919057793304</v>
      </c>
      <c r="BA24">
        <v>-0.514741823696656</v>
      </c>
      <c r="BB24">
        <v>-1.16616789225898</v>
      </c>
      <c r="BC24">
        <v>-0.18271093853602599</v>
      </c>
      <c r="BD24">
        <v>-0.17930412825876799</v>
      </c>
      <c r="BE24">
        <v>-0.80620461454758197</v>
      </c>
      <c r="BF24">
        <v>-0.68819615192593497</v>
      </c>
      <c r="BG24">
        <v>-0.60013339342547001</v>
      </c>
      <c r="BH24">
        <v>-1.00600625330114</v>
      </c>
      <c r="BI24">
        <v>-0.49474166121746799</v>
      </c>
      <c r="BJ24">
        <v>-1.09817287728428</v>
      </c>
      <c r="BK24">
        <v>-0.204236576027887</v>
      </c>
      <c r="BL24">
        <v>-0.93358113874794402</v>
      </c>
      <c r="BM24">
        <v>-0.73975815715085602</v>
      </c>
      <c r="BN24">
        <v>-0.89552728663516101</v>
      </c>
      <c r="BO24">
        <v>-0.69384302772373496</v>
      </c>
      <c r="BP24">
        <v>-0.33208065162483003</v>
      </c>
      <c r="BQ24">
        <v>-1.3976537979160399</v>
      </c>
      <c r="BR24">
        <v>-1.56666041992424</v>
      </c>
      <c r="BS24">
        <v>-0.71211038084659295</v>
      </c>
      <c r="BT24">
        <v>-1.5739708723308801</v>
      </c>
      <c r="BU24">
        <v>-0.70479052570752798</v>
      </c>
      <c r="BV24">
        <v>-0.27678467342845198</v>
      </c>
      <c r="BW24">
        <v>-0.51049224345566002</v>
      </c>
      <c r="BX24">
        <v>-0.55282864715003099</v>
      </c>
      <c r="BY24">
        <v>-0.56493646630102001</v>
      </c>
      <c r="BZ24">
        <v>-0.57080715908476698</v>
      </c>
      <c r="CA24">
        <v>-0.51088725411999802</v>
      </c>
      <c r="CB24">
        <v>-0.73942665686009101</v>
      </c>
      <c r="CC24">
        <v>-0.34259906162336801</v>
      </c>
      <c r="CD24">
        <v>-0.54891305486424902</v>
      </c>
      <c r="CE24">
        <v>-0.66395090228404197</v>
      </c>
      <c r="CF24">
        <v>-0.10418258235662101</v>
      </c>
      <c r="CG24">
        <v>2.8254927059723801E-2</v>
      </c>
      <c r="CH24">
        <v>-0.98847343465559701</v>
      </c>
      <c r="CI24">
        <v>-1.7275826028833401</v>
      </c>
      <c r="CJ24">
        <v>-1.2480138431488399</v>
      </c>
      <c r="CK24">
        <v>-0.69118466146914304</v>
      </c>
      <c r="CL24">
        <v>-0.458885604160229</v>
      </c>
      <c r="CM24">
        <v>-0.11079145854911999</v>
      </c>
      <c r="CN24">
        <v>-1.1592030590182401</v>
      </c>
      <c r="CO24">
        <v>-0.58542654209004097</v>
      </c>
      <c r="CR24">
        <v>-0.79995483286110203</v>
      </c>
      <c r="CS24">
        <v>-0.71297812149877904</v>
      </c>
      <c r="CT24">
        <v>-0.94140831653407997</v>
      </c>
      <c r="CU24">
        <v>-0.16438723773894501</v>
      </c>
      <c r="CV24">
        <v>-0.11060882741232</v>
      </c>
      <c r="CW24">
        <v>-0.84820956842217599</v>
      </c>
      <c r="CX24">
        <v>-0.307800987654957</v>
      </c>
      <c r="CY24">
        <v>-0.82099356312362304</v>
      </c>
      <c r="CZ24">
        <v>-1.6369510247571</v>
      </c>
      <c r="DA24">
        <v>-0.64350623563042397</v>
      </c>
      <c r="DB24">
        <v>-0.50126661629157299</v>
      </c>
      <c r="DC24">
        <v>-0.91210728912832495</v>
      </c>
      <c r="DD24">
        <v>-0.253173255356966</v>
      </c>
      <c r="DE24">
        <v>-0.197792155516507</v>
      </c>
      <c r="DF24">
        <v>-1.1824221458278701</v>
      </c>
      <c r="DG24">
        <v>-1.5498179989157901</v>
      </c>
      <c r="DH24">
        <v>-0.58847577238676396</v>
      </c>
      <c r="DI24">
        <v>-0.64406951909849397</v>
      </c>
      <c r="DJ24">
        <v>-5.4173328610124501E-3</v>
      </c>
      <c r="DK24">
        <v>-0.78957156228436698</v>
      </c>
      <c r="DL24">
        <v>-1.05468912027386</v>
      </c>
      <c r="DM24">
        <v>-0.81299475420373601</v>
      </c>
      <c r="DN24">
        <v>-0.56697965076513501</v>
      </c>
      <c r="DO24">
        <v>-0.56339588439132304</v>
      </c>
      <c r="DP24">
        <v>-0.12576578793813301</v>
      </c>
      <c r="DQ24">
        <v>-1.1308984710766601</v>
      </c>
      <c r="DR24">
        <v>-0.64205970309304194</v>
      </c>
      <c r="DS24">
        <v>-0.85227890611551904</v>
      </c>
      <c r="DT24">
        <v>-2.9688781735318601</v>
      </c>
      <c r="DU24">
        <v>-1.04416758213257</v>
      </c>
      <c r="DV24">
        <v>-0.854770276045829</v>
      </c>
      <c r="DW24">
        <v>-1.0772260519358099</v>
      </c>
      <c r="DX24">
        <v>-0.697402980235729</v>
      </c>
      <c r="DY24">
        <v>-0.657842793005602</v>
      </c>
      <c r="DZ24">
        <v>-0.40046321201498702</v>
      </c>
      <c r="EA24">
        <v>-0.32991289813731201</v>
      </c>
      <c r="EB24">
        <v>-0.20447906269105101</v>
      </c>
      <c r="EC24">
        <v>-0.96754496324071904</v>
      </c>
      <c r="ED24">
        <v>-0.45421174479621101</v>
      </c>
      <c r="EE24">
        <v>-0.589148212031541</v>
      </c>
      <c r="EF24">
        <v>-0.86972270758162695</v>
      </c>
      <c r="EG24">
        <v>-0.61627674916206898</v>
      </c>
      <c r="EH24">
        <v>-1.11948376471921</v>
      </c>
      <c r="EI24">
        <v>-0.88201997281305899</v>
      </c>
      <c r="EJ24">
        <v>-1.25157189578469</v>
      </c>
      <c r="EK24">
        <v>-0.53457860723120598</v>
      </c>
      <c r="EL24">
        <v>-0.48684007613605002</v>
      </c>
      <c r="EM24">
        <v>-0.68230919057793304</v>
      </c>
      <c r="EN24">
        <v>-0.514741823696656</v>
      </c>
      <c r="EO24">
        <v>-1.16616789225898</v>
      </c>
      <c r="EP24">
        <v>-0.18271093853602599</v>
      </c>
      <c r="EQ24">
        <v>-0.17930412825876799</v>
      </c>
      <c r="ER24">
        <v>-0.80620461454758197</v>
      </c>
      <c r="ES24">
        <v>-0.68819615192593497</v>
      </c>
      <c r="ET24">
        <v>-0.60013339342547001</v>
      </c>
      <c r="EU24">
        <v>-1.00600625330114</v>
      </c>
      <c r="EV24">
        <v>-0.49474166121746799</v>
      </c>
      <c r="EW24">
        <v>-1.09817287728428</v>
      </c>
      <c r="EX24">
        <v>-0.204236576027887</v>
      </c>
      <c r="EY24">
        <v>-0.93358113874794402</v>
      </c>
      <c r="EZ24">
        <v>-0.73975815715085602</v>
      </c>
      <c r="FA24">
        <v>-0.89552728663516101</v>
      </c>
      <c r="FB24">
        <v>-0.69384302772373496</v>
      </c>
      <c r="FC24">
        <v>-0.33208065162483003</v>
      </c>
      <c r="FD24">
        <v>-1.3976537979160399</v>
      </c>
      <c r="FE24">
        <v>-1.56666041992424</v>
      </c>
      <c r="FF24">
        <v>-0.71211038084659295</v>
      </c>
      <c r="FG24">
        <v>-1.5739708723308801</v>
      </c>
      <c r="FH24">
        <v>-0.70479052570752798</v>
      </c>
      <c r="FI24">
        <v>-0.27678467342845198</v>
      </c>
      <c r="FJ24">
        <v>-0.51049224345566002</v>
      </c>
      <c r="FK24">
        <v>-0.55282864715003099</v>
      </c>
      <c r="FL24">
        <v>-0.56493646630102001</v>
      </c>
      <c r="FM24">
        <v>-0.57080715908476698</v>
      </c>
      <c r="FN24">
        <v>-0.51088725411999802</v>
      </c>
      <c r="FO24">
        <v>-0.73942665686009101</v>
      </c>
      <c r="FP24">
        <v>-0.34259906162336801</v>
      </c>
      <c r="FQ24">
        <v>-0.54891305486424902</v>
      </c>
      <c r="FR24">
        <v>-0.66395090228404197</v>
      </c>
      <c r="FS24">
        <v>-0.10418258235662101</v>
      </c>
      <c r="FT24">
        <v>2.8254927059723801E-2</v>
      </c>
      <c r="FU24">
        <v>-0.98847343465559701</v>
      </c>
      <c r="FV24">
        <v>-1.7275826028833401</v>
      </c>
      <c r="FW24">
        <v>-1.2480138431488399</v>
      </c>
      <c r="FX24">
        <v>-0.69118466146914304</v>
      </c>
      <c r="FY24">
        <v>-0.458885604160229</v>
      </c>
      <c r="FZ24">
        <v>-0.11079145854911999</v>
      </c>
      <c r="GA24">
        <v>-1.1592030590182401</v>
      </c>
      <c r="GB24">
        <v>-0.58542654209004097</v>
      </c>
    </row>
    <row r="25" spans="1:184" x14ac:dyDescent="0.45">
      <c r="A25">
        <v>2009</v>
      </c>
      <c r="B25">
        <v>62.804745240605975</v>
      </c>
      <c r="D25">
        <f t="shared" si="0"/>
        <v>28.06305224879695</v>
      </c>
      <c r="E25">
        <v>0.54883556658960198</v>
      </c>
      <c r="F25">
        <v>0.58768782084369398</v>
      </c>
      <c r="G25">
        <v>0.44759807647030098</v>
      </c>
      <c r="H25">
        <v>-8.4203573927452202E-2</v>
      </c>
      <c r="I25">
        <v>0.45604196716829598</v>
      </c>
      <c r="J25">
        <v>0.51550162585684201</v>
      </c>
      <c r="K25">
        <v>0.19481912110817901</v>
      </c>
      <c r="L25">
        <v>0.78665736783109297</v>
      </c>
      <c r="M25">
        <v>0.185949315795951</v>
      </c>
      <c r="N25">
        <v>0.404325796123019</v>
      </c>
      <c r="O25">
        <v>0.57793679959369104</v>
      </c>
      <c r="P25">
        <v>0.77470369152084295</v>
      </c>
      <c r="Q25">
        <v>0.44344004931999798</v>
      </c>
      <c r="R25">
        <v>-0.102055168347985</v>
      </c>
      <c r="S25">
        <v>0.16755368983587601</v>
      </c>
      <c r="T25">
        <v>0.38872507137624102</v>
      </c>
      <c r="U25">
        <v>9.0869515200516504E-2</v>
      </c>
      <c r="V25">
        <v>0.25897891145492702</v>
      </c>
      <c r="W25">
        <v>-0.17587958954859001</v>
      </c>
      <c r="X25">
        <v>0.27771326904250698</v>
      </c>
      <c r="Y25">
        <v>0.380095878150361</v>
      </c>
      <c r="Z25">
        <v>0.161934198533813</v>
      </c>
      <c r="AA25">
        <v>0.27968937674205502</v>
      </c>
      <c r="AB25">
        <v>0.191490609698657</v>
      </c>
      <c r="AC25">
        <v>-0.55573507186024496</v>
      </c>
      <c r="AD25">
        <v>0.210685288021837</v>
      </c>
      <c r="AE25">
        <v>0.37579981424770198</v>
      </c>
      <c r="AF25">
        <v>0.54975014043220105</v>
      </c>
      <c r="AG25">
        <v>-0.208130559938357</v>
      </c>
      <c r="AH25">
        <v>0.43950098691358103</v>
      </c>
      <c r="AI25">
        <v>0.80682886127291797</v>
      </c>
      <c r="AJ25">
        <v>0.32521379920479598</v>
      </c>
      <c r="AK25">
        <v>0.63259321750762598</v>
      </c>
      <c r="AL25">
        <v>0.27666590510858202</v>
      </c>
      <c r="AM25">
        <v>-0.252133421277</v>
      </c>
      <c r="AN25">
        <v>5.0406416826851499E-2</v>
      </c>
      <c r="AO25">
        <v>-0.130772154102553</v>
      </c>
      <c r="AP25">
        <v>0.316317228488814</v>
      </c>
      <c r="AQ25">
        <v>-6.5270804931608306E-2</v>
      </c>
      <c r="AR25">
        <v>-0.17062559846486899</v>
      </c>
      <c r="AS25">
        <v>4.2833711516332397E-2</v>
      </c>
      <c r="AT25">
        <v>0.24756307657252399</v>
      </c>
      <c r="AU25">
        <v>0.39741281478762303</v>
      </c>
      <c r="AV25">
        <v>0.239799590726092</v>
      </c>
      <c r="AW25">
        <v>0.43429368071773899</v>
      </c>
      <c r="AX25">
        <v>0.35853396061985199</v>
      </c>
      <c r="AY25">
        <v>9.6865446987359993E-2</v>
      </c>
      <c r="AZ25">
        <v>0.39114309796089097</v>
      </c>
      <c r="BA25">
        <v>0.31002584191813998</v>
      </c>
      <c r="BB25">
        <v>0.26165130822931798</v>
      </c>
      <c r="BC25">
        <v>-2.13852101846519E-2</v>
      </c>
      <c r="BD25">
        <v>0.26337186116454703</v>
      </c>
      <c r="BE25">
        <v>0.44047726942737198</v>
      </c>
      <c r="BF25">
        <v>0.30013638413312899</v>
      </c>
      <c r="BG25">
        <v>-0.37817287058740501</v>
      </c>
      <c r="BH25">
        <v>0.58919579410195499</v>
      </c>
      <c r="BI25">
        <v>0.109757528298596</v>
      </c>
      <c r="BJ25">
        <v>0.39556439450478098</v>
      </c>
      <c r="BK25">
        <v>0.135523821058499</v>
      </c>
      <c r="BL25">
        <v>0.71094293278200804</v>
      </c>
      <c r="BM25">
        <v>0.39062377742813398</v>
      </c>
      <c r="BN25">
        <v>0.41107999881524698</v>
      </c>
      <c r="BO25">
        <v>0.34382665447809202</v>
      </c>
      <c r="BP25">
        <v>3.0158142051975801E-2</v>
      </c>
      <c r="BQ25">
        <v>0.46035506825205902</v>
      </c>
      <c r="BR25">
        <v>0.66597883341763797</v>
      </c>
      <c r="BS25">
        <v>-2.9480291272615902E-3</v>
      </c>
      <c r="BT25">
        <v>0.110032304112003</v>
      </c>
      <c r="BU25">
        <v>0.63285908713984396</v>
      </c>
      <c r="BV25">
        <v>-0.28034352326068201</v>
      </c>
      <c r="BW25">
        <v>9.1038677966438997E-2</v>
      </c>
      <c r="BX25">
        <v>0.48524924746196102</v>
      </c>
      <c r="BY25">
        <v>0.424171555064147</v>
      </c>
      <c r="BZ25">
        <v>0.224203461888134</v>
      </c>
      <c r="CA25">
        <v>0.68671929386372699</v>
      </c>
      <c r="CB25">
        <v>0.39965803178291398</v>
      </c>
      <c r="CC25">
        <v>0.23076756291093101</v>
      </c>
      <c r="CD25">
        <v>0.58679510823082603</v>
      </c>
      <c r="CE25">
        <v>0.58884569153773603</v>
      </c>
      <c r="CF25">
        <v>-0.11090773469493199</v>
      </c>
      <c r="CG25">
        <v>0.37982186919404198</v>
      </c>
      <c r="CH25">
        <v>0.69684389957628301</v>
      </c>
      <c r="CI25">
        <v>0.43513473851585599</v>
      </c>
      <c r="CJ25">
        <v>7.1532817139549301E-2</v>
      </c>
      <c r="CK25">
        <v>0.39518549112129903</v>
      </c>
      <c r="CL25">
        <v>0.256849216787777</v>
      </c>
      <c r="CM25">
        <v>0.21833092146295599</v>
      </c>
      <c r="CN25">
        <v>0.36895307947439299</v>
      </c>
      <c r="CO25">
        <v>0.100263390220782</v>
      </c>
      <c r="CR25">
        <v>0.54883556658960198</v>
      </c>
      <c r="CS25">
        <v>0.58768782084369398</v>
      </c>
      <c r="CT25">
        <v>0.44759807647030098</v>
      </c>
      <c r="CU25">
        <v>-8.4203573927452202E-2</v>
      </c>
      <c r="CV25">
        <v>0.45604196716829598</v>
      </c>
      <c r="CW25">
        <v>0.51550162585684201</v>
      </c>
      <c r="CX25">
        <v>0.19481912110817901</v>
      </c>
      <c r="CY25">
        <v>0.78665736783109297</v>
      </c>
      <c r="CZ25">
        <v>0.185949315795951</v>
      </c>
      <c r="DA25">
        <v>0.404325796123019</v>
      </c>
      <c r="DB25">
        <v>0.57793679959369104</v>
      </c>
      <c r="DC25">
        <v>0.77470369152084295</v>
      </c>
      <c r="DD25">
        <v>0.44344004931999798</v>
      </c>
      <c r="DE25">
        <v>-0.102055168347985</v>
      </c>
      <c r="DF25">
        <v>0.16755368983587601</v>
      </c>
      <c r="DG25">
        <v>0.38872507137624102</v>
      </c>
      <c r="DH25">
        <v>9.0869515200516504E-2</v>
      </c>
      <c r="DI25">
        <v>0.25897891145492702</v>
      </c>
      <c r="DJ25">
        <v>-0.17587958954859001</v>
      </c>
      <c r="DK25">
        <v>0.27771326904250698</v>
      </c>
      <c r="DL25">
        <v>0.380095878150361</v>
      </c>
      <c r="DM25">
        <v>0.161934198533813</v>
      </c>
      <c r="DN25">
        <v>0.27968937674205502</v>
      </c>
      <c r="DO25">
        <v>0.191490609698657</v>
      </c>
      <c r="DP25">
        <v>-0.55573507186024496</v>
      </c>
      <c r="DQ25">
        <v>0.210685288021837</v>
      </c>
      <c r="DR25">
        <v>0.37579981424770198</v>
      </c>
      <c r="DS25">
        <v>0.54975014043220105</v>
      </c>
      <c r="DT25">
        <v>-0.208130559938357</v>
      </c>
      <c r="DU25">
        <v>0.43950098691358103</v>
      </c>
      <c r="DV25">
        <v>0.80682886127291797</v>
      </c>
      <c r="DW25">
        <v>0.32521379920479598</v>
      </c>
      <c r="DX25">
        <v>0.63259321750762598</v>
      </c>
      <c r="DY25">
        <v>0.27666590510858202</v>
      </c>
      <c r="DZ25">
        <v>-0.252133421277</v>
      </c>
      <c r="EA25">
        <v>5.0406416826851499E-2</v>
      </c>
      <c r="EB25">
        <v>-0.130772154102553</v>
      </c>
      <c r="EC25">
        <v>0.316317228488814</v>
      </c>
      <c r="ED25">
        <v>-6.5270804931608306E-2</v>
      </c>
      <c r="EE25">
        <v>-0.17062559846486899</v>
      </c>
      <c r="EF25">
        <v>4.2833711516332397E-2</v>
      </c>
      <c r="EG25">
        <v>0.24756307657252399</v>
      </c>
      <c r="EH25">
        <v>0.39741281478762303</v>
      </c>
      <c r="EI25">
        <v>0.239799590726092</v>
      </c>
      <c r="EJ25">
        <v>0.43429368071773899</v>
      </c>
      <c r="EK25">
        <v>0.35853396061985199</v>
      </c>
      <c r="EL25">
        <v>9.6865446987359993E-2</v>
      </c>
      <c r="EM25">
        <v>0.39114309796089097</v>
      </c>
      <c r="EN25">
        <v>0.31002584191813998</v>
      </c>
      <c r="EO25">
        <v>0.26165130822931798</v>
      </c>
      <c r="EP25">
        <v>-2.13852101846519E-2</v>
      </c>
      <c r="EQ25">
        <v>0.26337186116454703</v>
      </c>
      <c r="ER25">
        <v>0.44047726942737198</v>
      </c>
      <c r="ES25">
        <v>0.30013638413312899</v>
      </c>
      <c r="ET25">
        <v>-0.37817287058740501</v>
      </c>
      <c r="EU25">
        <v>0.58919579410195499</v>
      </c>
      <c r="EV25">
        <v>0.109757528298596</v>
      </c>
      <c r="EW25">
        <v>0.39556439450478098</v>
      </c>
      <c r="EX25">
        <v>0.135523821058499</v>
      </c>
      <c r="EY25">
        <v>0.71094293278200804</v>
      </c>
      <c r="EZ25">
        <v>0.39062377742813398</v>
      </c>
      <c r="FA25">
        <v>0.41107999881524698</v>
      </c>
      <c r="FB25">
        <v>0.34382665447809202</v>
      </c>
      <c r="FC25">
        <v>3.0158142051975801E-2</v>
      </c>
      <c r="FD25">
        <v>0.46035506825205902</v>
      </c>
      <c r="FE25">
        <v>0.66597883341763797</v>
      </c>
      <c r="FF25">
        <v>-2.9480291272615902E-3</v>
      </c>
      <c r="FG25">
        <v>0.110032304112003</v>
      </c>
      <c r="FH25">
        <v>0.63285908713984396</v>
      </c>
      <c r="FI25">
        <v>-0.28034352326068201</v>
      </c>
      <c r="FJ25">
        <v>9.1038677966438997E-2</v>
      </c>
      <c r="FK25">
        <v>0.48524924746196102</v>
      </c>
      <c r="FL25">
        <v>0.424171555064147</v>
      </c>
      <c r="FM25">
        <v>0.224203461888134</v>
      </c>
      <c r="FN25">
        <v>0.68671929386372699</v>
      </c>
      <c r="FO25">
        <v>0.39965803178291398</v>
      </c>
      <c r="FP25">
        <v>0.23076756291093101</v>
      </c>
      <c r="FQ25">
        <v>0.58679510823082603</v>
      </c>
      <c r="FR25">
        <v>0.58884569153773603</v>
      </c>
      <c r="FS25">
        <v>-0.11090773469493199</v>
      </c>
      <c r="FT25">
        <v>0.37982186919404198</v>
      </c>
      <c r="FU25">
        <v>0.69684389957628301</v>
      </c>
      <c r="FV25">
        <v>0.43513473851585599</v>
      </c>
      <c r="FW25">
        <v>7.1532817139549301E-2</v>
      </c>
      <c r="FX25">
        <v>0.39518549112129903</v>
      </c>
      <c r="FY25">
        <v>0.256849216787777</v>
      </c>
      <c r="FZ25">
        <v>0.21833092146295599</v>
      </c>
      <c r="GA25">
        <v>0.36895307947439299</v>
      </c>
      <c r="GB25">
        <v>0.100263390220782</v>
      </c>
    </row>
    <row r="26" spans="1:184" x14ac:dyDescent="0.45">
      <c r="A26">
        <v>2010</v>
      </c>
      <c r="B26">
        <v>58.064171738242273</v>
      </c>
      <c r="D26">
        <f t="shared" si="0"/>
        <v>10.427414989993517</v>
      </c>
      <c r="E26">
        <v>0.31397609050973102</v>
      </c>
      <c r="F26">
        <v>0.15133065226117401</v>
      </c>
      <c r="G26">
        <v>0.12800355460322899</v>
      </c>
      <c r="H26">
        <v>-5.5187038407336297E-2</v>
      </c>
      <c r="I26">
        <v>0.61537820571395196</v>
      </c>
      <c r="J26">
        <v>2.9546591910219001E-2</v>
      </c>
      <c r="K26">
        <v>-7.7039096714203406E-2</v>
      </c>
      <c r="L26">
        <v>1.9221235788500299E-2</v>
      </c>
      <c r="M26">
        <v>-0.235433883443673</v>
      </c>
      <c r="N26">
        <v>0.18419142589575499</v>
      </c>
      <c r="O26">
        <v>0.38224268775426201</v>
      </c>
      <c r="P26">
        <v>0.109495014004224</v>
      </c>
      <c r="Q26">
        <v>0.40743048555933797</v>
      </c>
      <c r="R26">
        <v>0.146459438026944</v>
      </c>
      <c r="S26">
        <v>-4.1987265887603299E-2</v>
      </c>
      <c r="T26">
        <v>-0.47504036917739301</v>
      </c>
      <c r="U26">
        <v>-0.11393652300054199</v>
      </c>
      <c r="V26">
        <v>0.23478788042316501</v>
      </c>
      <c r="W26">
        <v>0.233514828061021</v>
      </c>
      <c r="X26">
        <v>8.2692769306542194E-2</v>
      </c>
      <c r="Y26">
        <v>0.45663548678473598</v>
      </c>
      <c r="Z26">
        <v>7.3896335123718598E-2</v>
      </c>
      <c r="AA26">
        <v>-1.3905735053508299E-2</v>
      </c>
      <c r="AB26">
        <v>6.2645845752250698E-2</v>
      </c>
      <c r="AC26">
        <v>0.67127636209629205</v>
      </c>
      <c r="AD26">
        <v>-0.50854646805736903</v>
      </c>
      <c r="AE26">
        <v>5.1627856078739501E-2</v>
      </c>
      <c r="AF26">
        <v>-0.120535052585379</v>
      </c>
      <c r="AG26">
        <v>0.22748204672032901</v>
      </c>
      <c r="AH26">
        <v>0.13624072446181401</v>
      </c>
      <c r="AI26">
        <v>0.42755269007855601</v>
      </c>
      <c r="AJ26">
        <v>-7.0636052909343106E-2</v>
      </c>
      <c r="AK26">
        <v>0.20835642845730801</v>
      </c>
      <c r="AL26">
        <v>-0.11952240222009899</v>
      </c>
      <c r="AM26">
        <v>0.186816091714926</v>
      </c>
      <c r="AN26">
        <v>0.130456898427699</v>
      </c>
      <c r="AO26">
        <v>-2.4901105882046502E-2</v>
      </c>
      <c r="AP26">
        <v>-5.2012557305560897E-2</v>
      </c>
      <c r="AQ26">
        <v>0.24627725068358</v>
      </c>
      <c r="AR26">
        <v>0.213637838648773</v>
      </c>
      <c r="AS26">
        <v>0.21538301623700401</v>
      </c>
      <c r="AT26">
        <v>-0.10461005033998499</v>
      </c>
      <c r="AU26">
        <v>0.37309938989396302</v>
      </c>
      <c r="AV26">
        <v>5.7104778818736601E-2</v>
      </c>
      <c r="AW26">
        <v>-0.26014215992393103</v>
      </c>
      <c r="AX26">
        <v>0.27186744819819603</v>
      </c>
      <c r="AY26">
        <v>5.6460351322392098E-3</v>
      </c>
      <c r="AZ26">
        <v>0.11163783443135999</v>
      </c>
      <c r="BA26">
        <v>0.19351226574594499</v>
      </c>
      <c r="BB26">
        <v>4.2366655332957297E-2</v>
      </c>
      <c r="BC26">
        <v>0.140791147157592</v>
      </c>
      <c r="BD26">
        <v>0.25807838907359698</v>
      </c>
      <c r="BE26">
        <v>2.3041291482351199E-2</v>
      </c>
      <c r="BF26">
        <v>4.8973535494230301E-2</v>
      </c>
      <c r="BG26">
        <v>0.14321180161053301</v>
      </c>
      <c r="BH26">
        <v>9.35858762829304E-2</v>
      </c>
      <c r="BI26">
        <v>6.6294468428733197E-2</v>
      </c>
      <c r="BJ26">
        <v>0.21091302293126399</v>
      </c>
      <c r="BK26">
        <v>3.0792868606945401E-2</v>
      </c>
      <c r="BL26">
        <v>0.47666755281489898</v>
      </c>
      <c r="BM26">
        <v>0.40597639536587399</v>
      </c>
      <c r="BN26">
        <v>0.11163946246631801</v>
      </c>
      <c r="BO26">
        <v>-6.1165476246544601E-2</v>
      </c>
      <c r="BP26">
        <v>0.22397727691505301</v>
      </c>
      <c r="BQ26">
        <v>2.26887601556434E-2</v>
      </c>
      <c r="BR26">
        <v>0.10428540364557801</v>
      </c>
      <c r="BS26">
        <v>5.1706788669126501E-2</v>
      </c>
      <c r="BT26">
        <v>-0.18064114970248299</v>
      </c>
      <c r="BU26">
        <v>0.242325069452339</v>
      </c>
      <c r="BV26">
        <v>-0.21855902713044101</v>
      </c>
      <c r="BW26">
        <v>-0.12810266771300699</v>
      </c>
      <c r="BX26">
        <v>0.288894332035116</v>
      </c>
      <c r="BY26">
        <v>0.17543194693803801</v>
      </c>
      <c r="BZ26">
        <v>-0.30041267974656</v>
      </c>
      <c r="CA26">
        <v>0.60484706604239802</v>
      </c>
      <c r="CB26">
        <v>0.23708150911269299</v>
      </c>
      <c r="CC26">
        <v>0.140486626665077</v>
      </c>
      <c r="CD26">
        <v>0.17406745518222</v>
      </c>
      <c r="CE26">
        <v>0.45414004335798402</v>
      </c>
      <c r="CF26">
        <v>9.3439346119014201E-3</v>
      </c>
      <c r="CG26">
        <v>8.4937712210057401E-2</v>
      </c>
      <c r="CH26">
        <v>0.170604440805743</v>
      </c>
      <c r="CI26">
        <v>0.43075963910857201</v>
      </c>
      <c r="CJ26">
        <v>-4.7595055974802999E-2</v>
      </c>
      <c r="CK26">
        <v>0.114848182821227</v>
      </c>
      <c r="CL26">
        <v>9.6608363152923496E-2</v>
      </c>
      <c r="CM26">
        <v>-0.59620465101978604</v>
      </c>
      <c r="CN26">
        <v>-0.12709609766786201</v>
      </c>
      <c r="CO26">
        <v>0.17482140596955101</v>
      </c>
      <c r="CR26">
        <v>0.31397609050973102</v>
      </c>
      <c r="CS26">
        <v>0.15133065226117401</v>
      </c>
      <c r="CT26">
        <v>0.12800355460322899</v>
      </c>
      <c r="CU26">
        <v>-5.5187038407336297E-2</v>
      </c>
      <c r="CV26">
        <v>0.61537820571395196</v>
      </c>
      <c r="CW26">
        <v>2.9546591910219001E-2</v>
      </c>
      <c r="CX26">
        <v>-7.7039096714203406E-2</v>
      </c>
      <c r="CY26">
        <v>1.9221235788500299E-2</v>
      </c>
      <c r="CZ26">
        <v>-0.235433883443673</v>
      </c>
      <c r="DA26">
        <v>0.18419142589575499</v>
      </c>
      <c r="DB26">
        <v>0.38224268775426201</v>
      </c>
      <c r="DC26">
        <v>0.109495014004224</v>
      </c>
      <c r="DD26">
        <v>0.40743048555933797</v>
      </c>
      <c r="DE26">
        <v>0.146459438026944</v>
      </c>
      <c r="DF26">
        <v>-4.1987265887603299E-2</v>
      </c>
      <c r="DG26">
        <v>-0.47504036917739301</v>
      </c>
      <c r="DH26">
        <v>-0.11393652300054199</v>
      </c>
      <c r="DI26">
        <v>0.23478788042316501</v>
      </c>
      <c r="DJ26">
        <v>0.233514828061021</v>
      </c>
      <c r="DK26">
        <v>8.2692769306542194E-2</v>
      </c>
      <c r="DL26">
        <v>0.45663548678473598</v>
      </c>
      <c r="DM26">
        <v>7.3896335123718598E-2</v>
      </c>
      <c r="DN26">
        <v>-1.3905735053508299E-2</v>
      </c>
      <c r="DO26">
        <v>6.2645845752250698E-2</v>
      </c>
      <c r="DP26">
        <v>0.67127636209629205</v>
      </c>
      <c r="DQ26">
        <v>-0.50854646805736903</v>
      </c>
      <c r="DR26">
        <v>5.1627856078739501E-2</v>
      </c>
      <c r="DS26">
        <v>-0.120535052585379</v>
      </c>
      <c r="DT26">
        <v>0.22748204672032901</v>
      </c>
      <c r="DU26">
        <v>0.13624072446181401</v>
      </c>
      <c r="DV26">
        <v>0.42755269007855601</v>
      </c>
      <c r="DW26">
        <v>-7.0636052909343106E-2</v>
      </c>
      <c r="DX26">
        <v>0.20835642845730801</v>
      </c>
      <c r="DY26">
        <v>-0.11952240222009899</v>
      </c>
      <c r="DZ26">
        <v>0.186816091714926</v>
      </c>
      <c r="EA26">
        <v>0.130456898427699</v>
      </c>
      <c r="EB26">
        <v>-2.4901105882046502E-2</v>
      </c>
      <c r="EC26">
        <v>-5.2012557305560897E-2</v>
      </c>
      <c r="ED26">
        <v>0.24627725068358</v>
      </c>
      <c r="EE26">
        <v>0.213637838648773</v>
      </c>
      <c r="EF26">
        <v>0.21538301623700401</v>
      </c>
      <c r="EG26">
        <v>-0.10461005033998499</v>
      </c>
      <c r="EH26">
        <v>0.37309938989396302</v>
      </c>
      <c r="EI26">
        <v>5.7104778818736601E-2</v>
      </c>
      <c r="EJ26">
        <v>-0.26014215992393103</v>
      </c>
      <c r="EK26">
        <v>0.27186744819819603</v>
      </c>
      <c r="EL26">
        <v>5.6460351322392098E-3</v>
      </c>
      <c r="EM26">
        <v>0.11163783443135999</v>
      </c>
      <c r="EN26">
        <v>0.19351226574594499</v>
      </c>
      <c r="EO26">
        <v>4.2366655332957297E-2</v>
      </c>
      <c r="EP26">
        <v>0.140791147157592</v>
      </c>
      <c r="EQ26">
        <v>0.25807838907359698</v>
      </c>
      <c r="ER26">
        <v>2.3041291482351199E-2</v>
      </c>
      <c r="ES26">
        <v>4.8973535494230301E-2</v>
      </c>
      <c r="ET26">
        <v>0.14321180161053301</v>
      </c>
      <c r="EU26">
        <v>9.35858762829304E-2</v>
      </c>
      <c r="EV26">
        <v>6.6294468428733197E-2</v>
      </c>
      <c r="EW26">
        <v>0.21091302293126399</v>
      </c>
      <c r="EX26">
        <v>3.0792868606945401E-2</v>
      </c>
      <c r="EY26">
        <v>0.47666755281489898</v>
      </c>
      <c r="EZ26">
        <v>0.40597639536587399</v>
      </c>
      <c r="FA26">
        <v>0.11163946246631801</v>
      </c>
      <c r="FB26">
        <v>-6.1165476246544601E-2</v>
      </c>
      <c r="FC26">
        <v>0.22397727691505301</v>
      </c>
      <c r="FD26">
        <v>2.26887601556434E-2</v>
      </c>
      <c r="FE26">
        <v>0.10428540364557801</v>
      </c>
      <c r="FF26">
        <v>5.1706788669126501E-2</v>
      </c>
      <c r="FG26">
        <v>-0.18064114970248299</v>
      </c>
      <c r="FH26">
        <v>0.242325069452339</v>
      </c>
      <c r="FI26">
        <v>-0.21855902713044101</v>
      </c>
      <c r="FJ26">
        <v>-0.12810266771300699</v>
      </c>
      <c r="FK26">
        <v>0.288894332035116</v>
      </c>
      <c r="FL26">
        <v>0.17543194693803801</v>
      </c>
      <c r="FM26">
        <v>-0.30041267974656</v>
      </c>
      <c r="FN26">
        <v>0.60484706604239802</v>
      </c>
      <c r="FO26">
        <v>0.23708150911269299</v>
      </c>
      <c r="FP26">
        <v>0.140486626665077</v>
      </c>
      <c r="FQ26">
        <v>0.17406745518222</v>
      </c>
      <c r="FR26">
        <v>0.45414004335798402</v>
      </c>
      <c r="FS26">
        <v>9.3439346119014201E-3</v>
      </c>
      <c r="FT26">
        <v>8.4937712210057401E-2</v>
      </c>
      <c r="FU26">
        <v>0.170604440805743</v>
      </c>
      <c r="FV26">
        <v>0.43075963910857201</v>
      </c>
      <c r="FW26">
        <v>-4.7595055974802999E-2</v>
      </c>
      <c r="FX26">
        <v>0.114848182821227</v>
      </c>
      <c r="FY26">
        <v>9.6608363152923496E-2</v>
      </c>
      <c r="FZ26">
        <v>-0.59620465101978604</v>
      </c>
      <c r="GA26">
        <v>-0.12709609766786201</v>
      </c>
      <c r="GB26">
        <v>0.17482140596955101</v>
      </c>
    </row>
    <row r="27" spans="1:184" x14ac:dyDescent="0.45">
      <c r="A27">
        <v>2011</v>
      </c>
      <c r="B27">
        <v>58.020248509200336</v>
      </c>
      <c r="D27">
        <f t="shared" si="0"/>
        <v>-19.417506721939407</v>
      </c>
      <c r="E27">
        <v>-0.42836786096212798</v>
      </c>
      <c r="F27">
        <v>-0.118723463529328</v>
      </c>
      <c r="G27">
        <v>-0.37621242268953903</v>
      </c>
      <c r="H27">
        <v>-0.22413170958572401</v>
      </c>
      <c r="I27">
        <v>-0.53893778452156005</v>
      </c>
      <c r="J27">
        <v>-0.122292113830877</v>
      </c>
      <c r="K27">
        <v>-4.9802099458036903E-2</v>
      </c>
      <c r="L27">
        <v>-0.31264842529625098</v>
      </c>
      <c r="M27">
        <v>-0.167278681882396</v>
      </c>
      <c r="N27">
        <v>-0.10596549412535999</v>
      </c>
      <c r="O27">
        <v>-0.24658815683705801</v>
      </c>
      <c r="P27">
        <v>-0.35251898879680599</v>
      </c>
      <c r="Q27">
        <v>-9.6852403682372204E-2</v>
      </c>
      <c r="R27">
        <v>-0.127258361610709</v>
      </c>
      <c r="S27">
        <v>-0.24614044688815601</v>
      </c>
      <c r="T27">
        <v>-1.33203848845429</v>
      </c>
      <c r="U27">
        <v>-7.0187966828163806E-2</v>
      </c>
      <c r="V27">
        <v>-0.17489590996584201</v>
      </c>
      <c r="W27">
        <v>-3.6873539019375297E-2</v>
      </c>
      <c r="X27">
        <v>-0.51933693324653096</v>
      </c>
      <c r="Y27">
        <v>-0.30199595742998397</v>
      </c>
      <c r="Z27">
        <v>-0.385030050128715</v>
      </c>
      <c r="AA27">
        <v>-0.175502831972495</v>
      </c>
      <c r="AB27">
        <v>-0.195016911507537</v>
      </c>
      <c r="AC27">
        <v>-0.257031946231011</v>
      </c>
      <c r="AD27">
        <v>-0.77233793141492502</v>
      </c>
      <c r="AE27">
        <v>-0.22131156650731901</v>
      </c>
      <c r="AF27">
        <v>-0.38151880293566398</v>
      </c>
      <c r="AG27">
        <v>-5.2082814075763102E-2</v>
      </c>
      <c r="AH27">
        <v>-0.47254159129747397</v>
      </c>
      <c r="AI27">
        <v>2.99636315871568E-2</v>
      </c>
      <c r="AJ27">
        <v>-4.1933341934143498E-2</v>
      </c>
      <c r="AK27">
        <v>-0.288016488879279</v>
      </c>
      <c r="AL27">
        <v>-0.24624881999118201</v>
      </c>
      <c r="AM27">
        <v>0.21815378464996901</v>
      </c>
      <c r="AN27">
        <v>-0.133584838550621</v>
      </c>
      <c r="AO27">
        <v>-0.148789325723753</v>
      </c>
      <c r="AP27">
        <v>-0.40638752776278098</v>
      </c>
      <c r="AQ27">
        <v>-0.385777159908961</v>
      </c>
      <c r="AR27">
        <v>-0.20548357056519101</v>
      </c>
      <c r="AS27">
        <v>-7.4287511882723298E-2</v>
      </c>
      <c r="AT27">
        <v>-0.26314504132565503</v>
      </c>
      <c r="AU27">
        <v>-0.34391332867834201</v>
      </c>
      <c r="AV27">
        <v>-0.34798577218199001</v>
      </c>
      <c r="AW27">
        <v>-0.140937051219229</v>
      </c>
      <c r="AX27">
        <v>-1.8096312757281699E-2</v>
      </c>
      <c r="AY27">
        <v>-0.231789742159526</v>
      </c>
      <c r="AZ27">
        <v>-1.5327621315848E-2</v>
      </c>
      <c r="BA27">
        <v>-0.1600847221417</v>
      </c>
      <c r="BB27">
        <v>-0.39772874445445799</v>
      </c>
      <c r="BC27">
        <v>-0.17076725475809801</v>
      </c>
      <c r="BD27">
        <v>0.12523537499427001</v>
      </c>
      <c r="BE27">
        <v>-0.202585848789652</v>
      </c>
      <c r="BF27">
        <v>-3.6999350962905499E-2</v>
      </c>
      <c r="BG27">
        <v>-0.22762331505457001</v>
      </c>
      <c r="BH27">
        <v>-0.139773685913514</v>
      </c>
      <c r="BI27">
        <v>-0.1766993162013</v>
      </c>
      <c r="BJ27">
        <v>-0.102596802358668</v>
      </c>
      <c r="BK27">
        <v>0.167507091752337</v>
      </c>
      <c r="BL27">
        <v>-0.107379679521066</v>
      </c>
      <c r="BM27">
        <v>-5.0141684836135597E-2</v>
      </c>
      <c r="BN27">
        <v>-0.39607729847589901</v>
      </c>
      <c r="BO27">
        <v>-0.232354922744852</v>
      </c>
      <c r="BP27">
        <v>1.216260449911E-2</v>
      </c>
      <c r="BQ27">
        <v>-0.244188488394708</v>
      </c>
      <c r="BR27">
        <v>-0.25687151258053298</v>
      </c>
      <c r="BS27">
        <v>-8.3726019732392895E-2</v>
      </c>
      <c r="BT27">
        <v>-0.300108408083339</v>
      </c>
      <c r="BU27">
        <v>-0.18702485451498299</v>
      </c>
      <c r="BV27">
        <v>-0.10160307148305001</v>
      </c>
      <c r="BW27">
        <v>-0.333696501928613</v>
      </c>
      <c r="BX27">
        <v>-0.15802048916954201</v>
      </c>
      <c r="BY27">
        <v>-8.5802747889643802E-2</v>
      </c>
      <c r="BZ27">
        <v>-0.18997550201184599</v>
      </c>
      <c r="CA27">
        <v>-9.64565412643449E-2</v>
      </c>
      <c r="CB27">
        <v>-0.203448747193122</v>
      </c>
      <c r="CC27">
        <v>-6.9377636195306194E-2</v>
      </c>
      <c r="CD27">
        <v>-0.30645663934511602</v>
      </c>
      <c r="CE27">
        <v>-3.31381550414842E-3</v>
      </c>
      <c r="CF27">
        <v>0.23766159427226799</v>
      </c>
      <c r="CG27">
        <v>-0.123950375473853</v>
      </c>
      <c r="CH27">
        <v>-0.45737150611872501</v>
      </c>
      <c r="CI27">
        <v>-0.45090101467934801</v>
      </c>
      <c r="CJ27">
        <v>-6.2367569765082398E-2</v>
      </c>
      <c r="CK27">
        <v>-7.0530900001817595E-2</v>
      </c>
      <c r="CL27">
        <v>2.1803040833710201E-2</v>
      </c>
      <c r="CM27">
        <v>0.48019407558032301</v>
      </c>
      <c r="CN27">
        <v>-0.400559142096095</v>
      </c>
      <c r="CO27">
        <v>0.16542703849111301</v>
      </c>
      <c r="CR27">
        <v>-0.42836786096212798</v>
      </c>
      <c r="CS27">
        <v>-0.118723463529328</v>
      </c>
      <c r="CT27">
        <v>-0.37621242268953903</v>
      </c>
      <c r="CU27">
        <v>-0.22413170958572401</v>
      </c>
      <c r="CV27">
        <v>-0.53893778452156005</v>
      </c>
      <c r="CW27">
        <v>-0.122292113830877</v>
      </c>
      <c r="CX27">
        <v>-4.9802099458036903E-2</v>
      </c>
      <c r="CY27">
        <v>-0.31264842529625098</v>
      </c>
      <c r="CZ27">
        <v>-0.167278681882396</v>
      </c>
      <c r="DA27">
        <v>-0.10596549412535999</v>
      </c>
      <c r="DB27">
        <v>-0.24658815683705801</v>
      </c>
      <c r="DC27">
        <v>-0.35251898879680599</v>
      </c>
      <c r="DD27">
        <v>-9.6852403682372204E-2</v>
      </c>
      <c r="DE27">
        <v>-0.127258361610709</v>
      </c>
      <c r="DF27">
        <v>-0.24614044688815601</v>
      </c>
      <c r="DG27">
        <v>-1.33203848845429</v>
      </c>
      <c r="DH27">
        <v>-7.0187966828163806E-2</v>
      </c>
      <c r="DI27">
        <v>-0.17489590996584201</v>
      </c>
      <c r="DJ27">
        <v>-3.6873539019375297E-2</v>
      </c>
      <c r="DK27">
        <v>-0.51933693324653096</v>
      </c>
      <c r="DL27">
        <v>-0.30199595742998397</v>
      </c>
      <c r="DM27">
        <v>-0.385030050128715</v>
      </c>
      <c r="DN27">
        <v>-0.175502831972495</v>
      </c>
      <c r="DO27">
        <v>-0.195016911507537</v>
      </c>
      <c r="DP27">
        <v>-0.257031946231011</v>
      </c>
      <c r="DQ27">
        <v>-0.77233793141492502</v>
      </c>
      <c r="DR27">
        <v>-0.22131156650731901</v>
      </c>
      <c r="DS27">
        <v>-0.38151880293566398</v>
      </c>
      <c r="DT27">
        <v>-5.2082814075763102E-2</v>
      </c>
      <c r="DU27">
        <v>-0.47254159129747397</v>
      </c>
      <c r="DV27">
        <v>2.99636315871568E-2</v>
      </c>
      <c r="DW27">
        <v>-4.1933341934143498E-2</v>
      </c>
      <c r="DX27">
        <v>-0.288016488879279</v>
      </c>
      <c r="DY27">
        <v>-0.24624881999118201</v>
      </c>
      <c r="DZ27">
        <v>0.21815378464996901</v>
      </c>
      <c r="EA27">
        <v>-0.133584838550621</v>
      </c>
      <c r="EB27">
        <v>-0.148789325723753</v>
      </c>
      <c r="EC27">
        <v>-0.40638752776278098</v>
      </c>
      <c r="ED27">
        <v>-0.385777159908961</v>
      </c>
      <c r="EE27">
        <v>-0.20548357056519101</v>
      </c>
      <c r="EF27">
        <v>-7.4287511882723298E-2</v>
      </c>
      <c r="EG27">
        <v>-0.26314504132565503</v>
      </c>
      <c r="EH27">
        <v>-0.34391332867834201</v>
      </c>
      <c r="EI27">
        <v>-0.34798577218199001</v>
      </c>
      <c r="EJ27">
        <v>-0.140937051219229</v>
      </c>
      <c r="EK27">
        <v>-1.8096312757281699E-2</v>
      </c>
      <c r="EL27">
        <v>-0.231789742159526</v>
      </c>
      <c r="EM27">
        <v>-1.5327621315848E-2</v>
      </c>
      <c r="EN27">
        <v>-0.1600847221417</v>
      </c>
      <c r="EO27">
        <v>-0.39772874445445799</v>
      </c>
      <c r="EP27">
        <v>-0.17076725475809801</v>
      </c>
      <c r="EQ27">
        <v>0.12523537499427001</v>
      </c>
      <c r="ER27">
        <v>-0.202585848789652</v>
      </c>
      <c r="ES27">
        <v>-3.6999350962905499E-2</v>
      </c>
      <c r="ET27">
        <v>-0.22762331505457001</v>
      </c>
      <c r="EU27">
        <v>-0.139773685913514</v>
      </c>
      <c r="EV27">
        <v>-0.1766993162013</v>
      </c>
      <c r="EW27">
        <v>-0.102596802358668</v>
      </c>
      <c r="EX27">
        <v>0.167507091752337</v>
      </c>
      <c r="EY27">
        <v>-0.107379679521066</v>
      </c>
      <c r="EZ27">
        <v>-5.0141684836135597E-2</v>
      </c>
      <c r="FA27">
        <v>-0.39607729847589901</v>
      </c>
      <c r="FB27">
        <v>-0.232354922744852</v>
      </c>
      <c r="FC27">
        <v>1.216260449911E-2</v>
      </c>
      <c r="FD27">
        <v>-0.244188488394708</v>
      </c>
      <c r="FE27">
        <v>-0.25687151258053298</v>
      </c>
      <c r="FF27">
        <v>-8.3726019732392895E-2</v>
      </c>
      <c r="FG27">
        <v>-0.300108408083339</v>
      </c>
      <c r="FH27">
        <v>-0.18702485451498299</v>
      </c>
      <c r="FI27">
        <v>-0.10160307148305001</v>
      </c>
      <c r="FJ27">
        <v>-0.333696501928613</v>
      </c>
      <c r="FK27">
        <v>-0.15802048916954201</v>
      </c>
      <c r="FL27">
        <v>-8.5802747889643802E-2</v>
      </c>
      <c r="FM27">
        <v>-0.18997550201184599</v>
      </c>
      <c r="FN27">
        <v>-9.64565412643449E-2</v>
      </c>
      <c r="FO27">
        <v>-0.203448747193122</v>
      </c>
      <c r="FP27">
        <v>-6.9377636195306194E-2</v>
      </c>
      <c r="FQ27">
        <v>-0.30645663934511602</v>
      </c>
      <c r="FR27">
        <v>-3.31381550414842E-3</v>
      </c>
      <c r="FS27">
        <v>0.23766159427226799</v>
      </c>
      <c r="FT27">
        <v>-0.123950375473853</v>
      </c>
      <c r="FU27">
        <v>-0.45737150611872501</v>
      </c>
      <c r="FV27">
        <v>-0.45090101467934801</v>
      </c>
      <c r="FW27">
        <v>-6.2367569765082398E-2</v>
      </c>
      <c r="FX27">
        <v>-7.0530900001817595E-2</v>
      </c>
      <c r="FY27">
        <v>2.1803040833710201E-2</v>
      </c>
      <c r="FZ27">
        <v>0.48019407558032301</v>
      </c>
      <c r="GA27">
        <v>-0.400559142096095</v>
      </c>
      <c r="GB27">
        <v>0.16542703849111301</v>
      </c>
    </row>
    <row r="28" spans="1:184" x14ac:dyDescent="0.45">
      <c r="A28">
        <v>2012</v>
      </c>
      <c r="B28">
        <v>60.778405106120928</v>
      </c>
      <c r="D28">
        <f t="shared" si="0"/>
        <v>11.19895291777471</v>
      </c>
      <c r="E28">
        <v>-2.8406199765912798E-2</v>
      </c>
      <c r="F28">
        <v>0.191445527831828</v>
      </c>
      <c r="G28">
        <v>0.240957412001257</v>
      </c>
      <c r="H28">
        <v>-8.02104741390815E-2</v>
      </c>
      <c r="I28">
        <v>-0.21270159209878101</v>
      </c>
      <c r="J28">
        <v>0.30743984890742498</v>
      </c>
      <c r="K28">
        <v>8.6986054042397204E-2</v>
      </c>
      <c r="L28">
        <v>-2.42095150813104E-2</v>
      </c>
      <c r="M28">
        <v>9.0310304715632297E-2</v>
      </c>
      <c r="N28">
        <v>7.7152409556466697E-2</v>
      </c>
      <c r="O28">
        <v>0.136078776337269</v>
      </c>
      <c r="P28">
        <v>2.6777918672662101E-2</v>
      </c>
      <c r="Q28">
        <v>0.26275394959683201</v>
      </c>
      <c r="R28">
        <v>0.22543080803826901</v>
      </c>
      <c r="S28">
        <v>9.5868664755440897E-3</v>
      </c>
      <c r="T28">
        <v>-0.93355608876026996</v>
      </c>
      <c r="U28">
        <v>-8.9521160946864395E-2</v>
      </c>
      <c r="V28">
        <v>0.27387343704362599</v>
      </c>
      <c r="W28">
        <v>-6.0298623894552199E-2</v>
      </c>
      <c r="X28">
        <v>0.31284771363726199</v>
      </c>
      <c r="Y28">
        <v>0.33658593769815698</v>
      </c>
      <c r="Z28">
        <v>9.2924765614336699E-2</v>
      </c>
      <c r="AA28">
        <v>0.200252297168489</v>
      </c>
      <c r="AB28">
        <v>0.26799079777239199</v>
      </c>
      <c r="AC28">
        <v>6.6227972307605201E-2</v>
      </c>
      <c r="AD28">
        <v>0.30131016703323799</v>
      </c>
      <c r="AE28">
        <v>0.184854429016897</v>
      </c>
      <c r="AF28">
        <v>0.16965629156029999</v>
      </c>
      <c r="AG28">
        <v>0.10714744228487801</v>
      </c>
      <c r="AH28">
        <v>0.13690479938203201</v>
      </c>
      <c r="AI28">
        <v>7.8734175069875206E-2</v>
      </c>
      <c r="AJ28">
        <v>0.240142053941996</v>
      </c>
      <c r="AK28">
        <v>8.2102356671186497E-2</v>
      </c>
      <c r="AL28">
        <v>0.145303531064191</v>
      </c>
      <c r="AM28">
        <v>-0.181350198891715</v>
      </c>
      <c r="AN28">
        <v>7.0865392180562703E-2</v>
      </c>
      <c r="AO28">
        <v>-4.4413766960283403E-3</v>
      </c>
      <c r="AP28">
        <v>-0.17585652907119401</v>
      </c>
      <c r="AQ28">
        <v>0.24079546941822599</v>
      </c>
      <c r="AR28">
        <v>-1.1667984046398801E-2</v>
      </c>
      <c r="AS28">
        <v>8.1253520817019198E-2</v>
      </c>
      <c r="AT28">
        <v>-1.82117828054097E-2</v>
      </c>
      <c r="AU28">
        <v>0.18552218947136101</v>
      </c>
      <c r="AV28">
        <v>1.9548704907933899E-3</v>
      </c>
      <c r="AW28">
        <v>-0.14160136087080599</v>
      </c>
      <c r="AX28">
        <v>0.14209358385861101</v>
      </c>
      <c r="AY28">
        <v>4.1684780647159698E-2</v>
      </c>
      <c r="AZ28">
        <v>-8.1601851283465393E-2</v>
      </c>
      <c r="BA28">
        <v>0.25172804937998799</v>
      </c>
      <c r="BB28">
        <v>5.8273375870943202E-2</v>
      </c>
      <c r="BC28">
        <v>-0.15646321814817801</v>
      </c>
      <c r="BD28">
        <v>0.24272973596471401</v>
      </c>
      <c r="BE28">
        <v>0.17577839566620701</v>
      </c>
      <c r="BF28">
        <v>0.23000419508022099</v>
      </c>
      <c r="BG28">
        <v>0.386945010627749</v>
      </c>
      <c r="BH28">
        <v>0.12702040613940899</v>
      </c>
      <c r="BI28">
        <v>9.8379536150789097E-3</v>
      </c>
      <c r="BJ28">
        <v>0.30361245569053502</v>
      </c>
      <c r="BK28">
        <v>0.122543933359805</v>
      </c>
      <c r="BL28">
        <v>0.118361136511486</v>
      </c>
      <c r="BM28">
        <v>0.32547133372515102</v>
      </c>
      <c r="BN28">
        <v>0.34128834847983802</v>
      </c>
      <c r="BO28">
        <v>8.0267595189283003E-2</v>
      </c>
      <c r="BP28">
        <v>-1.7525461513208399E-2</v>
      </c>
      <c r="BQ28">
        <v>0.15115914261843899</v>
      </c>
      <c r="BR28">
        <v>-2.06997242944899E-2</v>
      </c>
      <c r="BS28">
        <v>0.13807859020043101</v>
      </c>
      <c r="BT28">
        <v>1.0776442133254901E-2</v>
      </c>
      <c r="BU28">
        <v>0.29848827838383302</v>
      </c>
      <c r="BV28">
        <v>-0.101253456647221</v>
      </c>
      <c r="BW28">
        <v>5.5138773001087799E-2</v>
      </c>
      <c r="BX28">
        <v>0.18002478730288701</v>
      </c>
      <c r="BY28">
        <v>9.1720788377734994E-2</v>
      </c>
      <c r="BZ28">
        <v>-2.62900488612372E-2</v>
      </c>
      <c r="CA28">
        <v>-0.14772430678147</v>
      </c>
      <c r="CB28">
        <v>0.16971166610225499</v>
      </c>
      <c r="CC28">
        <v>0.183758340485286</v>
      </c>
      <c r="CD28">
        <v>9.5237783332071793E-2</v>
      </c>
      <c r="CE28">
        <v>0.346812462217444</v>
      </c>
      <c r="CF28">
        <v>0.13766251318074199</v>
      </c>
      <c r="CG28">
        <v>-6.8015270344346804E-2</v>
      </c>
      <c r="CH28">
        <v>0.47890857777979801</v>
      </c>
      <c r="CI28">
        <v>-4.1481106897711902E-2</v>
      </c>
      <c r="CJ28">
        <v>0.21389145149559199</v>
      </c>
      <c r="CK28">
        <v>0.16618488200869799</v>
      </c>
      <c r="CL28">
        <v>0.104150687381977</v>
      </c>
      <c r="CM28">
        <v>1.5223544844991099</v>
      </c>
      <c r="CN28">
        <v>0.138409809153865</v>
      </c>
      <c r="CO28">
        <v>-8.2123806621547099E-2</v>
      </c>
      <c r="CR28">
        <v>-2.8406199765912798E-2</v>
      </c>
      <c r="CS28">
        <v>0.191445527831828</v>
      </c>
      <c r="CT28">
        <v>0.240957412001257</v>
      </c>
      <c r="CU28">
        <v>-8.02104741390815E-2</v>
      </c>
      <c r="CV28">
        <v>-0.21270159209878101</v>
      </c>
      <c r="CW28">
        <v>0.30743984890742498</v>
      </c>
      <c r="CX28">
        <v>8.6986054042397204E-2</v>
      </c>
      <c r="CY28">
        <v>-2.42095150813104E-2</v>
      </c>
      <c r="CZ28">
        <v>9.0310304715632297E-2</v>
      </c>
      <c r="DA28">
        <v>7.7152409556466697E-2</v>
      </c>
      <c r="DB28">
        <v>0.136078776337269</v>
      </c>
      <c r="DC28">
        <v>2.6777918672662101E-2</v>
      </c>
      <c r="DD28">
        <v>0.26275394959683201</v>
      </c>
      <c r="DE28">
        <v>0.22543080803826901</v>
      </c>
      <c r="DF28">
        <v>9.5868664755440897E-3</v>
      </c>
      <c r="DG28">
        <v>-0.93355608876026996</v>
      </c>
      <c r="DH28">
        <v>-8.9521160946864395E-2</v>
      </c>
      <c r="DI28">
        <v>0.27387343704362599</v>
      </c>
      <c r="DJ28">
        <v>-6.0298623894552199E-2</v>
      </c>
      <c r="DK28">
        <v>0.31284771363726199</v>
      </c>
      <c r="DL28">
        <v>0.33658593769815698</v>
      </c>
      <c r="DM28">
        <v>9.2924765614336699E-2</v>
      </c>
      <c r="DN28">
        <v>0.200252297168489</v>
      </c>
      <c r="DO28">
        <v>0.26799079777239199</v>
      </c>
      <c r="DP28">
        <v>6.6227972307605201E-2</v>
      </c>
      <c r="DQ28">
        <v>0.30131016703323799</v>
      </c>
      <c r="DR28">
        <v>0.184854429016897</v>
      </c>
      <c r="DS28">
        <v>0.16965629156029999</v>
      </c>
      <c r="DT28">
        <v>0.10714744228487801</v>
      </c>
      <c r="DU28">
        <v>0.13690479938203201</v>
      </c>
      <c r="DV28">
        <v>7.8734175069875206E-2</v>
      </c>
      <c r="DW28">
        <v>0.240142053941996</v>
      </c>
      <c r="DX28">
        <v>8.2102356671186497E-2</v>
      </c>
      <c r="DY28">
        <v>0.145303531064191</v>
      </c>
      <c r="DZ28">
        <v>-0.181350198891715</v>
      </c>
      <c r="EA28">
        <v>7.0865392180562703E-2</v>
      </c>
      <c r="EB28">
        <v>-4.4413766960283403E-3</v>
      </c>
      <c r="EC28">
        <v>-0.17585652907119401</v>
      </c>
      <c r="ED28">
        <v>0.24079546941822599</v>
      </c>
      <c r="EE28">
        <v>-1.1667984046398801E-2</v>
      </c>
      <c r="EF28">
        <v>8.1253520817019198E-2</v>
      </c>
      <c r="EG28">
        <v>-1.82117828054097E-2</v>
      </c>
      <c r="EH28">
        <v>0.18552218947136101</v>
      </c>
      <c r="EI28">
        <v>1.9548704907933899E-3</v>
      </c>
      <c r="EJ28">
        <v>-0.14160136087080599</v>
      </c>
      <c r="EK28">
        <v>0.14209358385861101</v>
      </c>
      <c r="EL28">
        <v>4.1684780647159698E-2</v>
      </c>
      <c r="EM28">
        <v>-8.1601851283465393E-2</v>
      </c>
      <c r="EN28">
        <v>0.25172804937998799</v>
      </c>
      <c r="EO28">
        <v>5.8273375870943202E-2</v>
      </c>
      <c r="EP28">
        <v>-0.15646321814817801</v>
      </c>
      <c r="EQ28">
        <v>0.24272973596471401</v>
      </c>
      <c r="ER28">
        <v>0.17577839566620701</v>
      </c>
      <c r="ES28">
        <v>0.23000419508022099</v>
      </c>
      <c r="ET28">
        <v>0.386945010627749</v>
      </c>
      <c r="EU28">
        <v>0.12702040613940899</v>
      </c>
      <c r="EV28">
        <v>9.8379536150789097E-3</v>
      </c>
      <c r="EW28">
        <v>0.30361245569053502</v>
      </c>
      <c r="EX28">
        <v>0.122543933359805</v>
      </c>
      <c r="EY28">
        <v>0.118361136511486</v>
      </c>
      <c r="EZ28">
        <v>0.32547133372515102</v>
      </c>
      <c r="FA28">
        <v>0.34128834847983802</v>
      </c>
      <c r="FB28">
        <v>8.0267595189283003E-2</v>
      </c>
      <c r="FC28">
        <v>-1.7525461513208399E-2</v>
      </c>
      <c r="FD28">
        <v>0.15115914261843899</v>
      </c>
      <c r="FE28">
        <v>-2.06997242944899E-2</v>
      </c>
      <c r="FF28">
        <v>0.13807859020043101</v>
      </c>
      <c r="FG28">
        <v>1.0776442133254901E-2</v>
      </c>
      <c r="FH28">
        <v>0.29848827838383302</v>
      </c>
      <c r="FI28">
        <v>-0.101253456647221</v>
      </c>
      <c r="FJ28">
        <v>5.5138773001087799E-2</v>
      </c>
      <c r="FK28">
        <v>0.18002478730288701</v>
      </c>
      <c r="FL28">
        <v>9.1720788377734994E-2</v>
      </c>
      <c r="FM28">
        <v>-2.62900488612372E-2</v>
      </c>
      <c r="FN28">
        <v>-0.14772430678147</v>
      </c>
      <c r="FO28">
        <v>0.16971166610225499</v>
      </c>
      <c r="FP28">
        <v>0.183758340485286</v>
      </c>
      <c r="FQ28">
        <v>9.5237783332071793E-2</v>
      </c>
      <c r="FR28">
        <v>0.346812462217444</v>
      </c>
      <c r="FS28">
        <v>0.13766251318074199</v>
      </c>
      <c r="FT28">
        <v>-6.8015270344346804E-2</v>
      </c>
      <c r="FU28">
        <v>0.47890857777979801</v>
      </c>
      <c r="FV28">
        <v>-4.1481106897711902E-2</v>
      </c>
      <c r="FW28">
        <v>0.21389145149559199</v>
      </c>
      <c r="FX28">
        <v>0.16618488200869799</v>
      </c>
      <c r="FY28">
        <v>0.104150687381977</v>
      </c>
      <c r="FZ28">
        <v>1.5223544844991099</v>
      </c>
      <c r="GA28">
        <v>0.138409809153865</v>
      </c>
      <c r="GB28">
        <v>-8.2123806621547099E-2</v>
      </c>
    </row>
    <row r="29" spans="1:184" x14ac:dyDescent="0.45">
      <c r="A29" t="s">
        <v>101</v>
      </c>
      <c r="B29">
        <f>CORREL(B2:B28, D2:D28)</f>
        <v>0.14464085914653357</v>
      </c>
    </row>
    <row r="30" spans="1:184" x14ac:dyDescent="0.45">
      <c r="A30" t="s">
        <v>102</v>
      </c>
      <c r="B30">
        <f>CORREL(B2:B16,D2:D16)</f>
        <v>0.38887973579771878</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B29"/>
  <sheetViews>
    <sheetView workbookViewId="0">
      <selection activeCell="C2" sqref="C2"/>
    </sheetView>
  </sheetViews>
  <sheetFormatPr defaultRowHeight="14.25" x14ac:dyDescent="0.45"/>
  <sheetData>
    <row r="1" spans="1:54" x14ac:dyDescent="0.45">
      <c r="A1" t="s">
        <v>1</v>
      </c>
      <c r="B1" t="s">
        <v>103</v>
      </c>
      <c r="C1" t="s">
        <v>107</v>
      </c>
      <c r="D1" t="s">
        <v>3</v>
      </c>
      <c r="E1" t="s">
        <v>4</v>
      </c>
      <c r="F1" t="s">
        <v>6</v>
      </c>
      <c r="G1" t="s">
        <v>10</v>
      </c>
      <c r="H1" t="s">
        <v>12</v>
      </c>
      <c r="I1" t="s">
        <v>17</v>
      </c>
      <c r="J1" t="s">
        <v>18</v>
      </c>
      <c r="K1" t="s">
        <v>22</v>
      </c>
      <c r="L1" t="s">
        <v>23</v>
      </c>
      <c r="M1" t="s">
        <v>24</v>
      </c>
      <c r="N1" t="s">
        <v>32</v>
      </c>
      <c r="O1" t="s">
        <v>34</v>
      </c>
      <c r="P1" t="s">
        <v>36</v>
      </c>
      <c r="Q1" t="s">
        <v>49</v>
      </c>
      <c r="R1" t="s">
        <v>53</v>
      </c>
      <c r="S1" t="s">
        <v>54</v>
      </c>
      <c r="T1" t="s">
        <v>56</v>
      </c>
      <c r="U1" t="s">
        <v>62</v>
      </c>
      <c r="V1" t="s">
        <v>63</v>
      </c>
      <c r="W1" t="s">
        <v>70</v>
      </c>
      <c r="X1" t="s">
        <v>72</v>
      </c>
      <c r="Y1" t="s">
        <v>74</v>
      </c>
      <c r="Z1" t="s">
        <v>75</v>
      </c>
      <c r="AA1" t="s">
        <v>83</v>
      </c>
      <c r="AB1" t="s">
        <v>84</v>
      </c>
    </row>
    <row r="2" spans="1:54" x14ac:dyDescent="0.45">
      <c r="A2">
        <v>1986</v>
      </c>
      <c r="B2">
        <v>55.871206542264275</v>
      </c>
      <c r="C2">
        <f>100*AVERAGE(D2:AB2)</f>
        <v>7.9634632688084652</v>
      </c>
      <c r="D2">
        <v>0</v>
      </c>
      <c r="E2">
        <v>0.241283979257293</v>
      </c>
      <c r="F2">
        <v>0.26693828242590301</v>
      </c>
      <c r="G2">
        <v>2.3660336912627901E-2</v>
      </c>
      <c r="H2">
        <v>0</v>
      </c>
      <c r="I2">
        <v>0</v>
      </c>
      <c r="J2">
        <v>9.9202638879202998E-2</v>
      </c>
      <c r="K2">
        <v>0</v>
      </c>
      <c r="L2">
        <v>0.18057066585130599</v>
      </c>
      <c r="M2">
        <v>0.22390119526072999</v>
      </c>
      <c r="N2">
        <v>7.8947375935747605E-2</v>
      </c>
      <c r="O2">
        <v>0</v>
      </c>
      <c r="P2">
        <v>0.215886430446452</v>
      </c>
      <c r="Q2">
        <v>0</v>
      </c>
      <c r="R2">
        <v>0.21031094151563301</v>
      </c>
      <c r="S2">
        <v>0</v>
      </c>
      <c r="T2">
        <v>0</v>
      </c>
      <c r="U2">
        <v>0</v>
      </c>
      <c r="V2">
        <v>0</v>
      </c>
      <c r="W2">
        <v>0</v>
      </c>
      <c r="X2">
        <v>0</v>
      </c>
      <c r="Y2">
        <v>0.16360435659716499</v>
      </c>
      <c r="Z2">
        <v>0.226233505249125</v>
      </c>
      <c r="AA2">
        <v>1.4919512149847399E-3</v>
      </c>
      <c r="AB2">
        <v>5.8834157655946601E-2</v>
      </c>
      <c r="AD2">
        <v>0</v>
      </c>
      <c r="AE2">
        <v>0.241283979257293</v>
      </c>
      <c r="AF2">
        <v>0.26693828242590301</v>
      </c>
      <c r="AG2">
        <v>2.3660336912627901E-2</v>
      </c>
      <c r="AH2">
        <v>0</v>
      </c>
      <c r="AI2">
        <v>0</v>
      </c>
      <c r="AJ2">
        <v>9.9202638879202998E-2</v>
      </c>
      <c r="AK2">
        <v>0</v>
      </c>
      <c r="AL2">
        <v>0.18057066585130599</v>
      </c>
      <c r="AM2">
        <v>0.22390119526072999</v>
      </c>
      <c r="AN2">
        <v>7.8947375935747605E-2</v>
      </c>
      <c r="AO2">
        <v>0</v>
      </c>
      <c r="AP2">
        <v>0.215886430446452</v>
      </c>
      <c r="AQ2">
        <v>0</v>
      </c>
      <c r="AR2">
        <v>0.21031094151563301</v>
      </c>
      <c r="AS2">
        <v>0</v>
      </c>
      <c r="AT2">
        <v>0</v>
      </c>
      <c r="AU2">
        <v>0</v>
      </c>
      <c r="AV2">
        <v>0</v>
      </c>
      <c r="AW2">
        <v>0</v>
      </c>
      <c r="AX2">
        <v>0</v>
      </c>
      <c r="AY2">
        <v>0.16360435659716499</v>
      </c>
      <c r="AZ2">
        <v>0.226233505249125</v>
      </c>
      <c r="BA2">
        <v>1.4919512149847399E-3</v>
      </c>
      <c r="BB2">
        <v>5.8834157655946601E-2</v>
      </c>
    </row>
    <row r="3" spans="1:54" x14ac:dyDescent="0.45">
      <c r="A3">
        <v>1987</v>
      </c>
      <c r="B3">
        <v>93.46268871345147</v>
      </c>
      <c r="C3">
        <f t="shared" ref="C3:C28" si="0">100*AVERAGE(D3:AB3)</f>
        <v>10.009178848320831</v>
      </c>
      <c r="D3">
        <v>0.14505009317753401</v>
      </c>
      <c r="E3">
        <v>0.21242705218801</v>
      </c>
      <c r="F3">
        <v>0.16124727420843701</v>
      </c>
      <c r="G3">
        <v>7.1239171988325897E-3</v>
      </c>
      <c r="H3">
        <v>0</v>
      </c>
      <c r="I3">
        <v>0</v>
      </c>
      <c r="J3">
        <v>0.23785815228721599</v>
      </c>
      <c r="K3">
        <v>0</v>
      </c>
      <c r="L3">
        <v>0.14234568075201601</v>
      </c>
      <c r="M3">
        <v>0.22131695935554599</v>
      </c>
      <c r="N3">
        <v>0.31392944566606201</v>
      </c>
      <c r="O3">
        <v>0</v>
      </c>
      <c r="P3">
        <v>0.25803458365673998</v>
      </c>
      <c r="Q3">
        <v>0</v>
      </c>
      <c r="R3">
        <v>0.22195551999610999</v>
      </c>
      <c r="S3">
        <v>0</v>
      </c>
      <c r="T3">
        <v>0</v>
      </c>
      <c r="U3">
        <v>0</v>
      </c>
      <c r="V3">
        <v>0</v>
      </c>
      <c r="W3">
        <v>0</v>
      </c>
      <c r="X3">
        <v>0</v>
      </c>
      <c r="Y3">
        <v>0.10621228221067799</v>
      </c>
      <c r="Z3">
        <v>0.25183249956855902</v>
      </c>
      <c r="AA3">
        <v>0.254300593621405</v>
      </c>
      <c r="AB3">
        <v>-3.1339341806938002E-2</v>
      </c>
      <c r="AD3">
        <v>0.14505009317753401</v>
      </c>
      <c r="AE3">
        <v>0.21242705218801</v>
      </c>
      <c r="AF3">
        <v>0.16124727420843701</v>
      </c>
      <c r="AG3">
        <v>7.1239171988325897E-3</v>
      </c>
      <c r="AH3">
        <v>0</v>
      </c>
      <c r="AI3">
        <v>0</v>
      </c>
      <c r="AJ3">
        <v>0.23785815228721599</v>
      </c>
      <c r="AK3">
        <v>0</v>
      </c>
      <c r="AL3">
        <v>0.14234568075201601</v>
      </c>
      <c r="AM3">
        <v>0.22131695935554599</v>
      </c>
      <c r="AN3">
        <v>0.31392944566606201</v>
      </c>
      <c r="AO3">
        <v>0</v>
      </c>
      <c r="AP3">
        <v>0.25803458365673998</v>
      </c>
      <c r="AQ3">
        <v>0</v>
      </c>
      <c r="AR3">
        <v>0.22195551999610999</v>
      </c>
      <c r="AS3">
        <v>0</v>
      </c>
      <c r="AT3">
        <v>0</v>
      </c>
      <c r="AU3">
        <v>0</v>
      </c>
      <c r="AV3">
        <v>0</v>
      </c>
      <c r="AW3">
        <v>0</v>
      </c>
      <c r="AX3">
        <v>0</v>
      </c>
      <c r="AY3">
        <v>0.10621228221067799</v>
      </c>
      <c r="AZ3">
        <v>0.25183249956855902</v>
      </c>
      <c r="BA3">
        <v>0.254300593621405</v>
      </c>
      <c r="BB3">
        <v>-3.1339341806938002E-2</v>
      </c>
    </row>
    <row r="4" spans="1:54" x14ac:dyDescent="0.45">
      <c r="A4">
        <v>1988</v>
      </c>
      <c r="B4">
        <v>95.208509458620625</v>
      </c>
      <c r="C4">
        <f t="shared" si="0"/>
        <v>-2.4733118694051859</v>
      </c>
      <c r="D4">
        <v>0.12253050069699099</v>
      </c>
      <c r="E4">
        <v>-8.0143071097227001E-2</v>
      </c>
      <c r="F4">
        <v>-9.6097269760332601E-2</v>
      </c>
      <c r="G4">
        <v>5.8951203471385799E-2</v>
      </c>
      <c r="H4">
        <v>0</v>
      </c>
      <c r="I4">
        <v>0</v>
      </c>
      <c r="J4">
        <v>-3.2613233865267002E-2</v>
      </c>
      <c r="K4">
        <v>0</v>
      </c>
      <c r="L4">
        <v>-7.7926433391422203E-2</v>
      </c>
      <c r="M4">
        <v>-0.12641613077446101</v>
      </c>
      <c r="N4">
        <v>-4.9234253875889301E-3</v>
      </c>
      <c r="O4">
        <v>0</v>
      </c>
      <c r="P4">
        <v>-1.9240478095857098E-2</v>
      </c>
      <c r="Q4">
        <v>0</v>
      </c>
      <c r="R4">
        <v>-0.110607702484602</v>
      </c>
      <c r="S4">
        <v>0</v>
      </c>
      <c r="T4">
        <v>0</v>
      </c>
      <c r="U4">
        <v>0</v>
      </c>
      <c r="V4">
        <v>0</v>
      </c>
      <c r="W4">
        <v>0</v>
      </c>
      <c r="X4">
        <v>0</v>
      </c>
      <c r="Y4">
        <v>-2.2146280185381301E-2</v>
      </c>
      <c r="Z4">
        <v>-0.14925978708530699</v>
      </c>
      <c r="AA4">
        <v>-5.8331510627724202E-2</v>
      </c>
      <c r="AB4">
        <v>-2.2104348764502801E-2</v>
      </c>
      <c r="AD4">
        <v>0.12253050069699099</v>
      </c>
      <c r="AE4">
        <v>-8.0143071097227001E-2</v>
      </c>
      <c r="AF4">
        <v>-9.6097269760332601E-2</v>
      </c>
      <c r="AG4">
        <v>5.8951203471385799E-2</v>
      </c>
      <c r="AH4">
        <v>0</v>
      </c>
      <c r="AI4">
        <v>0</v>
      </c>
      <c r="AJ4">
        <v>-3.2613233865267002E-2</v>
      </c>
      <c r="AK4">
        <v>0</v>
      </c>
      <c r="AL4">
        <v>-7.7926433391422203E-2</v>
      </c>
      <c r="AM4">
        <v>-0.12641613077446101</v>
      </c>
      <c r="AN4">
        <v>-4.9234253875889301E-3</v>
      </c>
      <c r="AO4">
        <v>0</v>
      </c>
      <c r="AP4">
        <v>-1.9240478095857098E-2</v>
      </c>
      <c r="AQ4">
        <v>0</v>
      </c>
      <c r="AR4">
        <v>-0.110607702484602</v>
      </c>
      <c r="AS4">
        <v>0</v>
      </c>
      <c r="AT4">
        <v>0</v>
      </c>
      <c r="AU4">
        <v>0</v>
      </c>
      <c r="AV4">
        <v>0</v>
      </c>
      <c r="AW4">
        <v>0</v>
      </c>
      <c r="AX4">
        <v>0</v>
      </c>
      <c r="AY4">
        <v>-2.2146280185381301E-2</v>
      </c>
      <c r="AZ4">
        <v>-0.14925978708530699</v>
      </c>
      <c r="BA4">
        <v>-5.8331510627724202E-2</v>
      </c>
      <c r="BB4">
        <v>-2.2104348764502801E-2</v>
      </c>
    </row>
    <row r="5" spans="1:54" x14ac:dyDescent="0.45">
      <c r="A5">
        <v>1989</v>
      </c>
      <c r="B5">
        <v>83.535492492588773</v>
      </c>
      <c r="C5">
        <f t="shared" si="0"/>
        <v>-1.5209858994129624</v>
      </c>
      <c r="D5">
        <v>-9.2357066043849897E-2</v>
      </c>
      <c r="E5">
        <v>1.6988314776544999E-2</v>
      </c>
      <c r="F5">
        <v>-2.0413193660526401E-2</v>
      </c>
      <c r="G5">
        <v>4.8228175309653502E-2</v>
      </c>
      <c r="H5">
        <v>0</v>
      </c>
      <c r="I5">
        <v>0</v>
      </c>
      <c r="J5">
        <v>-2.0517768333362099E-3</v>
      </c>
      <c r="K5">
        <v>0</v>
      </c>
      <c r="L5">
        <v>8.6246012590899396E-3</v>
      </c>
      <c r="M5">
        <v>5.3621121987718103E-3</v>
      </c>
      <c r="N5">
        <v>-1.97820323755056E-2</v>
      </c>
      <c r="O5">
        <v>0</v>
      </c>
      <c r="P5">
        <v>-0.21787651993608201</v>
      </c>
      <c r="Q5">
        <v>0</v>
      </c>
      <c r="R5">
        <v>-3.2022059154852497E-2</v>
      </c>
      <c r="S5">
        <v>-5.6654908404327499E-3</v>
      </c>
      <c r="T5">
        <v>1.2073270119943601E-2</v>
      </c>
      <c r="U5">
        <v>0</v>
      </c>
      <c r="V5">
        <v>0</v>
      </c>
      <c r="W5">
        <v>0</v>
      </c>
      <c r="X5">
        <v>9.4876549736120599E-2</v>
      </c>
      <c r="Y5">
        <v>-8.6826966218453594E-2</v>
      </c>
      <c r="Z5">
        <v>-5.1565209391279503E-2</v>
      </c>
      <c r="AA5">
        <v>-9.0605303523976499E-2</v>
      </c>
      <c r="AB5">
        <v>5.2766119724929998E-2</v>
      </c>
      <c r="AD5">
        <v>-9.2357066043849897E-2</v>
      </c>
      <c r="AE5">
        <v>1.6988314776544999E-2</v>
      </c>
      <c r="AF5">
        <v>-2.0413193660526401E-2</v>
      </c>
      <c r="AG5">
        <v>4.8228175309653502E-2</v>
      </c>
      <c r="AH5">
        <v>0</v>
      </c>
      <c r="AI5">
        <v>0</v>
      </c>
      <c r="AJ5">
        <v>-2.0517768333362099E-3</v>
      </c>
      <c r="AK5">
        <v>0</v>
      </c>
      <c r="AL5">
        <v>8.6246012590899396E-3</v>
      </c>
      <c r="AM5">
        <v>5.3621121987718103E-3</v>
      </c>
      <c r="AN5">
        <v>-1.97820323755056E-2</v>
      </c>
      <c r="AO5">
        <v>0</v>
      </c>
      <c r="AP5">
        <v>-0.21787651993608201</v>
      </c>
      <c r="AQ5">
        <v>0</v>
      </c>
      <c r="AR5">
        <v>-3.2022059154852497E-2</v>
      </c>
      <c r="AS5">
        <v>-5.6654908404327499E-3</v>
      </c>
      <c r="AT5">
        <v>1.2073270119943601E-2</v>
      </c>
      <c r="AU5">
        <v>0</v>
      </c>
      <c r="AV5">
        <v>0</v>
      </c>
      <c r="AW5">
        <v>0</v>
      </c>
      <c r="AX5">
        <v>9.4876549736120599E-2</v>
      </c>
      <c r="AY5">
        <v>-8.6826966218453594E-2</v>
      </c>
      <c r="AZ5">
        <v>-5.1565209391279503E-2</v>
      </c>
      <c r="BA5">
        <v>-9.0605303523976499E-2</v>
      </c>
      <c r="BB5">
        <v>5.2766119724929998E-2</v>
      </c>
    </row>
    <row r="6" spans="1:54" x14ac:dyDescent="0.45">
      <c r="A6">
        <v>1990</v>
      </c>
      <c r="B6">
        <v>99.969798076194635</v>
      </c>
      <c r="C6">
        <f t="shared" si="0"/>
        <v>6.711732886897269</v>
      </c>
      <c r="D6">
        <v>4.6282583525269802E-2</v>
      </c>
      <c r="E6">
        <v>9.8244550006149303E-2</v>
      </c>
      <c r="F6">
        <v>0.12984139103103601</v>
      </c>
      <c r="G6">
        <v>-1.8358771363321501E-2</v>
      </c>
      <c r="H6">
        <v>0</v>
      </c>
      <c r="I6">
        <v>0</v>
      </c>
      <c r="J6">
        <v>0.14378113346750901</v>
      </c>
      <c r="K6">
        <v>0</v>
      </c>
      <c r="L6">
        <v>0.129374264259843</v>
      </c>
      <c r="M6">
        <v>8.8220579837725202E-2</v>
      </c>
      <c r="N6">
        <v>0.116834943061343</v>
      </c>
      <c r="O6">
        <v>0</v>
      </c>
      <c r="P6">
        <v>3.7336602404318797E-2</v>
      </c>
      <c r="Q6">
        <v>0</v>
      </c>
      <c r="R6">
        <v>0.104648642450599</v>
      </c>
      <c r="S6">
        <v>1.4802366167314901E-2</v>
      </c>
      <c r="T6">
        <v>0.10162248963437601</v>
      </c>
      <c r="U6">
        <v>0</v>
      </c>
      <c r="V6">
        <v>0</v>
      </c>
      <c r="W6">
        <v>0</v>
      </c>
      <c r="X6">
        <v>0.13137360156015501</v>
      </c>
      <c r="Y6">
        <v>0.13960963033999399</v>
      </c>
      <c r="Z6">
        <v>0.22732238184605</v>
      </c>
      <c r="AA6">
        <v>0.16769101266381101</v>
      </c>
      <c r="AB6">
        <v>1.9305820832144702E-2</v>
      </c>
      <c r="AD6">
        <v>4.6282583525269802E-2</v>
      </c>
      <c r="AE6">
        <v>9.8244550006149303E-2</v>
      </c>
      <c r="AF6">
        <v>0.12984139103103601</v>
      </c>
      <c r="AG6">
        <v>-1.8358771363321501E-2</v>
      </c>
      <c r="AH6">
        <v>0</v>
      </c>
      <c r="AI6">
        <v>0</v>
      </c>
      <c r="AJ6">
        <v>0.14378113346750901</v>
      </c>
      <c r="AK6">
        <v>0</v>
      </c>
      <c r="AL6">
        <v>0.129374264259843</v>
      </c>
      <c r="AM6">
        <v>8.8220579837725202E-2</v>
      </c>
      <c r="AN6">
        <v>0.116834943061343</v>
      </c>
      <c r="AO6">
        <v>0</v>
      </c>
      <c r="AP6">
        <v>3.7336602404318797E-2</v>
      </c>
      <c r="AQ6">
        <v>0</v>
      </c>
      <c r="AR6">
        <v>0.104648642450599</v>
      </c>
      <c r="AS6">
        <v>1.4802366167314901E-2</v>
      </c>
      <c r="AT6">
        <v>0.10162248963437601</v>
      </c>
      <c r="AU6">
        <v>0</v>
      </c>
      <c r="AV6">
        <v>0</v>
      </c>
      <c r="AW6">
        <v>0</v>
      </c>
      <c r="AX6">
        <v>0.13137360156015501</v>
      </c>
      <c r="AY6">
        <v>0.13960963033999399</v>
      </c>
      <c r="AZ6">
        <v>0.22732238184605</v>
      </c>
      <c r="BA6">
        <v>0.16769101266381101</v>
      </c>
      <c r="BB6">
        <v>1.9305820832144702E-2</v>
      </c>
    </row>
    <row r="7" spans="1:54" x14ac:dyDescent="0.45">
      <c r="A7">
        <v>1991</v>
      </c>
      <c r="B7">
        <v>99.414265097441458</v>
      </c>
      <c r="C7">
        <f t="shared" si="0"/>
        <v>1.4142355167824383</v>
      </c>
      <c r="D7">
        <v>0.112305912227868</v>
      </c>
      <c r="E7">
        <v>-3.59775481690634E-2</v>
      </c>
      <c r="F7">
        <v>-3.2886075465481499E-3</v>
      </c>
      <c r="G7">
        <v>8.2656054278918298E-2</v>
      </c>
      <c r="H7">
        <v>0</v>
      </c>
      <c r="I7">
        <v>0</v>
      </c>
      <c r="J7">
        <v>1.06398965892881E-2</v>
      </c>
      <c r="K7">
        <v>-4.52478481040305E-2</v>
      </c>
      <c r="L7">
        <v>5.7055473601946398E-3</v>
      </c>
      <c r="M7">
        <v>-3.0325076007851101E-2</v>
      </c>
      <c r="N7">
        <v>1.9139748134618099E-2</v>
      </c>
      <c r="O7">
        <v>-4.7893046395534201E-3</v>
      </c>
      <c r="P7">
        <v>0.14634039604986901</v>
      </c>
      <c r="Q7">
        <v>0</v>
      </c>
      <c r="R7">
        <v>-2.70524155312017E-3</v>
      </c>
      <c r="S7">
        <v>6.8695050210187694E-2</v>
      </c>
      <c r="T7">
        <v>-1.99600407249708E-2</v>
      </c>
      <c r="U7">
        <v>0</v>
      </c>
      <c r="V7">
        <v>0</v>
      </c>
      <c r="W7">
        <v>0</v>
      </c>
      <c r="X7">
        <v>4.5964400704554903E-2</v>
      </c>
      <c r="Y7">
        <v>8.67471271325716E-2</v>
      </c>
      <c r="Z7">
        <v>-0.11040870615824</v>
      </c>
      <c r="AA7">
        <v>-2.8606353837822701E-2</v>
      </c>
      <c r="AB7">
        <v>5.6673473248739503E-2</v>
      </c>
      <c r="AD7">
        <v>0.112305912227868</v>
      </c>
      <c r="AE7">
        <v>-3.59775481690634E-2</v>
      </c>
      <c r="AF7">
        <v>-3.2886075465481499E-3</v>
      </c>
      <c r="AG7">
        <v>8.2656054278918298E-2</v>
      </c>
      <c r="AH7">
        <v>0</v>
      </c>
      <c r="AI7">
        <v>0</v>
      </c>
      <c r="AJ7">
        <v>1.06398965892881E-2</v>
      </c>
      <c r="AK7">
        <v>-4.52478481040305E-2</v>
      </c>
      <c r="AL7">
        <v>5.7055473601946398E-3</v>
      </c>
      <c r="AM7">
        <v>-3.0325076007851101E-2</v>
      </c>
      <c r="AN7">
        <v>1.9139748134618099E-2</v>
      </c>
      <c r="AO7">
        <v>-4.7893046395534201E-3</v>
      </c>
      <c r="AP7">
        <v>0.14634039604986901</v>
      </c>
      <c r="AQ7">
        <v>0</v>
      </c>
      <c r="AR7">
        <v>-2.70524155312017E-3</v>
      </c>
      <c r="AS7">
        <v>6.8695050210187694E-2</v>
      </c>
      <c r="AT7">
        <v>-1.99600407249708E-2</v>
      </c>
      <c r="AU7">
        <v>0</v>
      </c>
      <c r="AV7">
        <v>0</v>
      </c>
      <c r="AW7">
        <v>0</v>
      </c>
      <c r="AX7">
        <v>4.5964400704554903E-2</v>
      </c>
      <c r="AY7">
        <v>8.67471271325716E-2</v>
      </c>
      <c r="AZ7">
        <v>-0.11040870615824</v>
      </c>
      <c r="BA7">
        <v>-2.8606353837822701E-2</v>
      </c>
      <c r="BB7">
        <v>5.6673473248739503E-2</v>
      </c>
    </row>
    <row r="8" spans="1:54" x14ac:dyDescent="0.45">
      <c r="A8">
        <v>1992</v>
      </c>
      <c r="B8">
        <v>70.700828611097819</v>
      </c>
      <c r="C8">
        <f t="shared" si="0"/>
        <v>-6.0842694697489224</v>
      </c>
      <c r="D8">
        <v>-0.10861523610856499</v>
      </c>
      <c r="E8">
        <v>-2.6940735805269199E-2</v>
      </c>
      <c r="F8">
        <v>-4.4256474061989499E-3</v>
      </c>
      <c r="G8">
        <v>-8.5272311248410296E-2</v>
      </c>
      <c r="H8">
        <v>0</v>
      </c>
      <c r="I8">
        <v>0</v>
      </c>
      <c r="J8">
        <v>-6.9694814141241304E-2</v>
      </c>
      <c r="K8">
        <v>-0.18923119216857601</v>
      </c>
      <c r="L8">
        <v>-2.2989008294763E-2</v>
      </c>
      <c r="M8">
        <v>-1.6038675778793601E-2</v>
      </c>
      <c r="N8">
        <v>-0.118339505665052</v>
      </c>
      <c r="O8">
        <v>-0.27319033984604801</v>
      </c>
      <c r="P8">
        <v>6.68053902012678E-2</v>
      </c>
      <c r="Q8">
        <v>0</v>
      </c>
      <c r="R8">
        <v>3.2967338353654403E-2</v>
      </c>
      <c r="S8">
        <v>-1.18945001596008E-2</v>
      </c>
      <c r="T8">
        <v>-0.13462001837148199</v>
      </c>
      <c r="U8">
        <v>0</v>
      </c>
      <c r="V8">
        <v>0</v>
      </c>
      <c r="W8">
        <v>0</v>
      </c>
      <c r="X8">
        <v>-0.19675337589598699</v>
      </c>
      <c r="Y8">
        <v>-0.215175649401601</v>
      </c>
      <c r="Z8">
        <v>-3.2810103233456803E-2</v>
      </c>
      <c r="AA8">
        <v>-0.111964316706528</v>
      </c>
      <c r="AB8">
        <v>-2.8846657605796802E-3</v>
      </c>
      <c r="AD8">
        <v>-0.10861523610856499</v>
      </c>
      <c r="AE8">
        <v>-2.6940735805269199E-2</v>
      </c>
      <c r="AF8">
        <v>-4.4256474061989499E-3</v>
      </c>
      <c r="AG8">
        <v>-8.5272311248410296E-2</v>
      </c>
      <c r="AH8">
        <v>0</v>
      </c>
      <c r="AI8">
        <v>0</v>
      </c>
      <c r="AJ8">
        <v>-6.9694814141241304E-2</v>
      </c>
      <c r="AK8">
        <v>-0.18923119216857601</v>
      </c>
      <c r="AL8">
        <v>-2.2989008294763E-2</v>
      </c>
      <c r="AM8">
        <v>-1.6038675778793601E-2</v>
      </c>
      <c r="AN8">
        <v>-0.118339505665052</v>
      </c>
      <c r="AO8">
        <v>-0.27319033984604801</v>
      </c>
      <c r="AP8">
        <v>6.68053902012678E-2</v>
      </c>
      <c r="AQ8">
        <v>0</v>
      </c>
      <c r="AR8">
        <v>3.2967338353654403E-2</v>
      </c>
      <c r="AS8">
        <v>-1.18945001596008E-2</v>
      </c>
      <c r="AT8">
        <v>-0.13462001837148199</v>
      </c>
      <c r="AU8">
        <v>0</v>
      </c>
      <c r="AV8">
        <v>0</v>
      </c>
      <c r="AW8">
        <v>0</v>
      </c>
      <c r="AX8">
        <v>-0.19675337589598699</v>
      </c>
      <c r="AY8">
        <v>-0.215175649401601</v>
      </c>
      <c r="AZ8">
        <v>-3.2810103233456803E-2</v>
      </c>
      <c r="BA8">
        <v>-0.111964316706528</v>
      </c>
      <c r="BB8">
        <v>-2.8846657605796802E-3</v>
      </c>
    </row>
    <row r="9" spans="1:54" x14ac:dyDescent="0.45">
      <c r="A9">
        <v>1993</v>
      </c>
      <c r="B9">
        <v>91.051162727203945</v>
      </c>
      <c r="C9">
        <f t="shared" si="0"/>
        <v>2.6051305440961898</v>
      </c>
      <c r="D9">
        <v>6.4413304472001498E-2</v>
      </c>
      <c r="E9">
        <v>-1.20908639711615E-2</v>
      </c>
      <c r="F9">
        <v>-4.6625837433835998E-2</v>
      </c>
      <c r="G9">
        <v>2.7113742340320199E-2</v>
      </c>
      <c r="H9">
        <v>0</v>
      </c>
      <c r="I9">
        <v>0</v>
      </c>
      <c r="J9">
        <v>5.3471846289215398E-2</v>
      </c>
      <c r="K9">
        <v>7.0673178661815897E-2</v>
      </c>
      <c r="L9">
        <v>2.1493941033155401E-2</v>
      </c>
      <c r="M9">
        <v>3.2433494942030999E-3</v>
      </c>
      <c r="N9">
        <v>5.6141350799402599E-2</v>
      </c>
      <c r="O9">
        <v>1.1023636890244701E-2</v>
      </c>
      <c r="P9">
        <v>0.18234808711505299</v>
      </c>
      <c r="Q9">
        <v>0</v>
      </c>
      <c r="R9">
        <v>1.26131837073981E-2</v>
      </c>
      <c r="S9">
        <v>0.14164440302693801</v>
      </c>
      <c r="T9">
        <v>6.2445079694384703E-2</v>
      </c>
      <c r="U9">
        <v>0</v>
      </c>
      <c r="V9">
        <v>6.7819896123455497E-3</v>
      </c>
      <c r="W9">
        <v>0</v>
      </c>
      <c r="X9">
        <v>-3.6613846796938701E-2</v>
      </c>
      <c r="Y9">
        <v>-4.8581047096167902E-2</v>
      </c>
      <c r="Z9">
        <v>1.5979031676385199E-2</v>
      </c>
      <c r="AA9">
        <v>4.3798624663588803E-2</v>
      </c>
      <c r="AB9">
        <v>2.20094818456994E-2</v>
      </c>
      <c r="AD9">
        <v>6.4413304472001498E-2</v>
      </c>
      <c r="AE9">
        <v>-1.20908639711615E-2</v>
      </c>
      <c r="AF9">
        <v>-4.6625837433835998E-2</v>
      </c>
      <c r="AG9">
        <v>2.7113742340320199E-2</v>
      </c>
      <c r="AH9">
        <v>0</v>
      </c>
      <c r="AI9">
        <v>0</v>
      </c>
      <c r="AJ9">
        <v>5.3471846289215398E-2</v>
      </c>
      <c r="AK9">
        <v>7.0673178661815897E-2</v>
      </c>
      <c r="AL9">
        <v>2.1493941033155401E-2</v>
      </c>
      <c r="AM9">
        <v>3.2433494942030999E-3</v>
      </c>
      <c r="AN9">
        <v>5.6141350799402599E-2</v>
      </c>
      <c r="AO9">
        <v>1.1023636890244701E-2</v>
      </c>
      <c r="AP9">
        <v>0.18234808711505299</v>
      </c>
      <c r="AQ9">
        <v>0</v>
      </c>
      <c r="AR9">
        <v>1.26131837073981E-2</v>
      </c>
      <c r="AS9">
        <v>0.14164440302693801</v>
      </c>
      <c r="AT9">
        <v>6.2445079694384703E-2</v>
      </c>
      <c r="AU9">
        <v>0</v>
      </c>
      <c r="AV9">
        <v>6.7819896123455497E-3</v>
      </c>
      <c r="AW9">
        <v>0</v>
      </c>
      <c r="AX9">
        <v>-3.6613846796938701E-2</v>
      </c>
      <c r="AY9">
        <v>-4.8581047096167902E-2</v>
      </c>
      <c r="AZ9">
        <v>1.5979031676385199E-2</v>
      </c>
      <c r="BA9">
        <v>4.3798624663588803E-2</v>
      </c>
      <c r="BB9">
        <v>2.20094818456994E-2</v>
      </c>
    </row>
    <row r="10" spans="1:54" x14ac:dyDescent="0.45">
      <c r="A10">
        <v>1994</v>
      </c>
      <c r="B10">
        <v>94.818755463362209</v>
      </c>
      <c r="C10">
        <f t="shared" si="0"/>
        <v>-0.91549694770671453</v>
      </c>
      <c r="D10">
        <v>-2.7445678548765302E-2</v>
      </c>
      <c r="E10">
        <v>3.4050571854572297E-2</v>
      </c>
      <c r="F10">
        <v>4.9186461370321503E-2</v>
      </c>
      <c r="G10">
        <v>-0.18557098017593601</v>
      </c>
      <c r="H10">
        <v>0</v>
      </c>
      <c r="I10">
        <v>0</v>
      </c>
      <c r="J10">
        <v>-1.35640058246162E-2</v>
      </c>
      <c r="K10">
        <v>5.1789732164760897E-2</v>
      </c>
      <c r="L10">
        <v>-1.0958627155311399E-2</v>
      </c>
      <c r="M10">
        <v>2.99602075134664E-2</v>
      </c>
      <c r="N10">
        <v>-2.1694090350424501E-2</v>
      </c>
      <c r="O10">
        <v>-9.0271610680272396E-2</v>
      </c>
      <c r="P10">
        <v>4.5824383137646599E-2</v>
      </c>
      <c r="Q10">
        <v>0</v>
      </c>
      <c r="R10">
        <v>1.6763636393794801E-2</v>
      </c>
      <c r="S10">
        <v>6.9408104307721197E-3</v>
      </c>
      <c r="T10">
        <v>-1.39859588208944E-3</v>
      </c>
      <c r="U10">
        <v>0</v>
      </c>
      <c r="V10">
        <v>1.16805115777353E-2</v>
      </c>
      <c r="W10">
        <v>0</v>
      </c>
      <c r="X10">
        <v>-3.2223846418287697E-2</v>
      </c>
      <c r="Y10">
        <v>-4.4618301062697402E-2</v>
      </c>
      <c r="Z10">
        <v>9.3858331099082606E-2</v>
      </c>
      <c r="AA10">
        <v>-6.3790886718412904E-2</v>
      </c>
      <c r="AB10">
        <v>-7.7392259652017903E-2</v>
      </c>
      <c r="AD10">
        <v>-2.7445678548765302E-2</v>
      </c>
      <c r="AE10">
        <v>3.4050571854572297E-2</v>
      </c>
      <c r="AF10">
        <v>4.9186461370321503E-2</v>
      </c>
      <c r="AG10">
        <v>-0.18557098017593601</v>
      </c>
      <c r="AH10">
        <v>0</v>
      </c>
      <c r="AI10">
        <v>0</v>
      </c>
      <c r="AJ10">
        <v>-1.35640058246162E-2</v>
      </c>
      <c r="AK10">
        <v>5.1789732164760897E-2</v>
      </c>
      <c r="AL10">
        <v>-1.0958627155311399E-2</v>
      </c>
      <c r="AM10">
        <v>2.99602075134664E-2</v>
      </c>
      <c r="AN10">
        <v>-2.1694090350424501E-2</v>
      </c>
      <c r="AO10">
        <v>-9.0271610680272396E-2</v>
      </c>
      <c r="AP10">
        <v>4.5824383137646599E-2</v>
      </c>
      <c r="AQ10">
        <v>0</v>
      </c>
      <c r="AR10">
        <v>1.6763636393794801E-2</v>
      </c>
      <c r="AS10">
        <v>6.9408104307721197E-3</v>
      </c>
      <c r="AT10">
        <v>-1.39859588208944E-3</v>
      </c>
      <c r="AU10">
        <v>0</v>
      </c>
      <c r="AV10">
        <v>1.16805115777353E-2</v>
      </c>
      <c r="AW10">
        <v>0</v>
      </c>
      <c r="AX10">
        <v>-3.2223846418287697E-2</v>
      </c>
      <c r="AY10">
        <v>-4.4618301062697402E-2</v>
      </c>
      <c r="AZ10">
        <v>9.3858331099082606E-2</v>
      </c>
      <c r="BA10">
        <v>-6.3790886718412904E-2</v>
      </c>
      <c r="BB10">
        <v>-7.7392259652017903E-2</v>
      </c>
    </row>
    <row r="11" spans="1:54" x14ac:dyDescent="0.45">
      <c r="A11">
        <v>1995</v>
      </c>
      <c r="B11">
        <v>98.579461559337275</v>
      </c>
      <c r="C11">
        <f t="shared" si="0"/>
        <v>11.168461379347866</v>
      </c>
      <c r="D11">
        <v>7.7660387854490406E-2</v>
      </c>
      <c r="E11">
        <v>0.16327633139610101</v>
      </c>
      <c r="F11">
        <v>0.16543607924395301</v>
      </c>
      <c r="G11">
        <v>0.121779972536999</v>
      </c>
      <c r="H11">
        <v>0</v>
      </c>
      <c r="I11">
        <v>0</v>
      </c>
      <c r="J11">
        <v>0.204053356918759</v>
      </c>
      <c r="K11">
        <v>0.19218913092161599</v>
      </c>
      <c r="L11">
        <v>0.16884224809516299</v>
      </c>
      <c r="M11">
        <v>0.166933926691061</v>
      </c>
      <c r="N11">
        <v>0.124220959598719</v>
      </c>
      <c r="O11">
        <v>9.5714144779407498E-2</v>
      </c>
      <c r="P11">
        <v>4.4429770445245702E-2</v>
      </c>
      <c r="Q11">
        <v>0</v>
      </c>
      <c r="R11">
        <v>0.15886732218425101</v>
      </c>
      <c r="S11">
        <v>8.6476017881231701E-2</v>
      </c>
      <c r="T11">
        <v>0.14757722803539</v>
      </c>
      <c r="U11">
        <v>0</v>
      </c>
      <c r="V11">
        <v>0.13727044850690701</v>
      </c>
      <c r="W11">
        <v>0</v>
      </c>
      <c r="X11">
        <v>0.18037516448100799</v>
      </c>
      <c r="Y11">
        <v>0.19540574160122701</v>
      </c>
      <c r="Z11">
        <v>0.20871048582187901</v>
      </c>
      <c r="AA11">
        <v>6.5576799919127099E-2</v>
      </c>
      <c r="AB11">
        <v>8.7319827924431007E-2</v>
      </c>
      <c r="AD11">
        <v>7.7660387854490406E-2</v>
      </c>
      <c r="AE11">
        <v>0.16327633139610101</v>
      </c>
      <c r="AF11">
        <v>0.16543607924395301</v>
      </c>
      <c r="AG11">
        <v>0.121779972536999</v>
      </c>
      <c r="AH11">
        <v>0</v>
      </c>
      <c r="AI11">
        <v>0</v>
      </c>
      <c r="AJ11">
        <v>0.204053356918759</v>
      </c>
      <c r="AK11">
        <v>0.19218913092161599</v>
      </c>
      <c r="AL11">
        <v>0.16884224809516299</v>
      </c>
      <c r="AM11">
        <v>0.166933926691061</v>
      </c>
      <c r="AN11">
        <v>0.124220959598719</v>
      </c>
      <c r="AO11">
        <v>9.5714144779407498E-2</v>
      </c>
      <c r="AP11">
        <v>4.4429770445245702E-2</v>
      </c>
      <c r="AQ11">
        <v>0</v>
      </c>
      <c r="AR11">
        <v>0.15886732218425101</v>
      </c>
      <c r="AS11">
        <v>8.6476017881231701E-2</v>
      </c>
      <c r="AT11">
        <v>0.14757722803539</v>
      </c>
      <c r="AU11">
        <v>0</v>
      </c>
      <c r="AV11">
        <v>0.13727044850690701</v>
      </c>
      <c r="AW11">
        <v>0</v>
      </c>
      <c r="AX11">
        <v>0.18037516448100799</v>
      </c>
      <c r="AY11">
        <v>0.19540574160122701</v>
      </c>
      <c r="AZ11">
        <v>0.20871048582187901</v>
      </c>
      <c r="BA11">
        <v>6.5576799919127099E-2</v>
      </c>
      <c r="BB11">
        <v>8.7319827924431007E-2</v>
      </c>
    </row>
    <row r="12" spans="1:54" x14ac:dyDescent="0.45">
      <c r="A12">
        <v>1996</v>
      </c>
      <c r="B12">
        <v>96.958204669338258</v>
      </c>
      <c r="C12">
        <f t="shared" si="0"/>
        <v>0.64530577025600488</v>
      </c>
      <c r="D12">
        <v>8.9921767206073699E-2</v>
      </c>
      <c r="E12">
        <v>-4.0923428097512503E-2</v>
      </c>
      <c r="F12">
        <v>-3.41283127994087E-2</v>
      </c>
      <c r="G12">
        <v>3.6399400070388999E-2</v>
      </c>
      <c r="H12">
        <v>0</v>
      </c>
      <c r="I12">
        <v>0</v>
      </c>
      <c r="J12">
        <v>-2.55851513357702E-2</v>
      </c>
      <c r="K12">
        <v>-2.4546476349523901E-2</v>
      </c>
      <c r="L12">
        <v>-7.1974130627713399E-3</v>
      </c>
      <c r="M12">
        <v>-6.0684850640323501E-2</v>
      </c>
      <c r="N12">
        <v>8.16189276146259E-2</v>
      </c>
      <c r="O12">
        <v>0.14659413875906699</v>
      </c>
      <c r="P12">
        <v>-0.119041898333468</v>
      </c>
      <c r="Q12">
        <v>0</v>
      </c>
      <c r="R12">
        <v>-7.1186175153691703E-2</v>
      </c>
      <c r="S12">
        <v>8.4445296823917201E-2</v>
      </c>
      <c r="T12">
        <v>8.7690619865846003E-3</v>
      </c>
      <c r="U12">
        <v>0</v>
      </c>
      <c r="V12">
        <v>6.0597063026720598E-2</v>
      </c>
      <c r="W12">
        <v>0</v>
      </c>
      <c r="X12">
        <v>7.6673035488328004E-2</v>
      </c>
      <c r="Y12">
        <v>3.8157384151523303E-2</v>
      </c>
      <c r="Z12">
        <v>-0.133156330386239</v>
      </c>
      <c r="AA12">
        <v>8.6516911341143393E-2</v>
      </c>
      <c r="AB12">
        <v>-3.1916507745662598E-2</v>
      </c>
      <c r="AD12">
        <v>8.9921767206073699E-2</v>
      </c>
      <c r="AE12">
        <v>-4.0923428097512503E-2</v>
      </c>
      <c r="AF12">
        <v>-3.41283127994087E-2</v>
      </c>
      <c r="AG12">
        <v>3.6399400070388999E-2</v>
      </c>
      <c r="AH12">
        <v>0</v>
      </c>
      <c r="AI12">
        <v>0</v>
      </c>
      <c r="AJ12">
        <v>-2.55851513357702E-2</v>
      </c>
      <c r="AK12">
        <v>-2.4546476349523901E-2</v>
      </c>
      <c r="AL12">
        <v>-7.1974130627713399E-3</v>
      </c>
      <c r="AM12">
        <v>-6.0684850640323501E-2</v>
      </c>
      <c r="AN12">
        <v>8.16189276146259E-2</v>
      </c>
      <c r="AO12">
        <v>0.14659413875906699</v>
      </c>
      <c r="AP12">
        <v>-0.119041898333468</v>
      </c>
      <c r="AQ12">
        <v>0</v>
      </c>
      <c r="AR12">
        <v>-7.1186175153691703E-2</v>
      </c>
      <c r="AS12">
        <v>8.4445296823917201E-2</v>
      </c>
      <c r="AT12">
        <v>8.7690619865846003E-3</v>
      </c>
      <c r="AU12">
        <v>0</v>
      </c>
      <c r="AV12">
        <v>6.0597063026720598E-2</v>
      </c>
      <c r="AW12">
        <v>0</v>
      </c>
      <c r="AX12">
        <v>7.6673035488328004E-2</v>
      </c>
      <c r="AY12">
        <v>3.8157384151523303E-2</v>
      </c>
      <c r="AZ12">
        <v>-0.133156330386239</v>
      </c>
      <c r="BA12">
        <v>8.6516911341143393E-2</v>
      </c>
      <c r="BB12">
        <v>-3.1916507745662598E-2</v>
      </c>
    </row>
    <row r="13" spans="1:54" x14ac:dyDescent="0.45">
      <c r="A13">
        <v>1997</v>
      </c>
      <c r="B13">
        <v>95.985681512778584</v>
      </c>
      <c r="C13">
        <f t="shared" si="0"/>
        <v>-9.6757787254914813</v>
      </c>
      <c r="D13">
        <v>-0.166259923926798</v>
      </c>
      <c r="E13">
        <v>-0.14502458701482601</v>
      </c>
      <c r="F13">
        <v>-0.16606770047487099</v>
      </c>
      <c r="G13">
        <v>-2.26201935953315E-2</v>
      </c>
      <c r="H13">
        <v>0</v>
      </c>
      <c r="I13">
        <v>0</v>
      </c>
      <c r="J13">
        <v>-0.14513477889862</v>
      </c>
      <c r="K13">
        <v>-0.194234811317786</v>
      </c>
      <c r="L13">
        <v>-0.14348048113027101</v>
      </c>
      <c r="M13">
        <v>-0.16624184005197501</v>
      </c>
      <c r="N13">
        <v>-0.11578840545038301</v>
      </c>
      <c r="O13">
        <v>-9.2425558659196994E-2</v>
      </c>
      <c r="P13">
        <v>-0.105824105476355</v>
      </c>
      <c r="Q13">
        <v>0</v>
      </c>
      <c r="R13">
        <v>-0.170745269554788</v>
      </c>
      <c r="S13">
        <v>-0.22111678127506801</v>
      </c>
      <c r="T13">
        <v>-0.14948724149515899</v>
      </c>
      <c r="U13">
        <v>0</v>
      </c>
      <c r="V13">
        <v>-0.11266788512409</v>
      </c>
      <c r="W13">
        <v>0</v>
      </c>
      <c r="X13">
        <v>-0.107909240311481</v>
      </c>
      <c r="Y13">
        <v>-0.14055269353810099</v>
      </c>
      <c r="Z13">
        <v>-7.3219978863266394E-2</v>
      </c>
      <c r="AA13">
        <v>9.44286945631349E-3</v>
      </c>
      <c r="AB13">
        <v>1.04139253291836E-2</v>
      </c>
      <c r="AD13">
        <v>-0.166259923926798</v>
      </c>
      <c r="AE13">
        <v>-0.14502458701482601</v>
      </c>
      <c r="AF13">
        <v>-0.16606770047487099</v>
      </c>
      <c r="AG13">
        <v>-2.26201935953315E-2</v>
      </c>
      <c r="AH13">
        <v>0</v>
      </c>
      <c r="AI13">
        <v>0</v>
      </c>
      <c r="AJ13">
        <v>-0.14513477889862</v>
      </c>
      <c r="AK13">
        <v>-0.194234811317786</v>
      </c>
      <c r="AL13">
        <v>-0.14348048113027101</v>
      </c>
      <c r="AM13">
        <v>-0.16624184005197501</v>
      </c>
      <c r="AN13">
        <v>-0.11578840545038301</v>
      </c>
      <c r="AO13">
        <v>-9.2425558659196994E-2</v>
      </c>
      <c r="AP13">
        <v>-0.105824105476355</v>
      </c>
      <c r="AQ13">
        <v>0</v>
      </c>
      <c r="AR13">
        <v>-0.170745269554788</v>
      </c>
      <c r="AS13">
        <v>-0.22111678127506801</v>
      </c>
      <c r="AT13">
        <v>-0.14948724149515899</v>
      </c>
      <c r="AU13">
        <v>0</v>
      </c>
      <c r="AV13">
        <v>-0.11266788512409</v>
      </c>
      <c r="AW13">
        <v>0</v>
      </c>
      <c r="AX13">
        <v>-0.107909240311481</v>
      </c>
      <c r="AY13">
        <v>-0.14055269353810099</v>
      </c>
      <c r="AZ13">
        <v>-7.3219978863266394E-2</v>
      </c>
      <c r="BA13">
        <v>9.44286945631349E-3</v>
      </c>
      <c r="BB13">
        <v>1.04139253291836E-2</v>
      </c>
    </row>
    <row r="14" spans="1:54" x14ac:dyDescent="0.45">
      <c r="A14">
        <v>1998</v>
      </c>
      <c r="B14">
        <v>96.688222069848038</v>
      </c>
      <c r="C14">
        <f t="shared" si="0"/>
        <v>6.0693762330103294</v>
      </c>
      <c r="D14">
        <v>-3.5268557489028997E-2</v>
      </c>
      <c r="E14">
        <v>0.13710712151688501</v>
      </c>
      <c r="F14">
        <v>0.111873980505549</v>
      </c>
      <c r="G14">
        <v>-5.0338241538263301E-2</v>
      </c>
      <c r="H14">
        <v>0</v>
      </c>
      <c r="I14">
        <v>0</v>
      </c>
      <c r="J14">
        <v>0.10574947440463001</v>
      </c>
      <c r="K14">
        <v>0.111761291724142</v>
      </c>
      <c r="L14">
        <v>0.13976738038591899</v>
      </c>
      <c r="M14">
        <v>0.12944881704498901</v>
      </c>
      <c r="N14">
        <v>9.3743146822624399E-2</v>
      </c>
      <c r="O14">
        <v>0.13844574617376401</v>
      </c>
      <c r="P14">
        <v>0.110735529916261</v>
      </c>
      <c r="Q14">
        <v>0</v>
      </c>
      <c r="R14">
        <v>0.117706407515484</v>
      </c>
      <c r="S14">
        <v>-1.18522018049883E-2</v>
      </c>
      <c r="T14">
        <v>-7.1646748914838104E-2</v>
      </c>
      <c r="U14">
        <v>0</v>
      </c>
      <c r="V14">
        <v>0.14447038493655201</v>
      </c>
      <c r="W14">
        <v>0</v>
      </c>
      <c r="X14">
        <v>0.12821504481492299</v>
      </c>
      <c r="Y14">
        <v>5.8772724375314098E-2</v>
      </c>
      <c r="Z14">
        <v>6.4872052374567807E-2</v>
      </c>
      <c r="AA14">
        <v>8.9286848198191202E-2</v>
      </c>
      <c r="AB14">
        <v>4.4938572899053701E-3</v>
      </c>
      <c r="AD14">
        <v>-3.5268557489028997E-2</v>
      </c>
      <c r="AE14">
        <v>0.13710712151688501</v>
      </c>
      <c r="AF14">
        <v>0.111873980505549</v>
      </c>
      <c r="AG14">
        <v>-5.0338241538263301E-2</v>
      </c>
      <c r="AH14">
        <v>0</v>
      </c>
      <c r="AI14">
        <v>0</v>
      </c>
      <c r="AJ14">
        <v>0.10574947440463001</v>
      </c>
      <c r="AK14">
        <v>0.111761291724142</v>
      </c>
      <c r="AL14">
        <v>0.13976738038591899</v>
      </c>
      <c r="AM14">
        <v>0.12944881704498901</v>
      </c>
      <c r="AN14">
        <v>9.3743146822624399E-2</v>
      </c>
      <c r="AO14">
        <v>0.13844574617376401</v>
      </c>
      <c r="AP14">
        <v>0.110735529916261</v>
      </c>
      <c r="AQ14">
        <v>0</v>
      </c>
      <c r="AR14">
        <v>0.117706407515484</v>
      </c>
      <c r="AS14">
        <v>-1.18522018049883E-2</v>
      </c>
      <c r="AT14">
        <v>-7.1646748914838104E-2</v>
      </c>
      <c r="AU14">
        <v>0</v>
      </c>
      <c r="AV14">
        <v>0.14447038493655201</v>
      </c>
      <c r="AW14">
        <v>0</v>
      </c>
      <c r="AX14">
        <v>0.12821504481492299</v>
      </c>
      <c r="AY14">
        <v>5.8772724375314098E-2</v>
      </c>
      <c r="AZ14">
        <v>6.4872052374567807E-2</v>
      </c>
      <c r="BA14">
        <v>8.9286848198191202E-2</v>
      </c>
      <c r="BB14">
        <v>4.4938572899053701E-3</v>
      </c>
    </row>
    <row r="15" spans="1:54" x14ac:dyDescent="0.45">
      <c r="A15">
        <v>1999</v>
      </c>
      <c r="B15">
        <v>96.348008857647613</v>
      </c>
      <c r="C15">
        <f t="shared" si="0"/>
        <v>-12.754709667415092</v>
      </c>
      <c r="D15">
        <v>-4.0735882781456997E-2</v>
      </c>
      <c r="E15">
        <v>-0.222874359238731</v>
      </c>
      <c r="F15">
        <v>-0.24258926112343601</v>
      </c>
      <c r="G15">
        <v>-6.7957197245703503E-3</v>
      </c>
      <c r="H15">
        <v>0</v>
      </c>
      <c r="I15">
        <v>0</v>
      </c>
      <c r="J15">
        <v>-0.237384271535556</v>
      </c>
      <c r="K15">
        <v>-0.251256677715816</v>
      </c>
      <c r="L15">
        <v>-0.219738860913333</v>
      </c>
      <c r="M15">
        <v>-0.21755443701105701</v>
      </c>
      <c r="N15">
        <v>-0.23461271754948501</v>
      </c>
      <c r="O15">
        <v>-0.22319060952155101</v>
      </c>
      <c r="P15">
        <v>0.105274370028587</v>
      </c>
      <c r="Q15">
        <v>0</v>
      </c>
      <c r="R15">
        <v>-0.230043235318449</v>
      </c>
      <c r="S15">
        <v>-9.6173105927618394E-2</v>
      </c>
      <c r="T15">
        <v>-0.11042376034896</v>
      </c>
      <c r="U15">
        <v>0</v>
      </c>
      <c r="V15">
        <v>-0.22580646641507299</v>
      </c>
      <c r="W15">
        <v>0</v>
      </c>
      <c r="X15">
        <v>-0.215996839462332</v>
      </c>
      <c r="Y15">
        <v>-0.123178338255151</v>
      </c>
      <c r="Z15">
        <v>-0.21551694971781199</v>
      </c>
      <c r="AA15">
        <v>-0.12014945941918</v>
      </c>
      <c r="AB15">
        <v>-5.9930834902792197E-2</v>
      </c>
      <c r="AD15">
        <v>-4.0735882781456997E-2</v>
      </c>
      <c r="AE15">
        <v>-0.222874359238731</v>
      </c>
      <c r="AF15">
        <v>-0.24258926112343601</v>
      </c>
      <c r="AG15">
        <v>-6.7957197245703503E-3</v>
      </c>
      <c r="AH15">
        <v>0</v>
      </c>
      <c r="AI15">
        <v>0</v>
      </c>
      <c r="AJ15">
        <v>-0.237384271535556</v>
      </c>
      <c r="AK15">
        <v>-0.251256677715816</v>
      </c>
      <c r="AL15">
        <v>-0.219738860913333</v>
      </c>
      <c r="AM15">
        <v>-0.21755443701105701</v>
      </c>
      <c r="AN15">
        <v>-0.23461271754948501</v>
      </c>
      <c r="AO15">
        <v>-0.22319060952155101</v>
      </c>
      <c r="AP15">
        <v>0.105274370028587</v>
      </c>
      <c r="AQ15">
        <v>0</v>
      </c>
      <c r="AR15">
        <v>-0.230043235318449</v>
      </c>
      <c r="AS15">
        <v>-9.6173105927618394E-2</v>
      </c>
      <c r="AT15">
        <v>-0.11042376034896</v>
      </c>
      <c r="AU15">
        <v>0</v>
      </c>
      <c r="AV15">
        <v>-0.22580646641507299</v>
      </c>
      <c r="AW15">
        <v>0</v>
      </c>
      <c r="AX15">
        <v>-0.215996839462332</v>
      </c>
      <c r="AY15">
        <v>-0.123178338255151</v>
      </c>
      <c r="AZ15">
        <v>-0.21551694971781199</v>
      </c>
      <c r="BA15">
        <v>-0.12014945941918</v>
      </c>
      <c r="BB15">
        <v>-5.9930834902792197E-2</v>
      </c>
    </row>
    <row r="16" spans="1:54" x14ac:dyDescent="0.45">
      <c r="A16">
        <v>2000</v>
      </c>
      <c r="B16">
        <v>97.100090948374515</v>
      </c>
      <c r="C16">
        <f t="shared" si="0"/>
        <v>-5.7114137554625453</v>
      </c>
      <c r="D16">
        <v>-0.13455458927993699</v>
      </c>
      <c r="E16">
        <v>-6.1590397276569897E-2</v>
      </c>
      <c r="F16">
        <v>-5.90847861948815E-2</v>
      </c>
      <c r="G16">
        <v>4.0918845091299002E-3</v>
      </c>
      <c r="H16">
        <v>0</v>
      </c>
      <c r="I16">
        <v>1.34468707809822E-2</v>
      </c>
      <c r="J16">
        <v>-7.5634042359402104E-2</v>
      </c>
      <c r="K16">
        <v>-8.9734989335409895E-2</v>
      </c>
      <c r="L16">
        <v>-5.9060830805929998E-2</v>
      </c>
      <c r="M16">
        <v>-6.9084023803378095E-2</v>
      </c>
      <c r="N16">
        <v>-5.44028047184223E-2</v>
      </c>
      <c r="O16">
        <v>-6.4397073966954405E-2</v>
      </c>
      <c r="P16">
        <v>-0.11818180008001899</v>
      </c>
      <c r="Q16">
        <v>0</v>
      </c>
      <c r="R16">
        <v>-8.08472352569269E-2</v>
      </c>
      <c r="S16">
        <v>-0.142824783752171</v>
      </c>
      <c r="T16">
        <v>-0.114214734974948</v>
      </c>
      <c r="U16">
        <v>0</v>
      </c>
      <c r="V16">
        <v>-6.9565858819867904E-2</v>
      </c>
      <c r="W16">
        <v>-4.6092132823064201E-2</v>
      </c>
      <c r="X16">
        <v>-5.31959701949586E-2</v>
      </c>
      <c r="Y16">
        <v>-7.5940968385098701E-2</v>
      </c>
      <c r="Z16">
        <v>-5.8281644326927402E-2</v>
      </c>
      <c r="AA16">
        <v>-5.9084373546665903E-2</v>
      </c>
      <c r="AB16">
        <v>4.0380845745784703E-2</v>
      </c>
      <c r="AD16">
        <v>-0.13455458927993699</v>
      </c>
      <c r="AE16">
        <v>-6.1590397276569897E-2</v>
      </c>
      <c r="AF16">
        <v>-5.90847861948815E-2</v>
      </c>
      <c r="AG16">
        <v>4.0918845091299002E-3</v>
      </c>
      <c r="AH16">
        <v>0</v>
      </c>
      <c r="AI16">
        <v>1.34468707809822E-2</v>
      </c>
      <c r="AJ16">
        <v>-7.5634042359402104E-2</v>
      </c>
      <c r="AK16">
        <v>-8.9734989335409895E-2</v>
      </c>
      <c r="AL16">
        <v>-5.9060830805929998E-2</v>
      </c>
      <c r="AM16">
        <v>-6.9084023803378095E-2</v>
      </c>
      <c r="AN16">
        <v>-5.44028047184223E-2</v>
      </c>
      <c r="AO16">
        <v>-6.4397073966954405E-2</v>
      </c>
      <c r="AP16">
        <v>-0.11818180008001899</v>
      </c>
      <c r="AQ16">
        <v>0</v>
      </c>
      <c r="AR16">
        <v>-8.08472352569269E-2</v>
      </c>
      <c r="AS16">
        <v>-0.142824783752171</v>
      </c>
      <c r="AT16">
        <v>-0.114214734974948</v>
      </c>
      <c r="AU16">
        <v>0</v>
      </c>
      <c r="AV16">
        <v>-6.9565858819867904E-2</v>
      </c>
      <c r="AW16">
        <v>-4.6092132823064201E-2</v>
      </c>
      <c r="AX16">
        <v>-5.31959701949586E-2</v>
      </c>
      <c r="AY16">
        <v>-7.5940968385098701E-2</v>
      </c>
      <c r="AZ16">
        <v>-5.8281644326927402E-2</v>
      </c>
      <c r="BA16">
        <v>-5.9084373546665903E-2</v>
      </c>
      <c r="BB16">
        <v>4.0380845745784703E-2</v>
      </c>
    </row>
    <row r="17" spans="1:54" x14ac:dyDescent="0.45">
      <c r="A17">
        <v>2001</v>
      </c>
      <c r="B17">
        <v>96.928596973555273</v>
      </c>
      <c r="C17">
        <f t="shared" si="0"/>
        <v>-4.99389825423268</v>
      </c>
      <c r="D17">
        <v>-0.118332053871727</v>
      </c>
      <c r="E17">
        <v>-3.6969791520880098E-2</v>
      </c>
      <c r="F17">
        <v>-5.12203255472772E-2</v>
      </c>
      <c r="G17">
        <v>-3.52258649800294E-2</v>
      </c>
      <c r="H17">
        <v>0</v>
      </c>
      <c r="I17">
        <v>9.4001703702628406E-2</v>
      </c>
      <c r="J17">
        <v>-7.3887054036992902E-2</v>
      </c>
      <c r="K17">
        <v>-6.5254629457795796E-2</v>
      </c>
      <c r="L17">
        <v>-4.9432527432038999E-2</v>
      </c>
      <c r="M17">
        <v>-5.6927938235096197E-2</v>
      </c>
      <c r="N17">
        <v>-1.86730655699371E-2</v>
      </c>
      <c r="O17">
        <v>-3.7238669562456E-2</v>
      </c>
      <c r="P17">
        <v>-0.123019330357029</v>
      </c>
      <c r="Q17">
        <v>0</v>
      </c>
      <c r="R17">
        <v>-5.8469506713714398E-2</v>
      </c>
      <c r="S17">
        <v>-8.5315548670856695E-2</v>
      </c>
      <c r="T17">
        <v>-3.18011059581967E-3</v>
      </c>
      <c r="U17">
        <v>0.14739417910313299</v>
      </c>
      <c r="V17">
        <v>-4.9687610912636897E-2</v>
      </c>
      <c r="W17">
        <v>-0.423250860307196</v>
      </c>
      <c r="X17">
        <v>-3.9090057428425598E-2</v>
      </c>
      <c r="Y17">
        <v>-0.108118051814515</v>
      </c>
      <c r="Z17">
        <v>-2.4817261554957198E-2</v>
      </c>
      <c r="AA17">
        <v>-5.1266963104866899E-2</v>
      </c>
      <c r="AB17">
        <v>1.9506775310316599E-2</v>
      </c>
      <c r="AD17">
        <v>-0.118332053871727</v>
      </c>
      <c r="AE17">
        <v>-3.6969791520880098E-2</v>
      </c>
      <c r="AF17">
        <v>-5.12203255472772E-2</v>
      </c>
      <c r="AG17">
        <v>-3.52258649800294E-2</v>
      </c>
      <c r="AH17">
        <v>0</v>
      </c>
      <c r="AI17">
        <v>9.4001703702628406E-2</v>
      </c>
      <c r="AJ17">
        <v>-7.3887054036992902E-2</v>
      </c>
      <c r="AK17">
        <v>-6.5254629457795796E-2</v>
      </c>
      <c r="AL17">
        <v>-4.9432527432038999E-2</v>
      </c>
      <c r="AM17">
        <v>-5.6927938235096197E-2</v>
      </c>
      <c r="AN17">
        <v>-1.86730655699371E-2</v>
      </c>
      <c r="AO17">
        <v>-3.7238669562456E-2</v>
      </c>
      <c r="AP17">
        <v>-0.123019330357029</v>
      </c>
      <c r="AQ17">
        <v>0</v>
      </c>
      <c r="AR17">
        <v>-5.8469506713714398E-2</v>
      </c>
      <c r="AS17">
        <v>-8.5315548670856695E-2</v>
      </c>
      <c r="AT17">
        <v>-3.18011059581967E-3</v>
      </c>
      <c r="AU17">
        <v>0.14739417910313299</v>
      </c>
      <c r="AV17">
        <v>-4.9687610912636897E-2</v>
      </c>
      <c r="AW17">
        <v>-0.423250860307196</v>
      </c>
      <c r="AX17">
        <v>-3.9090057428425598E-2</v>
      </c>
      <c r="AY17">
        <v>-0.108118051814515</v>
      </c>
      <c r="AZ17">
        <v>-2.4817261554957198E-2</v>
      </c>
      <c r="BA17">
        <v>-5.1266963104866899E-2</v>
      </c>
      <c r="BB17">
        <v>1.9506775310316599E-2</v>
      </c>
    </row>
    <row r="18" spans="1:54" x14ac:dyDescent="0.45">
      <c r="A18">
        <v>2002</v>
      </c>
      <c r="B18">
        <v>98.312560720232</v>
      </c>
      <c r="C18">
        <f t="shared" si="0"/>
        <v>16.191321399378324</v>
      </c>
      <c r="D18">
        <v>9.8951793564294399E-2</v>
      </c>
      <c r="E18">
        <v>0.172308434569095</v>
      </c>
      <c r="F18">
        <v>0.18257758429049001</v>
      </c>
      <c r="G18">
        <v>5.24457667720859E-2</v>
      </c>
      <c r="H18">
        <v>0</v>
      </c>
      <c r="I18">
        <v>0.19780857680452699</v>
      </c>
      <c r="J18">
        <v>0.16644498297244401</v>
      </c>
      <c r="K18">
        <v>0.18386684058604499</v>
      </c>
      <c r="L18">
        <v>0.18620659620857899</v>
      </c>
      <c r="M18">
        <v>0.182501264557964</v>
      </c>
      <c r="N18">
        <v>0.20824662247784601</v>
      </c>
      <c r="O18">
        <v>0.184973792673328</v>
      </c>
      <c r="P18">
        <v>0.105269284357079</v>
      </c>
      <c r="Q18">
        <v>0</v>
      </c>
      <c r="R18">
        <v>0.17388550294284999</v>
      </c>
      <c r="S18">
        <v>0.21788610312597501</v>
      </c>
      <c r="T18">
        <v>0.25323939651458299</v>
      </c>
      <c r="U18">
        <v>0.156121135304644</v>
      </c>
      <c r="V18">
        <v>0.182198320669365</v>
      </c>
      <c r="W18">
        <v>0.35969309956204099</v>
      </c>
      <c r="X18">
        <v>0.18673247774785001</v>
      </c>
      <c r="Y18">
        <v>0.18066423336711801</v>
      </c>
      <c r="Z18">
        <v>0.22083081327764201</v>
      </c>
      <c r="AA18">
        <v>0.115404570580494</v>
      </c>
      <c r="AB18">
        <v>7.9573156918242197E-2</v>
      </c>
      <c r="AD18">
        <v>9.8951793564294399E-2</v>
      </c>
      <c r="AE18">
        <v>0.172308434569095</v>
      </c>
      <c r="AF18">
        <v>0.18257758429049001</v>
      </c>
      <c r="AG18">
        <v>5.24457667720859E-2</v>
      </c>
      <c r="AH18">
        <v>0</v>
      </c>
      <c r="AI18">
        <v>0.19780857680452699</v>
      </c>
      <c r="AJ18">
        <v>0.16644498297244401</v>
      </c>
      <c r="AK18">
        <v>0.18386684058604499</v>
      </c>
      <c r="AL18">
        <v>0.18620659620857899</v>
      </c>
      <c r="AM18">
        <v>0.182501264557964</v>
      </c>
      <c r="AN18">
        <v>0.20824662247784601</v>
      </c>
      <c r="AO18">
        <v>0.184973792673328</v>
      </c>
      <c r="AP18">
        <v>0.105269284357079</v>
      </c>
      <c r="AQ18">
        <v>0</v>
      </c>
      <c r="AR18">
        <v>0.17388550294284999</v>
      </c>
      <c r="AS18">
        <v>0.21788610312597501</v>
      </c>
      <c r="AT18">
        <v>0.25323939651458299</v>
      </c>
      <c r="AU18">
        <v>0.156121135304644</v>
      </c>
      <c r="AV18">
        <v>0.182198320669365</v>
      </c>
      <c r="AW18">
        <v>0.35969309956204099</v>
      </c>
      <c r="AX18">
        <v>0.18673247774785001</v>
      </c>
      <c r="AY18">
        <v>0.18066423336711801</v>
      </c>
      <c r="AZ18">
        <v>0.22083081327764201</v>
      </c>
      <c r="BA18">
        <v>0.115404570580494</v>
      </c>
      <c r="BB18">
        <v>7.9573156918242197E-2</v>
      </c>
    </row>
    <row r="19" spans="1:54" x14ac:dyDescent="0.45">
      <c r="A19">
        <v>2003</v>
      </c>
      <c r="B19">
        <v>98.309244685691269</v>
      </c>
      <c r="C19">
        <f t="shared" si="0"/>
        <v>15.584186838949666</v>
      </c>
      <c r="D19">
        <v>0.238668113282265</v>
      </c>
      <c r="E19">
        <v>0.195067361243633</v>
      </c>
      <c r="F19">
        <v>0.19754604833835299</v>
      </c>
      <c r="G19">
        <v>0.196460313447126</v>
      </c>
      <c r="H19">
        <v>0</v>
      </c>
      <c r="I19">
        <v>0.14635481675992901</v>
      </c>
      <c r="J19">
        <v>0.19685792430518601</v>
      </c>
      <c r="K19">
        <v>0.20368014468948101</v>
      </c>
      <c r="L19">
        <v>0.20676214310938101</v>
      </c>
      <c r="M19">
        <v>0.20510330014431</v>
      </c>
      <c r="N19">
        <v>0.20484862809118201</v>
      </c>
      <c r="O19">
        <v>0.20310838281072599</v>
      </c>
      <c r="P19">
        <v>9.8896114045507397E-2</v>
      </c>
      <c r="Q19">
        <v>0</v>
      </c>
      <c r="R19">
        <v>0.19238194371456799</v>
      </c>
      <c r="S19">
        <v>0.221961047035202</v>
      </c>
      <c r="T19">
        <v>0.108118346307969</v>
      </c>
      <c r="U19">
        <v>-3.4783952072148801E-2</v>
      </c>
      <c r="V19">
        <v>0.20231315871688699</v>
      </c>
      <c r="W19">
        <v>0.29439526718859099</v>
      </c>
      <c r="X19">
        <v>0.20304285722229201</v>
      </c>
      <c r="Y19">
        <v>0.20283892628083999</v>
      </c>
      <c r="Z19">
        <v>0.107880390507213</v>
      </c>
      <c r="AA19">
        <v>8.6342236357123098E-2</v>
      </c>
      <c r="AB19">
        <v>1.82031982118009E-2</v>
      </c>
      <c r="AD19">
        <v>0.238668113282265</v>
      </c>
      <c r="AE19">
        <v>0.195067361243633</v>
      </c>
      <c r="AF19">
        <v>0.19754604833835299</v>
      </c>
      <c r="AG19">
        <v>0.196460313447126</v>
      </c>
      <c r="AH19">
        <v>0</v>
      </c>
      <c r="AI19">
        <v>0.14635481675992901</v>
      </c>
      <c r="AJ19">
        <v>0.19685792430518601</v>
      </c>
      <c r="AK19">
        <v>0.20368014468948101</v>
      </c>
      <c r="AL19">
        <v>0.20676214310938101</v>
      </c>
      <c r="AM19">
        <v>0.20510330014431</v>
      </c>
      <c r="AN19">
        <v>0.20484862809118201</v>
      </c>
      <c r="AO19">
        <v>0.20310838281072599</v>
      </c>
      <c r="AP19">
        <v>9.8896114045507397E-2</v>
      </c>
      <c r="AQ19">
        <v>0</v>
      </c>
      <c r="AR19">
        <v>0.19238194371456799</v>
      </c>
      <c r="AS19">
        <v>0.221961047035202</v>
      </c>
      <c r="AT19">
        <v>0.108118346307969</v>
      </c>
      <c r="AU19">
        <v>-3.4783952072148801E-2</v>
      </c>
      <c r="AV19">
        <v>0.20231315871688699</v>
      </c>
      <c r="AW19">
        <v>0.29439526718859099</v>
      </c>
      <c r="AX19">
        <v>0.20304285722229201</v>
      </c>
      <c r="AY19">
        <v>0.20283892628083999</v>
      </c>
      <c r="AZ19">
        <v>0.107880390507213</v>
      </c>
      <c r="BA19">
        <v>8.6342236357123098E-2</v>
      </c>
      <c r="BB19">
        <v>1.82031982118009E-2</v>
      </c>
    </row>
    <row r="20" spans="1:54" x14ac:dyDescent="0.45">
      <c r="A20">
        <v>2004</v>
      </c>
      <c r="B20">
        <v>82.009378814788121</v>
      </c>
      <c r="C20">
        <f t="shared" si="0"/>
        <v>9.8431248080394145</v>
      </c>
      <c r="D20">
        <v>3.2728369289591601E-2</v>
      </c>
      <c r="E20">
        <v>9.7013381818833094E-2</v>
      </c>
      <c r="F20">
        <v>0.110079535052837</v>
      </c>
      <c r="G20">
        <v>0.10329423838021499</v>
      </c>
      <c r="H20">
        <v>0</v>
      </c>
      <c r="I20">
        <v>0.16323453629412901</v>
      </c>
      <c r="J20">
        <v>0.103263325118865</v>
      </c>
      <c r="K20">
        <v>0.101663216358064</v>
      </c>
      <c r="L20">
        <v>0.110360148214403</v>
      </c>
      <c r="M20">
        <v>0.11133691899574299</v>
      </c>
      <c r="N20">
        <v>0.112299306305341</v>
      </c>
      <c r="O20">
        <v>0.112872969189125</v>
      </c>
      <c r="P20">
        <v>6.2239110978862401E-2</v>
      </c>
      <c r="Q20">
        <v>0</v>
      </c>
      <c r="R20">
        <v>0.10915488756035201</v>
      </c>
      <c r="S20">
        <v>7.2827390179935794E-2</v>
      </c>
      <c r="T20">
        <v>0.119641646187123</v>
      </c>
      <c r="U20">
        <v>0.25241614309681398</v>
      </c>
      <c r="V20">
        <v>9.7118245174126094E-2</v>
      </c>
      <c r="W20">
        <v>0.179589625191411</v>
      </c>
      <c r="X20">
        <v>9.6548806899165202E-2</v>
      </c>
      <c r="Y20">
        <v>0.11998199278825999</v>
      </c>
      <c r="Z20">
        <v>8.9044873951987999E-2</v>
      </c>
      <c r="AA20">
        <v>9.7777390144689794E-2</v>
      </c>
      <c r="AB20">
        <v>6.2951448399793204E-3</v>
      </c>
      <c r="AD20">
        <v>3.2728369289591601E-2</v>
      </c>
      <c r="AE20">
        <v>9.7013381818833094E-2</v>
      </c>
      <c r="AF20">
        <v>0.110079535052837</v>
      </c>
      <c r="AG20">
        <v>0.10329423838021499</v>
      </c>
      <c r="AH20">
        <v>0</v>
      </c>
      <c r="AI20">
        <v>0.16323453629412901</v>
      </c>
      <c r="AJ20">
        <v>0.103263325118865</v>
      </c>
      <c r="AK20">
        <v>0.101663216358064</v>
      </c>
      <c r="AL20">
        <v>0.110360148214403</v>
      </c>
      <c r="AM20">
        <v>0.11133691899574299</v>
      </c>
      <c r="AN20">
        <v>0.112299306305341</v>
      </c>
      <c r="AO20">
        <v>0.112872969189125</v>
      </c>
      <c r="AP20">
        <v>6.2239110978862401E-2</v>
      </c>
      <c r="AQ20">
        <v>0</v>
      </c>
      <c r="AR20">
        <v>0.10915488756035201</v>
      </c>
      <c r="AS20">
        <v>7.2827390179935794E-2</v>
      </c>
      <c r="AT20">
        <v>0.119641646187123</v>
      </c>
      <c r="AU20">
        <v>0.25241614309681398</v>
      </c>
      <c r="AV20">
        <v>9.7118245174126094E-2</v>
      </c>
      <c r="AW20">
        <v>0.179589625191411</v>
      </c>
      <c r="AX20">
        <v>9.6548806899165202E-2</v>
      </c>
      <c r="AY20">
        <v>0.11998199278825999</v>
      </c>
      <c r="AZ20">
        <v>8.9044873951987999E-2</v>
      </c>
      <c r="BA20">
        <v>9.7777390144689794E-2</v>
      </c>
      <c r="BB20">
        <v>6.2951448399793204E-3</v>
      </c>
    </row>
    <row r="21" spans="1:54" x14ac:dyDescent="0.45">
      <c r="A21">
        <v>2005</v>
      </c>
      <c r="B21">
        <v>57.152299033146441</v>
      </c>
      <c r="C21">
        <f t="shared" si="0"/>
        <v>-10.268681298862735</v>
      </c>
      <c r="D21">
        <v>-6.5675398873035903E-2</v>
      </c>
      <c r="E21">
        <v>-0.15094815503818901</v>
      </c>
      <c r="F21">
        <v>-0.13247514438778701</v>
      </c>
      <c r="G21">
        <v>3.07090325427565E-2</v>
      </c>
      <c r="H21">
        <v>0</v>
      </c>
      <c r="I21">
        <v>-9.4317850619698607E-2</v>
      </c>
      <c r="J21">
        <v>-0.15027151091222801</v>
      </c>
      <c r="K21">
        <v>-0.15433597879885599</v>
      </c>
      <c r="L21">
        <v>-0.132726456217651</v>
      </c>
      <c r="M21">
        <v>-0.13063778738356499</v>
      </c>
      <c r="N21">
        <v>-0.14142290134410501</v>
      </c>
      <c r="O21">
        <v>-0.13858442205152199</v>
      </c>
      <c r="P21">
        <v>-0.13419616329385101</v>
      </c>
      <c r="Q21">
        <v>0</v>
      </c>
      <c r="R21">
        <v>-0.13394515594053899</v>
      </c>
      <c r="S21">
        <v>-5.2649141368423698E-2</v>
      </c>
      <c r="T21">
        <v>-0.121186149968602</v>
      </c>
      <c r="U21">
        <v>-2.25116378910293E-2</v>
      </c>
      <c r="V21">
        <v>-0.151020113761487</v>
      </c>
      <c r="W21">
        <v>-0.103549812220828</v>
      </c>
      <c r="X21">
        <v>-0.136697551098589</v>
      </c>
      <c r="Y21">
        <v>-0.172720800862222</v>
      </c>
      <c r="Z21">
        <v>-0.154414200723926</v>
      </c>
      <c r="AA21">
        <v>-9.4104922828377804E-2</v>
      </c>
      <c r="AB21">
        <v>-2.9488101673927701E-2</v>
      </c>
      <c r="AD21">
        <v>-6.5675398873035903E-2</v>
      </c>
      <c r="AE21">
        <v>-0.15094815503818901</v>
      </c>
      <c r="AF21">
        <v>-0.13247514438778701</v>
      </c>
      <c r="AG21">
        <v>3.07090325427565E-2</v>
      </c>
      <c r="AH21">
        <v>0</v>
      </c>
      <c r="AI21">
        <v>-9.4317850619698607E-2</v>
      </c>
      <c r="AJ21">
        <v>-0.15027151091222801</v>
      </c>
      <c r="AK21">
        <v>-0.15433597879885599</v>
      </c>
      <c r="AL21">
        <v>-0.132726456217651</v>
      </c>
      <c r="AM21">
        <v>-0.13063778738356499</v>
      </c>
      <c r="AN21">
        <v>-0.14142290134410501</v>
      </c>
      <c r="AO21">
        <v>-0.13858442205152199</v>
      </c>
      <c r="AP21">
        <v>-0.13419616329385101</v>
      </c>
      <c r="AQ21">
        <v>0</v>
      </c>
      <c r="AR21">
        <v>-0.13394515594053899</v>
      </c>
      <c r="AS21">
        <v>-5.2649141368423698E-2</v>
      </c>
      <c r="AT21">
        <v>-0.121186149968602</v>
      </c>
      <c r="AU21">
        <v>-2.25116378910293E-2</v>
      </c>
      <c r="AV21">
        <v>-0.151020113761487</v>
      </c>
      <c r="AW21">
        <v>-0.103549812220828</v>
      </c>
      <c r="AX21">
        <v>-0.136697551098589</v>
      </c>
      <c r="AY21">
        <v>-0.172720800862222</v>
      </c>
      <c r="AZ21">
        <v>-0.154414200723926</v>
      </c>
      <c r="BA21">
        <v>-9.4104922828377804E-2</v>
      </c>
      <c r="BB21">
        <v>-2.9488101673927701E-2</v>
      </c>
    </row>
    <row r="22" spans="1:54" x14ac:dyDescent="0.45">
      <c r="A22">
        <v>2006</v>
      </c>
      <c r="B22">
        <v>76.348197134965616</v>
      </c>
      <c r="C22">
        <f t="shared" si="0"/>
        <v>3.3587887699207295</v>
      </c>
      <c r="D22">
        <v>1.9284043383573399E-2</v>
      </c>
      <c r="E22">
        <v>4.9460792027626301E-2</v>
      </c>
      <c r="F22">
        <v>5.5513394290528102E-2</v>
      </c>
      <c r="G22">
        <v>-1.13034549213734E-2</v>
      </c>
      <c r="H22">
        <v>0</v>
      </c>
      <c r="I22">
        <v>0.141537756327897</v>
      </c>
      <c r="J22">
        <v>5.4957416383368499E-2</v>
      </c>
      <c r="K22">
        <v>4.51943726192061E-2</v>
      </c>
      <c r="L22">
        <v>6.7236423178531998E-2</v>
      </c>
      <c r="M22">
        <v>6.4166736112684905E-2</v>
      </c>
      <c r="N22">
        <v>5.7913892049786898E-2</v>
      </c>
      <c r="O22">
        <v>6.4074929668357206E-2</v>
      </c>
      <c r="P22">
        <v>-2.7591744816514201E-2</v>
      </c>
      <c r="Q22">
        <v>0</v>
      </c>
      <c r="R22">
        <v>5.20270319485725E-2</v>
      </c>
      <c r="S22">
        <v>-1.6039833753081099E-3</v>
      </c>
      <c r="T22">
        <v>1.6092528841749599E-2</v>
      </c>
      <c r="U22">
        <v>9.9969803569328303E-2</v>
      </c>
      <c r="V22">
        <v>6.2826248440885996E-2</v>
      </c>
      <c r="W22">
        <v>-0.18461540140138499</v>
      </c>
      <c r="X22">
        <v>5.7677197412094802E-2</v>
      </c>
      <c r="Y22">
        <v>9.6156304533457804E-2</v>
      </c>
      <c r="Z22">
        <v>7.1158328083635299E-4</v>
      </c>
      <c r="AA22">
        <v>7.3909916382525004E-2</v>
      </c>
      <c r="AB22">
        <v>-1.3898593456247801E-2</v>
      </c>
      <c r="AD22">
        <v>1.9284043383573399E-2</v>
      </c>
      <c r="AE22">
        <v>4.9460792027626301E-2</v>
      </c>
      <c r="AF22">
        <v>5.5513394290528102E-2</v>
      </c>
      <c r="AG22">
        <v>-1.13034549213734E-2</v>
      </c>
      <c r="AH22">
        <v>0</v>
      </c>
      <c r="AI22">
        <v>0.141537756327897</v>
      </c>
      <c r="AJ22">
        <v>5.4957416383368499E-2</v>
      </c>
      <c r="AK22">
        <v>4.51943726192061E-2</v>
      </c>
      <c r="AL22">
        <v>6.7236423178531998E-2</v>
      </c>
      <c r="AM22">
        <v>6.4166736112684905E-2</v>
      </c>
      <c r="AN22">
        <v>5.7913892049786898E-2</v>
      </c>
      <c r="AO22">
        <v>6.4074929668357206E-2</v>
      </c>
      <c r="AP22">
        <v>-2.7591744816514201E-2</v>
      </c>
      <c r="AQ22">
        <v>0</v>
      </c>
      <c r="AR22">
        <v>5.20270319485725E-2</v>
      </c>
      <c r="AS22">
        <v>-1.6039833753081099E-3</v>
      </c>
      <c r="AT22">
        <v>1.6092528841749599E-2</v>
      </c>
      <c r="AU22">
        <v>9.9969803569328303E-2</v>
      </c>
      <c r="AV22">
        <v>6.2826248440885996E-2</v>
      </c>
      <c r="AW22">
        <v>-0.18461540140138499</v>
      </c>
      <c r="AX22">
        <v>5.7677197412094802E-2</v>
      </c>
      <c r="AY22">
        <v>9.6156304533457804E-2</v>
      </c>
      <c r="AZ22">
        <v>7.1158328083635299E-4</v>
      </c>
      <c r="BA22">
        <v>7.3909916382525004E-2</v>
      </c>
      <c r="BB22">
        <v>-1.3898593456247801E-2</v>
      </c>
    </row>
    <row r="23" spans="1:54" x14ac:dyDescent="0.45">
      <c r="A23">
        <v>2007</v>
      </c>
      <c r="B23">
        <v>85.970600509498695</v>
      </c>
      <c r="C23">
        <f t="shared" si="0"/>
        <v>7.1162896363167309</v>
      </c>
      <c r="D23">
        <v>7.6588315458855402E-2</v>
      </c>
      <c r="E23">
        <v>8.0482527399773102E-2</v>
      </c>
      <c r="F23">
        <v>8.1867468973996202E-2</v>
      </c>
      <c r="G23">
        <v>0.17437174394496399</v>
      </c>
      <c r="H23">
        <v>4.8774750288443497E-2</v>
      </c>
      <c r="I23">
        <v>9.45034225731817E-2</v>
      </c>
      <c r="J23">
        <v>6.2817703378418993E-2</v>
      </c>
      <c r="K23">
        <v>8.1161541138402099E-2</v>
      </c>
      <c r="L23">
        <v>8.2893145742587104E-2</v>
      </c>
      <c r="M23">
        <v>8.1941894020111899E-2</v>
      </c>
      <c r="N23">
        <v>8.0202176017155694E-2</v>
      </c>
      <c r="O23">
        <v>8.58048957289584E-2</v>
      </c>
      <c r="P23">
        <v>8.1709867775552197E-2</v>
      </c>
      <c r="Q23">
        <v>0</v>
      </c>
      <c r="R23">
        <v>7.9403510933309704E-2</v>
      </c>
      <c r="S23">
        <v>5.28616895350272E-2</v>
      </c>
      <c r="T23">
        <v>0.107591817861835</v>
      </c>
      <c r="U23">
        <v>0.12988687818474101</v>
      </c>
      <c r="V23">
        <v>8.77379873961949E-2</v>
      </c>
      <c r="W23">
        <v>-5.2649468719323203E-2</v>
      </c>
      <c r="X23">
        <v>7.7641829605416601E-2</v>
      </c>
      <c r="Y23">
        <v>2.1618242472947299E-2</v>
      </c>
      <c r="Z23">
        <v>5.8468408219311603E-2</v>
      </c>
      <c r="AA23">
        <v>3.4319890322353899E-2</v>
      </c>
      <c r="AB23">
        <v>6.9072170826968607E-2</v>
      </c>
      <c r="AD23">
        <v>7.6588315458855402E-2</v>
      </c>
      <c r="AE23">
        <v>8.0482527399773102E-2</v>
      </c>
      <c r="AF23">
        <v>8.1867468973996202E-2</v>
      </c>
      <c r="AG23">
        <v>0.17437174394496399</v>
      </c>
      <c r="AH23">
        <v>4.8774750288443497E-2</v>
      </c>
      <c r="AI23">
        <v>9.45034225731817E-2</v>
      </c>
      <c r="AJ23">
        <v>6.2817703378418993E-2</v>
      </c>
      <c r="AK23">
        <v>8.1161541138402099E-2</v>
      </c>
      <c r="AL23">
        <v>8.2893145742587104E-2</v>
      </c>
      <c r="AM23">
        <v>8.1941894020111899E-2</v>
      </c>
      <c r="AN23">
        <v>8.0202176017155694E-2</v>
      </c>
      <c r="AO23">
        <v>8.58048957289584E-2</v>
      </c>
      <c r="AP23">
        <v>8.1709867775552197E-2</v>
      </c>
      <c r="AQ23">
        <v>0</v>
      </c>
      <c r="AR23">
        <v>7.9403510933309704E-2</v>
      </c>
      <c r="AS23">
        <v>5.28616895350272E-2</v>
      </c>
      <c r="AT23">
        <v>0.107591817861835</v>
      </c>
      <c r="AU23">
        <v>0.12988687818474101</v>
      </c>
      <c r="AV23">
        <v>8.77379873961949E-2</v>
      </c>
      <c r="AW23">
        <v>-5.2649468719323203E-2</v>
      </c>
      <c r="AX23">
        <v>7.7641829605416601E-2</v>
      </c>
      <c r="AY23">
        <v>2.1618242472947299E-2</v>
      </c>
      <c r="AZ23">
        <v>5.8468408219311603E-2</v>
      </c>
      <c r="BA23">
        <v>3.4319890322353899E-2</v>
      </c>
      <c r="BB23">
        <v>6.9072170826968607E-2</v>
      </c>
    </row>
    <row r="24" spans="1:54" x14ac:dyDescent="0.45">
      <c r="A24">
        <v>2008</v>
      </c>
      <c r="B24">
        <v>75.99952774702821</v>
      </c>
      <c r="C24">
        <f t="shared" si="0"/>
        <v>-4.6423039920014535</v>
      </c>
      <c r="D24">
        <v>-0.120544684246419</v>
      </c>
      <c r="E24">
        <v>-2.6226052143802501E-2</v>
      </c>
      <c r="F24">
        <v>-2.8743561392629301E-2</v>
      </c>
      <c r="G24">
        <v>-0.12903653004246801</v>
      </c>
      <c r="H24">
        <v>0.181397166760567</v>
      </c>
      <c r="I24">
        <v>-5.2942646573740003E-2</v>
      </c>
      <c r="J24">
        <v>-3.6051244690855501E-2</v>
      </c>
      <c r="K24">
        <v>-2.4547867838123998E-2</v>
      </c>
      <c r="L24">
        <v>-4.6157444807935002E-3</v>
      </c>
      <c r="M24">
        <v>6.7813072472566703E-3</v>
      </c>
      <c r="N24">
        <v>-2.5149071945970301E-2</v>
      </c>
      <c r="O24">
        <v>-4.1287986033005097E-2</v>
      </c>
      <c r="P24">
        <v>0.21034717804922201</v>
      </c>
      <c r="Q24">
        <v>0</v>
      </c>
      <c r="R24">
        <v>-1.79724316318698E-2</v>
      </c>
      <c r="S24">
        <v>-0.18213556007864501</v>
      </c>
      <c r="T24">
        <v>-0.21090197134234301</v>
      </c>
      <c r="U24">
        <v>-0.15163255289992</v>
      </c>
      <c r="V24">
        <v>-4.0888838588095403E-2</v>
      </c>
      <c r="W24">
        <v>-0.25323334217089999</v>
      </c>
      <c r="X24">
        <v>-2.59121174411404E-2</v>
      </c>
      <c r="Y24">
        <v>-0.143960484994897</v>
      </c>
      <c r="Z24">
        <v>0.102779456055121</v>
      </c>
      <c r="AA24">
        <v>-0.247904268582812</v>
      </c>
      <c r="AB24">
        <v>0.10180585100590001</v>
      </c>
      <c r="AD24">
        <v>-0.120544684246419</v>
      </c>
      <c r="AE24">
        <v>-2.6226052143802501E-2</v>
      </c>
      <c r="AF24">
        <v>-2.8743561392629301E-2</v>
      </c>
      <c r="AG24">
        <v>-0.12903653004246801</v>
      </c>
      <c r="AH24">
        <v>0.181397166760567</v>
      </c>
      <c r="AI24">
        <v>-5.2942646573740003E-2</v>
      </c>
      <c r="AJ24">
        <v>-3.6051244690855501E-2</v>
      </c>
      <c r="AK24">
        <v>-2.4547867838123998E-2</v>
      </c>
      <c r="AL24">
        <v>-4.6157444807935002E-3</v>
      </c>
      <c r="AM24">
        <v>6.7813072472566703E-3</v>
      </c>
      <c r="AN24">
        <v>-2.5149071945970301E-2</v>
      </c>
      <c r="AO24">
        <v>-4.1287986033005097E-2</v>
      </c>
      <c r="AP24">
        <v>0.21034717804922201</v>
      </c>
      <c r="AQ24">
        <v>0</v>
      </c>
      <c r="AR24">
        <v>-1.79724316318698E-2</v>
      </c>
      <c r="AS24">
        <v>-0.18213556007864501</v>
      </c>
      <c r="AT24">
        <v>-0.21090197134234301</v>
      </c>
      <c r="AU24">
        <v>-0.15163255289992</v>
      </c>
      <c r="AV24">
        <v>-4.0888838588095403E-2</v>
      </c>
      <c r="AW24">
        <v>-0.25323334217089999</v>
      </c>
      <c r="AX24">
        <v>-2.59121174411404E-2</v>
      </c>
      <c r="AY24">
        <v>-0.143960484994897</v>
      </c>
      <c r="AZ24">
        <v>0.102779456055121</v>
      </c>
      <c r="BA24">
        <v>-0.247904268582812</v>
      </c>
      <c r="BB24">
        <v>0.10180585100590001</v>
      </c>
    </row>
    <row r="25" spans="1:54" x14ac:dyDescent="0.45">
      <c r="A25">
        <v>2009</v>
      </c>
      <c r="B25">
        <v>61.283501766373909</v>
      </c>
      <c r="C25">
        <f t="shared" si="0"/>
        <v>5.2124151260654825</v>
      </c>
      <c r="D25">
        <v>0.14726735559714799</v>
      </c>
      <c r="E25">
        <v>3.6560931903210699E-2</v>
      </c>
      <c r="F25">
        <v>5.6969997795513899E-2</v>
      </c>
      <c r="G25">
        <v>0.10632235781049</v>
      </c>
      <c r="H25">
        <v>-4.9238001318586501E-2</v>
      </c>
      <c r="I25">
        <v>9.0949274519796799E-2</v>
      </c>
      <c r="J25">
        <v>2.1700776657788599E-2</v>
      </c>
      <c r="K25">
        <v>5.9552609177571499E-2</v>
      </c>
      <c r="L25">
        <v>3.59640266457808E-2</v>
      </c>
      <c r="M25">
        <v>2.2316200389847499E-2</v>
      </c>
      <c r="N25">
        <v>3.1797022222271001E-2</v>
      </c>
      <c r="O25">
        <v>5.8492649578342097E-2</v>
      </c>
      <c r="P25">
        <v>-1.27346435840433E-2</v>
      </c>
      <c r="Q25">
        <v>0</v>
      </c>
      <c r="R25">
        <v>4.6340468505825502E-2</v>
      </c>
      <c r="S25">
        <v>0.167655211340966</v>
      </c>
      <c r="T25">
        <v>0.134588696051363</v>
      </c>
      <c r="U25">
        <v>1.9835209045816701E-2</v>
      </c>
      <c r="V25">
        <v>3.7688414220811997E-2</v>
      </c>
      <c r="W25">
        <v>0.185033810391002</v>
      </c>
      <c r="X25">
        <v>3.1117059642869899E-2</v>
      </c>
      <c r="Y25">
        <v>1.9088318614370801E-2</v>
      </c>
      <c r="Z25">
        <v>1.53799019311217E-2</v>
      </c>
      <c r="AA25">
        <v>8.9373424498163906E-2</v>
      </c>
      <c r="AB25">
        <v>-4.8917290121071898E-2</v>
      </c>
      <c r="AD25">
        <v>0.14726735559714799</v>
      </c>
      <c r="AE25">
        <v>3.6560931903210699E-2</v>
      </c>
      <c r="AF25">
        <v>5.6969997795513899E-2</v>
      </c>
      <c r="AG25">
        <v>0.10632235781049</v>
      </c>
      <c r="AH25">
        <v>-4.9238001318586501E-2</v>
      </c>
      <c r="AI25">
        <v>9.0949274519796799E-2</v>
      </c>
      <c r="AJ25">
        <v>2.1700776657788599E-2</v>
      </c>
      <c r="AK25">
        <v>5.9552609177571499E-2</v>
      </c>
      <c r="AL25">
        <v>3.59640266457808E-2</v>
      </c>
      <c r="AM25">
        <v>2.2316200389847499E-2</v>
      </c>
      <c r="AN25">
        <v>3.1797022222271001E-2</v>
      </c>
      <c r="AO25">
        <v>5.8492649578342097E-2</v>
      </c>
      <c r="AP25">
        <v>-1.27346435840433E-2</v>
      </c>
      <c r="AQ25">
        <v>0</v>
      </c>
      <c r="AR25">
        <v>4.6340468505825502E-2</v>
      </c>
      <c r="AS25">
        <v>0.167655211340966</v>
      </c>
      <c r="AT25">
        <v>0.134588696051363</v>
      </c>
      <c r="AU25">
        <v>1.9835209045816701E-2</v>
      </c>
      <c r="AV25">
        <v>3.7688414220811997E-2</v>
      </c>
      <c r="AW25">
        <v>0.185033810391002</v>
      </c>
      <c r="AX25">
        <v>3.1117059642869899E-2</v>
      </c>
      <c r="AY25">
        <v>1.9088318614370801E-2</v>
      </c>
      <c r="AZ25">
        <v>1.53799019311217E-2</v>
      </c>
      <c r="BA25">
        <v>8.9373424498163906E-2</v>
      </c>
      <c r="BB25">
        <v>-4.8917290121071898E-2</v>
      </c>
    </row>
    <row r="26" spans="1:54" x14ac:dyDescent="0.45">
      <c r="A26">
        <v>2010</v>
      </c>
      <c r="B26">
        <v>59.315693542428818</v>
      </c>
      <c r="C26">
        <f t="shared" si="0"/>
        <v>-0.73059412469131002</v>
      </c>
      <c r="D26">
        <v>0.112437984960908</v>
      </c>
      <c r="E26">
        <v>-4.7951208678917501E-2</v>
      </c>
      <c r="F26">
        <v>-8.6434118705729895E-2</v>
      </c>
      <c r="G26">
        <v>6.7618633516631096E-2</v>
      </c>
      <c r="H26">
        <v>1.1158176759057699E-2</v>
      </c>
      <c r="I26">
        <v>-2.0907644831102499E-2</v>
      </c>
      <c r="J26">
        <v>-3.7946421183574698E-2</v>
      </c>
      <c r="K26">
        <v>-4.8666272725902598E-2</v>
      </c>
      <c r="L26">
        <v>-4.4167506928260297E-2</v>
      </c>
      <c r="M26">
        <v>-3.3381915217606903E-2</v>
      </c>
      <c r="N26">
        <v>-0.18819201055464699</v>
      </c>
      <c r="O26">
        <v>-0.102767781962221</v>
      </c>
      <c r="P26">
        <v>0.126361257897145</v>
      </c>
      <c r="Q26">
        <v>3.8293010023897997E-2</v>
      </c>
      <c r="R26">
        <v>-4.1222063140720397E-2</v>
      </c>
      <c r="S26">
        <v>8.3761277608726606E-2</v>
      </c>
      <c r="T26">
        <v>9.1177073733445298E-3</v>
      </c>
      <c r="U26">
        <v>-1.50769023943732E-2</v>
      </c>
      <c r="V26">
        <v>-0.163636509499787</v>
      </c>
      <c r="W26">
        <v>0.135927047610992</v>
      </c>
      <c r="X26">
        <v>-0.122864011919685</v>
      </c>
      <c r="Y26">
        <v>2.40126609469032E-2</v>
      </c>
      <c r="Z26">
        <v>0.108633131616701</v>
      </c>
      <c r="AA26">
        <v>1.29501993767283E-2</v>
      </c>
      <c r="AB26">
        <v>4.0294748878665E-2</v>
      </c>
      <c r="AD26">
        <v>0.112437984960908</v>
      </c>
      <c r="AE26">
        <v>-4.7951208678917501E-2</v>
      </c>
      <c r="AF26">
        <v>-8.6434118705729895E-2</v>
      </c>
      <c r="AG26">
        <v>6.7618633516631096E-2</v>
      </c>
      <c r="AH26">
        <v>1.1158176759057699E-2</v>
      </c>
      <c r="AI26">
        <v>-2.0907644831102499E-2</v>
      </c>
      <c r="AJ26">
        <v>-3.7946421183574698E-2</v>
      </c>
      <c r="AK26">
        <v>-4.8666272725902598E-2</v>
      </c>
      <c r="AL26">
        <v>-4.4167506928260297E-2</v>
      </c>
      <c r="AM26">
        <v>-3.3381915217606903E-2</v>
      </c>
      <c r="AN26">
        <v>-0.18819201055464699</v>
      </c>
      <c r="AO26">
        <v>-0.102767781962221</v>
      </c>
      <c r="AP26">
        <v>0.126361257897145</v>
      </c>
      <c r="AQ26">
        <v>3.8293010023897997E-2</v>
      </c>
      <c r="AR26">
        <v>-4.1222063140720397E-2</v>
      </c>
      <c r="AS26">
        <v>8.3761277608726606E-2</v>
      </c>
      <c r="AT26">
        <v>9.1177073733445298E-3</v>
      </c>
      <c r="AU26">
        <v>-1.50769023943732E-2</v>
      </c>
      <c r="AV26">
        <v>-0.163636509499787</v>
      </c>
      <c r="AW26">
        <v>0.135927047610992</v>
      </c>
      <c r="AX26">
        <v>-0.122864011919685</v>
      </c>
      <c r="AY26">
        <v>2.40126609469032E-2</v>
      </c>
      <c r="AZ26">
        <v>0.108633131616701</v>
      </c>
      <c r="BA26">
        <v>1.29501993767283E-2</v>
      </c>
      <c r="BB26">
        <v>4.0294748878665E-2</v>
      </c>
    </row>
    <row r="27" spans="1:54" x14ac:dyDescent="0.45">
      <c r="A27">
        <v>2011</v>
      </c>
      <c r="B27">
        <v>55.997925212664448</v>
      </c>
      <c r="C27">
        <f t="shared" si="0"/>
        <v>-1.4023093641722499</v>
      </c>
      <c r="D27">
        <v>0.105516322779323</v>
      </c>
      <c r="E27">
        <v>-1.7007413028302599E-2</v>
      </c>
      <c r="F27">
        <v>-1.68996060292026E-2</v>
      </c>
      <c r="G27">
        <v>3.4187294241728401E-2</v>
      </c>
      <c r="H27">
        <v>6.6390588993913105E-2</v>
      </c>
      <c r="I27">
        <v>-3.3096555163834002E-2</v>
      </c>
      <c r="J27">
        <v>1.4340356181596599E-2</v>
      </c>
      <c r="K27">
        <v>8.6503665597307199E-4</v>
      </c>
      <c r="L27">
        <v>-1.62288768656235E-2</v>
      </c>
      <c r="M27">
        <v>2.14049152274183E-2</v>
      </c>
      <c r="N27">
        <v>3.53906876352535E-2</v>
      </c>
      <c r="O27">
        <v>-0.106065719643385</v>
      </c>
      <c r="P27">
        <v>6.4705521713785796E-2</v>
      </c>
      <c r="Q27">
        <v>-9.5681301523969198E-2</v>
      </c>
      <c r="R27">
        <v>-7.0898602269709398E-4</v>
      </c>
      <c r="S27">
        <v>0.102039031301158</v>
      </c>
      <c r="T27">
        <v>4.8644116850210901E-3</v>
      </c>
      <c r="U27">
        <v>-0.15020149250490999</v>
      </c>
      <c r="V27">
        <v>-0.40203172667218701</v>
      </c>
      <c r="W27">
        <v>-0.19726120435465799</v>
      </c>
      <c r="X27">
        <v>6.3303929697902297E-3</v>
      </c>
      <c r="Y27">
        <v>5.2625679355689799E-2</v>
      </c>
      <c r="Z27">
        <v>2.9138608087113799E-2</v>
      </c>
      <c r="AA27">
        <v>6.5745829043771603E-2</v>
      </c>
      <c r="AB27">
        <v>8.1060864894170206E-2</v>
      </c>
      <c r="AD27">
        <v>0.105516322779323</v>
      </c>
      <c r="AE27">
        <v>-1.7007413028302599E-2</v>
      </c>
      <c r="AF27">
        <v>-1.68996060292026E-2</v>
      </c>
      <c r="AG27">
        <v>3.4187294241728401E-2</v>
      </c>
      <c r="AH27">
        <v>6.6390588993913105E-2</v>
      </c>
      <c r="AI27">
        <v>-3.3096555163834002E-2</v>
      </c>
      <c r="AJ27">
        <v>1.4340356181596599E-2</v>
      </c>
      <c r="AK27">
        <v>8.6503665597307199E-4</v>
      </c>
      <c r="AL27">
        <v>-1.62288768656235E-2</v>
      </c>
      <c r="AM27">
        <v>2.14049152274183E-2</v>
      </c>
      <c r="AN27">
        <v>3.53906876352535E-2</v>
      </c>
      <c r="AO27">
        <v>-0.106065719643385</v>
      </c>
      <c r="AP27">
        <v>6.4705521713785796E-2</v>
      </c>
      <c r="AQ27">
        <v>-9.5681301523969198E-2</v>
      </c>
      <c r="AR27">
        <v>-7.0898602269709398E-4</v>
      </c>
      <c r="AS27">
        <v>0.102039031301158</v>
      </c>
      <c r="AT27">
        <v>4.8644116850210901E-3</v>
      </c>
      <c r="AU27">
        <v>-0.15020149250490999</v>
      </c>
      <c r="AV27">
        <v>-0.40203172667218701</v>
      </c>
      <c r="AW27">
        <v>-0.19726120435465799</v>
      </c>
      <c r="AX27">
        <v>6.3303929697902297E-3</v>
      </c>
      <c r="AY27">
        <v>5.2625679355689799E-2</v>
      </c>
      <c r="AZ27">
        <v>2.9138608087113799E-2</v>
      </c>
      <c r="BA27">
        <v>6.5745829043771603E-2</v>
      </c>
      <c r="BB27">
        <v>8.1060864894170206E-2</v>
      </c>
    </row>
    <row r="28" spans="1:54" x14ac:dyDescent="0.45">
      <c r="A28">
        <v>2012</v>
      </c>
      <c r="B28">
        <v>51.827720461515611</v>
      </c>
      <c r="C28">
        <f t="shared" si="0"/>
        <v>8.5589002090577253</v>
      </c>
      <c r="D28">
        <v>2.4441929615368198E-2</v>
      </c>
      <c r="E28">
        <v>7.2865180217855194E-2</v>
      </c>
      <c r="F28">
        <v>0.136945946849442</v>
      </c>
      <c r="G28">
        <v>1.9284253584023098E-2</v>
      </c>
      <c r="H28">
        <v>8.9047943517350306E-3</v>
      </c>
      <c r="I28">
        <v>0.13141076189901801</v>
      </c>
      <c r="J28">
        <v>2.7001455899834499E-2</v>
      </c>
      <c r="K28">
        <v>5.5273857391156103E-2</v>
      </c>
      <c r="L28">
        <v>6.4860066611661701E-2</v>
      </c>
      <c r="M28">
        <v>4.5767041905971799E-2</v>
      </c>
      <c r="N28">
        <v>0.33956552600377299</v>
      </c>
      <c r="O28">
        <v>0.143479882883702</v>
      </c>
      <c r="P28">
        <v>-8.3559424945153102E-2</v>
      </c>
      <c r="Q28">
        <v>8.1541972636087007E-2</v>
      </c>
      <c r="R28">
        <v>4.7493377553317701E-2</v>
      </c>
      <c r="S28">
        <v>3.7943600849070301E-2</v>
      </c>
      <c r="T28">
        <v>7.305195389678E-2</v>
      </c>
      <c r="U28">
        <v>0.23008889272362301</v>
      </c>
      <c r="V28">
        <v>0.55148099718164101</v>
      </c>
      <c r="W28">
        <v>2.3358680488410502E-3</v>
      </c>
      <c r="X28">
        <v>3.1743950698067201E-2</v>
      </c>
      <c r="Y28">
        <v>4.2401821980262398E-2</v>
      </c>
      <c r="Z28">
        <v>-5.4123066413448396E-3</v>
      </c>
      <c r="AA28">
        <v>5.6103001696561398E-2</v>
      </c>
      <c r="AB28">
        <v>4.7106493731377003E-3</v>
      </c>
      <c r="AD28">
        <v>2.4441929615368198E-2</v>
      </c>
      <c r="AE28">
        <v>7.2865180217855194E-2</v>
      </c>
      <c r="AF28">
        <v>0.136945946849442</v>
      </c>
      <c r="AG28">
        <v>1.9284253584023098E-2</v>
      </c>
      <c r="AH28">
        <v>8.9047943517350306E-3</v>
      </c>
      <c r="AI28">
        <v>0.13141076189901801</v>
      </c>
      <c r="AJ28">
        <v>2.7001455899834499E-2</v>
      </c>
      <c r="AK28">
        <v>5.5273857391156103E-2</v>
      </c>
      <c r="AL28">
        <v>6.4860066611661701E-2</v>
      </c>
      <c r="AM28">
        <v>4.5767041905971799E-2</v>
      </c>
      <c r="AN28">
        <v>0.33956552600377299</v>
      </c>
      <c r="AO28">
        <v>0.143479882883702</v>
      </c>
      <c r="AP28">
        <v>-8.3559424945153102E-2</v>
      </c>
      <c r="AQ28">
        <v>8.1541972636087007E-2</v>
      </c>
      <c r="AR28">
        <v>4.7493377553317701E-2</v>
      </c>
      <c r="AS28">
        <v>3.7943600849070301E-2</v>
      </c>
      <c r="AT28">
        <v>7.305195389678E-2</v>
      </c>
      <c r="AU28">
        <v>0.23008889272362301</v>
      </c>
      <c r="AV28">
        <v>0.55148099718164101</v>
      </c>
      <c r="AW28">
        <v>2.3358680488410502E-3</v>
      </c>
      <c r="AX28">
        <v>3.1743950698067201E-2</v>
      </c>
      <c r="AY28">
        <v>4.2401821980262398E-2</v>
      </c>
      <c r="AZ28">
        <v>-5.4123066413448396E-3</v>
      </c>
      <c r="BA28">
        <v>5.6103001696561398E-2</v>
      </c>
      <c r="BB28">
        <v>4.7106493731377003E-3</v>
      </c>
    </row>
    <row r="29" spans="1:54" x14ac:dyDescent="0.45">
      <c r="A29" t="s">
        <v>101</v>
      </c>
      <c r="B29">
        <f>CORREL(B2:B28, D2:D28)</f>
        <v>1.386773695139692E-2</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P30"/>
  <sheetViews>
    <sheetView workbookViewId="0">
      <selection activeCell="C2" sqref="C2"/>
    </sheetView>
  </sheetViews>
  <sheetFormatPr defaultRowHeight="14.25" x14ac:dyDescent="0.45"/>
  <sheetData>
    <row r="1" spans="1:42" x14ac:dyDescent="0.45">
      <c r="A1" t="s">
        <v>1</v>
      </c>
      <c r="B1" t="s">
        <v>104</v>
      </c>
      <c r="C1" t="s">
        <v>105</v>
      </c>
      <c r="D1" t="s">
        <v>3</v>
      </c>
      <c r="E1" t="s">
        <v>6</v>
      </c>
      <c r="F1" t="s">
        <v>9</v>
      </c>
      <c r="G1" t="s">
        <v>10</v>
      </c>
      <c r="H1" t="s">
        <v>23</v>
      </c>
      <c r="I1" t="s">
        <v>24</v>
      </c>
      <c r="J1" t="s">
        <v>26</v>
      </c>
      <c r="K1" t="s">
        <v>27</v>
      </c>
      <c r="L1" t="s">
        <v>34</v>
      </c>
      <c r="M1" t="s">
        <v>36</v>
      </c>
      <c r="N1" t="s">
        <v>46</v>
      </c>
      <c r="O1" t="s">
        <v>49</v>
      </c>
      <c r="P1" t="s">
        <v>53</v>
      </c>
      <c r="Q1" t="s">
        <v>54</v>
      </c>
      <c r="R1" t="s">
        <v>67</v>
      </c>
      <c r="S1" t="s">
        <v>70</v>
      </c>
      <c r="T1" t="s">
        <v>80</v>
      </c>
      <c r="U1" t="s">
        <v>83</v>
      </c>
      <c r="V1" t="s">
        <v>84</v>
      </c>
    </row>
    <row r="2" spans="1:42" x14ac:dyDescent="0.45">
      <c r="A2">
        <v>1986</v>
      </c>
      <c r="B2">
        <v>71.584440262569501</v>
      </c>
      <c r="C2">
        <f>100*AVERAGE(D2:V2)</f>
        <v>6.6380164801144792</v>
      </c>
      <c r="D2">
        <v>0.504398134107088</v>
      </c>
      <c r="E2">
        <v>0</v>
      </c>
      <c r="F2">
        <v>0</v>
      </c>
      <c r="G2">
        <v>0</v>
      </c>
      <c r="H2">
        <v>0</v>
      </c>
      <c r="I2">
        <v>0</v>
      </c>
      <c r="J2">
        <v>0</v>
      </c>
      <c r="K2">
        <v>0</v>
      </c>
      <c r="L2">
        <v>0</v>
      </c>
      <c r="M2">
        <v>0</v>
      </c>
      <c r="N2">
        <v>0</v>
      </c>
      <c r="O2">
        <v>0</v>
      </c>
      <c r="P2">
        <v>0.29890520957084399</v>
      </c>
      <c r="Q2">
        <v>0</v>
      </c>
      <c r="R2">
        <v>0</v>
      </c>
      <c r="S2">
        <v>0</v>
      </c>
      <c r="T2">
        <v>0</v>
      </c>
      <c r="U2">
        <v>0.211617216819248</v>
      </c>
      <c r="V2">
        <v>0.24630257072457101</v>
      </c>
      <c r="X2">
        <v>0.504398134107088</v>
      </c>
      <c r="Y2">
        <v>0</v>
      </c>
      <c r="Z2">
        <v>0</v>
      </c>
      <c r="AA2">
        <v>0</v>
      </c>
      <c r="AB2">
        <v>0</v>
      </c>
      <c r="AC2">
        <v>0</v>
      </c>
      <c r="AD2">
        <v>0</v>
      </c>
      <c r="AE2">
        <v>0</v>
      </c>
      <c r="AF2">
        <v>0</v>
      </c>
      <c r="AG2">
        <v>0</v>
      </c>
      <c r="AH2">
        <v>0</v>
      </c>
      <c r="AI2">
        <v>0</v>
      </c>
      <c r="AJ2">
        <v>0.29890520957084399</v>
      </c>
      <c r="AK2">
        <v>0</v>
      </c>
      <c r="AL2">
        <v>0</v>
      </c>
      <c r="AM2">
        <v>0</v>
      </c>
      <c r="AN2">
        <v>0</v>
      </c>
      <c r="AO2">
        <v>0.211617216819248</v>
      </c>
      <c r="AP2">
        <v>0.24630257072457101</v>
      </c>
    </row>
    <row r="3" spans="1:42" x14ac:dyDescent="0.45">
      <c r="A3">
        <v>1987</v>
      </c>
      <c r="B3">
        <v>90.703792246359541</v>
      </c>
      <c r="C3">
        <f t="shared" ref="C3:C28" si="0">100*AVERAGE(D3:V3)</f>
        <v>4.5001502042662596</v>
      </c>
      <c r="D3">
        <v>-6.4266392688232393E-2</v>
      </c>
      <c r="E3">
        <v>0</v>
      </c>
      <c r="F3">
        <v>0</v>
      </c>
      <c r="G3">
        <v>0</v>
      </c>
      <c r="H3">
        <v>0</v>
      </c>
      <c r="I3">
        <v>0</v>
      </c>
      <c r="J3">
        <v>0</v>
      </c>
      <c r="K3">
        <v>0</v>
      </c>
      <c r="L3">
        <v>0</v>
      </c>
      <c r="M3">
        <v>0</v>
      </c>
      <c r="N3">
        <v>0</v>
      </c>
      <c r="O3">
        <v>0</v>
      </c>
      <c r="P3">
        <v>0.305899828314525</v>
      </c>
      <c r="Q3">
        <v>0</v>
      </c>
      <c r="R3">
        <v>0</v>
      </c>
      <c r="S3">
        <v>0</v>
      </c>
      <c r="T3">
        <v>0</v>
      </c>
      <c r="U3">
        <v>0.57944286873061301</v>
      </c>
      <c r="V3">
        <v>3.39522344536837E-2</v>
      </c>
      <c r="X3">
        <v>-6.4266392688232393E-2</v>
      </c>
      <c r="Y3">
        <v>0</v>
      </c>
      <c r="Z3">
        <v>0</v>
      </c>
      <c r="AA3">
        <v>0</v>
      </c>
      <c r="AB3">
        <v>0</v>
      </c>
      <c r="AC3">
        <v>0</v>
      </c>
      <c r="AD3">
        <v>0</v>
      </c>
      <c r="AE3">
        <v>0</v>
      </c>
      <c r="AF3">
        <v>0</v>
      </c>
      <c r="AG3">
        <v>0</v>
      </c>
      <c r="AH3">
        <v>0</v>
      </c>
      <c r="AI3">
        <v>0</v>
      </c>
      <c r="AJ3">
        <v>0.305899828314525</v>
      </c>
      <c r="AK3">
        <v>0</v>
      </c>
      <c r="AL3">
        <v>0</v>
      </c>
      <c r="AM3">
        <v>0</v>
      </c>
      <c r="AN3">
        <v>0</v>
      </c>
      <c r="AO3">
        <v>0.57944286873061301</v>
      </c>
      <c r="AP3">
        <v>3.39522344536837E-2</v>
      </c>
    </row>
    <row r="4" spans="1:42" x14ac:dyDescent="0.45">
      <c r="A4">
        <v>1988</v>
      </c>
      <c r="B4">
        <v>92.198097907780848</v>
      </c>
      <c r="C4">
        <f t="shared" si="0"/>
        <v>3.3834797535463537</v>
      </c>
      <c r="D4">
        <v>0.19169539418209999</v>
      </c>
      <c r="E4">
        <v>0</v>
      </c>
      <c r="F4">
        <v>0</v>
      </c>
      <c r="G4">
        <v>0</v>
      </c>
      <c r="H4">
        <v>0.138096002033124</v>
      </c>
      <c r="I4">
        <v>1.36577495282286E-2</v>
      </c>
      <c r="J4">
        <v>0</v>
      </c>
      <c r="K4">
        <v>0</v>
      </c>
      <c r="L4">
        <v>0</v>
      </c>
      <c r="M4">
        <v>0</v>
      </c>
      <c r="N4">
        <v>0</v>
      </c>
      <c r="O4">
        <v>0</v>
      </c>
      <c r="P4">
        <v>3.9003724483866499E-3</v>
      </c>
      <c r="Q4">
        <v>0</v>
      </c>
      <c r="R4">
        <v>0</v>
      </c>
      <c r="S4">
        <v>0</v>
      </c>
      <c r="T4">
        <v>0</v>
      </c>
      <c r="U4">
        <v>0.20316810831291199</v>
      </c>
      <c r="V4">
        <v>9.2343526669055903E-2</v>
      </c>
      <c r="X4">
        <v>0.19169539418209999</v>
      </c>
      <c r="Y4">
        <v>0</v>
      </c>
      <c r="Z4">
        <v>0</v>
      </c>
      <c r="AA4">
        <v>0</v>
      </c>
      <c r="AB4">
        <v>0.138096002033124</v>
      </c>
      <c r="AC4">
        <v>1.36577495282286E-2</v>
      </c>
      <c r="AD4">
        <v>0</v>
      </c>
      <c r="AE4">
        <v>0</v>
      </c>
      <c r="AF4">
        <v>0</v>
      </c>
      <c r="AG4">
        <v>0</v>
      </c>
      <c r="AH4">
        <v>0</v>
      </c>
      <c r="AI4">
        <v>0</v>
      </c>
      <c r="AJ4">
        <v>3.9003724483866499E-3</v>
      </c>
      <c r="AK4">
        <v>0</v>
      </c>
      <c r="AL4">
        <v>0</v>
      </c>
      <c r="AM4">
        <v>0</v>
      </c>
      <c r="AN4">
        <v>0</v>
      </c>
      <c r="AO4">
        <v>0.20316810831291199</v>
      </c>
      <c r="AP4">
        <v>9.2343526669055903E-2</v>
      </c>
    </row>
    <row r="5" spans="1:42" x14ac:dyDescent="0.45">
      <c r="A5">
        <v>1989</v>
      </c>
      <c r="B5">
        <v>90.249629283163301</v>
      </c>
      <c r="C5">
        <f t="shared" si="0"/>
        <v>3.871292473139941</v>
      </c>
      <c r="D5">
        <v>-5.5181430102614601E-2</v>
      </c>
      <c r="E5">
        <v>0</v>
      </c>
      <c r="F5">
        <v>0</v>
      </c>
      <c r="G5">
        <v>0</v>
      </c>
      <c r="H5">
        <v>0.28674537374409298</v>
      </c>
      <c r="I5">
        <v>0.32037150505246398</v>
      </c>
      <c r="J5">
        <v>0</v>
      </c>
      <c r="K5">
        <v>0</v>
      </c>
      <c r="L5">
        <v>0</v>
      </c>
      <c r="M5">
        <v>0</v>
      </c>
      <c r="N5">
        <v>0</v>
      </c>
      <c r="O5">
        <v>0</v>
      </c>
      <c r="P5">
        <v>0.13343153388996201</v>
      </c>
      <c r="Q5">
        <v>0</v>
      </c>
      <c r="R5">
        <v>0</v>
      </c>
      <c r="S5">
        <v>0</v>
      </c>
      <c r="T5">
        <v>0</v>
      </c>
      <c r="U5">
        <v>-4.3668016128237397E-2</v>
      </c>
      <c r="V5">
        <v>9.3846603440921897E-2</v>
      </c>
      <c r="X5">
        <v>-5.5181430102614601E-2</v>
      </c>
      <c r="Y5">
        <v>0</v>
      </c>
      <c r="Z5">
        <v>0</v>
      </c>
      <c r="AA5">
        <v>0</v>
      </c>
      <c r="AB5">
        <v>0.28674537374409298</v>
      </c>
      <c r="AC5">
        <v>0.32037150505246398</v>
      </c>
      <c r="AD5">
        <v>0</v>
      </c>
      <c r="AE5">
        <v>0</v>
      </c>
      <c r="AF5">
        <v>0</v>
      </c>
      <c r="AG5">
        <v>0</v>
      </c>
      <c r="AH5">
        <v>0</v>
      </c>
      <c r="AI5">
        <v>0</v>
      </c>
      <c r="AJ5">
        <v>0.13343153388996201</v>
      </c>
      <c r="AK5">
        <v>0</v>
      </c>
      <c r="AL5">
        <v>0</v>
      </c>
      <c r="AM5">
        <v>0</v>
      </c>
      <c r="AN5">
        <v>0</v>
      </c>
      <c r="AO5">
        <v>-4.3668016128237397E-2</v>
      </c>
      <c r="AP5">
        <v>9.3846603440921897E-2</v>
      </c>
    </row>
    <row r="6" spans="1:42" x14ac:dyDescent="0.45">
      <c r="A6">
        <v>1990</v>
      </c>
      <c r="B6">
        <v>99.74659176193191</v>
      </c>
      <c r="C6">
        <f t="shared" si="0"/>
        <v>-3.9774385135112924</v>
      </c>
      <c r="D6">
        <v>1.7038263385231601E-2</v>
      </c>
      <c r="E6">
        <v>0</v>
      </c>
      <c r="F6">
        <v>0</v>
      </c>
      <c r="G6">
        <v>0</v>
      </c>
      <c r="H6">
        <v>3.7103886516167001E-2</v>
      </c>
      <c r="I6">
        <v>-0.17871457530302001</v>
      </c>
      <c r="J6">
        <v>0</v>
      </c>
      <c r="K6">
        <v>0</v>
      </c>
      <c r="L6">
        <v>0</v>
      </c>
      <c r="M6">
        <v>0</v>
      </c>
      <c r="N6">
        <v>0</v>
      </c>
      <c r="O6">
        <v>0</v>
      </c>
      <c r="P6">
        <v>-0.14648154991472701</v>
      </c>
      <c r="Q6">
        <v>0</v>
      </c>
      <c r="R6">
        <v>0</v>
      </c>
      <c r="S6">
        <v>5.7984618934937403E-3</v>
      </c>
      <c r="T6">
        <v>0</v>
      </c>
      <c r="U6">
        <v>5.1665209220727197E-2</v>
      </c>
      <c r="V6">
        <v>-0.542123013365018</v>
      </c>
      <c r="X6">
        <v>1.7038263385231601E-2</v>
      </c>
      <c r="Y6">
        <v>0</v>
      </c>
      <c r="Z6">
        <v>0</v>
      </c>
      <c r="AA6">
        <v>0</v>
      </c>
      <c r="AB6">
        <v>3.7103886516167001E-2</v>
      </c>
      <c r="AC6">
        <v>-0.17871457530302001</v>
      </c>
      <c r="AD6">
        <v>0</v>
      </c>
      <c r="AE6">
        <v>0</v>
      </c>
      <c r="AF6">
        <v>0</v>
      </c>
      <c r="AG6">
        <v>0</v>
      </c>
      <c r="AH6">
        <v>0</v>
      </c>
      <c r="AI6">
        <v>0</v>
      </c>
      <c r="AJ6">
        <v>-0.14648154991472701</v>
      </c>
      <c r="AK6">
        <v>0</v>
      </c>
      <c r="AL6">
        <v>0</v>
      </c>
      <c r="AM6">
        <v>5.7984618934937403E-3</v>
      </c>
      <c r="AN6">
        <v>0</v>
      </c>
      <c r="AO6">
        <v>5.1665209220727197E-2</v>
      </c>
      <c r="AP6">
        <v>-0.542123013365018</v>
      </c>
    </row>
    <row r="7" spans="1:42" x14ac:dyDescent="0.45">
      <c r="A7">
        <v>1991</v>
      </c>
      <c r="B7">
        <v>97.693496897406675</v>
      </c>
      <c r="C7">
        <f t="shared" si="0"/>
        <v>5.6832142738608074</v>
      </c>
      <c r="D7">
        <v>0.19548866311296301</v>
      </c>
      <c r="E7">
        <v>0</v>
      </c>
      <c r="F7">
        <v>0</v>
      </c>
      <c r="G7">
        <v>0</v>
      </c>
      <c r="H7">
        <v>-5.1625548397602403E-2</v>
      </c>
      <c r="I7">
        <v>0.309259418514163</v>
      </c>
      <c r="J7">
        <v>0</v>
      </c>
      <c r="K7">
        <v>0</v>
      </c>
      <c r="L7">
        <v>0</v>
      </c>
      <c r="M7">
        <v>0</v>
      </c>
      <c r="N7">
        <v>0</v>
      </c>
      <c r="O7">
        <v>0</v>
      </c>
      <c r="P7">
        <v>-8.6311823630651305E-2</v>
      </c>
      <c r="Q7">
        <v>0</v>
      </c>
      <c r="R7">
        <v>0</v>
      </c>
      <c r="S7">
        <v>0.30678674795344901</v>
      </c>
      <c r="T7">
        <v>0</v>
      </c>
      <c r="U7">
        <v>-9.9143987436236994E-2</v>
      </c>
      <c r="V7">
        <v>0.505357241917469</v>
      </c>
      <c r="X7">
        <v>0.19548866311296301</v>
      </c>
      <c r="Y7">
        <v>0</v>
      </c>
      <c r="Z7">
        <v>0</v>
      </c>
      <c r="AA7">
        <v>0</v>
      </c>
      <c r="AB7">
        <v>-5.1625548397602403E-2</v>
      </c>
      <c r="AC7">
        <v>0.309259418514163</v>
      </c>
      <c r="AD7">
        <v>0</v>
      </c>
      <c r="AE7">
        <v>0</v>
      </c>
      <c r="AF7">
        <v>0</v>
      </c>
      <c r="AG7">
        <v>0</v>
      </c>
      <c r="AH7">
        <v>0</v>
      </c>
      <c r="AI7">
        <v>0</v>
      </c>
      <c r="AJ7">
        <v>-8.6311823630651305E-2</v>
      </c>
      <c r="AK7">
        <v>0</v>
      </c>
      <c r="AL7">
        <v>0</v>
      </c>
      <c r="AM7">
        <v>0.30678674795344901</v>
      </c>
      <c r="AN7">
        <v>0</v>
      </c>
      <c r="AO7">
        <v>-9.9143987436236994E-2</v>
      </c>
      <c r="AP7">
        <v>0.505357241917469</v>
      </c>
    </row>
    <row r="8" spans="1:42" x14ac:dyDescent="0.45">
      <c r="A8">
        <v>1992</v>
      </c>
      <c r="B8">
        <v>81.67912404183123</v>
      </c>
      <c r="C8">
        <f t="shared" si="0"/>
        <v>-2.8458953617837768</v>
      </c>
      <c r="D8">
        <v>-2.4941977486756601E-2</v>
      </c>
      <c r="E8">
        <v>0</v>
      </c>
      <c r="F8">
        <v>0</v>
      </c>
      <c r="G8">
        <v>0</v>
      </c>
      <c r="H8">
        <v>9.5786580328467499E-2</v>
      </c>
      <c r="I8">
        <v>-0.36083658945586</v>
      </c>
      <c r="J8">
        <v>0</v>
      </c>
      <c r="K8">
        <v>0</v>
      </c>
      <c r="L8">
        <v>0</v>
      </c>
      <c r="M8">
        <v>0</v>
      </c>
      <c r="N8">
        <v>0</v>
      </c>
      <c r="O8">
        <v>0</v>
      </c>
      <c r="P8">
        <v>-0.17895627624593899</v>
      </c>
      <c r="Q8">
        <v>0</v>
      </c>
      <c r="R8">
        <v>0</v>
      </c>
      <c r="S8">
        <v>-2.3481329977164501E-2</v>
      </c>
      <c r="T8">
        <v>0</v>
      </c>
      <c r="U8">
        <v>-0.27567870194698402</v>
      </c>
      <c r="V8">
        <v>0.227388176045319</v>
      </c>
      <c r="X8">
        <v>-2.4941977486756601E-2</v>
      </c>
      <c r="Y8">
        <v>0</v>
      </c>
      <c r="Z8">
        <v>0</v>
      </c>
      <c r="AA8">
        <v>0</v>
      </c>
      <c r="AB8">
        <v>9.5786580328467499E-2</v>
      </c>
      <c r="AC8">
        <v>-0.36083658945586</v>
      </c>
      <c r="AD8">
        <v>0</v>
      </c>
      <c r="AE8">
        <v>0</v>
      </c>
      <c r="AF8">
        <v>0</v>
      </c>
      <c r="AG8">
        <v>0</v>
      </c>
      <c r="AH8">
        <v>0</v>
      </c>
      <c r="AI8">
        <v>0</v>
      </c>
      <c r="AJ8">
        <v>-0.17895627624593899</v>
      </c>
      <c r="AK8">
        <v>0</v>
      </c>
      <c r="AL8">
        <v>0</v>
      </c>
      <c r="AM8">
        <v>-2.3481329977164501E-2</v>
      </c>
      <c r="AN8">
        <v>0</v>
      </c>
      <c r="AO8">
        <v>-0.27567870194698402</v>
      </c>
      <c r="AP8">
        <v>0.227388176045319</v>
      </c>
    </row>
    <row r="9" spans="1:42" x14ac:dyDescent="0.45">
      <c r="A9">
        <v>1993</v>
      </c>
      <c r="B9">
        <v>96.528510966148914</v>
      </c>
      <c r="C9">
        <f t="shared" si="0"/>
        <v>10.079278835707081</v>
      </c>
      <c r="D9">
        <v>0.33552532549744302</v>
      </c>
      <c r="E9">
        <v>0</v>
      </c>
      <c r="F9">
        <v>0</v>
      </c>
      <c r="G9">
        <v>0</v>
      </c>
      <c r="H9">
        <v>0.27501386947459899</v>
      </c>
      <c r="I9">
        <v>0.159270385919626</v>
      </c>
      <c r="J9">
        <v>0</v>
      </c>
      <c r="K9">
        <v>0</v>
      </c>
      <c r="L9">
        <v>0</v>
      </c>
      <c r="M9">
        <v>0</v>
      </c>
      <c r="N9">
        <v>0</v>
      </c>
      <c r="O9">
        <v>0</v>
      </c>
      <c r="P9">
        <v>0.26397011805724702</v>
      </c>
      <c r="Q9">
        <v>0</v>
      </c>
      <c r="R9">
        <v>0</v>
      </c>
      <c r="S9">
        <v>-1.68148807390327E-2</v>
      </c>
      <c r="T9">
        <v>0</v>
      </c>
      <c r="U9">
        <v>0.61376459305965003</v>
      </c>
      <c r="V9">
        <v>0.28433356751481298</v>
      </c>
      <c r="X9">
        <v>0.33552532549744302</v>
      </c>
      <c r="Y9">
        <v>0</v>
      </c>
      <c r="Z9">
        <v>0</v>
      </c>
      <c r="AA9">
        <v>0</v>
      </c>
      <c r="AB9">
        <v>0.27501386947459899</v>
      </c>
      <c r="AC9">
        <v>0.159270385919626</v>
      </c>
      <c r="AD9">
        <v>0</v>
      </c>
      <c r="AE9">
        <v>0</v>
      </c>
      <c r="AF9">
        <v>0</v>
      </c>
      <c r="AG9">
        <v>0</v>
      </c>
      <c r="AH9">
        <v>0</v>
      </c>
      <c r="AI9">
        <v>0</v>
      </c>
      <c r="AJ9">
        <v>0.26397011805724702</v>
      </c>
      <c r="AK9">
        <v>0</v>
      </c>
      <c r="AL9">
        <v>0</v>
      </c>
      <c r="AM9">
        <v>-1.68148807390327E-2</v>
      </c>
      <c r="AN9">
        <v>0</v>
      </c>
      <c r="AO9">
        <v>0.61376459305965003</v>
      </c>
      <c r="AP9">
        <v>0.28433356751481298</v>
      </c>
    </row>
    <row r="10" spans="1:42" x14ac:dyDescent="0.45">
      <c r="A10">
        <v>1994</v>
      </c>
      <c r="B10">
        <v>94.863295032412282</v>
      </c>
      <c r="C10">
        <f t="shared" si="0"/>
        <v>4.1371657007654262E-4</v>
      </c>
      <c r="D10">
        <v>7.4572629810535307E-2</v>
      </c>
      <c r="E10">
        <v>0.13056676173634901</v>
      </c>
      <c r="F10">
        <v>0</v>
      </c>
      <c r="G10">
        <v>-0.38536742718898498</v>
      </c>
      <c r="H10">
        <v>5.5824846444130501E-2</v>
      </c>
      <c r="I10">
        <v>9.0646462921504703E-2</v>
      </c>
      <c r="J10">
        <v>0</v>
      </c>
      <c r="K10">
        <v>0</v>
      </c>
      <c r="L10">
        <v>0</v>
      </c>
      <c r="M10">
        <v>0</v>
      </c>
      <c r="N10">
        <v>0</v>
      </c>
      <c r="O10">
        <v>0</v>
      </c>
      <c r="P10">
        <v>-1.3470487319805701E-2</v>
      </c>
      <c r="Q10">
        <v>0</v>
      </c>
      <c r="R10">
        <v>0</v>
      </c>
      <c r="S10">
        <v>9.6766236850845705E-2</v>
      </c>
      <c r="T10">
        <v>0</v>
      </c>
      <c r="U10">
        <v>-0.109305448229138</v>
      </c>
      <c r="V10">
        <v>5.9845031122877999E-2</v>
      </c>
      <c r="X10">
        <v>7.4572629810535307E-2</v>
      </c>
      <c r="Y10">
        <v>0.13056676173634901</v>
      </c>
      <c r="Z10">
        <v>0</v>
      </c>
      <c r="AA10">
        <v>-0.38536742718898498</v>
      </c>
      <c r="AB10">
        <v>5.5824846444130501E-2</v>
      </c>
      <c r="AC10">
        <v>9.0646462921504703E-2</v>
      </c>
      <c r="AD10">
        <v>0</v>
      </c>
      <c r="AE10">
        <v>0</v>
      </c>
      <c r="AF10">
        <v>0</v>
      </c>
      <c r="AG10">
        <v>0</v>
      </c>
      <c r="AH10">
        <v>0</v>
      </c>
      <c r="AI10">
        <v>0</v>
      </c>
      <c r="AJ10">
        <v>-1.3470487319805701E-2</v>
      </c>
      <c r="AK10">
        <v>0</v>
      </c>
      <c r="AL10">
        <v>0</v>
      </c>
      <c r="AM10">
        <v>9.6766236850845705E-2</v>
      </c>
      <c r="AN10">
        <v>0</v>
      </c>
      <c r="AO10">
        <v>-0.109305448229138</v>
      </c>
      <c r="AP10">
        <v>5.9845031122877999E-2</v>
      </c>
    </row>
    <row r="11" spans="1:42" x14ac:dyDescent="0.45">
      <c r="A11">
        <v>1995</v>
      </c>
      <c r="B11">
        <v>97.018433966143064</v>
      </c>
      <c r="C11">
        <f t="shared" si="0"/>
        <v>5.0962051783515196</v>
      </c>
      <c r="D11">
        <v>0.17048129558229499</v>
      </c>
      <c r="E11">
        <v>4.2912814627879402E-2</v>
      </c>
      <c r="F11">
        <v>0</v>
      </c>
      <c r="G11">
        <v>0.424576800155265</v>
      </c>
      <c r="H11">
        <v>2.9985889613193501E-2</v>
      </c>
      <c r="I11">
        <v>7.96234843871228E-2</v>
      </c>
      <c r="J11">
        <v>0</v>
      </c>
      <c r="K11">
        <v>0</v>
      </c>
      <c r="L11">
        <v>0</v>
      </c>
      <c r="M11">
        <v>0</v>
      </c>
      <c r="N11">
        <v>0</v>
      </c>
      <c r="O11">
        <v>0</v>
      </c>
      <c r="P11">
        <v>3.6022126098790998E-2</v>
      </c>
      <c r="Q11">
        <v>0</v>
      </c>
      <c r="R11">
        <v>0</v>
      </c>
      <c r="S11">
        <v>-3.38172577258775E-2</v>
      </c>
      <c r="T11">
        <v>0</v>
      </c>
      <c r="U11">
        <v>4.6966427419496602E-2</v>
      </c>
      <c r="V11">
        <v>0.17152740372862299</v>
      </c>
      <c r="X11">
        <v>0.17048129558229499</v>
      </c>
      <c r="Y11">
        <v>4.2912814627879402E-2</v>
      </c>
      <c r="Z11">
        <v>0</v>
      </c>
      <c r="AA11">
        <v>0.424576800155265</v>
      </c>
      <c r="AB11">
        <v>2.9985889613193501E-2</v>
      </c>
      <c r="AC11">
        <v>7.96234843871228E-2</v>
      </c>
      <c r="AD11">
        <v>0</v>
      </c>
      <c r="AE11">
        <v>0</v>
      </c>
      <c r="AF11">
        <v>0</v>
      </c>
      <c r="AG11">
        <v>0</v>
      </c>
      <c r="AH11">
        <v>0</v>
      </c>
      <c r="AI11">
        <v>0</v>
      </c>
      <c r="AJ11">
        <v>3.6022126098790998E-2</v>
      </c>
      <c r="AK11">
        <v>0</v>
      </c>
      <c r="AL11">
        <v>0</v>
      </c>
      <c r="AM11">
        <v>-3.38172577258775E-2</v>
      </c>
      <c r="AN11">
        <v>0</v>
      </c>
      <c r="AO11">
        <v>4.6966427419496602E-2</v>
      </c>
      <c r="AP11">
        <v>0.17152740372862299</v>
      </c>
    </row>
    <row r="12" spans="1:42" x14ac:dyDescent="0.45">
      <c r="A12">
        <v>1996</v>
      </c>
      <c r="B12">
        <v>98.803990973522659</v>
      </c>
      <c r="C12">
        <f t="shared" si="0"/>
        <v>4.1228606192791624</v>
      </c>
      <c r="D12">
        <v>0.24299986535717499</v>
      </c>
      <c r="E12">
        <v>-7.7881355383699905E-2</v>
      </c>
      <c r="F12">
        <v>0</v>
      </c>
      <c r="G12">
        <v>0.41744305361564998</v>
      </c>
      <c r="H12">
        <v>0.152488010088564</v>
      </c>
      <c r="I12">
        <v>-0.338666575095803</v>
      </c>
      <c r="J12">
        <v>0</v>
      </c>
      <c r="K12">
        <v>0</v>
      </c>
      <c r="L12">
        <v>0</v>
      </c>
      <c r="M12">
        <v>0</v>
      </c>
      <c r="N12">
        <v>0</v>
      </c>
      <c r="O12">
        <v>0</v>
      </c>
      <c r="P12">
        <v>0.18878782368814701</v>
      </c>
      <c r="Q12">
        <v>0</v>
      </c>
      <c r="R12">
        <v>0</v>
      </c>
      <c r="S12">
        <v>-0.44256155291579902</v>
      </c>
      <c r="T12">
        <v>0</v>
      </c>
      <c r="U12">
        <v>0.35343610003894399</v>
      </c>
      <c r="V12">
        <v>0.287298148269863</v>
      </c>
      <c r="X12">
        <v>0.24299986535717499</v>
      </c>
      <c r="Y12">
        <v>-7.7881355383699905E-2</v>
      </c>
      <c r="Z12">
        <v>0</v>
      </c>
      <c r="AA12">
        <v>0.41744305361564998</v>
      </c>
      <c r="AB12">
        <v>0.152488010088564</v>
      </c>
      <c r="AC12">
        <v>-0.338666575095803</v>
      </c>
      <c r="AD12">
        <v>0</v>
      </c>
      <c r="AE12">
        <v>0</v>
      </c>
      <c r="AF12">
        <v>0</v>
      </c>
      <c r="AG12">
        <v>0</v>
      </c>
      <c r="AH12">
        <v>0</v>
      </c>
      <c r="AI12">
        <v>0</v>
      </c>
      <c r="AJ12">
        <v>0.18878782368814701</v>
      </c>
      <c r="AK12">
        <v>0</v>
      </c>
      <c r="AL12">
        <v>0</v>
      </c>
      <c r="AM12">
        <v>-0.44256155291579902</v>
      </c>
      <c r="AN12">
        <v>0</v>
      </c>
      <c r="AO12">
        <v>0.35343610003894399</v>
      </c>
      <c r="AP12">
        <v>0.287298148269863</v>
      </c>
    </row>
    <row r="13" spans="1:42" x14ac:dyDescent="0.45">
      <c r="A13">
        <v>1997</v>
      </c>
      <c r="B13">
        <v>83.518977655480924</v>
      </c>
      <c r="C13">
        <f t="shared" si="0"/>
        <v>4.4621131211532443</v>
      </c>
      <c r="D13">
        <v>4.1892396758821497E-2</v>
      </c>
      <c r="E13">
        <v>-2.9983331350126E-2</v>
      </c>
      <c r="F13">
        <v>0</v>
      </c>
      <c r="G13">
        <v>0.241052959113608</v>
      </c>
      <c r="H13">
        <v>-0.12694314888396299</v>
      </c>
      <c r="I13">
        <v>3.8140010078343001E-2</v>
      </c>
      <c r="J13">
        <v>0</v>
      </c>
      <c r="K13">
        <v>0</v>
      </c>
      <c r="L13">
        <v>0</v>
      </c>
      <c r="M13">
        <v>0</v>
      </c>
      <c r="N13">
        <v>0</v>
      </c>
      <c r="O13">
        <v>0</v>
      </c>
      <c r="P13">
        <v>1.0649567572049801E-3</v>
      </c>
      <c r="Q13">
        <v>0</v>
      </c>
      <c r="R13">
        <v>0</v>
      </c>
      <c r="S13">
        <v>0.28127475633049898</v>
      </c>
      <c r="T13">
        <v>0</v>
      </c>
      <c r="U13">
        <v>0.21309683355970099</v>
      </c>
      <c r="V13">
        <v>0.18820606065502801</v>
      </c>
      <c r="X13">
        <v>4.1892396758821497E-2</v>
      </c>
      <c r="Y13">
        <v>-2.9983331350126E-2</v>
      </c>
      <c r="Z13">
        <v>0</v>
      </c>
      <c r="AA13">
        <v>0.241052959113608</v>
      </c>
      <c r="AB13">
        <v>-0.12694314888396299</v>
      </c>
      <c r="AC13">
        <v>3.8140010078343001E-2</v>
      </c>
      <c r="AD13">
        <v>0</v>
      </c>
      <c r="AE13">
        <v>0</v>
      </c>
      <c r="AF13">
        <v>0</v>
      </c>
      <c r="AG13">
        <v>0</v>
      </c>
      <c r="AH13">
        <v>0</v>
      </c>
      <c r="AI13">
        <v>0</v>
      </c>
      <c r="AJ13">
        <v>1.0649567572049801E-3</v>
      </c>
      <c r="AK13">
        <v>0</v>
      </c>
      <c r="AL13">
        <v>0</v>
      </c>
      <c r="AM13">
        <v>0.28127475633049898</v>
      </c>
      <c r="AN13">
        <v>0</v>
      </c>
      <c r="AO13">
        <v>0.21309683355970099</v>
      </c>
      <c r="AP13">
        <v>0.18820606065502801</v>
      </c>
    </row>
    <row r="14" spans="1:42" x14ac:dyDescent="0.45">
      <c r="A14">
        <v>1998</v>
      </c>
      <c r="B14">
        <v>93.676341712234461</v>
      </c>
      <c r="C14">
        <f t="shared" si="0"/>
        <v>2.4823865368247349</v>
      </c>
      <c r="D14">
        <v>0.175767436187756</v>
      </c>
      <c r="E14">
        <v>0.31681039967436703</v>
      </c>
      <c r="F14">
        <v>0</v>
      </c>
      <c r="G14">
        <v>-9.03167154364245E-2</v>
      </c>
      <c r="H14">
        <v>0.479869728434275</v>
      </c>
      <c r="I14">
        <v>0.19431546341648601</v>
      </c>
      <c r="J14">
        <v>0</v>
      </c>
      <c r="K14">
        <v>0</v>
      </c>
      <c r="L14">
        <v>0</v>
      </c>
      <c r="M14">
        <v>0</v>
      </c>
      <c r="N14">
        <v>0</v>
      </c>
      <c r="O14">
        <v>0</v>
      </c>
      <c r="P14">
        <v>0.14935352336528801</v>
      </c>
      <c r="Q14">
        <v>0</v>
      </c>
      <c r="R14">
        <v>0</v>
      </c>
      <c r="S14">
        <v>-0.44405773498891099</v>
      </c>
      <c r="T14">
        <v>0</v>
      </c>
      <c r="U14">
        <v>-0.20828817072585401</v>
      </c>
      <c r="V14">
        <v>-0.101800487930283</v>
      </c>
      <c r="X14">
        <v>0.175767436187756</v>
      </c>
      <c r="Y14">
        <v>0.31681039967436703</v>
      </c>
      <c r="Z14">
        <v>0</v>
      </c>
      <c r="AA14">
        <v>-9.03167154364245E-2</v>
      </c>
      <c r="AB14">
        <v>0.479869728434275</v>
      </c>
      <c r="AC14">
        <v>0.19431546341648601</v>
      </c>
      <c r="AD14">
        <v>0</v>
      </c>
      <c r="AE14">
        <v>0</v>
      </c>
      <c r="AF14">
        <v>0</v>
      </c>
      <c r="AG14">
        <v>0</v>
      </c>
      <c r="AH14">
        <v>0</v>
      </c>
      <c r="AI14">
        <v>0</v>
      </c>
      <c r="AJ14">
        <v>0.14935352336528801</v>
      </c>
      <c r="AK14">
        <v>0</v>
      </c>
      <c r="AL14">
        <v>0</v>
      </c>
      <c r="AM14">
        <v>-0.44405773498891099</v>
      </c>
      <c r="AN14">
        <v>0</v>
      </c>
      <c r="AO14">
        <v>-0.20828817072585401</v>
      </c>
      <c r="AP14">
        <v>-0.101800487930283</v>
      </c>
    </row>
    <row r="15" spans="1:42" x14ac:dyDescent="0.45">
      <c r="A15">
        <v>1999</v>
      </c>
      <c r="B15">
        <v>95.385739000629769</v>
      </c>
      <c r="C15">
        <f t="shared" si="0"/>
        <v>-0.14691526315726924</v>
      </c>
      <c r="D15">
        <v>4.4173119356113601E-2</v>
      </c>
      <c r="E15">
        <v>-0.18845172969194099</v>
      </c>
      <c r="F15">
        <v>0</v>
      </c>
      <c r="G15">
        <v>0.11708100374113201</v>
      </c>
      <c r="H15">
        <v>-5.9483800051033098E-2</v>
      </c>
      <c r="I15">
        <v>-0.460900271604328</v>
      </c>
      <c r="J15">
        <v>0</v>
      </c>
      <c r="K15">
        <v>0</v>
      </c>
      <c r="L15">
        <v>0</v>
      </c>
      <c r="M15">
        <v>0</v>
      </c>
      <c r="N15">
        <v>0</v>
      </c>
      <c r="O15">
        <v>0</v>
      </c>
      <c r="P15">
        <v>-0.13148913611313101</v>
      </c>
      <c r="Q15">
        <v>0</v>
      </c>
      <c r="R15">
        <v>0</v>
      </c>
      <c r="S15">
        <v>0.70202149019042903</v>
      </c>
      <c r="T15">
        <v>0</v>
      </c>
      <c r="U15">
        <v>1.7931925289271299E-2</v>
      </c>
      <c r="V15">
        <v>-6.8796501116394099E-2</v>
      </c>
      <c r="X15">
        <v>4.4173119356113601E-2</v>
      </c>
      <c r="Y15">
        <v>-0.18845172969194099</v>
      </c>
      <c r="Z15">
        <v>0</v>
      </c>
      <c r="AA15">
        <v>0.11708100374113201</v>
      </c>
      <c r="AB15">
        <v>-5.9483800051033098E-2</v>
      </c>
      <c r="AC15">
        <v>-0.460900271604328</v>
      </c>
      <c r="AD15">
        <v>0</v>
      </c>
      <c r="AE15">
        <v>0</v>
      </c>
      <c r="AF15">
        <v>0</v>
      </c>
      <c r="AG15">
        <v>0</v>
      </c>
      <c r="AH15">
        <v>0</v>
      </c>
      <c r="AI15">
        <v>0</v>
      </c>
      <c r="AJ15">
        <v>-0.13148913611313101</v>
      </c>
      <c r="AK15">
        <v>0</v>
      </c>
      <c r="AL15">
        <v>0</v>
      </c>
      <c r="AM15">
        <v>0.70202149019042903</v>
      </c>
      <c r="AN15">
        <v>0</v>
      </c>
      <c r="AO15">
        <v>1.7931925289271299E-2</v>
      </c>
      <c r="AP15">
        <v>-6.8796501116394099E-2</v>
      </c>
    </row>
    <row r="16" spans="1:42" x14ac:dyDescent="0.45">
      <c r="A16">
        <v>2000</v>
      </c>
      <c r="B16">
        <v>97.352246050969171</v>
      </c>
      <c r="C16">
        <f t="shared" si="0"/>
        <v>2.2922598885628496</v>
      </c>
      <c r="D16">
        <v>5.1539397465841803E-2</v>
      </c>
      <c r="E16">
        <v>-0.11106518147406499</v>
      </c>
      <c r="F16">
        <v>0</v>
      </c>
      <c r="G16">
        <v>0.17529561704598301</v>
      </c>
      <c r="H16">
        <v>2.5335337710749302E-3</v>
      </c>
      <c r="I16">
        <v>-0.39739617653318898</v>
      </c>
      <c r="J16">
        <v>0</v>
      </c>
      <c r="K16">
        <v>0</v>
      </c>
      <c r="L16">
        <v>0.336354032528835</v>
      </c>
      <c r="M16">
        <v>0</v>
      </c>
      <c r="N16">
        <v>0</v>
      </c>
      <c r="O16">
        <v>0</v>
      </c>
      <c r="P16">
        <v>7.8120952817178103E-3</v>
      </c>
      <c r="Q16">
        <v>0</v>
      </c>
      <c r="R16">
        <v>0</v>
      </c>
      <c r="S16">
        <v>-1.7934237370028101E-2</v>
      </c>
      <c r="T16">
        <v>0</v>
      </c>
      <c r="U16">
        <v>0.12154058481009899</v>
      </c>
      <c r="V16">
        <v>0.26684971330067198</v>
      </c>
      <c r="X16">
        <v>5.1539397465841803E-2</v>
      </c>
      <c r="Y16">
        <v>-0.11106518147406499</v>
      </c>
      <c r="Z16">
        <v>0</v>
      </c>
      <c r="AA16">
        <v>0.17529561704598301</v>
      </c>
      <c r="AB16">
        <v>2.5335337710749302E-3</v>
      </c>
      <c r="AC16">
        <v>-0.39739617653318898</v>
      </c>
      <c r="AD16">
        <v>0</v>
      </c>
      <c r="AE16">
        <v>0</v>
      </c>
      <c r="AF16">
        <v>0.336354032528835</v>
      </c>
      <c r="AG16">
        <v>0</v>
      </c>
      <c r="AH16">
        <v>0</v>
      </c>
      <c r="AI16">
        <v>0</v>
      </c>
      <c r="AJ16">
        <v>7.8120952817178103E-3</v>
      </c>
      <c r="AK16">
        <v>0</v>
      </c>
      <c r="AL16">
        <v>0</v>
      </c>
      <c r="AM16">
        <v>-1.7934237370028101E-2</v>
      </c>
      <c r="AN16">
        <v>0</v>
      </c>
      <c r="AO16">
        <v>0.12154058481009899</v>
      </c>
      <c r="AP16">
        <v>0.26684971330067198</v>
      </c>
    </row>
    <row r="17" spans="1:42" x14ac:dyDescent="0.45">
      <c r="A17">
        <v>2001</v>
      </c>
      <c r="B17">
        <v>89.775251384654709</v>
      </c>
      <c r="C17">
        <f t="shared" si="0"/>
        <v>-5.9895283269479345</v>
      </c>
      <c r="D17">
        <v>9.2702171262391095E-2</v>
      </c>
      <c r="E17">
        <v>5.0221902089445901E-2</v>
      </c>
      <c r="F17">
        <v>0</v>
      </c>
      <c r="G17">
        <v>0.26179187391091902</v>
      </c>
      <c r="H17">
        <v>-9.4202620549913105E-3</v>
      </c>
      <c r="I17">
        <v>-1.2736045087888901</v>
      </c>
      <c r="J17">
        <v>0</v>
      </c>
      <c r="K17">
        <v>0</v>
      </c>
      <c r="L17">
        <v>1.5699396104559501E-2</v>
      </c>
      <c r="M17">
        <v>0</v>
      </c>
      <c r="N17">
        <v>0</v>
      </c>
      <c r="O17">
        <v>0</v>
      </c>
      <c r="P17">
        <v>-1.9302309584648E-2</v>
      </c>
      <c r="Q17">
        <v>0</v>
      </c>
      <c r="R17">
        <v>0</v>
      </c>
      <c r="S17">
        <v>-0.32477310132753301</v>
      </c>
      <c r="T17">
        <v>0</v>
      </c>
      <c r="U17">
        <v>-6.0534045255611499E-2</v>
      </c>
      <c r="V17">
        <v>0.12920850152425101</v>
      </c>
      <c r="X17">
        <v>9.2702171262391095E-2</v>
      </c>
      <c r="Y17">
        <v>5.0221902089445901E-2</v>
      </c>
      <c r="Z17">
        <v>0</v>
      </c>
      <c r="AA17">
        <v>0.26179187391091902</v>
      </c>
      <c r="AB17">
        <v>-9.4202620549913105E-3</v>
      </c>
      <c r="AC17">
        <v>-1.2736045087888901</v>
      </c>
      <c r="AD17">
        <v>0</v>
      </c>
      <c r="AE17">
        <v>0</v>
      </c>
      <c r="AF17">
        <v>1.5699396104559501E-2</v>
      </c>
      <c r="AG17">
        <v>0</v>
      </c>
      <c r="AH17">
        <v>0</v>
      </c>
      <c r="AI17">
        <v>0</v>
      </c>
      <c r="AJ17">
        <v>-1.9302309584648E-2</v>
      </c>
      <c r="AK17">
        <v>0</v>
      </c>
      <c r="AL17">
        <v>0</v>
      </c>
      <c r="AM17">
        <v>-0.32477310132753301</v>
      </c>
      <c r="AN17">
        <v>0</v>
      </c>
      <c r="AO17">
        <v>-6.0534045255611499E-2</v>
      </c>
      <c r="AP17">
        <v>0.12920850152425101</v>
      </c>
    </row>
    <row r="18" spans="1:42" x14ac:dyDescent="0.45">
      <c r="A18">
        <v>2002</v>
      </c>
      <c r="B18">
        <v>87.009666114919995</v>
      </c>
      <c r="C18">
        <f t="shared" si="0"/>
        <v>8.2436856844094581</v>
      </c>
      <c r="D18">
        <v>0.124413149432436</v>
      </c>
      <c r="E18">
        <v>0.27127093867221702</v>
      </c>
      <c r="F18">
        <v>0</v>
      </c>
      <c r="G18">
        <v>0.118252294813638</v>
      </c>
      <c r="H18">
        <v>0.28160493306033901</v>
      </c>
      <c r="I18">
        <v>-0.24137546889171901</v>
      </c>
      <c r="J18">
        <v>0</v>
      </c>
      <c r="K18">
        <v>0</v>
      </c>
      <c r="L18">
        <v>7.6382862320016398E-2</v>
      </c>
      <c r="M18">
        <v>0.147812397983698</v>
      </c>
      <c r="N18">
        <v>0</v>
      </c>
      <c r="O18">
        <v>0</v>
      </c>
      <c r="P18">
        <v>0.25216460181786599</v>
      </c>
      <c r="Q18">
        <v>4.1177623019797702E-2</v>
      </c>
      <c r="R18">
        <v>0</v>
      </c>
      <c r="S18">
        <v>0.29644049059524202</v>
      </c>
      <c r="T18">
        <v>0</v>
      </c>
      <c r="U18">
        <v>0.15884214754760101</v>
      </c>
      <c r="V18">
        <v>3.9314309666664903E-2</v>
      </c>
      <c r="X18">
        <v>0.124413149432436</v>
      </c>
      <c r="Y18">
        <v>0.27127093867221702</v>
      </c>
      <c r="Z18">
        <v>0</v>
      </c>
      <c r="AA18">
        <v>0.118252294813638</v>
      </c>
      <c r="AB18">
        <v>0.28160493306033901</v>
      </c>
      <c r="AC18">
        <v>-0.24137546889171901</v>
      </c>
      <c r="AD18">
        <v>0</v>
      </c>
      <c r="AE18">
        <v>0</v>
      </c>
      <c r="AF18">
        <v>7.6382862320016398E-2</v>
      </c>
      <c r="AG18">
        <v>0.147812397983698</v>
      </c>
      <c r="AH18">
        <v>0</v>
      </c>
      <c r="AI18">
        <v>0</v>
      </c>
      <c r="AJ18">
        <v>0.25216460181786599</v>
      </c>
      <c r="AK18">
        <v>4.1177623019797702E-2</v>
      </c>
      <c r="AL18">
        <v>0</v>
      </c>
      <c r="AM18">
        <v>0.29644049059524202</v>
      </c>
      <c r="AN18">
        <v>0</v>
      </c>
      <c r="AO18">
        <v>0.15884214754760101</v>
      </c>
      <c r="AP18">
        <v>3.9314309666664903E-2</v>
      </c>
    </row>
    <row r="19" spans="1:42" x14ac:dyDescent="0.45">
      <c r="A19">
        <v>2003</v>
      </c>
      <c r="B19">
        <v>95.74420964057056</v>
      </c>
      <c r="C19">
        <f t="shared" si="0"/>
        <v>31.17212712787828</v>
      </c>
      <c r="D19">
        <v>0.38094851774238597</v>
      </c>
      <c r="E19">
        <v>0.33212219972527501</v>
      </c>
      <c r="F19">
        <v>0</v>
      </c>
      <c r="G19">
        <v>0.47908731844424601</v>
      </c>
      <c r="H19">
        <v>0.68825224550801201</v>
      </c>
      <c r="I19">
        <v>1.4922124275654001</v>
      </c>
      <c r="J19">
        <v>0</v>
      </c>
      <c r="K19">
        <v>0</v>
      </c>
      <c r="L19">
        <v>0.40338303092413502</v>
      </c>
      <c r="M19">
        <v>0.19346513470250301</v>
      </c>
      <c r="N19">
        <v>0</v>
      </c>
      <c r="O19">
        <v>0</v>
      </c>
      <c r="P19">
        <v>0.39278991720737499</v>
      </c>
      <c r="Q19">
        <v>0.242979411876761</v>
      </c>
      <c r="R19">
        <v>0</v>
      </c>
      <c r="S19">
        <v>0.61238752348130399</v>
      </c>
      <c r="T19">
        <v>0</v>
      </c>
      <c r="U19">
        <v>0.38537517773404201</v>
      </c>
      <c r="V19">
        <v>0.31970124938543298</v>
      </c>
      <c r="X19">
        <v>0.38094851774238597</v>
      </c>
      <c r="Y19">
        <v>0.33212219972527501</v>
      </c>
      <c r="Z19">
        <v>0</v>
      </c>
      <c r="AA19">
        <v>0.47908731844424601</v>
      </c>
      <c r="AB19">
        <v>0.68825224550801201</v>
      </c>
      <c r="AC19">
        <v>1.4922124275654001</v>
      </c>
      <c r="AD19">
        <v>0</v>
      </c>
      <c r="AE19">
        <v>0</v>
      </c>
      <c r="AF19">
        <v>0.40338303092413502</v>
      </c>
      <c r="AG19">
        <v>0.19346513470250301</v>
      </c>
      <c r="AH19">
        <v>0</v>
      </c>
      <c r="AI19">
        <v>0</v>
      </c>
      <c r="AJ19">
        <v>0.39278991720737499</v>
      </c>
      <c r="AK19">
        <v>0.242979411876761</v>
      </c>
      <c r="AL19">
        <v>0</v>
      </c>
      <c r="AM19">
        <v>0.61238752348130399</v>
      </c>
      <c r="AN19">
        <v>0</v>
      </c>
      <c r="AO19">
        <v>0.38537517773404201</v>
      </c>
      <c r="AP19">
        <v>0.31970124938543298</v>
      </c>
    </row>
    <row r="20" spans="1:42" x14ac:dyDescent="0.45">
      <c r="A20">
        <v>2004</v>
      </c>
      <c r="B20">
        <v>82.117991661334727</v>
      </c>
      <c r="C20">
        <f t="shared" si="0"/>
        <v>25.308946736353725</v>
      </c>
      <c r="D20">
        <v>0.249541945717143</v>
      </c>
      <c r="E20">
        <v>0.22636934142013501</v>
      </c>
      <c r="F20">
        <v>0</v>
      </c>
      <c r="G20">
        <v>0.240676239186985</v>
      </c>
      <c r="H20">
        <v>0.63098397353644198</v>
      </c>
      <c r="I20">
        <v>0.59753688254957904</v>
      </c>
      <c r="J20">
        <v>0</v>
      </c>
      <c r="K20">
        <v>0</v>
      </c>
      <c r="L20">
        <v>0.467670820287586</v>
      </c>
      <c r="M20">
        <v>0.29653095599767298</v>
      </c>
      <c r="N20">
        <v>0</v>
      </c>
      <c r="O20">
        <v>0</v>
      </c>
      <c r="P20">
        <v>0.40579966177714</v>
      </c>
      <c r="Q20">
        <v>0.35442481175420898</v>
      </c>
      <c r="R20">
        <v>0</v>
      </c>
      <c r="S20">
        <v>0.61403450244664204</v>
      </c>
      <c r="T20">
        <v>0</v>
      </c>
      <c r="U20">
        <v>0.44007774787048998</v>
      </c>
      <c r="V20">
        <v>0.28505299736318401</v>
      </c>
      <c r="X20">
        <v>0.249541945717143</v>
      </c>
      <c r="Y20">
        <v>0.22636934142013501</v>
      </c>
      <c r="Z20">
        <v>0</v>
      </c>
      <c r="AA20">
        <v>0.240676239186985</v>
      </c>
      <c r="AB20">
        <v>0.63098397353644198</v>
      </c>
      <c r="AC20">
        <v>0.59753688254957904</v>
      </c>
      <c r="AD20">
        <v>0</v>
      </c>
      <c r="AE20">
        <v>0</v>
      </c>
      <c r="AF20">
        <v>0.467670820287586</v>
      </c>
      <c r="AG20">
        <v>0.29653095599767298</v>
      </c>
      <c r="AH20">
        <v>0</v>
      </c>
      <c r="AI20">
        <v>0</v>
      </c>
      <c r="AJ20">
        <v>0.40579966177714</v>
      </c>
      <c r="AK20">
        <v>0.35442481175420898</v>
      </c>
      <c r="AL20">
        <v>0</v>
      </c>
      <c r="AM20">
        <v>0.61403450244664204</v>
      </c>
      <c r="AN20">
        <v>0</v>
      </c>
      <c r="AO20">
        <v>0.44007774787048998</v>
      </c>
      <c r="AP20">
        <v>0.28505299736318401</v>
      </c>
    </row>
    <row r="21" spans="1:42" x14ac:dyDescent="0.45">
      <c r="A21">
        <v>2005</v>
      </c>
      <c r="B21">
        <v>84.021731522766004</v>
      </c>
      <c r="C21">
        <f t="shared" si="0"/>
        <v>17.687305687718617</v>
      </c>
      <c r="D21">
        <v>2.8330657452842401E-2</v>
      </c>
      <c r="E21">
        <v>-7.7086472529826503E-3</v>
      </c>
      <c r="F21">
        <v>0</v>
      </c>
      <c r="G21">
        <v>0.20069321493792699</v>
      </c>
      <c r="H21">
        <v>0.34624300831223298</v>
      </c>
      <c r="I21">
        <v>2.0372243709476501</v>
      </c>
      <c r="J21">
        <v>0</v>
      </c>
      <c r="K21">
        <v>0.18241831930381999</v>
      </c>
      <c r="L21">
        <v>5.6270817152603403E-2</v>
      </c>
      <c r="M21">
        <v>4.6467757472798597E-2</v>
      </c>
      <c r="N21">
        <v>0</v>
      </c>
      <c r="O21">
        <v>0</v>
      </c>
      <c r="P21">
        <v>1.7463401237504599E-2</v>
      </c>
      <c r="Q21">
        <v>4.3430892074222703E-2</v>
      </c>
      <c r="R21">
        <v>9.1144096942420306E-3</v>
      </c>
      <c r="S21">
        <v>0.218962941418096</v>
      </c>
      <c r="T21">
        <v>0</v>
      </c>
      <c r="U21">
        <v>6.05770757046128E-2</v>
      </c>
      <c r="V21">
        <v>0.121099862210967</v>
      </c>
      <c r="X21">
        <v>2.8330657452842401E-2</v>
      </c>
      <c r="Y21">
        <v>-7.7086472529826503E-3</v>
      </c>
      <c r="Z21">
        <v>0</v>
      </c>
      <c r="AA21">
        <v>0.20069321493792699</v>
      </c>
      <c r="AB21">
        <v>0.34624300831223298</v>
      </c>
      <c r="AC21">
        <v>2.0372243709476501</v>
      </c>
      <c r="AD21">
        <v>0</v>
      </c>
      <c r="AE21">
        <v>0.18241831930381999</v>
      </c>
      <c r="AF21">
        <v>5.6270817152603403E-2</v>
      </c>
      <c r="AG21">
        <v>4.6467757472798597E-2</v>
      </c>
      <c r="AH21">
        <v>0</v>
      </c>
      <c r="AI21">
        <v>0</v>
      </c>
      <c r="AJ21">
        <v>1.7463401237504599E-2</v>
      </c>
      <c r="AK21">
        <v>4.3430892074222703E-2</v>
      </c>
      <c r="AL21">
        <v>9.1144096942420306E-3</v>
      </c>
      <c r="AM21">
        <v>0.218962941418096</v>
      </c>
      <c r="AN21">
        <v>0</v>
      </c>
      <c r="AO21">
        <v>6.05770757046128E-2</v>
      </c>
      <c r="AP21">
        <v>0.121099862210967</v>
      </c>
    </row>
    <row r="22" spans="1:42" x14ac:dyDescent="0.45">
      <c r="A22">
        <v>2006</v>
      </c>
      <c r="B22">
        <v>79.482218991448832</v>
      </c>
      <c r="C22">
        <f t="shared" si="0"/>
        <v>29.700300838964687</v>
      </c>
      <c r="D22">
        <v>0.35093877774376397</v>
      </c>
      <c r="E22">
        <v>0.27487731356678302</v>
      </c>
      <c r="F22">
        <v>-4.6429987722922898E-3</v>
      </c>
      <c r="G22">
        <v>0.25769977534826599</v>
      </c>
      <c r="H22">
        <v>0.57654174008846504</v>
      </c>
      <c r="I22">
        <v>0.99850744913325395</v>
      </c>
      <c r="J22">
        <v>0.18881078470252899</v>
      </c>
      <c r="K22">
        <v>8.3912146217862998E-2</v>
      </c>
      <c r="L22">
        <v>0.59559209104185995</v>
      </c>
      <c r="M22">
        <v>0.25830083021442601</v>
      </c>
      <c r="N22">
        <v>0</v>
      </c>
      <c r="O22">
        <v>0</v>
      </c>
      <c r="P22">
        <v>0.46555219430089001</v>
      </c>
      <c r="Q22">
        <v>0.231335658499014</v>
      </c>
      <c r="R22">
        <v>0.45103315165561497</v>
      </c>
      <c r="S22">
        <v>7.3731244984635597E-2</v>
      </c>
      <c r="T22">
        <v>0</v>
      </c>
      <c r="U22">
        <v>0.53310687456497097</v>
      </c>
      <c r="V22">
        <v>0.30776012611324799</v>
      </c>
      <c r="X22">
        <v>0.35093877774376397</v>
      </c>
      <c r="Y22">
        <v>0.27487731356678302</v>
      </c>
      <c r="Z22">
        <v>-4.6429987722922898E-3</v>
      </c>
      <c r="AA22">
        <v>0.25769977534826599</v>
      </c>
      <c r="AB22">
        <v>0.57654174008846504</v>
      </c>
      <c r="AC22">
        <v>0.99850744913325395</v>
      </c>
      <c r="AD22">
        <v>0.18881078470252899</v>
      </c>
      <c r="AE22">
        <v>8.3912146217862998E-2</v>
      </c>
      <c r="AF22">
        <v>0.59559209104185995</v>
      </c>
      <c r="AG22">
        <v>0.25830083021442601</v>
      </c>
      <c r="AH22">
        <v>0</v>
      </c>
      <c r="AI22">
        <v>0</v>
      </c>
      <c r="AJ22">
        <v>0.46555219430089001</v>
      </c>
      <c r="AK22">
        <v>0.231335658499014</v>
      </c>
      <c r="AL22">
        <v>0.45103315165561497</v>
      </c>
      <c r="AM22">
        <v>7.3731244984635597E-2</v>
      </c>
      <c r="AN22">
        <v>0</v>
      </c>
      <c r="AO22">
        <v>0.53310687456497097</v>
      </c>
      <c r="AP22">
        <v>0.30776012611324799</v>
      </c>
    </row>
    <row r="23" spans="1:42" x14ac:dyDescent="0.45">
      <c r="A23">
        <v>2007</v>
      </c>
      <c r="B23">
        <v>70.590328258118333</v>
      </c>
      <c r="C23">
        <f t="shared" si="0"/>
        <v>-2.6312487722532327</v>
      </c>
      <c r="D23">
        <v>3.5226493796713797E-2</v>
      </c>
      <c r="E23">
        <v>3.4319150488755203E-2</v>
      </c>
      <c r="F23">
        <v>0.57997781971238305</v>
      </c>
      <c r="G23">
        <v>0.13189039144914799</v>
      </c>
      <c r="H23">
        <v>-0.13058652073291199</v>
      </c>
      <c r="I23">
        <v>-0.39231342342810299</v>
      </c>
      <c r="J23">
        <v>-0.30338905417181999</v>
      </c>
      <c r="K23">
        <v>8.8396617127113095E-2</v>
      </c>
      <c r="L23">
        <v>-0.40106163736700101</v>
      </c>
      <c r="M23">
        <v>3.8854984335537301E-2</v>
      </c>
      <c r="N23">
        <v>0</v>
      </c>
      <c r="O23">
        <v>0</v>
      </c>
      <c r="P23">
        <v>-6.8699311590435394E-2</v>
      </c>
      <c r="Q23">
        <v>4.6482488362247699E-2</v>
      </c>
      <c r="R23">
        <v>0.10664182150233099</v>
      </c>
      <c r="S23">
        <v>0.32952382133116898</v>
      </c>
      <c r="T23">
        <v>0</v>
      </c>
      <c r="U23">
        <v>-0.42161484902648899</v>
      </c>
      <c r="V23">
        <v>-0.17358605851675199</v>
      </c>
      <c r="X23">
        <v>3.5226493796713797E-2</v>
      </c>
      <c r="Y23">
        <v>3.4319150488755203E-2</v>
      </c>
      <c r="Z23">
        <v>0.57997781971238305</v>
      </c>
      <c r="AA23">
        <v>0.13189039144914799</v>
      </c>
      <c r="AB23">
        <v>-0.13058652073291199</v>
      </c>
      <c r="AC23">
        <v>-0.39231342342810299</v>
      </c>
      <c r="AD23">
        <v>-0.30338905417181999</v>
      </c>
      <c r="AE23">
        <v>8.8396617127113095E-2</v>
      </c>
      <c r="AF23">
        <v>-0.40106163736700101</v>
      </c>
      <c r="AG23">
        <v>3.8854984335537301E-2</v>
      </c>
      <c r="AH23">
        <v>0</v>
      </c>
      <c r="AI23">
        <v>0</v>
      </c>
      <c r="AJ23">
        <v>-6.8699311590435394E-2</v>
      </c>
      <c r="AK23">
        <v>4.6482488362247699E-2</v>
      </c>
      <c r="AL23">
        <v>0.10664182150233099</v>
      </c>
      <c r="AM23">
        <v>0.32952382133116898</v>
      </c>
      <c r="AN23">
        <v>0</v>
      </c>
      <c r="AO23">
        <v>-0.42161484902648899</v>
      </c>
      <c r="AP23">
        <v>-0.17358605851675199</v>
      </c>
    </row>
    <row r="24" spans="1:42" x14ac:dyDescent="0.45">
      <c r="A24">
        <v>2008</v>
      </c>
      <c r="B24">
        <v>64.758449482386155</v>
      </c>
      <c r="C24">
        <f t="shared" si="0"/>
        <v>-47.822297491970353</v>
      </c>
      <c r="D24">
        <v>-0.94698380891327805</v>
      </c>
      <c r="E24">
        <v>-0.22346781850417899</v>
      </c>
      <c r="F24">
        <v>-0.65404874066956098</v>
      </c>
      <c r="G24">
        <v>-0.64975688279939403</v>
      </c>
      <c r="H24">
        <v>-0.52107293277466005</v>
      </c>
      <c r="I24">
        <v>-1.00129256906092</v>
      </c>
      <c r="J24">
        <v>-0.466257837644106</v>
      </c>
      <c r="K24">
        <v>-0.28824442737011902</v>
      </c>
      <c r="L24">
        <v>-0.486494105011188</v>
      </c>
      <c r="M24">
        <v>-0.42177905652195902</v>
      </c>
      <c r="N24">
        <v>0</v>
      </c>
      <c r="O24">
        <v>0</v>
      </c>
      <c r="P24">
        <v>-0.50420888530137897</v>
      </c>
      <c r="Q24">
        <v>-0.51600409136219405</v>
      </c>
      <c r="R24">
        <v>-0.81404391677854404</v>
      </c>
      <c r="S24">
        <v>-0.23346981979013201</v>
      </c>
      <c r="T24">
        <v>0</v>
      </c>
      <c r="U24">
        <v>-0.88998564564145799</v>
      </c>
      <c r="V24">
        <v>-0.46912598533129701</v>
      </c>
      <c r="X24">
        <v>-0.94698380891327805</v>
      </c>
      <c r="Y24">
        <v>-0.22346781850417899</v>
      </c>
      <c r="Z24">
        <v>-0.65404874066956098</v>
      </c>
      <c r="AA24">
        <v>-0.64975688279939403</v>
      </c>
      <c r="AB24">
        <v>-0.52107293277466005</v>
      </c>
      <c r="AC24">
        <v>-1.00129256906092</v>
      </c>
      <c r="AD24">
        <v>-0.466257837644106</v>
      </c>
      <c r="AE24">
        <v>-0.28824442737011902</v>
      </c>
      <c r="AF24">
        <v>-0.486494105011188</v>
      </c>
      <c r="AG24">
        <v>-0.42177905652195902</v>
      </c>
      <c r="AH24">
        <v>0</v>
      </c>
      <c r="AI24">
        <v>0</v>
      </c>
      <c r="AJ24">
        <v>-0.50420888530137897</v>
      </c>
      <c r="AK24">
        <v>-0.51600409136219405</v>
      </c>
      <c r="AL24">
        <v>-0.81404391677854404</v>
      </c>
      <c r="AM24">
        <v>-0.23346981979013201</v>
      </c>
      <c r="AN24">
        <v>0</v>
      </c>
      <c r="AO24">
        <v>-0.88998564564145799</v>
      </c>
      <c r="AP24">
        <v>-0.46912598533129701</v>
      </c>
    </row>
    <row r="25" spans="1:42" x14ac:dyDescent="0.45">
      <c r="A25">
        <v>2009</v>
      </c>
      <c r="B25">
        <v>66.929093142521168</v>
      </c>
      <c r="C25">
        <f t="shared" si="0"/>
        <v>30.41672767659739</v>
      </c>
      <c r="D25">
        <v>0.37779430082806198</v>
      </c>
      <c r="E25">
        <v>0.18269388946229201</v>
      </c>
      <c r="F25">
        <v>0.115822062938694</v>
      </c>
      <c r="G25">
        <v>0.58758213664792402</v>
      </c>
      <c r="H25">
        <v>0.39433377444953899</v>
      </c>
      <c r="I25">
        <v>0.54293936811119203</v>
      </c>
      <c r="J25">
        <v>0.50036594371139498</v>
      </c>
      <c r="K25">
        <v>0.51170948667584903</v>
      </c>
      <c r="L25">
        <v>0.28104026285276901</v>
      </c>
      <c r="M25">
        <v>-1.01742136600267E-2</v>
      </c>
      <c r="N25">
        <v>0</v>
      </c>
      <c r="O25">
        <v>0</v>
      </c>
      <c r="P25">
        <v>0.37059277080581199</v>
      </c>
      <c r="Q25">
        <v>0.33235735005259698</v>
      </c>
      <c r="R25">
        <v>0.62826870698924797</v>
      </c>
      <c r="S25">
        <v>0.48311573952662001</v>
      </c>
      <c r="T25">
        <v>0</v>
      </c>
      <c r="U25">
        <v>0.25476060454919303</v>
      </c>
      <c r="V25">
        <v>0.22597607461234501</v>
      </c>
      <c r="X25">
        <v>0.37779430082806198</v>
      </c>
      <c r="Y25">
        <v>0.18269388946229201</v>
      </c>
      <c r="Z25">
        <v>0.115822062938694</v>
      </c>
      <c r="AA25">
        <v>0.58758213664792402</v>
      </c>
      <c r="AB25">
        <v>0.39433377444953899</v>
      </c>
      <c r="AC25">
        <v>0.54293936811119203</v>
      </c>
      <c r="AD25">
        <v>0.50036594371139498</v>
      </c>
      <c r="AE25">
        <v>0.51170948667584903</v>
      </c>
      <c r="AF25">
        <v>0.28104026285276901</v>
      </c>
      <c r="AG25">
        <v>-1.01742136600267E-2</v>
      </c>
      <c r="AH25">
        <v>0</v>
      </c>
      <c r="AI25">
        <v>0</v>
      </c>
      <c r="AJ25">
        <v>0.37059277080581199</v>
      </c>
      <c r="AK25">
        <v>0.33235735005259698</v>
      </c>
      <c r="AL25">
        <v>0.62826870698924797</v>
      </c>
      <c r="AM25">
        <v>0.48311573952662001</v>
      </c>
      <c r="AN25">
        <v>0</v>
      </c>
      <c r="AO25">
        <v>0.25476060454919303</v>
      </c>
      <c r="AP25">
        <v>0.22597607461234501</v>
      </c>
    </row>
    <row r="26" spans="1:42" x14ac:dyDescent="0.45">
      <c r="A26">
        <v>2010</v>
      </c>
      <c r="B26">
        <v>56.966723389253808</v>
      </c>
      <c r="C26">
        <f t="shared" si="0"/>
        <v>11.755825111915073</v>
      </c>
      <c r="D26">
        <v>0.14474025996744999</v>
      </c>
      <c r="E26">
        <v>3.8425301619010803E-2</v>
      </c>
      <c r="F26">
        <v>1.62333263752923E-3</v>
      </c>
      <c r="G26">
        <v>0.25334756029980499</v>
      </c>
      <c r="H26">
        <v>5.3854104380368702E-2</v>
      </c>
      <c r="I26">
        <v>0.17788935217757099</v>
      </c>
      <c r="J26">
        <v>-0.31608347601308601</v>
      </c>
      <c r="K26">
        <v>0.28441721930413899</v>
      </c>
      <c r="L26">
        <v>7.4477901371766001E-3</v>
      </c>
      <c r="M26">
        <v>0.42803416107486902</v>
      </c>
      <c r="N26">
        <v>0.18985261189750099</v>
      </c>
      <c r="O26">
        <v>0</v>
      </c>
      <c r="P26">
        <v>6.7177605153184397E-2</v>
      </c>
      <c r="Q26">
        <v>0.106673568117618</v>
      </c>
      <c r="R26">
        <v>0.26483647161748503</v>
      </c>
      <c r="S26">
        <v>0.32544435761080198</v>
      </c>
      <c r="T26">
        <v>-7.6192209987788098E-2</v>
      </c>
      <c r="U26">
        <v>3.6319724445490101E-2</v>
      </c>
      <c r="V26">
        <v>0.245799036824738</v>
      </c>
      <c r="X26">
        <v>0.14474025996744999</v>
      </c>
      <c r="Y26">
        <v>3.8425301619010803E-2</v>
      </c>
      <c r="Z26">
        <v>1.62333263752923E-3</v>
      </c>
      <c r="AA26">
        <v>0.25334756029980499</v>
      </c>
      <c r="AB26">
        <v>5.3854104380368702E-2</v>
      </c>
      <c r="AC26">
        <v>0.17788935217757099</v>
      </c>
      <c r="AD26">
        <v>-0.31608347601308601</v>
      </c>
      <c r="AE26">
        <v>0.28441721930413899</v>
      </c>
      <c r="AF26">
        <v>7.4477901371766001E-3</v>
      </c>
      <c r="AG26">
        <v>0.42803416107486902</v>
      </c>
      <c r="AH26">
        <v>0.18985261189750099</v>
      </c>
      <c r="AI26">
        <v>0</v>
      </c>
      <c r="AJ26">
        <v>6.7177605153184397E-2</v>
      </c>
      <c r="AK26">
        <v>0.106673568117618</v>
      </c>
      <c r="AL26">
        <v>0.26483647161748503</v>
      </c>
      <c r="AM26">
        <v>0.32544435761080198</v>
      </c>
      <c r="AN26">
        <v>-7.6192209987788098E-2</v>
      </c>
      <c r="AO26">
        <v>3.6319724445490101E-2</v>
      </c>
      <c r="AP26">
        <v>0.245799036824738</v>
      </c>
    </row>
    <row r="27" spans="1:42" x14ac:dyDescent="0.45">
      <c r="A27">
        <v>2011</v>
      </c>
      <c r="B27">
        <v>55.978065059774266</v>
      </c>
      <c r="C27">
        <f t="shared" si="0"/>
        <v>-8.0032688763789661</v>
      </c>
      <c r="D27">
        <v>-2.2634859014420899E-2</v>
      </c>
      <c r="E27">
        <v>-2.8601499765554199E-2</v>
      </c>
      <c r="F27">
        <v>0.22893931889876901</v>
      </c>
      <c r="G27">
        <v>0.17820683580440999</v>
      </c>
      <c r="H27">
        <v>-0.128629095228318</v>
      </c>
      <c r="I27">
        <v>-0.21330601181068201</v>
      </c>
      <c r="J27">
        <v>-0.37533027647666301</v>
      </c>
      <c r="K27">
        <v>6.7981153203309899E-2</v>
      </c>
      <c r="L27">
        <v>-0.61274029175348399</v>
      </c>
      <c r="M27">
        <v>-0.196286961198396</v>
      </c>
      <c r="N27">
        <v>0.20729454729847199</v>
      </c>
      <c r="O27">
        <v>1.7582949185423202E-2</v>
      </c>
      <c r="P27">
        <v>-0.34128835030363502</v>
      </c>
      <c r="Q27">
        <v>0.106288818508827</v>
      </c>
      <c r="R27">
        <v>-0.13969332356061701</v>
      </c>
      <c r="S27">
        <v>-5.50014808868819E-2</v>
      </c>
      <c r="T27">
        <v>-0.19533274935578401</v>
      </c>
      <c r="U27">
        <v>-0.1044828735743</v>
      </c>
      <c r="V27">
        <v>8.6413063517521205E-2</v>
      </c>
      <c r="X27">
        <v>-2.2634859014420899E-2</v>
      </c>
      <c r="Y27">
        <v>-2.8601499765554199E-2</v>
      </c>
      <c r="Z27">
        <v>0.22893931889876901</v>
      </c>
      <c r="AA27">
        <v>0.17820683580440999</v>
      </c>
      <c r="AB27">
        <v>-0.128629095228318</v>
      </c>
      <c r="AC27">
        <v>-0.21330601181068201</v>
      </c>
      <c r="AD27">
        <v>-0.37533027647666301</v>
      </c>
      <c r="AE27">
        <v>6.7981153203309899E-2</v>
      </c>
      <c r="AF27">
        <v>-0.61274029175348399</v>
      </c>
      <c r="AG27">
        <v>-0.196286961198396</v>
      </c>
      <c r="AH27">
        <v>0.20729454729847199</v>
      </c>
      <c r="AI27">
        <v>1.7582949185423202E-2</v>
      </c>
      <c r="AJ27">
        <v>-0.34128835030363502</v>
      </c>
      <c r="AK27">
        <v>0.106288818508827</v>
      </c>
      <c r="AL27">
        <v>-0.13969332356061701</v>
      </c>
      <c r="AM27">
        <v>-5.50014808868819E-2</v>
      </c>
      <c r="AN27">
        <v>-0.19533274935578401</v>
      </c>
      <c r="AO27">
        <v>-0.1044828735743</v>
      </c>
      <c r="AP27">
        <v>8.6413063517521205E-2</v>
      </c>
    </row>
    <row r="28" spans="1:42" x14ac:dyDescent="0.45">
      <c r="A28">
        <v>2012</v>
      </c>
      <c r="B28">
        <v>66.800792576069469</v>
      </c>
      <c r="C28">
        <f t="shared" si="0"/>
        <v>28.97680206956878</v>
      </c>
      <c r="D28">
        <v>0.29825099799313498</v>
      </c>
      <c r="E28">
        <v>0.13743724951669201</v>
      </c>
      <c r="F28">
        <v>0.39575312276758101</v>
      </c>
      <c r="G28">
        <v>0.19131307137387299</v>
      </c>
      <c r="H28">
        <v>0.27253202499551399</v>
      </c>
      <c r="I28">
        <v>9.8484008731953995E-2</v>
      </c>
      <c r="J28">
        <v>0.37496026226839402</v>
      </c>
      <c r="K28">
        <v>0.33606985971766301</v>
      </c>
      <c r="L28">
        <v>0.30318658065763399</v>
      </c>
      <c r="M28">
        <v>0.225960170268796</v>
      </c>
      <c r="N28">
        <v>0.30351113715997002</v>
      </c>
      <c r="O28">
        <v>0.58960240286870103</v>
      </c>
      <c r="P28">
        <v>0.10572856976079301</v>
      </c>
      <c r="Q28">
        <v>0.20951944685347099</v>
      </c>
      <c r="R28">
        <v>0.43643974121690599</v>
      </c>
      <c r="S28">
        <v>0.21191105920544201</v>
      </c>
      <c r="T28">
        <v>0.53415562742873501</v>
      </c>
      <c r="U28">
        <v>0.30893514657754301</v>
      </c>
      <c r="V28">
        <v>0.17184191385527101</v>
      </c>
      <c r="X28">
        <v>0.29825099799313498</v>
      </c>
      <c r="Y28">
        <v>0.13743724951669201</v>
      </c>
      <c r="Z28">
        <v>0.39575312276758101</v>
      </c>
      <c r="AA28">
        <v>0.19131307137387299</v>
      </c>
      <c r="AB28">
        <v>0.27253202499551399</v>
      </c>
      <c r="AC28">
        <v>9.8484008731953995E-2</v>
      </c>
      <c r="AD28">
        <v>0.37496026226839402</v>
      </c>
      <c r="AE28">
        <v>0.33606985971766301</v>
      </c>
      <c r="AF28">
        <v>0.30318658065763399</v>
      </c>
      <c r="AG28">
        <v>0.225960170268796</v>
      </c>
      <c r="AH28">
        <v>0.30351113715997002</v>
      </c>
      <c r="AI28">
        <v>0.58960240286870103</v>
      </c>
      <c r="AJ28">
        <v>0.10572856976079301</v>
      </c>
      <c r="AK28">
        <v>0.20951944685347099</v>
      </c>
      <c r="AL28">
        <v>0.43643974121690599</v>
      </c>
      <c r="AM28">
        <v>0.21191105920544201</v>
      </c>
      <c r="AN28">
        <v>0.53415562742873501</v>
      </c>
      <c r="AO28">
        <v>0.30893514657754301</v>
      </c>
      <c r="AP28">
        <v>0.17184191385527101</v>
      </c>
    </row>
    <row r="29" spans="1:42" x14ac:dyDescent="0.45">
      <c r="A29" t="s">
        <v>101</v>
      </c>
      <c r="B29">
        <f>CORREL(B2:B28, D2:D28)</f>
        <v>0.17694558180315878</v>
      </c>
    </row>
    <row r="30" spans="1:42" x14ac:dyDescent="0.45">
      <c r="A30" t="s">
        <v>102</v>
      </c>
      <c r="B30">
        <f>CORREL(B2:B16,D2:D16)</f>
        <v>-0.24312366041914685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Y28"/>
  <sheetViews>
    <sheetView zoomScaleNormal="100" workbookViewId="0">
      <selection activeCell="B2" sqref="B2"/>
    </sheetView>
  </sheetViews>
  <sheetFormatPr defaultRowHeight="14.25" x14ac:dyDescent="0.45"/>
  <sheetData>
    <row r="1" spans="1:103" x14ac:dyDescent="0.45">
      <c r="A1" t="s">
        <v>1</v>
      </c>
      <c r="B1" t="s">
        <v>93</v>
      </c>
      <c r="C1" t="s">
        <v>3</v>
      </c>
      <c r="D1" t="s">
        <v>4</v>
      </c>
      <c r="E1" t="s">
        <v>6</v>
      </c>
      <c r="F1" t="s">
        <v>10</v>
      </c>
      <c r="G1" t="s">
        <v>18</v>
      </c>
      <c r="H1" t="s">
        <v>23</v>
      </c>
      <c r="I1" t="s">
        <v>24</v>
      </c>
      <c r="J1" t="s">
        <v>27</v>
      </c>
      <c r="K1" t="s">
        <v>32</v>
      </c>
      <c r="L1" t="s">
        <v>34</v>
      </c>
      <c r="M1" t="s">
        <v>36</v>
      </c>
      <c r="N1" t="s">
        <v>53</v>
      </c>
      <c r="O1" t="s">
        <v>67</v>
      </c>
      <c r="P1" t="s">
        <v>70</v>
      </c>
      <c r="Q1" t="s">
        <v>75</v>
      </c>
      <c r="R1" t="s">
        <v>83</v>
      </c>
      <c r="S1" t="s">
        <v>84</v>
      </c>
      <c r="Y1" t="s">
        <v>94</v>
      </c>
      <c r="Z1" t="s">
        <v>8</v>
      </c>
      <c r="AA1" t="s">
        <v>46</v>
      </c>
      <c r="AB1" t="s">
        <v>56</v>
      </c>
      <c r="AC1" t="s">
        <v>71</v>
      </c>
      <c r="AD1" t="s">
        <v>72</v>
      </c>
      <c r="AE1" t="s">
        <v>74</v>
      </c>
      <c r="AG1" t="s">
        <v>145</v>
      </c>
      <c r="AH1" t="s">
        <v>97</v>
      </c>
      <c r="AI1" t="s">
        <v>98</v>
      </c>
      <c r="AJ1" t="s">
        <v>11</v>
      </c>
      <c r="AK1" t="s">
        <v>13</v>
      </c>
      <c r="AL1" t="s">
        <v>17</v>
      </c>
      <c r="AM1" t="s">
        <v>19</v>
      </c>
      <c r="AN1" t="s">
        <v>22</v>
      </c>
      <c r="AO1" t="s">
        <v>26</v>
      </c>
      <c r="AP1" t="s">
        <v>28</v>
      </c>
      <c r="AQ1" t="s">
        <v>29</v>
      </c>
      <c r="AR1" t="s">
        <v>30</v>
      </c>
      <c r="AS1" t="s">
        <v>33</v>
      </c>
      <c r="AT1" t="s">
        <v>37</v>
      </c>
      <c r="AU1" t="s">
        <v>39</v>
      </c>
      <c r="AV1" t="s">
        <v>44</v>
      </c>
      <c r="AW1" t="s">
        <v>49</v>
      </c>
      <c r="AX1" t="s">
        <v>51</v>
      </c>
      <c r="AY1" t="s">
        <v>54</v>
      </c>
      <c r="AZ1" t="s">
        <v>58</v>
      </c>
      <c r="BA1" t="s">
        <v>59</v>
      </c>
      <c r="BB1" t="s">
        <v>60</v>
      </c>
      <c r="BC1" t="s">
        <v>61</v>
      </c>
      <c r="BD1" t="s">
        <v>62</v>
      </c>
      <c r="BE1" t="s">
        <v>63</v>
      </c>
      <c r="BF1" t="s">
        <v>68</v>
      </c>
      <c r="BG1" t="s">
        <v>73</v>
      </c>
      <c r="BH1" t="s">
        <v>76</v>
      </c>
      <c r="BI1" t="s">
        <v>77</v>
      </c>
      <c r="BJ1" t="s">
        <v>80</v>
      </c>
      <c r="BK1" t="s">
        <v>85</v>
      </c>
      <c r="BN1" t="s">
        <v>95</v>
      </c>
      <c r="BO1" t="s">
        <v>5</v>
      </c>
      <c r="BP1" t="s">
        <v>7</v>
      </c>
      <c r="BQ1" t="s">
        <v>9</v>
      </c>
      <c r="BR1" t="s">
        <v>12</v>
      </c>
      <c r="BS1" t="s">
        <v>14</v>
      </c>
      <c r="BT1" t="s">
        <v>15</v>
      </c>
      <c r="BU1" t="s">
        <v>16</v>
      </c>
      <c r="BV1" t="s">
        <v>20</v>
      </c>
      <c r="BW1" t="s">
        <v>21</v>
      </c>
      <c r="BX1" t="s">
        <v>25</v>
      </c>
      <c r="BY1" t="s">
        <v>29</v>
      </c>
      <c r="BZ1" t="s">
        <v>31</v>
      </c>
      <c r="CA1" t="s">
        <v>35</v>
      </c>
      <c r="CB1" t="s">
        <v>38</v>
      </c>
      <c r="CC1" t="s">
        <v>40</v>
      </c>
      <c r="CD1" t="s">
        <v>41</v>
      </c>
      <c r="CE1" t="s">
        <v>42</v>
      </c>
      <c r="CF1" t="s">
        <v>43</v>
      </c>
      <c r="CG1" t="s">
        <v>45</v>
      </c>
      <c r="CH1" t="s">
        <v>47</v>
      </c>
      <c r="CI1" t="s">
        <v>48</v>
      </c>
      <c r="CJ1" t="s">
        <v>50</v>
      </c>
      <c r="CK1" t="s">
        <v>52</v>
      </c>
      <c r="CL1" t="s">
        <v>55</v>
      </c>
      <c r="CM1" t="s">
        <v>57</v>
      </c>
      <c r="CN1" t="s">
        <v>64</v>
      </c>
      <c r="CO1" t="s">
        <v>65</v>
      </c>
      <c r="CP1" t="s">
        <v>99</v>
      </c>
      <c r="CQ1" t="s">
        <v>100</v>
      </c>
      <c r="CR1" t="s">
        <v>66</v>
      </c>
      <c r="CS1" t="s">
        <v>69</v>
      </c>
      <c r="CT1" t="s">
        <v>78</v>
      </c>
      <c r="CU1" t="s">
        <v>79</v>
      </c>
      <c r="CV1" t="s">
        <v>81</v>
      </c>
      <c r="CW1" t="s">
        <v>82</v>
      </c>
      <c r="CX1" t="s">
        <v>86</v>
      </c>
      <c r="CY1" t="s">
        <v>87</v>
      </c>
    </row>
    <row r="2" spans="1:103" x14ac:dyDescent="0.45">
      <c r="A2">
        <v>1986</v>
      </c>
      <c r="B2">
        <f t="shared" ref="B2:B28" si="0">AVERAGE(C2:S2)</f>
        <v>82.435200882915467</v>
      </c>
      <c r="C2">
        <v>99.702784988334855</v>
      </c>
      <c r="D2">
        <v>69.467209351312192</v>
      </c>
      <c r="E2">
        <v>67.484429544826398</v>
      </c>
      <c r="F2">
        <v>97.610192129974351</v>
      </c>
      <c r="G2">
        <v>76.346540712034198</v>
      </c>
      <c r="H2">
        <v>73.864793173884294</v>
      </c>
      <c r="I2">
        <v>79.632609665296201</v>
      </c>
      <c r="J2">
        <v>99.699546283714696</v>
      </c>
      <c r="K2">
        <v>85.650361921529708</v>
      </c>
      <c r="L2">
        <v>86.004841145663804</v>
      </c>
      <c r="M2">
        <v>79.722526693872396</v>
      </c>
      <c r="N2">
        <v>60.891771392836901</v>
      </c>
      <c r="O2">
        <v>96.888555643868941</v>
      </c>
      <c r="P2">
        <v>92.58305079976418</v>
      </c>
      <c r="Q2">
        <v>52.3262896345475</v>
      </c>
      <c r="R2">
        <v>84.265947041303008</v>
      </c>
      <c r="S2">
        <v>99.256964886799466</v>
      </c>
      <c r="Y2">
        <f>AVERAGE(Z2:AE2)</f>
        <v>92.700871696408242</v>
      </c>
      <c r="Z2">
        <v>98.839867641302476</v>
      </c>
      <c r="AA2">
        <v>100</v>
      </c>
      <c r="AB2">
        <v>89.967271759103696</v>
      </c>
      <c r="AC2">
        <v>94.873971696272108</v>
      </c>
      <c r="AD2">
        <v>84.665216777053601</v>
      </c>
      <c r="AE2">
        <v>87.858902304717503</v>
      </c>
      <c r="AG2">
        <f>AVERAGE(AJ2:BK2)</f>
        <v>94.063339185458887</v>
      </c>
      <c r="BH2">
        <v>94.063339185458887</v>
      </c>
    </row>
    <row r="3" spans="1:103" x14ac:dyDescent="0.45">
      <c r="A3">
        <v>1987</v>
      </c>
      <c r="B3">
        <f t="shared" si="0"/>
        <v>80.475250977817993</v>
      </c>
      <c r="C3">
        <v>73.5759577136686</v>
      </c>
      <c r="D3">
        <v>93.804467009030859</v>
      </c>
      <c r="E3">
        <v>88.764677635850205</v>
      </c>
      <c r="F3">
        <v>72.256962955078507</v>
      </c>
      <c r="G3">
        <v>100</v>
      </c>
      <c r="H3">
        <v>84.448884849927794</v>
      </c>
      <c r="I3">
        <v>79.930284937735095</v>
      </c>
      <c r="J3">
        <v>88.990320850756902</v>
      </c>
      <c r="K3">
        <v>79.359780327719307</v>
      </c>
      <c r="L3">
        <v>67.309246584390394</v>
      </c>
      <c r="M3">
        <v>73.581426144106402</v>
      </c>
      <c r="N3">
        <v>75.992518616358197</v>
      </c>
      <c r="O3">
        <v>80.078729579421704</v>
      </c>
      <c r="P3">
        <v>84.392733982915502</v>
      </c>
      <c r="Q3">
        <v>62.286097874699699</v>
      </c>
      <c r="R3">
        <v>68.384109608173105</v>
      </c>
      <c r="S3">
        <v>94.923067953073669</v>
      </c>
      <c r="Y3">
        <f t="shared" ref="Y3:Y28" si="1">AVERAGE(Z3:AE3)</f>
        <v>83.29801827951168</v>
      </c>
      <c r="Z3">
        <v>94.550432113766234</v>
      </c>
      <c r="AA3">
        <v>83.152482205428797</v>
      </c>
      <c r="AB3">
        <v>64.56330051294421</v>
      </c>
      <c r="AC3">
        <v>92.853921113930696</v>
      </c>
      <c r="AD3">
        <v>90.56898819531682</v>
      </c>
      <c r="AE3">
        <v>74.098985535683298</v>
      </c>
      <c r="AG3">
        <f t="shared" ref="AG3:AG28" si="2">AVERAGE(AJ3:BK3)</f>
        <v>90.182542191480039</v>
      </c>
      <c r="AJ3">
        <v>83.009280170587701</v>
      </c>
      <c r="AN3">
        <v>70.939825858830005</v>
      </c>
      <c r="AR3">
        <v>98.712053076408466</v>
      </c>
      <c r="AS3">
        <v>99.105273262487501</v>
      </c>
      <c r="BH3">
        <v>98.743987557947406</v>
      </c>
      <c r="BI3">
        <v>90.584833222619224</v>
      </c>
    </row>
    <row r="4" spans="1:103" x14ac:dyDescent="0.45">
      <c r="A4">
        <v>1988</v>
      </c>
      <c r="B4">
        <f t="shared" si="0"/>
        <v>79.826582374877674</v>
      </c>
      <c r="C4">
        <v>72.029388905066298</v>
      </c>
      <c r="D4">
        <v>91.642623777094016</v>
      </c>
      <c r="E4">
        <v>66.974903447398603</v>
      </c>
      <c r="F4">
        <v>95.486561147425107</v>
      </c>
      <c r="G4">
        <v>97.658174066818646</v>
      </c>
      <c r="H4">
        <v>86.759886413950397</v>
      </c>
      <c r="I4">
        <v>74.628520521033806</v>
      </c>
      <c r="J4">
        <v>66.347095367454997</v>
      </c>
      <c r="K4">
        <v>76.7855277702959</v>
      </c>
      <c r="L4">
        <v>80.061194085939007</v>
      </c>
      <c r="M4">
        <v>80.1248143968146</v>
      </c>
      <c r="N4">
        <v>70.723101968530102</v>
      </c>
      <c r="O4">
        <v>55.876333403870497</v>
      </c>
      <c r="P4">
        <v>90.865468247022903</v>
      </c>
      <c r="Q4">
        <v>61.835941135434901</v>
      </c>
      <c r="R4">
        <v>89.252365718770804</v>
      </c>
      <c r="S4">
        <v>100</v>
      </c>
      <c r="Y4">
        <f t="shared" si="1"/>
        <v>79.136220149710553</v>
      </c>
      <c r="Z4">
        <v>100</v>
      </c>
      <c r="AA4">
        <v>65.62377097368261</v>
      </c>
      <c r="AB4">
        <v>80.151494443860301</v>
      </c>
      <c r="AC4">
        <v>97.822745815183836</v>
      </c>
      <c r="AD4">
        <v>60.968054678505098</v>
      </c>
      <c r="AE4">
        <v>70.251254987031501</v>
      </c>
      <c r="AG4">
        <f t="shared" si="2"/>
        <v>93.379330834274469</v>
      </c>
      <c r="AJ4">
        <v>95.611893627423967</v>
      </c>
      <c r="AN4">
        <v>89.697098769336804</v>
      </c>
      <c r="AR4">
        <v>98.602384432882943</v>
      </c>
      <c r="AS4">
        <v>91.459607475774803</v>
      </c>
      <c r="AW4">
        <v>100</v>
      </c>
      <c r="AX4">
        <v>98.386223398750275</v>
      </c>
      <c r="AY4">
        <v>87.920014204165895</v>
      </c>
      <c r="BC4">
        <v>94.787643748728925</v>
      </c>
      <c r="BH4">
        <v>91.1042717544765</v>
      </c>
      <c r="BI4">
        <v>80.196349399460701</v>
      </c>
      <c r="BJ4">
        <v>99.40715236601838</v>
      </c>
    </row>
    <row r="5" spans="1:103" x14ac:dyDescent="0.45">
      <c r="A5">
        <v>1989</v>
      </c>
      <c r="B5">
        <f t="shared" si="0"/>
        <v>79.320301586113004</v>
      </c>
      <c r="C5">
        <v>96.004002269678821</v>
      </c>
      <c r="D5">
        <v>77.326950219616691</v>
      </c>
      <c r="E5">
        <v>94.863393953154244</v>
      </c>
      <c r="F5">
        <v>98.757718309197074</v>
      </c>
      <c r="G5">
        <v>93.748930041195663</v>
      </c>
      <c r="H5">
        <v>71.068677303357305</v>
      </c>
      <c r="I5">
        <v>62.938781449991403</v>
      </c>
      <c r="J5">
        <v>94.984227067735574</v>
      </c>
      <c r="K5">
        <v>61.236073348543897</v>
      </c>
      <c r="L5">
        <v>61.593496185806003</v>
      </c>
      <c r="M5">
        <v>76.023763828998597</v>
      </c>
      <c r="N5">
        <v>52.5193564282254</v>
      </c>
      <c r="O5">
        <v>86.392176804952697</v>
      </c>
      <c r="P5">
        <v>76.849020933995206</v>
      </c>
      <c r="Q5">
        <v>73.490005721107792</v>
      </c>
      <c r="R5">
        <v>70.6485530983649</v>
      </c>
      <c r="S5">
        <v>100</v>
      </c>
      <c r="Y5">
        <f t="shared" si="1"/>
        <v>83.334137019953502</v>
      </c>
      <c r="Z5">
        <v>100</v>
      </c>
      <c r="AA5">
        <v>88.166022036107904</v>
      </c>
      <c r="AB5">
        <v>87.750313449975195</v>
      </c>
      <c r="AC5">
        <v>92.128138074665287</v>
      </c>
      <c r="AD5">
        <v>68.842502293796699</v>
      </c>
      <c r="AE5">
        <v>63.117846265175899</v>
      </c>
      <c r="AG5">
        <f t="shared" si="2"/>
        <v>92.424903340112991</v>
      </c>
      <c r="AJ5">
        <v>94.022000429126834</v>
      </c>
      <c r="AN5">
        <v>65.962337458928801</v>
      </c>
      <c r="AO5">
        <v>85.709348820588403</v>
      </c>
      <c r="AR5">
        <v>94.749106708492235</v>
      </c>
      <c r="AS5">
        <v>99.236861215334017</v>
      </c>
      <c r="AT5">
        <v>97.478918430854534</v>
      </c>
      <c r="AW5">
        <v>99.6271756717492</v>
      </c>
      <c r="AX5">
        <v>87.179994590047897</v>
      </c>
      <c r="AY5">
        <v>87.543919593723501</v>
      </c>
      <c r="AZ5">
        <v>95.595720260710664</v>
      </c>
      <c r="BC5">
        <v>90.264372194563776</v>
      </c>
      <c r="BH5">
        <v>98.270570814153956</v>
      </c>
      <c r="BI5">
        <v>98.308320573308094</v>
      </c>
      <c r="BJ5">
        <v>100</v>
      </c>
    </row>
    <row r="6" spans="1:103" x14ac:dyDescent="0.45">
      <c r="A6">
        <v>1990</v>
      </c>
      <c r="B6">
        <f t="shared" si="0"/>
        <v>99.802127569021053</v>
      </c>
      <c r="C6">
        <v>99.878336449617663</v>
      </c>
      <c r="D6">
        <v>100</v>
      </c>
      <c r="E6">
        <v>100</v>
      </c>
      <c r="F6">
        <v>100</v>
      </c>
      <c r="G6">
        <v>100</v>
      </c>
      <c r="H6">
        <v>100</v>
      </c>
      <c r="I6">
        <v>99.539905605236925</v>
      </c>
      <c r="J6">
        <v>99.666521375242539</v>
      </c>
      <c r="K6">
        <v>99.949264686082302</v>
      </c>
      <c r="L6">
        <v>100</v>
      </c>
      <c r="M6">
        <v>100</v>
      </c>
      <c r="N6">
        <v>100</v>
      </c>
      <c r="O6">
        <v>100</v>
      </c>
      <c r="P6">
        <v>97.602140557178387</v>
      </c>
      <c r="Q6">
        <v>100</v>
      </c>
      <c r="R6">
        <v>100</v>
      </c>
      <c r="S6">
        <v>100</v>
      </c>
      <c r="Y6">
        <f t="shared" si="1"/>
        <v>99.595094880805334</v>
      </c>
      <c r="Z6">
        <v>100</v>
      </c>
      <c r="AA6">
        <v>99.756504993334843</v>
      </c>
      <c r="AB6">
        <v>98.345260931543066</v>
      </c>
      <c r="AC6">
        <v>99.468803359954137</v>
      </c>
      <c r="AD6">
        <v>100</v>
      </c>
      <c r="AE6">
        <v>100</v>
      </c>
      <c r="AG6">
        <f t="shared" si="2"/>
        <v>99.514354622959047</v>
      </c>
      <c r="AH6">
        <v>99.890112000533094</v>
      </c>
      <c r="AI6">
        <v>98.66723896247855</v>
      </c>
      <c r="AJ6">
        <v>100</v>
      </c>
      <c r="AN6">
        <v>100</v>
      </c>
      <c r="AO6">
        <v>98.681965496812694</v>
      </c>
      <c r="AR6">
        <v>100</v>
      </c>
      <c r="AS6">
        <v>98.04731846141263</v>
      </c>
      <c r="AT6">
        <v>97.395375852320953</v>
      </c>
      <c r="AU6">
        <v>99.802396447808562</v>
      </c>
      <c r="AW6">
        <v>100</v>
      </c>
      <c r="AX6">
        <v>100</v>
      </c>
      <c r="AY6">
        <v>99.406232875410666</v>
      </c>
      <c r="AZ6">
        <v>100</v>
      </c>
      <c r="BC6">
        <v>99.871264879177659</v>
      </c>
      <c r="BE6">
        <v>99.496068486055506</v>
      </c>
      <c r="BG6">
        <v>100</v>
      </c>
      <c r="BH6">
        <v>100</v>
      </c>
      <c r="BI6">
        <v>99.278405816956095</v>
      </c>
      <c r="BJ6">
        <v>100</v>
      </c>
      <c r="BK6">
        <v>99.279354897308195</v>
      </c>
    </row>
    <row r="7" spans="1:103" x14ac:dyDescent="0.45">
      <c r="A7">
        <v>1991</v>
      </c>
      <c r="B7">
        <f t="shared" si="0"/>
        <v>96.584667516846622</v>
      </c>
      <c r="C7">
        <v>97.458321843760231</v>
      </c>
      <c r="D7">
        <v>96.938375542283467</v>
      </c>
      <c r="E7">
        <v>94.805611402272547</v>
      </c>
      <c r="F7">
        <v>96.719055974184897</v>
      </c>
      <c r="G7">
        <v>99.093001804639599</v>
      </c>
      <c r="H7">
        <v>95.680720169945275</v>
      </c>
      <c r="I7">
        <v>94.883227037733519</v>
      </c>
      <c r="J7">
        <v>97.713385467518989</v>
      </c>
      <c r="K7">
        <v>97.610747638693738</v>
      </c>
      <c r="L7">
        <v>94.471124983676035</v>
      </c>
      <c r="M7">
        <v>97.040254355139353</v>
      </c>
      <c r="N7">
        <v>97.679474694098701</v>
      </c>
      <c r="O7">
        <v>91.519718743117892</v>
      </c>
      <c r="P7">
        <v>97.769092874380334</v>
      </c>
      <c r="Q7">
        <v>97.568428003483831</v>
      </c>
      <c r="R7">
        <v>98.81308214556104</v>
      </c>
      <c r="S7">
        <v>96.175725105903211</v>
      </c>
      <c r="Y7">
        <f t="shared" si="1"/>
        <v>95.982421594459154</v>
      </c>
      <c r="Z7">
        <v>95.762640565271525</v>
      </c>
      <c r="AA7">
        <v>97.960522852144933</v>
      </c>
      <c r="AB7">
        <v>94.306621691191552</v>
      </c>
      <c r="AC7">
        <v>99.364799889366253</v>
      </c>
      <c r="AD7">
        <v>93.787306629318635</v>
      </c>
      <c r="AE7">
        <v>94.71263793946207</v>
      </c>
      <c r="AG7">
        <f t="shared" si="2"/>
        <v>98.913261094706257</v>
      </c>
      <c r="AH7">
        <v>99.120963516892971</v>
      </c>
      <c r="AI7">
        <v>98.777265276141421</v>
      </c>
      <c r="AJ7">
        <v>100</v>
      </c>
      <c r="AN7">
        <v>99.267267442977868</v>
      </c>
      <c r="AO7">
        <v>96.529058769484237</v>
      </c>
      <c r="AP7">
        <v>99.876276623480578</v>
      </c>
      <c r="AR7">
        <v>98.394437595583838</v>
      </c>
      <c r="AS7">
        <v>100</v>
      </c>
      <c r="AT7">
        <v>100</v>
      </c>
      <c r="AU7">
        <v>100</v>
      </c>
      <c r="AW7">
        <v>96.472555965502309</v>
      </c>
      <c r="AX7">
        <v>100</v>
      </c>
      <c r="AY7">
        <v>100</v>
      </c>
      <c r="AZ7">
        <v>100</v>
      </c>
      <c r="BB7">
        <v>95.573357193150073</v>
      </c>
      <c r="BC7">
        <v>98.421711341430495</v>
      </c>
      <c r="BD7">
        <v>100</v>
      </c>
      <c r="BE7">
        <v>95.828934229647857</v>
      </c>
      <c r="BG7">
        <v>99.695131288242891</v>
      </c>
      <c r="BH7">
        <v>99.412194931649196</v>
      </c>
      <c r="BI7">
        <v>98.377847478624616</v>
      </c>
      <c r="BJ7">
        <v>99.329710129057801</v>
      </c>
      <c r="BK7">
        <v>100</v>
      </c>
    </row>
    <row r="8" spans="1:103" x14ac:dyDescent="0.45">
      <c r="A8">
        <v>1992</v>
      </c>
      <c r="B8">
        <f t="shared" si="0"/>
        <v>71.929266628302003</v>
      </c>
      <c r="C8">
        <v>76.682485753814603</v>
      </c>
      <c r="D8">
        <v>60.032335135511602</v>
      </c>
      <c r="E8">
        <v>58.069510179697801</v>
      </c>
      <c r="F8">
        <v>97.160947274125405</v>
      </c>
      <c r="G8">
        <v>86.904366439010801</v>
      </c>
      <c r="H8">
        <v>54.085275603131102</v>
      </c>
      <c r="I8">
        <v>50.509122048889402</v>
      </c>
      <c r="J8">
        <v>91.565185276659832</v>
      </c>
      <c r="K8">
        <v>71.0724683422509</v>
      </c>
      <c r="L8">
        <v>81.021054696750298</v>
      </c>
      <c r="M8">
        <v>82.790324290620802</v>
      </c>
      <c r="N8">
        <v>46.373875958414203</v>
      </c>
      <c r="O8">
        <v>74.675039600178792</v>
      </c>
      <c r="P8">
        <v>70.817017312553403</v>
      </c>
      <c r="Q8">
        <v>55.855510732550897</v>
      </c>
      <c r="R8">
        <v>65.183014036974001</v>
      </c>
      <c r="S8">
        <v>100</v>
      </c>
      <c r="Y8">
        <f t="shared" si="1"/>
        <v>83.869878788052389</v>
      </c>
      <c r="Z8">
        <v>98.623147359919926</v>
      </c>
      <c r="AA8">
        <v>80.794900088496206</v>
      </c>
      <c r="AB8">
        <v>84.682236517921694</v>
      </c>
      <c r="AC8">
        <v>90.836507648602009</v>
      </c>
      <c r="AD8">
        <v>74.480518316368702</v>
      </c>
      <c r="AE8">
        <v>73.8019627970058</v>
      </c>
      <c r="AG8">
        <f t="shared" si="2"/>
        <v>93.159089782366223</v>
      </c>
      <c r="AH8">
        <v>96.342579327439964</v>
      </c>
      <c r="AI8">
        <v>88.306628657344106</v>
      </c>
      <c r="AJ8">
        <v>98.505335221456832</v>
      </c>
      <c r="AK8">
        <v>87.278416954173707</v>
      </c>
      <c r="AN8">
        <v>71.748062527411292</v>
      </c>
      <c r="AO8">
        <v>95.508648867827901</v>
      </c>
      <c r="AP8">
        <v>87.027537541163198</v>
      </c>
      <c r="AR8">
        <v>100</v>
      </c>
      <c r="AS8">
        <v>96.065922942647177</v>
      </c>
      <c r="AT8">
        <v>87.679236526443106</v>
      </c>
      <c r="AU8">
        <v>99.054418493770072</v>
      </c>
      <c r="AW8">
        <v>92.125643548681566</v>
      </c>
      <c r="AX8">
        <v>93.365579818603834</v>
      </c>
      <c r="AY8">
        <v>75.293411382847808</v>
      </c>
      <c r="AZ8">
        <v>100</v>
      </c>
      <c r="BA8">
        <v>83.796189019860606</v>
      </c>
      <c r="BB8">
        <v>92.343139711702975</v>
      </c>
      <c r="BC8">
        <v>99.655308481767193</v>
      </c>
      <c r="BD8">
        <v>90.468518546560901</v>
      </c>
      <c r="BE8">
        <v>100</v>
      </c>
      <c r="BG8">
        <v>100</v>
      </c>
      <c r="BH8">
        <v>97.562240648405776</v>
      </c>
      <c r="BI8">
        <v>99.775217063883161</v>
      </c>
      <c r="BJ8">
        <v>96.788835285381367</v>
      </c>
      <c r="BK8">
        <v>98.617402411834703</v>
      </c>
    </row>
    <row r="9" spans="1:103" x14ac:dyDescent="0.45">
      <c r="A9">
        <v>1993</v>
      </c>
      <c r="B9">
        <f t="shared" si="0"/>
        <v>95.494060746478524</v>
      </c>
      <c r="C9">
        <v>96.498695083107151</v>
      </c>
      <c r="D9">
        <v>91.983933970689918</v>
      </c>
      <c r="E9">
        <v>92.680546812267636</v>
      </c>
      <c r="F9">
        <v>96.062579991570075</v>
      </c>
      <c r="G9">
        <v>98.942785446160727</v>
      </c>
      <c r="H9">
        <v>91.900112607711293</v>
      </c>
      <c r="I9">
        <v>91.953278423569714</v>
      </c>
      <c r="J9">
        <v>98.533498145139774</v>
      </c>
      <c r="K9">
        <v>95.762771523225553</v>
      </c>
      <c r="L9">
        <v>100</v>
      </c>
      <c r="M9">
        <v>98.254498081008904</v>
      </c>
      <c r="N9">
        <v>90.876600347035335</v>
      </c>
      <c r="O9">
        <v>97.235110512551884</v>
      </c>
      <c r="P9">
        <v>96.942766826062268</v>
      </c>
      <c r="Q9">
        <v>92.868531920155135</v>
      </c>
      <c r="R9">
        <v>94.145698036135613</v>
      </c>
      <c r="S9">
        <v>98.757624963743766</v>
      </c>
      <c r="Y9">
        <f t="shared" si="1"/>
        <v>97.413659963797045</v>
      </c>
      <c r="Z9">
        <v>99.333324402528888</v>
      </c>
      <c r="AA9">
        <v>97.514638431123814</v>
      </c>
      <c r="AB9">
        <v>96.77435744471164</v>
      </c>
      <c r="AC9">
        <v>96.587150155669406</v>
      </c>
      <c r="AD9">
        <v>96.054957194308344</v>
      </c>
      <c r="AE9">
        <v>98.217532154440121</v>
      </c>
      <c r="AG9">
        <f t="shared" si="2"/>
        <v>97.728830542218333</v>
      </c>
      <c r="AH9">
        <v>99.365335542577711</v>
      </c>
      <c r="AI9">
        <v>100</v>
      </c>
      <c r="AJ9">
        <v>98.394457247739936</v>
      </c>
      <c r="AK9">
        <v>99.303496096912809</v>
      </c>
      <c r="AM9">
        <v>100</v>
      </c>
      <c r="AN9">
        <v>93.976446867238906</v>
      </c>
      <c r="AO9">
        <v>98.060383588612964</v>
      </c>
      <c r="AP9">
        <v>98.165060359893545</v>
      </c>
      <c r="AQ9">
        <v>97.58667903240233</v>
      </c>
      <c r="AR9">
        <v>97.511155385525186</v>
      </c>
      <c r="AS9">
        <v>96.224594780517137</v>
      </c>
      <c r="AT9">
        <v>97.043650938517246</v>
      </c>
      <c r="AU9">
        <v>100</v>
      </c>
      <c r="AW9">
        <v>98.769024401978484</v>
      </c>
      <c r="AX9">
        <v>94.213279390826898</v>
      </c>
      <c r="AY9">
        <v>98.304765538230839</v>
      </c>
      <c r="AZ9">
        <v>98.677922294032683</v>
      </c>
      <c r="BA9">
        <v>97.317198261870914</v>
      </c>
      <c r="BB9">
        <v>95.871644380871345</v>
      </c>
      <c r="BC9">
        <v>97.327653388213875</v>
      </c>
      <c r="BD9">
        <v>96.836198803248706</v>
      </c>
      <c r="BE9">
        <v>100</v>
      </c>
      <c r="BG9">
        <v>98.841906924528359</v>
      </c>
      <c r="BH9">
        <v>100</v>
      </c>
      <c r="BI9">
        <v>91.280949195539591</v>
      </c>
      <c r="BJ9">
        <v>100</v>
      </c>
      <c r="BK9">
        <v>99.514296678756835</v>
      </c>
      <c r="BN9">
        <f t="shared" ref="BN9:BN28" si="3">AVERAGE(BO9:CY9)</f>
        <v>97.58667903240233</v>
      </c>
      <c r="BY9">
        <v>97.58667903240233</v>
      </c>
    </row>
    <row r="10" spans="1:103" x14ac:dyDescent="0.45">
      <c r="A10">
        <v>1994</v>
      </c>
      <c r="B10">
        <f t="shared" si="0"/>
        <v>94.959770416199603</v>
      </c>
      <c r="C10">
        <v>99.807283283376734</v>
      </c>
      <c r="D10">
        <v>96.471508063254106</v>
      </c>
      <c r="E10">
        <v>97.109398995317918</v>
      </c>
      <c r="F10">
        <v>89.764465055569602</v>
      </c>
      <c r="G10">
        <v>98.128799578255624</v>
      </c>
      <c r="H10">
        <v>90.572280532368637</v>
      </c>
      <c r="I10">
        <v>93.490845072942818</v>
      </c>
      <c r="J10">
        <v>98.103824388414367</v>
      </c>
      <c r="K10">
        <v>92.661339807918836</v>
      </c>
      <c r="L10">
        <v>97.650392827179687</v>
      </c>
      <c r="M10">
        <v>98.089669040595396</v>
      </c>
      <c r="N10">
        <v>90.477993660950773</v>
      </c>
      <c r="O10">
        <v>96.775248694592023</v>
      </c>
      <c r="P10">
        <v>100</v>
      </c>
      <c r="Q10">
        <v>91.523236699595955</v>
      </c>
      <c r="R10">
        <v>89.151782450395203</v>
      </c>
      <c r="S10">
        <v>94.538028924666023</v>
      </c>
      <c r="Y10">
        <f t="shared" si="1"/>
        <v>95.045418043000538</v>
      </c>
      <c r="Z10">
        <v>94.906280932791617</v>
      </c>
      <c r="AA10">
        <v>100</v>
      </c>
      <c r="AB10">
        <v>93.209986358652387</v>
      </c>
      <c r="AC10">
        <v>98.465389810991283</v>
      </c>
      <c r="AD10">
        <v>89.864645708610098</v>
      </c>
      <c r="AE10">
        <v>93.826205446957857</v>
      </c>
      <c r="AG10">
        <f t="shared" si="2"/>
        <v>98.070838554862974</v>
      </c>
      <c r="AH10">
        <v>81.463286059354701</v>
      </c>
      <c r="AI10">
        <v>99.223074963214927</v>
      </c>
      <c r="AJ10">
        <v>94.246392675987636</v>
      </c>
      <c r="AK10">
        <v>99.124773923894367</v>
      </c>
      <c r="AL10">
        <v>100</v>
      </c>
      <c r="AM10">
        <v>100</v>
      </c>
      <c r="AN10">
        <v>91.424348932097871</v>
      </c>
      <c r="AO10">
        <v>100</v>
      </c>
      <c r="AP10">
        <v>96.130151727297303</v>
      </c>
      <c r="AQ10">
        <v>99.167239418256969</v>
      </c>
      <c r="AR10">
        <v>100</v>
      </c>
      <c r="AS10">
        <v>100</v>
      </c>
      <c r="AT10">
        <v>100</v>
      </c>
      <c r="AU10">
        <v>100</v>
      </c>
      <c r="AW10">
        <v>86.608467100220196</v>
      </c>
      <c r="AX10">
        <v>96.502427551963393</v>
      </c>
      <c r="AY10">
        <v>96.765541407448296</v>
      </c>
      <c r="AZ10">
        <v>99.476895488939547</v>
      </c>
      <c r="BA10">
        <v>100</v>
      </c>
      <c r="BB10">
        <v>89.696314517247203</v>
      </c>
      <c r="BC10">
        <v>99.955985706006146</v>
      </c>
      <c r="BD10">
        <v>100</v>
      </c>
      <c r="BE10">
        <v>100</v>
      </c>
      <c r="BF10">
        <v>99.87889222429321</v>
      </c>
      <c r="BG10">
        <v>99.00881332448418</v>
      </c>
      <c r="BH10">
        <v>99.926396983163997</v>
      </c>
      <c r="BI10">
        <v>100</v>
      </c>
      <c r="BJ10">
        <v>100</v>
      </c>
      <c r="BK10">
        <v>100</v>
      </c>
      <c r="BN10">
        <f t="shared" si="3"/>
        <v>99.583619709128484</v>
      </c>
      <c r="BR10">
        <v>100</v>
      </c>
      <c r="BY10">
        <v>99.167239418256969</v>
      </c>
    </row>
    <row r="11" spans="1:103" x14ac:dyDescent="0.45">
      <c r="A11">
        <v>1995</v>
      </c>
      <c r="B11">
        <f t="shared" si="0"/>
        <v>97.657402622448217</v>
      </c>
      <c r="C11">
        <v>98.816314857059325</v>
      </c>
      <c r="D11">
        <v>100</v>
      </c>
      <c r="E11">
        <v>97.256176846043232</v>
      </c>
      <c r="F11">
        <v>96.193193241709963</v>
      </c>
      <c r="G11">
        <v>100</v>
      </c>
      <c r="H11">
        <v>95.898438934813697</v>
      </c>
      <c r="I11">
        <v>99.024175990556458</v>
      </c>
      <c r="J11">
        <v>100</v>
      </c>
      <c r="K11">
        <v>95.998622801821355</v>
      </c>
      <c r="L11">
        <v>97.152559086577597</v>
      </c>
      <c r="M11">
        <v>100</v>
      </c>
      <c r="N11">
        <v>98.980574625011755</v>
      </c>
      <c r="O11">
        <v>100</v>
      </c>
      <c r="P11">
        <v>96.760816178954016</v>
      </c>
      <c r="Q11">
        <v>100</v>
      </c>
      <c r="R11">
        <v>92.901027420427184</v>
      </c>
      <c r="S11">
        <v>91.193944598645032</v>
      </c>
      <c r="Y11">
        <f t="shared" si="1"/>
        <v>95.22741328036642</v>
      </c>
      <c r="Z11">
        <v>100</v>
      </c>
      <c r="AA11">
        <v>100</v>
      </c>
      <c r="AB11">
        <v>90.733589257610575</v>
      </c>
      <c r="AC11">
        <v>100</v>
      </c>
      <c r="AD11">
        <v>87.888888474922993</v>
      </c>
      <c r="AE11">
        <v>92.742001949664996</v>
      </c>
      <c r="AG11">
        <f t="shared" si="2"/>
        <v>96.961703773503146</v>
      </c>
      <c r="AH11">
        <v>63.709477502212501</v>
      </c>
      <c r="AI11">
        <v>100</v>
      </c>
      <c r="AJ11">
        <v>67.22458442234489</v>
      </c>
      <c r="AK11">
        <v>99.295209463158855</v>
      </c>
      <c r="AL11">
        <v>97.262153828518635</v>
      </c>
      <c r="AM11">
        <v>100</v>
      </c>
      <c r="AN11">
        <v>97.640454633068344</v>
      </c>
      <c r="AO11">
        <v>99.272620189467006</v>
      </c>
      <c r="AP11">
        <v>98.774426637280627</v>
      </c>
      <c r="AQ11">
        <v>98.344074987510027</v>
      </c>
      <c r="AR11">
        <v>99.047668019188578</v>
      </c>
      <c r="AS11">
        <v>100</v>
      </c>
      <c r="AT11">
        <v>99.96264174405141</v>
      </c>
      <c r="AU11">
        <v>100</v>
      </c>
      <c r="AW11">
        <v>79.475398221473299</v>
      </c>
      <c r="AX11">
        <v>100</v>
      </c>
      <c r="AY11">
        <v>100</v>
      </c>
      <c r="AZ11">
        <v>100</v>
      </c>
      <c r="BA11">
        <v>99.90109305856781</v>
      </c>
      <c r="BB11">
        <v>89.475503857778307</v>
      </c>
      <c r="BC11">
        <v>100</v>
      </c>
      <c r="BD11">
        <v>100</v>
      </c>
      <c r="BE11">
        <v>98.17345069894823</v>
      </c>
      <c r="BF11">
        <v>98.013987818993769</v>
      </c>
      <c r="BG11">
        <v>96.102734304235298</v>
      </c>
      <c r="BH11">
        <v>100</v>
      </c>
      <c r="BI11">
        <v>100</v>
      </c>
      <c r="BJ11">
        <v>100</v>
      </c>
      <c r="BK11">
        <v>100</v>
      </c>
      <c r="BN11">
        <f t="shared" si="3"/>
        <v>99.532846964266071</v>
      </c>
      <c r="BR11">
        <v>100</v>
      </c>
      <c r="BV11">
        <v>98.853006798086426</v>
      </c>
      <c r="BY11">
        <v>98.344074987510027</v>
      </c>
      <c r="CC11">
        <v>100</v>
      </c>
      <c r="CL11">
        <v>100</v>
      </c>
      <c r="CP11">
        <v>100</v>
      </c>
    </row>
    <row r="12" spans="1:103" x14ac:dyDescent="0.45">
      <c r="A12">
        <v>1996</v>
      </c>
      <c r="B12">
        <f t="shared" si="0"/>
        <v>98.431812086574951</v>
      </c>
      <c r="C12">
        <v>99.751989068973003</v>
      </c>
      <c r="D12">
        <v>100</v>
      </c>
      <c r="E12">
        <v>100</v>
      </c>
      <c r="F12">
        <v>93.280465847856135</v>
      </c>
      <c r="G12">
        <v>98.631408070152943</v>
      </c>
      <c r="H12">
        <v>99.735004090446921</v>
      </c>
      <c r="I12">
        <v>99.92855252830158</v>
      </c>
      <c r="J12">
        <v>99.34845465397585</v>
      </c>
      <c r="K12">
        <v>100</v>
      </c>
      <c r="L12">
        <v>93.309389467492863</v>
      </c>
      <c r="M12">
        <v>100</v>
      </c>
      <c r="N12">
        <v>98.913265476324099</v>
      </c>
      <c r="O12">
        <v>100</v>
      </c>
      <c r="P12">
        <v>99.638198235239955</v>
      </c>
      <c r="Q12">
        <v>100</v>
      </c>
      <c r="R12">
        <v>98.975206608451714</v>
      </c>
      <c r="S12">
        <v>91.828871424559125</v>
      </c>
      <c r="Y12">
        <f t="shared" si="1"/>
        <v>99.398519139974624</v>
      </c>
      <c r="Z12">
        <v>99.886691499210229</v>
      </c>
      <c r="AA12">
        <v>99.388971518144515</v>
      </c>
      <c r="AB12">
        <v>100</v>
      </c>
      <c r="AC12">
        <v>99.348492809904997</v>
      </c>
      <c r="AD12">
        <v>100</v>
      </c>
      <c r="AE12">
        <v>97.766959012588003</v>
      </c>
      <c r="AG12">
        <f t="shared" si="2"/>
        <v>98.921333039305352</v>
      </c>
      <c r="AH12">
        <v>76.905470807581708</v>
      </c>
      <c r="AI12">
        <v>100</v>
      </c>
      <c r="AJ12">
        <v>97.330070579925277</v>
      </c>
      <c r="AK12">
        <v>98.804821278979858</v>
      </c>
      <c r="AL12">
        <v>100</v>
      </c>
      <c r="AM12">
        <v>100</v>
      </c>
      <c r="AN12">
        <v>97.824928463408412</v>
      </c>
      <c r="AO12">
        <v>99.627787320266506</v>
      </c>
      <c r="AP12">
        <v>100</v>
      </c>
      <c r="AQ12">
        <v>100</v>
      </c>
      <c r="AR12">
        <v>100</v>
      </c>
      <c r="AS12">
        <v>100</v>
      </c>
      <c r="AT12">
        <v>100</v>
      </c>
      <c r="AU12">
        <v>99.91160777473516</v>
      </c>
      <c r="AW12">
        <v>95.969375557778477</v>
      </c>
      <c r="AX12">
        <v>98.081215354948625</v>
      </c>
      <c r="AY12">
        <v>100</v>
      </c>
      <c r="AZ12">
        <v>98.868508949593917</v>
      </c>
      <c r="BA12">
        <v>96.004291301007299</v>
      </c>
      <c r="BB12">
        <v>98.096859311579436</v>
      </c>
      <c r="BC12">
        <v>97.829200857167791</v>
      </c>
      <c r="BD12">
        <v>98.762892643083674</v>
      </c>
      <c r="BE12">
        <v>98.637655569839396</v>
      </c>
      <c r="BF12">
        <v>99.854781724194993</v>
      </c>
      <c r="BG12">
        <v>100</v>
      </c>
      <c r="BH12">
        <v>98.436815277178795</v>
      </c>
      <c r="BI12">
        <v>100</v>
      </c>
      <c r="BJ12">
        <v>100</v>
      </c>
      <c r="BK12">
        <v>96.835180097557043</v>
      </c>
      <c r="BN12">
        <f t="shared" si="3"/>
        <v>99.140464449161072</v>
      </c>
      <c r="BR12">
        <v>100</v>
      </c>
      <c r="BS12">
        <v>100</v>
      </c>
      <c r="BV12">
        <v>100</v>
      </c>
      <c r="BW12">
        <v>96.363855082853902</v>
      </c>
      <c r="BX12">
        <v>100</v>
      </c>
      <c r="BY12">
        <v>100</v>
      </c>
      <c r="CA12">
        <v>99.940549339363884</v>
      </c>
      <c r="CC12">
        <v>100</v>
      </c>
      <c r="CH12">
        <v>96.176695864331194</v>
      </c>
      <c r="CI12">
        <v>100</v>
      </c>
      <c r="CL12">
        <v>100</v>
      </c>
      <c r="CP12">
        <v>98.355743062589255</v>
      </c>
      <c r="CT12">
        <v>97.989194489955693</v>
      </c>
    </row>
    <row r="13" spans="1:103" x14ac:dyDescent="0.45">
      <c r="A13">
        <v>1997</v>
      </c>
      <c r="B13">
        <f t="shared" si="0"/>
        <v>66.711723590301034</v>
      </c>
      <c r="C13">
        <v>43.899349196933898</v>
      </c>
      <c r="D13">
        <v>54.011031885654603</v>
      </c>
      <c r="E13">
        <v>66.638610042324302</v>
      </c>
      <c r="F13">
        <v>75.170123469313197</v>
      </c>
      <c r="G13">
        <v>100</v>
      </c>
      <c r="H13">
        <v>53.137554118941203</v>
      </c>
      <c r="I13">
        <v>50.868416008081198</v>
      </c>
      <c r="J13">
        <v>63.285275970328499</v>
      </c>
      <c r="K13">
        <v>66.266421996379904</v>
      </c>
      <c r="L13">
        <v>71.258656974211505</v>
      </c>
      <c r="M13">
        <v>85.054478893004998</v>
      </c>
      <c r="N13">
        <v>54.947761636204802</v>
      </c>
      <c r="O13">
        <v>70.474723554918199</v>
      </c>
      <c r="P13">
        <v>47.739385501523401</v>
      </c>
      <c r="Q13">
        <v>69.684350197489195</v>
      </c>
      <c r="R13">
        <v>67.23087291855299</v>
      </c>
      <c r="S13">
        <v>94.43228867125562</v>
      </c>
      <c r="Y13">
        <f t="shared" si="1"/>
        <v>75.488524971737561</v>
      </c>
      <c r="Z13">
        <v>94.001183737460607</v>
      </c>
      <c r="AA13">
        <v>89.161170125358893</v>
      </c>
      <c r="AB13">
        <v>64.323323452458098</v>
      </c>
      <c r="AC13">
        <v>95.352249672303699</v>
      </c>
      <c r="AD13">
        <v>67.471488868189098</v>
      </c>
      <c r="AE13">
        <v>42.621733974655001</v>
      </c>
      <c r="AG13">
        <f t="shared" si="2"/>
        <v>85.708695817675334</v>
      </c>
      <c r="AH13">
        <v>88.981466110824798</v>
      </c>
      <c r="AI13">
        <v>97.574449529749955</v>
      </c>
      <c r="AJ13">
        <v>69.831483212355408</v>
      </c>
      <c r="AK13">
        <v>94.237596663192576</v>
      </c>
      <c r="AL13">
        <v>99.278414806688545</v>
      </c>
      <c r="AM13">
        <v>97.938223329147874</v>
      </c>
      <c r="AN13">
        <v>36.359000849645</v>
      </c>
      <c r="AO13">
        <v>95.545347206646923</v>
      </c>
      <c r="AP13">
        <v>66.176137907541602</v>
      </c>
      <c r="AQ13">
        <v>100</v>
      </c>
      <c r="AR13">
        <v>100</v>
      </c>
      <c r="AS13">
        <v>88.370321333995093</v>
      </c>
      <c r="AT13">
        <v>100</v>
      </c>
      <c r="AU13">
        <v>99.07321134659945</v>
      </c>
      <c r="AW13">
        <v>76.4564179662421</v>
      </c>
      <c r="AX13">
        <v>99.109474004839512</v>
      </c>
      <c r="AY13">
        <v>60.1143862546215</v>
      </c>
      <c r="AZ13">
        <v>79.941196043463904</v>
      </c>
      <c r="BB13">
        <v>85.539634982165495</v>
      </c>
      <c r="BC13">
        <v>89.028814006706696</v>
      </c>
      <c r="BD13">
        <v>62.865980687662102</v>
      </c>
      <c r="BE13">
        <v>53.316057609673699</v>
      </c>
      <c r="BF13">
        <v>99.658640999266055</v>
      </c>
      <c r="BG13">
        <v>97.986026193760836</v>
      </c>
      <c r="BH13">
        <v>96.759881016414525</v>
      </c>
      <c r="BI13">
        <v>97.021136492061714</v>
      </c>
      <c r="BJ13">
        <v>96.212764460209186</v>
      </c>
      <c r="BK13">
        <v>87.605943886659205</v>
      </c>
      <c r="BN13">
        <f t="shared" si="3"/>
        <v>96.922725930103667</v>
      </c>
      <c r="BR13">
        <v>100</v>
      </c>
      <c r="BS13">
        <v>99.632998632519048</v>
      </c>
      <c r="BT13">
        <v>99.420279014975804</v>
      </c>
      <c r="BV13">
        <v>96.930985733569116</v>
      </c>
      <c r="BW13">
        <v>96.443714697110764</v>
      </c>
      <c r="BX13">
        <v>100</v>
      </c>
      <c r="BY13">
        <v>100</v>
      </c>
      <c r="CA13">
        <v>100</v>
      </c>
      <c r="CC13">
        <v>98.899670588095589</v>
      </c>
      <c r="CH13">
        <v>98.773642022792956</v>
      </c>
      <c r="CI13">
        <v>100</v>
      </c>
      <c r="CL13">
        <v>100</v>
      </c>
      <c r="CM13">
        <v>100</v>
      </c>
      <c r="CP13">
        <v>60.662324192595399</v>
      </c>
      <c r="CT13">
        <v>100</v>
      </c>
      <c r="CY13">
        <v>100</v>
      </c>
    </row>
    <row r="14" spans="1:103" x14ac:dyDescent="0.45">
      <c r="A14">
        <v>1998</v>
      </c>
      <c r="B14">
        <f t="shared" si="0"/>
        <v>72.038078981040414</v>
      </c>
      <c r="C14">
        <v>75.081305779099893</v>
      </c>
      <c r="D14">
        <v>73.592815829340196</v>
      </c>
      <c r="E14">
        <v>67.482361046549201</v>
      </c>
      <c r="F14">
        <v>76.585872170189205</v>
      </c>
      <c r="G14">
        <v>100</v>
      </c>
      <c r="H14">
        <v>61.798443886958303</v>
      </c>
      <c r="I14">
        <v>65.3934176973208</v>
      </c>
      <c r="J14">
        <v>70.237293445103305</v>
      </c>
      <c r="K14">
        <v>77.773456154195898</v>
      </c>
      <c r="L14">
        <v>73.244573795513304</v>
      </c>
      <c r="M14">
        <v>76.326264599276399</v>
      </c>
      <c r="N14">
        <v>62.385192098487501</v>
      </c>
      <c r="O14">
        <v>62.289610478233499</v>
      </c>
      <c r="P14">
        <v>68.126116624819801</v>
      </c>
      <c r="Q14">
        <v>69.670311613962298</v>
      </c>
      <c r="R14">
        <v>60.243094041875501</v>
      </c>
      <c r="S14">
        <v>84.417213416761697</v>
      </c>
      <c r="Y14">
        <f t="shared" si="1"/>
        <v>80.829282809994311</v>
      </c>
      <c r="Z14">
        <v>93.684204683162747</v>
      </c>
      <c r="AA14">
        <v>89.055000754353898</v>
      </c>
      <c r="AB14">
        <v>73.249291998451298</v>
      </c>
      <c r="AC14">
        <v>94.447851267080011</v>
      </c>
      <c r="AD14">
        <v>66.358609549121695</v>
      </c>
      <c r="AE14">
        <v>68.180738607796201</v>
      </c>
      <c r="AG14">
        <f t="shared" si="2"/>
        <v>85.067672064349168</v>
      </c>
      <c r="AH14">
        <v>79.335388770391205</v>
      </c>
      <c r="AI14">
        <v>97.951314409388146</v>
      </c>
      <c r="AJ14">
        <v>68.059170384736902</v>
      </c>
      <c r="AK14">
        <v>99.207613333676633</v>
      </c>
      <c r="AL14">
        <v>69.095792839250805</v>
      </c>
      <c r="AM14">
        <v>99.026041911052459</v>
      </c>
      <c r="AN14">
        <v>64.299630332440998</v>
      </c>
      <c r="AO14">
        <v>83.563329737942396</v>
      </c>
      <c r="AP14">
        <v>66.150017280638906</v>
      </c>
      <c r="AQ14">
        <v>100</v>
      </c>
      <c r="AR14">
        <v>89.157498718352599</v>
      </c>
      <c r="AS14">
        <v>88.137362587992797</v>
      </c>
      <c r="AT14">
        <v>100</v>
      </c>
      <c r="AU14">
        <v>100</v>
      </c>
      <c r="AW14">
        <v>76.845601802171402</v>
      </c>
      <c r="AX14">
        <v>98.683359479460321</v>
      </c>
      <c r="AY14">
        <v>75.559230682582395</v>
      </c>
      <c r="AZ14">
        <v>99.322793752758272</v>
      </c>
      <c r="BA14">
        <v>98.416517568142154</v>
      </c>
      <c r="BB14">
        <v>86.929990405224004</v>
      </c>
      <c r="BC14">
        <v>72.185346345302804</v>
      </c>
      <c r="BD14">
        <v>64.227930511628898</v>
      </c>
      <c r="BE14">
        <v>69.746017511361501</v>
      </c>
      <c r="BF14">
        <v>100</v>
      </c>
      <c r="BG14">
        <v>97.405096410095794</v>
      </c>
      <c r="BH14">
        <v>87.016929514584902</v>
      </c>
      <c r="BI14">
        <v>66.730596446152703</v>
      </c>
      <c r="BJ14">
        <v>88.985761893197804</v>
      </c>
      <c r="BK14">
        <v>88.075516288679893</v>
      </c>
      <c r="BN14">
        <f t="shared" si="3"/>
        <v>98.058553628156758</v>
      </c>
      <c r="BR14">
        <v>100</v>
      </c>
      <c r="BS14">
        <v>100</v>
      </c>
      <c r="BT14">
        <v>91.636744473254055</v>
      </c>
      <c r="BV14">
        <v>99.927553088721183</v>
      </c>
      <c r="BW14">
        <v>95.905202195525177</v>
      </c>
      <c r="BX14">
        <v>100</v>
      </c>
      <c r="BY14">
        <v>100</v>
      </c>
      <c r="CA14">
        <v>100</v>
      </c>
      <c r="CC14">
        <v>99.0524358697173</v>
      </c>
      <c r="CH14">
        <v>99.909165950741468</v>
      </c>
      <c r="CI14">
        <v>99.272511800731138</v>
      </c>
      <c r="CL14">
        <v>100</v>
      </c>
      <c r="CM14">
        <v>99.42457107848432</v>
      </c>
      <c r="CO14">
        <v>100</v>
      </c>
      <c r="CP14">
        <v>79.482246953583797</v>
      </c>
      <c r="CQ14">
        <v>97.478832646211487</v>
      </c>
      <c r="CT14">
        <v>100</v>
      </c>
      <c r="CU14">
        <v>99.28262430123344</v>
      </c>
      <c r="CV14">
        <v>100</v>
      </c>
      <c r="CY14">
        <v>99.799184204931649</v>
      </c>
    </row>
    <row r="15" spans="1:103" x14ac:dyDescent="0.45">
      <c r="A15">
        <v>1999</v>
      </c>
      <c r="B15">
        <f t="shared" si="0"/>
        <v>77.681011575861461</v>
      </c>
      <c r="C15">
        <v>77.645395085203603</v>
      </c>
      <c r="D15">
        <v>87.6337812622494</v>
      </c>
      <c r="E15">
        <v>84.787355207998701</v>
      </c>
      <c r="F15">
        <v>75.758986417787696</v>
      </c>
      <c r="G15">
        <v>100</v>
      </c>
      <c r="H15">
        <v>62.702097792037002</v>
      </c>
      <c r="I15">
        <v>68.765085566851397</v>
      </c>
      <c r="J15">
        <v>75.900523931424601</v>
      </c>
      <c r="K15">
        <v>87.088002067705204</v>
      </c>
      <c r="L15">
        <v>71.177896579271504</v>
      </c>
      <c r="M15">
        <v>84.9317798068288</v>
      </c>
      <c r="N15">
        <v>64.026344209199806</v>
      </c>
      <c r="O15">
        <v>74.152793699691102</v>
      </c>
      <c r="P15">
        <v>79.845490479160205</v>
      </c>
      <c r="Q15">
        <v>72.081783079112597</v>
      </c>
      <c r="R15">
        <v>60.063621998862999</v>
      </c>
      <c r="S15">
        <v>94.016259606260263</v>
      </c>
      <c r="Y15">
        <f t="shared" si="1"/>
        <v>83.893071178580655</v>
      </c>
      <c r="Z15">
        <v>90.736166128595642</v>
      </c>
      <c r="AA15">
        <v>96.75722822549838</v>
      </c>
      <c r="AB15">
        <v>79.4129886727968</v>
      </c>
      <c r="AC15">
        <v>90.537306095887715</v>
      </c>
      <c r="AD15">
        <v>73.004976304526195</v>
      </c>
      <c r="AE15">
        <v>72.909761644179198</v>
      </c>
      <c r="AG15">
        <f t="shared" si="2"/>
        <v>90.919362555089691</v>
      </c>
      <c r="AH15">
        <v>82.101344812050897</v>
      </c>
      <c r="AI15">
        <v>99.978262713495653</v>
      </c>
      <c r="AJ15">
        <v>77.938352999415599</v>
      </c>
      <c r="AK15">
        <v>93.440460319564039</v>
      </c>
      <c r="AL15">
        <v>91.383552956012139</v>
      </c>
      <c r="AM15">
        <v>100</v>
      </c>
      <c r="AN15">
        <v>75.066964380952598</v>
      </c>
      <c r="AO15">
        <v>97.741241741918714</v>
      </c>
      <c r="AP15">
        <v>75.438877656651201</v>
      </c>
      <c r="AQ15">
        <v>98.126961037005415</v>
      </c>
      <c r="AR15">
        <v>100</v>
      </c>
      <c r="AS15">
        <v>85.541102860258604</v>
      </c>
      <c r="AT15">
        <v>100</v>
      </c>
      <c r="AU15">
        <v>100</v>
      </c>
      <c r="AV15">
        <v>92.641109472052904</v>
      </c>
      <c r="AW15">
        <v>82.453420630271694</v>
      </c>
      <c r="AX15">
        <v>99.980953133183064</v>
      </c>
      <c r="AY15">
        <v>86.255339472914599</v>
      </c>
      <c r="AZ15">
        <v>100</v>
      </c>
      <c r="BB15">
        <v>81.261649195219604</v>
      </c>
      <c r="BC15">
        <v>84.524692478441295</v>
      </c>
      <c r="BD15">
        <v>79.926690919446401</v>
      </c>
      <c r="BE15">
        <v>84.717486484155103</v>
      </c>
      <c r="BF15">
        <v>100</v>
      </c>
      <c r="BG15">
        <v>100</v>
      </c>
      <c r="BH15">
        <v>97.831611855346168</v>
      </c>
      <c r="BI15">
        <v>75.937633858210006</v>
      </c>
      <c r="BJ15">
        <v>98.514843119729022</v>
      </c>
      <c r="BK15">
        <v>96.099844416672866</v>
      </c>
      <c r="BN15">
        <f t="shared" si="3"/>
        <v>98.942560436283301</v>
      </c>
      <c r="BR15">
        <v>100</v>
      </c>
      <c r="BS15">
        <v>100</v>
      </c>
      <c r="BT15">
        <v>95.507145798849805</v>
      </c>
      <c r="BV15">
        <v>99.320236271591753</v>
      </c>
      <c r="BW15">
        <v>96.447169352924845</v>
      </c>
      <c r="BX15">
        <v>100</v>
      </c>
      <c r="BY15">
        <v>98.126961037005415</v>
      </c>
      <c r="CA15">
        <v>98.700295491288585</v>
      </c>
      <c r="CC15">
        <v>100</v>
      </c>
      <c r="CH15">
        <v>99.185093740024911</v>
      </c>
      <c r="CI15">
        <v>99.924398892400973</v>
      </c>
      <c r="CL15">
        <v>99.836205825214307</v>
      </c>
      <c r="CM15">
        <v>99.621476364442515</v>
      </c>
      <c r="CO15">
        <v>100</v>
      </c>
      <c r="CP15">
        <v>92.583949207529045</v>
      </c>
      <c r="CQ15">
        <v>100</v>
      </c>
      <c r="CT15">
        <v>99.827344820517979</v>
      </c>
      <c r="CU15">
        <v>99.770931923876205</v>
      </c>
      <c r="CV15">
        <v>100</v>
      </c>
      <c r="CY15">
        <v>100</v>
      </c>
    </row>
    <row r="16" spans="1:103" x14ac:dyDescent="0.45">
      <c r="A16">
        <v>2000</v>
      </c>
      <c r="B16">
        <f t="shared" si="0"/>
        <v>73.443865816259347</v>
      </c>
      <c r="C16">
        <v>77.184608301930098</v>
      </c>
      <c r="D16">
        <v>91.283881544968807</v>
      </c>
      <c r="E16">
        <v>93.374270584177225</v>
      </c>
      <c r="F16">
        <v>72.624641713041996</v>
      </c>
      <c r="G16">
        <v>100</v>
      </c>
      <c r="H16">
        <v>52.188371772174399</v>
      </c>
      <c r="I16">
        <v>57.238133311366198</v>
      </c>
      <c r="J16">
        <v>67.46558420959181</v>
      </c>
      <c r="K16">
        <v>80.984535719167596</v>
      </c>
      <c r="L16">
        <v>68.269209618047398</v>
      </c>
      <c r="M16">
        <v>89.659157656902494</v>
      </c>
      <c r="N16">
        <v>53.1639903738699</v>
      </c>
      <c r="O16">
        <v>70.8715494466134</v>
      </c>
      <c r="P16">
        <v>58.766537048894598</v>
      </c>
      <c r="Q16">
        <v>78.675712709537095</v>
      </c>
      <c r="R16">
        <v>54.4526419304961</v>
      </c>
      <c r="S16">
        <v>82.342892935629806</v>
      </c>
      <c r="Y16">
        <f t="shared" si="1"/>
        <v>72.331409426776204</v>
      </c>
      <c r="Z16">
        <v>79.303569488047899</v>
      </c>
      <c r="AA16">
        <v>97.183870255845633</v>
      </c>
      <c r="AB16">
        <v>63.914076663675203</v>
      </c>
      <c r="AC16">
        <v>75.355769900476801</v>
      </c>
      <c r="AD16">
        <v>59.717909730486198</v>
      </c>
      <c r="AE16">
        <v>58.513260522125499</v>
      </c>
      <c r="AG16">
        <f t="shared" si="2"/>
        <v>86.563814938247134</v>
      </c>
      <c r="AH16">
        <v>80.023879026559996</v>
      </c>
      <c r="AI16">
        <v>100</v>
      </c>
      <c r="AJ16">
        <v>76.460726736891402</v>
      </c>
      <c r="AK16">
        <v>100</v>
      </c>
      <c r="AL16">
        <v>73.614709280728604</v>
      </c>
      <c r="AM16">
        <v>100</v>
      </c>
      <c r="AN16">
        <v>59.790400309941802</v>
      </c>
      <c r="AO16">
        <v>91.599581422594653</v>
      </c>
      <c r="AP16">
        <v>68.277352588513509</v>
      </c>
      <c r="AQ16">
        <v>95.311952592585826</v>
      </c>
      <c r="AR16">
        <v>89.675484203346002</v>
      </c>
      <c r="AS16">
        <v>74.875685395239699</v>
      </c>
      <c r="AT16">
        <v>99.720296747598297</v>
      </c>
      <c r="AU16">
        <v>100</v>
      </c>
      <c r="AV16">
        <v>83.104679840859205</v>
      </c>
      <c r="AW16">
        <v>67.988932952407097</v>
      </c>
      <c r="AX16">
        <v>100</v>
      </c>
      <c r="AY16">
        <v>85.7273394232339</v>
      </c>
      <c r="AZ16">
        <v>100</v>
      </c>
      <c r="BA16">
        <v>99.401752093604856</v>
      </c>
      <c r="BB16">
        <v>76.452909750588105</v>
      </c>
      <c r="BC16">
        <v>83.608625800342793</v>
      </c>
      <c r="BD16">
        <v>71.280025561001906</v>
      </c>
      <c r="BE16">
        <v>64.862819503090293</v>
      </c>
      <c r="BF16">
        <v>100</v>
      </c>
      <c r="BG16">
        <v>99.245495659361609</v>
      </c>
      <c r="BH16">
        <v>93.533946443694546</v>
      </c>
      <c r="BI16">
        <v>86.844403481916402</v>
      </c>
      <c r="BJ16">
        <v>92.585826706864523</v>
      </c>
      <c r="BK16">
        <v>89.823871776514295</v>
      </c>
      <c r="BN16">
        <f t="shared" si="3"/>
        <v>97.674493485471544</v>
      </c>
      <c r="BO16">
        <v>100</v>
      </c>
      <c r="BR16">
        <v>100</v>
      </c>
      <c r="BS16">
        <v>100</v>
      </c>
      <c r="BT16">
        <v>91.614013579838854</v>
      </c>
      <c r="BV16">
        <v>100</v>
      </c>
      <c r="BW16">
        <v>91.824132527421213</v>
      </c>
      <c r="BX16">
        <v>100</v>
      </c>
      <c r="BY16">
        <v>95.311952592585826</v>
      </c>
      <c r="CA16">
        <v>99.11308870679089</v>
      </c>
      <c r="CC16">
        <v>100</v>
      </c>
      <c r="CD16">
        <v>100</v>
      </c>
      <c r="CF16">
        <v>99.979999920156757</v>
      </c>
      <c r="CH16">
        <v>100</v>
      </c>
      <c r="CI16">
        <v>100</v>
      </c>
      <c r="CL16">
        <v>100</v>
      </c>
      <c r="CM16">
        <v>100</v>
      </c>
      <c r="CO16">
        <v>99.060860731467486</v>
      </c>
      <c r="CP16">
        <v>68.305612811253198</v>
      </c>
      <c r="CQ16">
        <v>100</v>
      </c>
      <c r="CT16">
        <v>100</v>
      </c>
      <c r="CU16">
        <v>100</v>
      </c>
      <c r="CV16">
        <v>98.978182781802715</v>
      </c>
      <c r="CX16">
        <v>100</v>
      </c>
      <c r="CY16">
        <v>100</v>
      </c>
    </row>
    <row r="17" spans="1:103" x14ac:dyDescent="0.45">
      <c r="A17">
        <v>2001</v>
      </c>
      <c r="B17">
        <f t="shared" si="0"/>
        <v>61.318114699492817</v>
      </c>
      <c r="C17">
        <v>76.552394999065498</v>
      </c>
      <c r="D17">
        <v>84.339667300234694</v>
      </c>
      <c r="E17">
        <v>60.051351880002201</v>
      </c>
      <c r="F17">
        <v>79.517000995228898</v>
      </c>
      <c r="G17">
        <v>65.3856845458576</v>
      </c>
      <c r="H17">
        <v>31.522928437097207</v>
      </c>
      <c r="I17">
        <v>43.2461691301217</v>
      </c>
      <c r="J17">
        <v>68.688614513054006</v>
      </c>
      <c r="K17">
        <v>63.091584921949398</v>
      </c>
      <c r="L17">
        <v>42.287119705256103</v>
      </c>
      <c r="M17">
        <v>83.251767004514306</v>
      </c>
      <c r="N17">
        <v>37.8125643730368</v>
      </c>
      <c r="O17">
        <v>71.0309710117983</v>
      </c>
      <c r="P17">
        <v>75.091285947138005</v>
      </c>
      <c r="Q17">
        <v>44.751360518289601</v>
      </c>
      <c r="R17">
        <v>42.105197158545799</v>
      </c>
      <c r="S17">
        <v>73.682287450187502</v>
      </c>
      <c r="Y17">
        <f t="shared" si="1"/>
        <v>69.016254985073488</v>
      </c>
      <c r="Z17">
        <v>88.0274876988382</v>
      </c>
      <c r="AA17">
        <v>97.95432900370092</v>
      </c>
      <c r="AB17">
        <v>57.684815170723503</v>
      </c>
      <c r="AC17">
        <v>86.421324200645898</v>
      </c>
      <c r="AD17">
        <v>43.068733612779504</v>
      </c>
      <c r="AE17">
        <v>40.9408402237529</v>
      </c>
      <c r="AG17">
        <f t="shared" si="2"/>
        <v>87.110452048142449</v>
      </c>
      <c r="AH17">
        <v>94.053748144232785</v>
      </c>
      <c r="AI17">
        <v>99.161827332737928</v>
      </c>
      <c r="AJ17">
        <v>82.657756299989401</v>
      </c>
      <c r="AK17">
        <v>99.07027158877429</v>
      </c>
      <c r="AL17">
        <v>75.459890996155195</v>
      </c>
      <c r="AN17">
        <v>57.443574948509401</v>
      </c>
      <c r="AO17">
        <v>78.617235780510896</v>
      </c>
      <c r="AP17">
        <v>59.667095850748503</v>
      </c>
      <c r="AQ17">
        <v>99.720065923285603</v>
      </c>
      <c r="AR17">
        <v>90.347279739691672</v>
      </c>
      <c r="AS17">
        <v>75.6640141977051</v>
      </c>
      <c r="AT17">
        <v>100</v>
      </c>
      <c r="AU17">
        <v>100</v>
      </c>
      <c r="AV17">
        <v>80.382102891751998</v>
      </c>
      <c r="AW17">
        <v>78.569444622096299</v>
      </c>
      <c r="AX17">
        <v>100</v>
      </c>
      <c r="AY17">
        <v>82.2762555417725</v>
      </c>
      <c r="AZ17">
        <v>99.509316069020613</v>
      </c>
      <c r="BA17">
        <v>98.741741305048535</v>
      </c>
      <c r="BB17">
        <v>82.383332246976806</v>
      </c>
      <c r="BC17">
        <v>100</v>
      </c>
      <c r="BD17">
        <v>77.739257965179405</v>
      </c>
      <c r="BE17">
        <v>67.1918801511368</v>
      </c>
      <c r="BF17">
        <v>97.50066931728405</v>
      </c>
      <c r="BG17">
        <v>100</v>
      </c>
      <c r="BH17">
        <v>93.369814848271901</v>
      </c>
      <c r="BI17">
        <v>90.886009048289978</v>
      </c>
      <c r="BJ17">
        <v>84.785195967647198</v>
      </c>
      <c r="BK17">
        <v>100</v>
      </c>
      <c r="BN17">
        <f t="shared" si="3"/>
        <v>97.789843116875346</v>
      </c>
      <c r="BO17">
        <v>100</v>
      </c>
      <c r="BQ17">
        <v>99.291050201272597</v>
      </c>
      <c r="BR17">
        <v>100</v>
      </c>
      <c r="BS17">
        <v>100</v>
      </c>
      <c r="BT17">
        <v>88.745071607064105</v>
      </c>
      <c r="BV17">
        <v>99.297686595389678</v>
      </c>
      <c r="BW17">
        <v>74.207272867349403</v>
      </c>
      <c r="BX17">
        <v>100</v>
      </c>
      <c r="BY17">
        <v>99.720065923285603</v>
      </c>
      <c r="BZ17">
        <v>99.874558750398677</v>
      </c>
      <c r="CA17">
        <v>100</v>
      </c>
      <c r="CC17">
        <v>100</v>
      </c>
      <c r="CD17">
        <v>99.596183279426782</v>
      </c>
      <c r="CF17">
        <v>93.494666197668224</v>
      </c>
      <c r="CH17">
        <v>99.84688658915438</v>
      </c>
      <c r="CI17">
        <v>100</v>
      </c>
      <c r="CL17">
        <v>99.919360892433858</v>
      </c>
      <c r="CM17">
        <v>100</v>
      </c>
      <c r="CO17">
        <v>99.945453096709613</v>
      </c>
      <c r="CP17">
        <v>90.440316061171742</v>
      </c>
      <c r="CQ17">
        <v>100</v>
      </c>
      <c r="CT17">
        <v>100</v>
      </c>
      <c r="CU17">
        <v>98.471910890362267</v>
      </c>
      <c r="CV17">
        <v>99.685438087072114</v>
      </c>
      <c r="CX17">
        <v>100</v>
      </c>
      <c r="CY17">
        <v>100</v>
      </c>
    </row>
    <row r="18" spans="1:103" x14ac:dyDescent="0.45">
      <c r="A18">
        <v>2002</v>
      </c>
      <c r="B18">
        <f t="shared" si="0"/>
        <v>59.115899017828092</v>
      </c>
      <c r="C18">
        <v>79.174643229924499</v>
      </c>
      <c r="D18">
        <v>84.155055007886602</v>
      </c>
      <c r="E18">
        <v>26.876360724625101</v>
      </c>
      <c r="F18">
        <v>65.887461381156299</v>
      </c>
      <c r="G18">
        <v>56.963319589047401</v>
      </c>
      <c r="H18">
        <v>20.432895141675203</v>
      </c>
      <c r="I18">
        <v>52.546039099421399</v>
      </c>
      <c r="J18">
        <v>87.1686281312912</v>
      </c>
      <c r="K18">
        <v>53.896720819365903</v>
      </c>
      <c r="L18">
        <v>30.793303273379706</v>
      </c>
      <c r="M18">
        <v>95.135781397431614</v>
      </c>
      <c r="N18">
        <v>21.359869843551905</v>
      </c>
      <c r="O18">
        <v>91.690536234816875</v>
      </c>
      <c r="P18">
        <v>91.049245430911441</v>
      </c>
      <c r="Q18">
        <v>32.534941405378206</v>
      </c>
      <c r="R18">
        <v>35.645050197279403</v>
      </c>
      <c r="S18">
        <v>79.660432395934691</v>
      </c>
      <c r="Y18">
        <f t="shared" si="1"/>
        <v>66.880944244474591</v>
      </c>
      <c r="Z18">
        <v>93.501287107712983</v>
      </c>
      <c r="AA18">
        <v>97.289797692365241</v>
      </c>
      <c r="AB18">
        <v>57.660336549901402</v>
      </c>
      <c r="AC18">
        <v>91.933234684968227</v>
      </c>
      <c r="AD18">
        <v>28.304941258262502</v>
      </c>
      <c r="AE18">
        <v>32.596068173637207</v>
      </c>
      <c r="AG18">
        <f t="shared" si="2"/>
        <v>90.574679252448135</v>
      </c>
      <c r="AH18">
        <v>97.668336727348077</v>
      </c>
      <c r="AI18">
        <v>100</v>
      </c>
      <c r="AJ18">
        <v>79.381505879974597</v>
      </c>
      <c r="AK18">
        <v>99.528994638605823</v>
      </c>
      <c r="AL18">
        <v>88.203897196751498</v>
      </c>
      <c r="AM18">
        <v>100</v>
      </c>
      <c r="AN18">
        <v>48.325675095363103</v>
      </c>
      <c r="AO18">
        <v>74.302470573044502</v>
      </c>
      <c r="AP18">
        <v>83.118289340462695</v>
      </c>
      <c r="AQ18">
        <v>99.601579729125106</v>
      </c>
      <c r="AR18">
        <v>98.671708523282305</v>
      </c>
      <c r="AS18">
        <v>93.452393857306348</v>
      </c>
      <c r="AT18">
        <v>97.522060268189122</v>
      </c>
      <c r="AU18">
        <v>100</v>
      </c>
      <c r="AV18">
        <v>82.8277972240613</v>
      </c>
      <c r="AW18">
        <v>80.261939094903596</v>
      </c>
      <c r="AX18">
        <v>100</v>
      </c>
      <c r="AY18">
        <v>86.723992818869206</v>
      </c>
      <c r="AZ18">
        <v>100</v>
      </c>
      <c r="BA18">
        <v>98.718402093171946</v>
      </c>
      <c r="BB18">
        <v>93.849121002634305</v>
      </c>
      <c r="BC18">
        <v>99.271192430057781</v>
      </c>
      <c r="BD18">
        <v>86.623584799025906</v>
      </c>
      <c r="BE18">
        <v>62.011398398934801</v>
      </c>
      <c r="BF18">
        <v>100</v>
      </c>
      <c r="BG18">
        <v>100</v>
      </c>
      <c r="BH18">
        <v>95.53215315777129</v>
      </c>
      <c r="BI18">
        <v>90.280816529723722</v>
      </c>
      <c r="BJ18">
        <v>97.882046417289146</v>
      </c>
      <c r="BK18">
        <v>100</v>
      </c>
      <c r="BN18">
        <f t="shared" si="3"/>
        <v>98.806927952856896</v>
      </c>
      <c r="BO18">
        <v>100</v>
      </c>
      <c r="BQ18">
        <v>100</v>
      </c>
      <c r="BR18">
        <v>100</v>
      </c>
      <c r="BS18">
        <v>100</v>
      </c>
      <c r="BT18">
        <v>100</v>
      </c>
      <c r="BV18">
        <v>100</v>
      </c>
      <c r="BW18">
        <v>88.391781623654794</v>
      </c>
      <c r="BX18">
        <v>100</v>
      </c>
      <c r="BY18">
        <v>99.601579729125106</v>
      </c>
      <c r="BZ18">
        <v>96.501858279758736</v>
      </c>
      <c r="CA18">
        <v>100</v>
      </c>
      <c r="CC18">
        <v>100</v>
      </c>
      <c r="CD18">
        <v>100</v>
      </c>
      <c r="CF18">
        <v>100</v>
      </c>
      <c r="CH18">
        <v>100</v>
      </c>
      <c r="CI18">
        <v>100</v>
      </c>
      <c r="CL18">
        <v>100</v>
      </c>
      <c r="CM18">
        <v>99.790632655069587</v>
      </c>
      <c r="CO18">
        <v>100</v>
      </c>
      <c r="CP18">
        <v>85.8765533389453</v>
      </c>
      <c r="CQ18">
        <v>99.863326863422856</v>
      </c>
      <c r="CT18">
        <v>99.704487848495248</v>
      </c>
      <c r="CU18">
        <v>100</v>
      </c>
      <c r="CV18">
        <v>100</v>
      </c>
      <c r="CX18">
        <v>100</v>
      </c>
      <c r="CY18">
        <v>99.24990643580756</v>
      </c>
    </row>
    <row r="19" spans="1:103" x14ac:dyDescent="0.45">
      <c r="A19">
        <v>2003</v>
      </c>
      <c r="B19">
        <f t="shared" si="0"/>
        <v>61.411208130809776</v>
      </c>
      <c r="C19">
        <v>92.128058890299314</v>
      </c>
      <c r="D19">
        <v>95.124626077516695</v>
      </c>
      <c r="E19">
        <v>37.506991107013803</v>
      </c>
      <c r="F19">
        <v>69.231306274839199</v>
      </c>
      <c r="G19">
        <v>66.983539024174007</v>
      </c>
      <c r="H19">
        <v>17.131759726294703</v>
      </c>
      <c r="I19">
        <v>43.233841099168103</v>
      </c>
      <c r="J19">
        <v>89.573393320083994</v>
      </c>
      <c r="K19">
        <v>77.186383907797804</v>
      </c>
      <c r="L19">
        <v>34.470006762497505</v>
      </c>
      <c r="M19">
        <v>91.850747376867503</v>
      </c>
      <c r="N19">
        <v>21.460383874004904</v>
      </c>
      <c r="O19">
        <v>81.788466858658694</v>
      </c>
      <c r="P19">
        <v>91.506524108972172</v>
      </c>
      <c r="Q19">
        <v>32.633919516617595</v>
      </c>
      <c r="R19">
        <v>34.257141130599805</v>
      </c>
      <c r="S19">
        <v>67.923449168360293</v>
      </c>
      <c r="Y19">
        <f t="shared" si="1"/>
        <v>68.511424742737418</v>
      </c>
      <c r="Z19">
        <v>84.454276198069095</v>
      </c>
      <c r="AA19">
        <v>96.860396619985579</v>
      </c>
      <c r="AB19">
        <v>74.793047805247596</v>
      </c>
      <c r="AC19">
        <v>86.0373933287173</v>
      </c>
      <c r="AD19">
        <v>32.150855411427301</v>
      </c>
      <c r="AE19">
        <v>36.772579092977601</v>
      </c>
      <c r="AG19">
        <f t="shared" si="2"/>
        <v>92.428071047436006</v>
      </c>
      <c r="AH19">
        <v>98.475179560513325</v>
      </c>
      <c r="AJ19">
        <v>77.674603287775497</v>
      </c>
      <c r="AK19">
        <v>99.650995677515041</v>
      </c>
      <c r="AL19">
        <v>99.862144101283789</v>
      </c>
      <c r="AM19">
        <v>100</v>
      </c>
      <c r="AN19">
        <v>60.192082157613498</v>
      </c>
      <c r="AO19">
        <v>80.003479410637595</v>
      </c>
      <c r="AP19">
        <v>98.341278748199173</v>
      </c>
      <c r="AQ19">
        <v>100</v>
      </c>
      <c r="AR19">
        <v>95.803237224427519</v>
      </c>
      <c r="AS19">
        <v>91.219850493100097</v>
      </c>
      <c r="AT19">
        <v>98.102292909892398</v>
      </c>
      <c r="AU19">
        <v>100</v>
      </c>
      <c r="AV19">
        <v>82.988362163973193</v>
      </c>
      <c r="AW19">
        <v>71.364104457604</v>
      </c>
      <c r="AX19">
        <v>100</v>
      </c>
      <c r="AY19">
        <v>96.570569409342795</v>
      </c>
      <c r="AZ19">
        <v>99.663578179490216</v>
      </c>
      <c r="BA19">
        <v>100</v>
      </c>
      <c r="BB19">
        <v>83.363579454866198</v>
      </c>
      <c r="BC19">
        <v>97.027003536905823</v>
      </c>
      <c r="BD19">
        <v>89.007641640467</v>
      </c>
      <c r="BE19">
        <v>81.532048998313499</v>
      </c>
      <c r="BF19">
        <v>100</v>
      </c>
      <c r="BG19">
        <v>99.725375948903022</v>
      </c>
      <c r="BH19">
        <v>90.271100123637694</v>
      </c>
      <c r="BI19">
        <v>96.540052870813113</v>
      </c>
      <c r="BJ19">
        <v>99.082608533446717</v>
      </c>
      <c r="BK19">
        <v>100</v>
      </c>
      <c r="BN19">
        <f t="shared" si="3"/>
        <v>99.356193464133526</v>
      </c>
      <c r="BO19">
        <v>99.765263634068404</v>
      </c>
      <c r="BQ19">
        <v>98.584251528002767</v>
      </c>
      <c r="BR19">
        <v>100</v>
      </c>
      <c r="BS19">
        <v>100</v>
      </c>
      <c r="BT19">
        <v>97.922967008413707</v>
      </c>
      <c r="BV19">
        <v>99.612893921840694</v>
      </c>
      <c r="BW19">
        <v>99.658430027591251</v>
      </c>
      <c r="BX19">
        <v>100</v>
      </c>
      <c r="BY19">
        <v>100</v>
      </c>
      <c r="BZ19">
        <v>95.853307124748</v>
      </c>
      <c r="CA19">
        <v>98.598281824530247</v>
      </c>
      <c r="CC19">
        <v>99.91016230322397</v>
      </c>
      <c r="CD19">
        <v>99.506953721822285</v>
      </c>
      <c r="CF19">
        <v>100</v>
      </c>
      <c r="CH19">
        <v>99.128384343786152</v>
      </c>
      <c r="CI19">
        <v>100</v>
      </c>
      <c r="CJ19">
        <v>100</v>
      </c>
      <c r="CL19">
        <v>100</v>
      </c>
      <c r="CM19">
        <v>100</v>
      </c>
      <c r="CO19">
        <v>100</v>
      </c>
      <c r="CP19">
        <v>97.53762252243628</v>
      </c>
      <c r="CQ19">
        <v>99.718137846231286</v>
      </c>
      <c r="CT19">
        <v>100</v>
      </c>
      <c r="CU19">
        <v>100</v>
      </c>
      <c r="CV19">
        <v>100</v>
      </c>
      <c r="CX19">
        <v>97.496383559023727</v>
      </c>
      <c r="CY19">
        <v>99.324184165886209</v>
      </c>
    </row>
    <row r="20" spans="1:103" x14ac:dyDescent="0.45">
      <c r="A20">
        <v>2004</v>
      </c>
      <c r="B20">
        <f t="shared" si="0"/>
        <v>48.967383746510698</v>
      </c>
      <c r="C20">
        <v>55.919004638813199</v>
      </c>
      <c r="D20">
        <v>44.977587659503101</v>
      </c>
      <c r="E20">
        <v>32.225086192666097</v>
      </c>
      <c r="F20">
        <v>62.775642317158002</v>
      </c>
      <c r="G20">
        <v>46.971010390892502</v>
      </c>
      <c r="H20">
        <v>19.968643614899804</v>
      </c>
      <c r="I20">
        <v>25.550075028286798</v>
      </c>
      <c r="J20">
        <v>71.460678466749499</v>
      </c>
      <c r="K20">
        <v>55.050862178358202</v>
      </c>
      <c r="L20">
        <v>29.768437270688395</v>
      </c>
      <c r="M20">
        <v>74.248949597349096</v>
      </c>
      <c r="N20">
        <v>24.623971428931199</v>
      </c>
      <c r="O20">
        <v>61.980520182171702</v>
      </c>
      <c r="P20">
        <v>73.480025613472009</v>
      </c>
      <c r="Q20">
        <v>39.499631067781799</v>
      </c>
      <c r="R20">
        <v>34.268212211204997</v>
      </c>
      <c r="S20">
        <v>79.677185831755395</v>
      </c>
      <c r="Y20">
        <f t="shared" si="1"/>
        <v>58.618694577441318</v>
      </c>
      <c r="Z20">
        <v>73.869300423803395</v>
      </c>
      <c r="AA20">
        <v>82.727985614792303</v>
      </c>
      <c r="AB20">
        <v>61.566731060465997</v>
      </c>
      <c r="AC20">
        <v>79.943338210533398</v>
      </c>
      <c r="AD20">
        <v>24.984562744389805</v>
      </c>
      <c r="AE20">
        <v>28.620249410663007</v>
      </c>
      <c r="AG20">
        <f t="shared" si="2"/>
        <v>83.419650967082916</v>
      </c>
      <c r="AH20">
        <v>85.588288820006596</v>
      </c>
      <c r="AI20">
        <v>100</v>
      </c>
      <c r="AJ20">
        <v>61.852431978925999</v>
      </c>
      <c r="AK20">
        <v>94.064837352089384</v>
      </c>
      <c r="AL20">
        <v>76.392359468926102</v>
      </c>
      <c r="AM20">
        <v>99.494996489280837</v>
      </c>
      <c r="AN20">
        <v>52.986386447163802</v>
      </c>
      <c r="AO20">
        <v>63.719615710231302</v>
      </c>
      <c r="AP20">
        <v>71.220640861213596</v>
      </c>
      <c r="AQ20">
        <v>91.623904455408265</v>
      </c>
      <c r="AR20">
        <v>87.916775391529598</v>
      </c>
      <c r="AS20">
        <v>75.3382869027254</v>
      </c>
      <c r="AT20">
        <v>100</v>
      </c>
      <c r="AU20">
        <v>88.647651052123294</v>
      </c>
      <c r="AV20">
        <v>86.439028408670595</v>
      </c>
      <c r="AW20">
        <v>60.361067459937203</v>
      </c>
      <c r="AX20">
        <v>92.500167830879846</v>
      </c>
      <c r="AY20">
        <v>68.490651358247902</v>
      </c>
      <c r="AZ20">
        <v>97.644029963476768</v>
      </c>
      <c r="BA20">
        <v>100</v>
      </c>
      <c r="BB20">
        <v>87.560799038924898</v>
      </c>
      <c r="BC20">
        <v>95.022601432750704</v>
      </c>
      <c r="BD20">
        <v>69.3063545394089</v>
      </c>
      <c r="BE20">
        <v>76.908633237139298</v>
      </c>
      <c r="BF20">
        <v>90.379739117233584</v>
      </c>
      <c r="BG20">
        <v>100</v>
      </c>
      <c r="BH20">
        <v>82.622493445103999</v>
      </c>
      <c r="BI20">
        <v>82.304466613690693</v>
      </c>
      <c r="BJ20">
        <v>87.8410526858911</v>
      </c>
      <c r="BK20">
        <v>95.111255837348722</v>
      </c>
      <c r="BN20">
        <f t="shared" si="3"/>
        <v>94.917156769838371</v>
      </c>
      <c r="BO20">
        <v>100</v>
      </c>
      <c r="BQ20">
        <v>87.035961276861997</v>
      </c>
      <c r="BR20">
        <v>100</v>
      </c>
      <c r="BS20">
        <v>98.061204079828272</v>
      </c>
      <c r="BT20">
        <v>82.560704271981905</v>
      </c>
      <c r="BU20">
        <v>96.264090636428264</v>
      </c>
      <c r="BV20">
        <v>100</v>
      </c>
      <c r="BW20">
        <v>78.390448395119805</v>
      </c>
      <c r="BX20">
        <v>100</v>
      </c>
      <c r="BY20">
        <v>91.623904455408265</v>
      </c>
      <c r="BZ20">
        <v>82.095137014290799</v>
      </c>
      <c r="CA20">
        <v>100</v>
      </c>
      <c r="CC20">
        <v>98.794327621126556</v>
      </c>
      <c r="CD20">
        <v>93.397919713045127</v>
      </c>
      <c r="CF20">
        <v>87.396556610455093</v>
      </c>
      <c r="CH20">
        <v>91.29567720500846</v>
      </c>
      <c r="CI20">
        <v>100</v>
      </c>
      <c r="CJ20">
        <v>100</v>
      </c>
      <c r="CL20">
        <v>99.614921320013408</v>
      </c>
      <c r="CM20">
        <v>100</v>
      </c>
      <c r="CO20">
        <v>96.77636821746465</v>
      </c>
      <c r="CP20">
        <v>96.05514454884792</v>
      </c>
      <c r="CQ20">
        <v>94.591239738572085</v>
      </c>
      <c r="CT20">
        <v>100</v>
      </c>
      <c r="CU20">
        <v>83.726784451022198</v>
      </c>
      <c r="CV20">
        <v>100</v>
      </c>
      <c r="CX20">
        <v>100</v>
      </c>
      <c r="CY20">
        <v>100</v>
      </c>
    </row>
    <row r="21" spans="1:103" x14ac:dyDescent="0.45">
      <c r="A21">
        <v>2005</v>
      </c>
      <c r="B21">
        <f t="shared" si="0"/>
        <v>52.826306859879978</v>
      </c>
      <c r="C21">
        <v>59.680678896154703</v>
      </c>
      <c r="D21">
        <v>47.710655814866101</v>
      </c>
      <c r="E21">
        <v>31.5838413293516</v>
      </c>
      <c r="F21">
        <v>72.154921856606308</v>
      </c>
      <c r="G21">
        <v>55.286975192623402</v>
      </c>
      <c r="H21">
        <v>27.547691531922098</v>
      </c>
      <c r="I21">
        <v>40.852503138364803</v>
      </c>
      <c r="J21">
        <v>83.2289130501009</v>
      </c>
      <c r="K21">
        <v>61.463863117841797</v>
      </c>
      <c r="L21">
        <v>29.804224339235404</v>
      </c>
      <c r="M21">
        <v>68.440480830402294</v>
      </c>
      <c r="N21">
        <v>26.817762672240704</v>
      </c>
      <c r="O21">
        <v>76.475412615055404</v>
      </c>
      <c r="P21">
        <v>48.372704510228203</v>
      </c>
      <c r="Q21">
        <v>34.074779089841101</v>
      </c>
      <c r="R21">
        <v>39.275761298188897</v>
      </c>
      <c r="S21">
        <v>95.276047334935882</v>
      </c>
      <c r="Y21">
        <f t="shared" si="1"/>
        <v>65.182549100463675</v>
      </c>
      <c r="Z21">
        <v>84.439861269396701</v>
      </c>
      <c r="AA21">
        <v>97.352634736819795</v>
      </c>
      <c r="AB21">
        <v>62.5402987479956</v>
      </c>
      <c r="AC21">
        <v>79.868750211931697</v>
      </c>
      <c r="AD21">
        <v>29.097076099185003</v>
      </c>
      <c r="AE21">
        <v>37.796673537453202</v>
      </c>
      <c r="AG21">
        <f t="shared" si="2"/>
        <v>85.143241939945796</v>
      </c>
      <c r="AH21">
        <v>93.277697593632666</v>
      </c>
      <c r="AI21">
        <v>99.722836512805102</v>
      </c>
      <c r="AJ21">
        <v>74.708724783409906</v>
      </c>
      <c r="AK21">
        <v>90.300202800591819</v>
      </c>
      <c r="AL21">
        <v>71.271111574196993</v>
      </c>
      <c r="AM21">
        <v>99.574303306826252</v>
      </c>
      <c r="AN21">
        <v>50.405595002189102</v>
      </c>
      <c r="AO21">
        <v>68.981720129177702</v>
      </c>
      <c r="AP21">
        <v>78.659331035804698</v>
      </c>
      <c r="AQ21">
        <v>79.154793512011196</v>
      </c>
      <c r="AR21">
        <v>91.465533924299251</v>
      </c>
      <c r="AS21">
        <v>88.320275527260506</v>
      </c>
      <c r="AT21">
        <v>100</v>
      </c>
      <c r="AU21">
        <v>100</v>
      </c>
      <c r="AV21">
        <v>93.489687819673165</v>
      </c>
      <c r="AW21">
        <v>76.846701529359805</v>
      </c>
      <c r="AX21">
        <v>73.437798129733807</v>
      </c>
      <c r="AY21">
        <v>62.442694650301398</v>
      </c>
      <c r="AZ21">
        <v>100</v>
      </c>
      <c r="BA21">
        <v>100</v>
      </c>
      <c r="BB21">
        <v>92.062765955133884</v>
      </c>
      <c r="BC21">
        <v>98.091284898732283</v>
      </c>
      <c r="BD21">
        <v>56.709962406065401</v>
      </c>
      <c r="BE21">
        <v>97.511620874838741</v>
      </c>
      <c r="BF21">
        <v>83.022435116569099</v>
      </c>
      <c r="BG21">
        <v>99.332489919961915</v>
      </c>
      <c r="BH21">
        <v>91.784162708675666</v>
      </c>
      <c r="BI21">
        <v>90.471583542680335</v>
      </c>
      <c r="BJ21">
        <v>76.4529176773394</v>
      </c>
      <c r="BK21">
        <v>99.513077493649703</v>
      </c>
      <c r="BN21">
        <f t="shared" si="3"/>
        <v>93.954093196866523</v>
      </c>
      <c r="BO21">
        <v>100</v>
      </c>
      <c r="BQ21">
        <v>88.376793434613106</v>
      </c>
      <c r="BR21">
        <v>94.736263328409379</v>
      </c>
      <c r="BS21">
        <v>80.105149527773605</v>
      </c>
      <c r="BT21">
        <v>86.355134481840906</v>
      </c>
      <c r="BU21">
        <v>90.159418508230729</v>
      </c>
      <c r="BV21">
        <v>100</v>
      </c>
      <c r="BW21">
        <v>78.913403751908803</v>
      </c>
      <c r="BX21">
        <v>100</v>
      </c>
      <c r="BY21">
        <v>79.154793512011196</v>
      </c>
      <c r="BZ21">
        <v>97.659371912401426</v>
      </c>
      <c r="CA21">
        <v>95.450663708757844</v>
      </c>
      <c r="CC21">
        <v>100</v>
      </c>
      <c r="CD21">
        <v>90.661315862210628</v>
      </c>
      <c r="CF21">
        <v>91.152828323835507</v>
      </c>
      <c r="CG21">
        <v>100</v>
      </c>
      <c r="CH21">
        <v>82.367734532194191</v>
      </c>
      <c r="CI21">
        <v>100</v>
      </c>
      <c r="CJ21">
        <v>100</v>
      </c>
      <c r="CL21">
        <v>99.419236440819745</v>
      </c>
      <c r="CM21">
        <v>99.299996194222274</v>
      </c>
      <c r="CN21">
        <v>100</v>
      </c>
      <c r="CO21">
        <v>92.1621058931958</v>
      </c>
      <c r="CP21">
        <v>92.49622215390076</v>
      </c>
      <c r="CQ21">
        <v>99.661373702964738</v>
      </c>
      <c r="CT21">
        <v>99.166166075872169</v>
      </c>
      <c r="CU21">
        <v>77.319164771747296</v>
      </c>
      <c r="CV21">
        <v>98.756240057610441</v>
      </c>
      <c r="CW21">
        <v>100</v>
      </c>
      <c r="CX21">
        <v>100</v>
      </c>
      <c r="CY21">
        <v>99.203512928341468</v>
      </c>
    </row>
    <row r="22" spans="1:103" x14ac:dyDescent="0.45">
      <c r="A22">
        <v>2006</v>
      </c>
      <c r="B22">
        <f t="shared" si="0"/>
        <v>43.248752573256716</v>
      </c>
      <c r="C22">
        <v>59.826066535136299</v>
      </c>
      <c r="D22">
        <v>29.431540811366901</v>
      </c>
      <c r="E22">
        <v>20.021745803995998</v>
      </c>
      <c r="F22">
        <v>69.647024307324898</v>
      </c>
      <c r="G22">
        <v>32.325941181645007</v>
      </c>
      <c r="H22">
        <v>20.288956859385607</v>
      </c>
      <c r="I22">
        <v>33.489359726726505</v>
      </c>
      <c r="J22">
        <v>71.750754373060303</v>
      </c>
      <c r="K22">
        <v>29.8933687822514</v>
      </c>
      <c r="L22">
        <v>26.328572168079404</v>
      </c>
      <c r="M22">
        <v>72.377277223454001</v>
      </c>
      <c r="N22">
        <v>26.201524326635493</v>
      </c>
      <c r="O22">
        <v>58.977362835777598</v>
      </c>
      <c r="P22">
        <v>44.710696751314003</v>
      </c>
      <c r="Q22">
        <v>26.713915306095103</v>
      </c>
      <c r="R22">
        <v>24.9414966604824</v>
      </c>
      <c r="S22">
        <v>88.3031900926334</v>
      </c>
      <c r="Y22">
        <f t="shared" si="1"/>
        <v>55.70521180001834</v>
      </c>
      <c r="Z22">
        <v>68.952242995812597</v>
      </c>
      <c r="AA22">
        <v>83.147676137803899</v>
      </c>
      <c r="AB22">
        <v>50.008753069100301</v>
      </c>
      <c r="AC22">
        <v>78.140912741163902</v>
      </c>
      <c r="AD22">
        <v>24.755228111989197</v>
      </c>
      <c r="AE22">
        <v>29.226457744240193</v>
      </c>
      <c r="AG22">
        <f t="shared" si="2"/>
        <v>77.481654619725305</v>
      </c>
      <c r="AH22">
        <v>73.1858589233006</v>
      </c>
      <c r="AI22">
        <v>99.908706190037066</v>
      </c>
      <c r="AJ22">
        <v>49.111392892073503</v>
      </c>
      <c r="AK22">
        <v>57.416883589523202</v>
      </c>
      <c r="AL22">
        <v>44.915873276486302</v>
      </c>
      <c r="AM22">
        <v>100</v>
      </c>
      <c r="AN22">
        <v>28.753030782479598</v>
      </c>
      <c r="AO22">
        <v>41.120355113164599</v>
      </c>
      <c r="AP22">
        <v>52.452245083759401</v>
      </c>
      <c r="AQ22">
        <v>90.775581194992952</v>
      </c>
      <c r="AR22">
        <v>71.921609220441098</v>
      </c>
      <c r="AS22">
        <v>76.806385160351795</v>
      </c>
      <c r="AT22">
        <v>100</v>
      </c>
      <c r="AU22">
        <v>100</v>
      </c>
      <c r="AV22">
        <v>93.846326352971886</v>
      </c>
      <c r="AW22">
        <v>59.029849025154498</v>
      </c>
      <c r="AX22">
        <v>91.882751991343369</v>
      </c>
      <c r="AY22">
        <v>90.747553664740806</v>
      </c>
      <c r="AZ22">
        <v>98.563247657603455</v>
      </c>
      <c r="BA22">
        <v>100</v>
      </c>
      <c r="BB22">
        <v>91.934812444299709</v>
      </c>
      <c r="BC22">
        <v>87.875625760589301</v>
      </c>
      <c r="BD22">
        <v>49.923920010990699</v>
      </c>
      <c r="BE22">
        <v>78.472145385065403</v>
      </c>
      <c r="BF22">
        <v>89.758482476923902</v>
      </c>
      <c r="BG22">
        <v>99.66269588749374</v>
      </c>
      <c r="BH22">
        <v>82.7999538073894</v>
      </c>
      <c r="BI22">
        <v>87.613358211398605</v>
      </c>
      <c r="BJ22">
        <v>57.120991596936598</v>
      </c>
      <c r="BK22">
        <v>96.981258766134602</v>
      </c>
      <c r="BN22">
        <f t="shared" si="3"/>
        <v>92.452031648965303</v>
      </c>
      <c r="BO22">
        <v>100</v>
      </c>
      <c r="BQ22">
        <v>87.751752698439105</v>
      </c>
      <c r="BR22">
        <v>100</v>
      </c>
      <c r="BS22">
        <v>86.934305582984294</v>
      </c>
      <c r="BT22">
        <v>87.220660405972694</v>
      </c>
      <c r="BU22">
        <v>80.583866589317395</v>
      </c>
      <c r="BV22">
        <v>97.777570063716254</v>
      </c>
      <c r="BW22">
        <v>73.891419007762607</v>
      </c>
      <c r="BX22">
        <v>99.814680377174653</v>
      </c>
      <c r="BY22">
        <v>90.775581194992952</v>
      </c>
      <c r="BZ22">
        <v>67.223639307359605</v>
      </c>
      <c r="CA22">
        <v>100</v>
      </c>
      <c r="CC22">
        <v>100</v>
      </c>
      <c r="CD22">
        <v>93.382710907038415</v>
      </c>
      <c r="CF22">
        <v>93.803804342710535</v>
      </c>
      <c r="CG22">
        <v>97.932782976815005</v>
      </c>
      <c r="CH22">
        <v>97.686023599062963</v>
      </c>
      <c r="CJ22">
        <v>99.191563670300013</v>
      </c>
      <c r="CL22">
        <v>100</v>
      </c>
      <c r="CM22">
        <v>100</v>
      </c>
      <c r="CN22">
        <v>100</v>
      </c>
      <c r="CO22">
        <v>88.858330996971503</v>
      </c>
      <c r="CP22">
        <v>47.0095117534471</v>
      </c>
      <c r="CQ22">
        <v>98.118135371317038</v>
      </c>
      <c r="CT22">
        <v>100</v>
      </c>
      <c r="CU22">
        <v>85.951359748814497</v>
      </c>
      <c r="CV22">
        <v>99.653250874763032</v>
      </c>
      <c r="CW22">
        <v>100</v>
      </c>
      <c r="CX22">
        <v>100</v>
      </c>
      <c r="CY22">
        <v>100</v>
      </c>
    </row>
    <row r="23" spans="1:103" x14ac:dyDescent="0.45">
      <c r="A23">
        <v>2007</v>
      </c>
      <c r="B23">
        <f t="shared" si="0"/>
        <v>36.305885434060855</v>
      </c>
      <c r="C23">
        <v>47.415225712591898</v>
      </c>
      <c r="D23">
        <v>21.469016295838799</v>
      </c>
      <c r="E23">
        <v>18.684486056563003</v>
      </c>
      <c r="F23">
        <v>55.313554454597401</v>
      </c>
      <c r="G23">
        <v>21.528029356118907</v>
      </c>
      <c r="H23">
        <v>12.787855075219298</v>
      </c>
      <c r="I23">
        <v>24.329552753117298</v>
      </c>
      <c r="J23">
        <v>60.820675107365297</v>
      </c>
      <c r="K23">
        <v>34.645468642593997</v>
      </c>
      <c r="L23">
        <v>19.367921065367298</v>
      </c>
      <c r="M23">
        <v>93.099308940067104</v>
      </c>
      <c r="N23">
        <v>11.555506191565598</v>
      </c>
      <c r="O23">
        <v>46.704597348990902</v>
      </c>
      <c r="P23">
        <v>27.445593230357204</v>
      </c>
      <c r="Q23">
        <v>26.223472976559094</v>
      </c>
      <c r="R23">
        <v>18.785769266685705</v>
      </c>
      <c r="S23">
        <v>77.024019905435807</v>
      </c>
      <c r="Y23">
        <f t="shared" si="1"/>
        <v>41.886196505368034</v>
      </c>
      <c r="Z23">
        <v>50.1322264767131</v>
      </c>
      <c r="AA23">
        <v>56.659790413721304</v>
      </c>
      <c r="AB23">
        <v>32.641097811515706</v>
      </c>
      <c r="AC23">
        <v>60.986559727499397</v>
      </c>
      <c r="AD23">
        <v>28.203872222284602</v>
      </c>
      <c r="AE23">
        <v>22.693632380474099</v>
      </c>
      <c r="AG23">
        <f t="shared" si="2"/>
        <v>70.093810931581771</v>
      </c>
      <c r="AH23">
        <v>63.622879338841699</v>
      </c>
      <c r="AI23">
        <v>100</v>
      </c>
      <c r="AJ23">
        <v>58.014881675689203</v>
      </c>
      <c r="AK23">
        <v>63.279212121384802</v>
      </c>
      <c r="AL23">
        <v>61.958335618671697</v>
      </c>
      <c r="AM23">
        <v>100</v>
      </c>
      <c r="AN23">
        <v>23.738607957097898</v>
      </c>
      <c r="AO23">
        <v>32.167882040777201</v>
      </c>
      <c r="AP23">
        <v>44.327065487144203</v>
      </c>
      <c r="AQ23">
        <v>46.813167726860399</v>
      </c>
      <c r="AR23">
        <v>71.347630923474597</v>
      </c>
      <c r="AS23">
        <v>52.211927956328701</v>
      </c>
      <c r="AT23">
        <v>100</v>
      </c>
      <c r="AU23">
        <v>99.813446437791654</v>
      </c>
      <c r="AV23">
        <v>96.029240794681513</v>
      </c>
      <c r="AW23">
        <v>60.530002300500001</v>
      </c>
      <c r="AX23">
        <v>99.756476058411579</v>
      </c>
      <c r="AY23">
        <v>55.365467719028203</v>
      </c>
      <c r="AZ23">
        <v>96.707384087909844</v>
      </c>
      <c r="BA23">
        <v>100</v>
      </c>
      <c r="BB23">
        <v>60.958372503943103</v>
      </c>
      <c r="BC23">
        <v>73.5879102060196</v>
      </c>
      <c r="BD23">
        <v>38.280681901315603</v>
      </c>
      <c r="BE23">
        <v>51.490920415911503</v>
      </c>
      <c r="BF23">
        <v>95.733213886927999</v>
      </c>
      <c r="BG23">
        <v>99.561419761600419</v>
      </c>
      <c r="BH23">
        <v>66.051889048439506</v>
      </c>
      <c r="BI23">
        <v>79.033326659573703</v>
      </c>
      <c r="BJ23">
        <v>35.969984771338005</v>
      </c>
      <c r="BK23">
        <v>99.898258023468628</v>
      </c>
      <c r="BN23">
        <f t="shared" si="3"/>
        <v>89.01690801136138</v>
      </c>
      <c r="BO23">
        <v>100</v>
      </c>
      <c r="BQ23">
        <v>93.288672784689751</v>
      </c>
      <c r="BR23">
        <v>99.197423966913263</v>
      </c>
      <c r="BS23">
        <v>96.613408095759965</v>
      </c>
      <c r="BT23">
        <v>78.981134601734794</v>
      </c>
      <c r="BU23">
        <v>57.222347963549801</v>
      </c>
      <c r="BV23">
        <v>91.669540083261822</v>
      </c>
      <c r="BW23">
        <v>72.726675592913892</v>
      </c>
      <c r="BX23">
        <v>99.237048510776816</v>
      </c>
      <c r="BY23">
        <v>46.813167726860399</v>
      </c>
      <c r="BZ23">
        <v>55.625342074059603</v>
      </c>
      <c r="CA23">
        <v>99.241349960096727</v>
      </c>
      <c r="CB23">
        <v>97.682181005692797</v>
      </c>
      <c r="CC23">
        <v>100</v>
      </c>
      <c r="CD23">
        <v>83.019375683170495</v>
      </c>
      <c r="CF23">
        <v>76.7164048148597</v>
      </c>
      <c r="CG23">
        <v>100</v>
      </c>
      <c r="CH23">
        <v>86.726167320291296</v>
      </c>
      <c r="CI23">
        <v>100</v>
      </c>
      <c r="CJ23">
        <v>100</v>
      </c>
      <c r="CL23">
        <v>100</v>
      </c>
      <c r="CM23">
        <v>99.833548697284868</v>
      </c>
      <c r="CN23">
        <v>99.463189568660525</v>
      </c>
      <c r="CO23">
        <v>65.88078983129671</v>
      </c>
      <c r="CP23">
        <v>48.891383090583503</v>
      </c>
      <c r="CQ23">
        <v>100</v>
      </c>
      <c r="CR23">
        <v>98.804671186270696</v>
      </c>
      <c r="CT23">
        <v>100</v>
      </c>
      <c r="CU23">
        <v>91.033808268382856</v>
      </c>
      <c r="CV23">
        <v>100</v>
      </c>
      <c r="CW23">
        <v>98.890333547815004</v>
      </c>
      <c r="CX23">
        <v>100</v>
      </c>
      <c r="CY23">
        <v>100</v>
      </c>
    </row>
    <row r="24" spans="1:103" x14ac:dyDescent="0.45">
      <c r="A24">
        <v>2008</v>
      </c>
      <c r="B24">
        <f t="shared" si="0"/>
        <v>36.075329877131232</v>
      </c>
      <c r="C24">
        <v>41.985270358142699</v>
      </c>
      <c r="D24">
        <v>25.304483746805801</v>
      </c>
      <c r="E24">
        <v>21.761922459990998</v>
      </c>
      <c r="F24">
        <v>50.179668620508501</v>
      </c>
      <c r="G24">
        <v>17.517715698747693</v>
      </c>
      <c r="H24">
        <v>15.7855403374151</v>
      </c>
      <c r="I24">
        <v>24.630189959354098</v>
      </c>
      <c r="J24">
        <v>63.239418695018401</v>
      </c>
      <c r="K24">
        <v>38.5910073799906</v>
      </c>
      <c r="L24">
        <v>18.003382207434399</v>
      </c>
      <c r="M24">
        <v>70.079505354810408</v>
      </c>
      <c r="N24">
        <v>15.682074238319501</v>
      </c>
      <c r="O24">
        <v>54.801261497464502</v>
      </c>
      <c r="P24">
        <v>31.375759421369807</v>
      </c>
      <c r="Q24">
        <v>26.8333785166665</v>
      </c>
      <c r="R24">
        <v>18.897022282759096</v>
      </c>
      <c r="S24">
        <v>78.613007136432898</v>
      </c>
      <c r="Y24">
        <f t="shared" si="1"/>
        <v>43.285499126066753</v>
      </c>
      <c r="Z24">
        <v>50.413353353768798</v>
      </c>
      <c r="AA24">
        <v>75.947078956152197</v>
      </c>
      <c r="AB24">
        <v>25.218752374627698</v>
      </c>
      <c r="AC24">
        <v>69.064153536209503</v>
      </c>
      <c r="AD24">
        <v>20.245480722449301</v>
      </c>
      <c r="AE24">
        <v>18.824175813192994</v>
      </c>
      <c r="AG24">
        <f t="shared" si="2"/>
        <v>64.339746131395131</v>
      </c>
      <c r="AH24">
        <v>57.362701670680799</v>
      </c>
      <c r="AI24">
        <v>100</v>
      </c>
      <c r="AJ24">
        <v>49.863974857326703</v>
      </c>
      <c r="AK24">
        <v>53.057458340385203</v>
      </c>
      <c r="AL24">
        <v>42.751697574672498</v>
      </c>
      <c r="AM24">
        <v>97.675339493170043</v>
      </c>
      <c r="AN24">
        <v>23.926449267510804</v>
      </c>
      <c r="AO24">
        <v>34.020031090866297</v>
      </c>
      <c r="AP24">
        <v>40.925712862158598</v>
      </c>
      <c r="AQ24">
        <v>95.579391084813366</v>
      </c>
      <c r="AR24">
        <v>72.054996843745499</v>
      </c>
      <c r="AS24">
        <v>56.147260634875998</v>
      </c>
      <c r="AT24">
        <v>95.599626513138134</v>
      </c>
      <c r="AU24">
        <v>91.65235849663118</v>
      </c>
      <c r="AV24">
        <v>54.029075723265699</v>
      </c>
      <c r="AW24">
        <v>45.717196320848998</v>
      </c>
      <c r="AX24">
        <v>69.503982964749795</v>
      </c>
      <c r="AY24">
        <v>39.924964206825997</v>
      </c>
      <c r="AZ24">
        <v>100</v>
      </c>
      <c r="BA24">
        <v>99.586134543568974</v>
      </c>
      <c r="BB24">
        <v>57.0530859422147</v>
      </c>
      <c r="BC24">
        <v>59.5525052009178</v>
      </c>
      <c r="BD24">
        <v>30.918846784061799</v>
      </c>
      <c r="BE24">
        <v>32.916490733714497</v>
      </c>
      <c r="BF24">
        <v>81.142201828304195</v>
      </c>
      <c r="BG24">
        <v>90.926671864770796</v>
      </c>
      <c r="BH24">
        <v>69.289780410516698</v>
      </c>
      <c r="BI24">
        <v>71.446789345210306</v>
      </c>
      <c r="BJ24">
        <v>46.250868750799299</v>
      </c>
      <c r="BK24">
        <v>100</v>
      </c>
      <c r="BN24">
        <f t="shared" si="3"/>
        <v>81.285752502460952</v>
      </c>
      <c r="BO24">
        <v>100</v>
      </c>
      <c r="BP24">
        <v>67.946937116972691</v>
      </c>
      <c r="BQ24">
        <v>71.996605292191404</v>
      </c>
      <c r="BR24">
        <v>96.715834327532036</v>
      </c>
      <c r="BS24">
        <v>93.514064227765701</v>
      </c>
      <c r="BT24">
        <v>47.433614023045799</v>
      </c>
      <c r="BU24">
        <v>50.943851946943703</v>
      </c>
      <c r="BV24">
        <v>82.1952233388038</v>
      </c>
      <c r="BW24">
        <v>56.280825293029999</v>
      </c>
      <c r="BX24">
        <v>100</v>
      </c>
      <c r="BY24">
        <v>95.579391084813366</v>
      </c>
      <c r="BZ24">
        <v>72.9770249960917</v>
      </c>
      <c r="CA24">
        <v>89.492827958713093</v>
      </c>
      <c r="CB24">
        <v>69.249696226923405</v>
      </c>
      <c r="CC24">
        <v>98.216015550614458</v>
      </c>
      <c r="CD24">
        <v>77.950938112034095</v>
      </c>
      <c r="CE24">
        <v>88.528872861917094</v>
      </c>
      <c r="CF24">
        <v>60.8642359293571</v>
      </c>
      <c r="CG24">
        <v>88.172896698888195</v>
      </c>
      <c r="CH24">
        <v>75.3466697222307</v>
      </c>
      <c r="CI24">
        <v>95.570310863117655</v>
      </c>
      <c r="CJ24">
        <v>95.657174324459788</v>
      </c>
      <c r="CK24">
        <v>50.726372178155401</v>
      </c>
      <c r="CL24">
        <v>100</v>
      </c>
      <c r="CM24">
        <v>91.254316097524466</v>
      </c>
      <c r="CN24">
        <v>96.085765796371405</v>
      </c>
      <c r="CO24">
        <v>46.722948974139399</v>
      </c>
      <c r="CP24">
        <v>45.334546510494597</v>
      </c>
      <c r="CQ24">
        <v>98.439723517982529</v>
      </c>
      <c r="CR24">
        <v>79.497755642140802</v>
      </c>
      <c r="CS24">
        <v>59.481747572161403</v>
      </c>
      <c r="CT24">
        <v>100</v>
      </c>
      <c r="CU24">
        <v>80.719516801690105</v>
      </c>
      <c r="CV24">
        <v>97.159597148769194</v>
      </c>
      <c r="CW24">
        <v>92.457936843811524</v>
      </c>
      <c r="CX24">
        <v>98.088077803607348</v>
      </c>
      <c r="CY24">
        <v>96.971527808761053</v>
      </c>
    </row>
    <row r="25" spans="1:103" x14ac:dyDescent="0.45">
      <c r="A25">
        <v>2009</v>
      </c>
      <c r="B25">
        <f t="shared" si="0"/>
        <v>37.697441623068563</v>
      </c>
      <c r="C25">
        <v>48.074634732892598</v>
      </c>
      <c r="D25">
        <v>26.3414620063798</v>
      </c>
      <c r="E25">
        <v>27.988826000846203</v>
      </c>
      <c r="F25">
        <v>41.8817561321396</v>
      </c>
      <c r="G25">
        <v>34.193780008305893</v>
      </c>
      <c r="H25">
        <v>15.336018684672098</v>
      </c>
      <c r="I25">
        <v>20.335824209791795</v>
      </c>
      <c r="J25">
        <v>65.760945419339208</v>
      </c>
      <c r="K25">
        <v>37.312194214503698</v>
      </c>
      <c r="L25">
        <v>17.807826074468394</v>
      </c>
      <c r="M25">
        <v>90.937768189863689</v>
      </c>
      <c r="N25">
        <v>16.026190768122603</v>
      </c>
      <c r="O25">
        <v>52.785031104717497</v>
      </c>
      <c r="P25">
        <v>32.056757092648596</v>
      </c>
      <c r="Q25">
        <v>27.386058498275801</v>
      </c>
      <c r="R25">
        <v>21.461429531818595</v>
      </c>
      <c r="S25">
        <v>65.170004923379395</v>
      </c>
      <c r="Y25">
        <f t="shared" si="1"/>
        <v>42.765990819000272</v>
      </c>
      <c r="Z25">
        <v>47.567560140927696</v>
      </c>
      <c r="AA25">
        <v>62.647719798976098</v>
      </c>
      <c r="AB25">
        <v>33.318461696614094</v>
      </c>
      <c r="AC25">
        <v>71.030917999824695</v>
      </c>
      <c r="AD25">
        <v>16.165032923015403</v>
      </c>
      <c r="AE25">
        <v>25.866252354643606</v>
      </c>
      <c r="AG25">
        <f t="shared" si="2"/>
        <v>69.480577504347892</v>
      </c>
      <c r="AH25">
        <v>63.6999508950489</v>
      </c>
      <c r="AI25">
        <v>100</v>
      </c>
      <c r="AJ25">
        <v>59.543277557253802</v>
      </c>
      <c r="AK25">
        <v>62.450448419913499</v>
      </c>
      <c r="AL25">
        <v>47.129075581660899</v>
      </c>
      <c r="AM25">
        <v>100</v>
      </c>
      <c r="AN25">
        <v>24.928368895157305</v>
      </c>
      <c r="AO25">
        <v>49.468470099208197</v>
      </c>
      <c r="AP25">
        <v>48.222178131766</v>
      </c>
      <c r="AQ25">
        <v>74.6865934531384</v>
      </c>
      <c r="AR25">
        <v>69.461874843924306</v>
      </c>
      <c r="AS25">
        <v>57.618386574008397</v>
      </c>
      <c r="AT25">
        <v>98.308986855220809</v>
      </c>
      <c r="AU25">
        <v>98.608208952562208</v>
      </c>
      <c r="AV25">
        <v>64.007426114069204</v>
      </c>
      <c r="AW25">
        <v>44.6304036745085</v>
      </c>
      <c r="AX25">
        <v>83.483170255037408</v>
      </c>
      <c r="AY25">
        <v>39.519937279542901</v>
      </c>
      <c r="AZ25">
        <v>98.94968605944176</v>
      </c>
      <c r="BA25">
        <v>100</v>
      </c>
      <c r="BB25">
        <v>58.136142746185101</v>
      </c>
      <c r="BC25">
        <v>90.18490667262472</v>
      </c>
      <c r="BD25">
        <v>38.400052294710399</v>
      </c>
      <c r="BE25">
        <v>42.525384180985199</v>
      </c>
      <c r="BF25">
        <v>96.991905104314867</v>
      </c>
      <c r="BG25">
        <v>100</v>
      </c>
      <c r="BH25">
        <v>78.607282156295398</v>
      </c>
      <c r="BI25">
        <v>70.020265493679901</v>
      </c>
      <c r="BJ25">
        <v>49.5737387265319</v>
      </c>
      <c r="BK25">
        <v>100</v>
      </c>
      <c r="BN25">
        <f t="shared" si="3"/>
        <v>82.887787802633724</v>
      </c>
      <c r="BO25">
        <v>100</v>
      </c>
      <c r="BP25">
        <v>64.956482828298391</v>
      </c>
      <c r="BQ25">
        <v>63.549030397145899</v>
      </c>
      <c r="BR25">
        <v>95.91976454623925</v>
      </c>
      <c r="BS25">
        <v>79.219630307192801</v>
      </c>
      <c r="BT25">
        <v>45.256285991590403</v>
      </c>
      <c r="BU25">
        <v>62.290475121116202</v>
      </c>
      <c r="BV25">
        <v>83.339783396015008</v>
      </c>
      <c r="BW25">
        <v>71.547840122711108</v>
      </c>
      <c r="BX25">
        <v>100</v>
      </c>
      <c r="BY25">
        <v>74.6865934531384</v>
      </c>
      <c r="BZ25">
        <v>76.835665968188408</v>
      </c>
      <c r="CA25">
        <v>100</v>
      </c>
      <c r="CB25">
        <v>82.733255291840294</v>
      </c>
      <c r="CC25">
        <v>97.437109929729303</v>
      </c>
      <c r="CD25">
        <v>88.655302450104202</v>
      </c>
      <c r="CE25">
        <v>100</v>
      </c>
      <c r="CF25">
        <v>72.198648749178503</v>
      </c>
      <c r="CG25">
        <v>88.510554984706303</v>
      </c>
      <c r="CH25">
        <v>81.8989690353946</v>
      </c>
      <c r="CI25">
        <v>99.67503126619269</v>
      </c>
      <c r="CJ25">
        <v>100</v>
      </c>
      <c r="CK25">
        <v>46.412624816130602</v>
      </c>
      <c r="CL25">
        <v>99.971125233299446</v>
      </c>
      <c r="CM25">
        <v>95.512617287020603</v>
      </c>
      <c r="CN25">
        <v>93.833629162300056</v>
      </c>
      <c r="CO25">
        <v>56.589342679258401</v>
      </c>
      <c r="CP25">
        <v>52.871018434491603</v>
      </c>
      <c r="CQ25">
        <v>80.735394089866602</v>
      </c>
      <c r="CR25">
        <v>80.281258898353101</v>
      </c>
      <c r="CS25">
        <v>84.755856208118402</v>
      </c>
      <c r="CT25">
        <v>100</v>
      </c>
      <c r="CU25">
        <v>72.755850096833498</v>
      </c>
      <c r="CV25">
        <v>90.467586772840662</v>
      </c>
      <c r="CW25">
        <v>89.678024004321102</v>
      </c>
      <c r="CX25">
        <v>95.516677892154817</v>
      </c>
      <c r="CY25">
        <v>98.756719283676873</v>
      </c>
    </row>
    <row r="26" spans="1:103" x14ac:dyDescent="0.45">
      <c r="A26">
        <v>2010</v>
      </c>
      <c r="B26">
        <f t="shared" si="0"/>
        <v>30.692929574933192</v>
      </c>
      <c r="C26">
        <v>42.128700457379601</v>
      </c>
      <c r="D26">
        <v>11.856863371745803</v>
      </c>
      <c r="E26">
        <v>12.251874747572103</v>
      </c>
      <c r="F26">
        <v>35.238979596278298</v>
      </c>
      <c r="G26">
        <v>28.083872551838695</v>
      </c>
      <c r="H26">
        <v>6.4925743345211941</v>
      </c>
      <c r="I26">
        <v>10.557836997506996</v>
      </c>
      <c r="J26">
        <v>69.271491193776001</v>
      </c>
      <c r="K26">
        <v>22.321781650411396</v>
      </c>
      <c r="L26">
        <v>12.030876046177795</v>
      </c>
      <c r="M26">
        <v>94.820742672478474</v>
      </c>
      <c r="N26">
        <v>6.1307743187421977</v>
      </c>
      <c r="O26">
        <v>47.8825536055922</v>
      </c>
      <c r="P26">
        <v>32.473270262882494</v>
      </c>
      <c r="Q26">
        <v>21.366169697552095</v>
      </c>
      <c r="R26">
        <v>12.135280644897506</v>
      </c>
      <c r="S26">
        <v>56.736160624511399</v>
      </c>
      <c r="Y26">
        <f t="shared" si="1"/>
        <v>37.497407585321383</v>
      </c>
      <c r="Z26">
        <v>40.784121358321698</v>
      </c>
      <c r="AA26">
        <v>62.469150193243401</v>
      </c>
      <c r="AB26">
        <v>15.5683022274264</v>
      </c>
      <c r="AC26">
        <v>67.471186748490396</v>
      </c>
      <c r="AD26">
        <v>24.498801275556204</v>
      </c>
      <c r="AE26">
        <v>14.192883708890193</v>
      </c>
      <c r="AG26">
        <f t="shared" si="2"/>
        <v>64.933810624801069</v>
      </c>
      <c r="AH26">
        <v>65.589988702960909</v>
      </c>
      <c r="AI26">
        <v>100</v>
      </c>
      <c r="AJ26">
        <v>50.456663690792297</v>
      </c>
      <c r="AK26">
        <v>67.842503364458906</v>
      </c>
      <c r="AL26">
        <v>37.451387370152503</v>
      </c>
      <c r="AM26">
        <v>100</v>
      </c>
      <c r="AN26">
        <v>14.084683381274701</v>
      </c>
      <c r="AO26">
        <v>49.567614964788099</v>
      </c>
      <c r="AP26">
        <v>28.829317690542595</v>
      </c>
      <c r="AQ26">
        <v>71.467219373144005</v>
      </c>
      <c r="AR26">
        <v>54.536052135218</v>
      </c>
      <c r="AS26">
        <v>49.043350536439299</v>
      </c>
      <c r="AT26">
        <v>100</v>
      </c>
      <c r="AU26">
        <v>93.106033394736855</v>
      </c>
      <c r="AV26">
        <v>74.127277263930893</v>
      </c>
      <c r="AW26">
        <v>32.021273607839902</v>
      </c>
      <c r="AX26">
        <v>73.128602066650004</v>
      </c>
      <c r="AY26">
        <v>44.725556900699502</v>
      </c>
      <c r="AZ26">
        <v>100</v>
      </c>
      <c r="BA26">
        <v>100</v>
      </c>
      <c r="BB26">
        <v>49.872874101810403</v>
      </c>
      <c r="BC26">
        <v>87.897355453086703</v>
      </c>
      <c r="BD26">
        <v>17.192924363752795</v>
      </c>
      <c r="BE26">
        <v>40.2273343854365</v>
      </c>
      <c r="BF26">
        <v>89.151109897465105</v>
      </c>
      <c r="BG26">
        <v>100</v>
      </c>
      <c r="BH26">
        <v>74.924150852127497</v>
      </c>
      <c r="BI26">
        <v>79.216013839022708</v>
      </c>
      <c r="BJ26">
        <v>39.391242723181499</v>
      </c>
      <c r="BK26">
        <v>99.886156137879041</v>
      </c>
      <c r="BN26">
        <f t="shared" si="3"/>
        <v>79.136104113813488</v>
      </c>
      <c r="BO26">
        <v>100</v>
      </c>
      <c r="BP26">
        <v>77.949953152912599</v>
      </c>
      <c r="BQ26">
        <v>63.447050177229798</v>
      </c>
      <c r="BR26">
        <v>94.461224388307613</v>
      </c>
      <c r="BS26">
        <v>73.324486032962</v>
      </c>
      <c r="BT26">
        <v>60.160116154565301</v>
      </c>
      <c r="BU26">
        <v>55.743174429838703</v>
      </c>
      <c r="BV26">
        <v>72.181757558508195</v>
      </c>
      <c r="BW26">
        <v>64.839410590939394</v>
      </c>
      <c r="BX26">
        <v>100</v>
      </c>
      <c r="BY26">
        <v>71.467219373144005</v>
      </c>
      <c r="BZ26">
        <v>73.451213240282598</v>
      </c>
      <c r="CA26">
        <v>100</v>
      </c>
      <c r="CB26">
        <v>72.249673265765296</v>
      </c>
      <c r="CC26">
        <v>99.564128228202591</v>
      </c>
      <c r="CD26">
        <v>79.219938032457605</v>
      </c>
      <c r="CE26">
        <v>99.924691043065721</v>
      </c>
      <c r="CF26">
        <v>46.313074425775099</v>
      </c>
      <c r="CG26">
        <v>76.106482201432797</v>
      </c>
      <c r="CH26">
        <v>76.897946193089595</v>
      </c>
      <c r="CI26">
        <v>95.021486259236667</v>
      </c>
      <c r="CJ26">
        <v>100</v>
      </c>
      <c r="CK26">
        <v>45.340051854594101</v>
      </c>
      <c r="CL26">
        <v>96.913365556270449</v>
      </c>
      <c r="CM26">
        <v>88.593515937708005</v>
      </c>
      <c r="CN26">
        <v>92.588276095220465</v>
      </c>
      <c r="CO26">
        <v>48.499992311214697</v>
      </c>
      <c r="CP26">
        <v>30.214619642938104</v>
      </c>
      <c r="CQ26">
        <v>77.338705596567095</v>
      </c>
      <c r="CR26">
        <v>71.499348805053202</v>
      </c>
      <c r="CS26">
        <v>95.296695527284385</v>
      </c>
      <c r="CT26">
        <v>99.803311738622895</v>
      </c>
      <c r="CU26">
        <v>86.724856044160205</v>
      </c>
      <c r="CV26">
        <v>73.1885289265512</v>
      </c>
      <c r="CW26">
        <v>84.964398225548095</v>
      </c>
      <c r="CX26">
        <v>98.119162141003201</v>
      </c>
      <c r="CY26">
        <v>86.627999060647596</v>
      </c>
    </row>
    <row r="27" spans="1:103" x14ac:dyDescent="0.45">
      <c r="A27">
        <v>2011</v>
      </c>
      <c r="B27">
        <f t="shared" si="0"/>
        <v>29.339907787955376</v>
      </c>
      <c r="C27">
        <v>44.812033001162398</v>
      </c>
      <c r="D27">
        <v>12.827943504738499</v>
      </c>
      <c r="E27">
        <v>12.419259399630107</v>
      </c>
      <c r="F27">
        <v>26.804325192060105</v>
      </c>
      <c r="G27">
        <v>24.854338214069998</v>
      </c>
      <c r="H27">
        <v>6.472799045136199</v>
      </c>
      <c r="I27">
        <v>10.344755083612796</v>
      </c>
      <c r="J27">
        <v>78.518167145542009</v>
      </c>
      <c r="K27">
        <v>13.224797515751902</v>
      </c>
      <c r="L27">
        <v>14.782632602283599</v>
      </c>
      <c r="M27">
        <v>92.483096503415055</v>
      </c>
      <c r="N27">
        <v>5.5751440631624973</v>
      </c>
      <c r="O27">
        <v>48.598191548128298</v>
      </c>
      <c r="P27">
        <v>29.789108695978996</v>
      </c>
      <c r="Q27">
        <v>21.201268356833907</v>
      </c>
      <c r="R27">
        <v>11.350537448599496</v>
      </c>
      <c r="S27">
        <v>44.720035075135499</v>
      </c>
      <c r="Y27">
        <f t="shared" si="1"/>
        <v>41.384121270487448</v>
      </c>
      <c r="Z27">
        <v>40.564615360398101</v>
      </c>
      <c r="AA27">
        <v>83.288998418030403</v>
      </c>
      <c r="AB27">
        <v>13.574647601635604</v>
      </c>
      <c r="AC27">
        <v>78.177706947488502</v>
      </c>
      <c r="AD27">
        <v>20.758048505625197</v>
      </c>
      <c r="AE27">
        <v>11.940710789746902</v>
      </c>
      <c r="AG27">
        <f t="shared" si="2"/>
        <v>65.506115631189061</v>
      </c>
      <c r="AH27">
        <v>49.991745332523401</v>
      </c>
      <c r="AI27">
        <v>100</v>
      </c>
      <c r="AJ27">
        <v>46.030367508157198</v>
      </c>
      <c r="AK27">
        <v>55.7065227571725</v>
      </c>
      <c r="AL27">
        <v>44.419038884899599</v>
      </c>
      <c r="AM27">
        <v>98.689504829462436</v>
      </c>
      <c r="AN27">
        <v>11.591464567413496</v>
      </c>
      <c r="AO27">
        <v>62.025653786761701</v>
      </c>
      <c r="AP27">
        <v>32.538421110210805</v>
      </c>
      <c r="AQ27">
        <v>67.316703639774204</v>
      </c>
      <c r="AR27">
        <v>70.849635116444801</v>
      </c>
      <c r="AS27">
        <v>47.451962577123297</v>
      </c>
      <c r="AT27">
        <v>100</v>
      </c>
      <c r="AU27">
        <v>98.882950731570887</v>
      </c>
      <c r="AV27">
        <v>28.775511599881298</v>
      </c>
      <c r="AW27">
        <v>32.369407672756196</v>
      </c>
      <c r="AX27">
        <v>71.7422347135835</v>
      </c>
      <c r="AY27">
        <v>45.95384990993</v>
      </c>
      <c r="AZ27">
        <v>99.507861988327889</v>
      </c>
      <c r="BA27">
        <v>100</v>
      </c>
      <c r="BB27">
        <v>80.257374491097195</v>
      </c>
      <c r="BC27">
        <v>96.166947708488365</v>
      </c>
      <c r="BD27">
        <v>18.770498209101802</v>
      </c>
      <c r="BE27">
        <v>39.489501025036297</v>
      </c>
      <c r="BF27">
        <v>74.798780266419797</v>
      </c>
      <c r="BG27">
        <v>98.579292910730899</v>
      </c>
      <c r="BH27">
        <v>82.425692556581907</v>
      </c>
      <c r="BI27">
        <v>79.473282660334505</v>
      </c>
      <c r="BJ27">
        <v>52.533988930611002</v>
      </c>
      <c r="BK27">
        <v>97.824787521422422</v>
      </c>
      <c r="BN27">
        <f t="shared" si="3"/>
        <v>80.044593090092306</v>
      </c>
      <c r="BO27">
        <v>100</v>
      </c>
      <c r="BP27">
        <v>70.521894611709996</v>
      </c>
      <c r="BQ27">
        <v>61.863523336179298</v>
      </c>
      <c r="BR27">
        <v>97.906088204983675</v>
      </c>
      <c r="BS27">
        <v>81.618243213702598</v>
      </c>
      <c r="BT27">
        <v>38.5045035776254</v>
      </c>
      <c r="BU27">
        <v>72.4201915449773</v>
      </c>
      <c r="BV27">
        <v>99.144424504361041</v>
      </c>
      <c r="BW27">
        <v>44.936195685692802</v>
      </c>
      <c r="BX27">
        <v>100</v>
      </c>
      <c r="BY27">
        <v>67.316703639774204</v>
      </c>
      <c r="BZ27">
        <v>83.086657762795696</v>
      </c>
      <c r="CA27">
        <v>100</v>
      </c>
      <c r="CB27">
        <v>85.766109777180404</v>
      </c>
      <c r="CC27">
        <v>97.254182387685461</v>
      </c>
      <c r="CD27">
        <v>65.403628254559692</v>
      </c>
      <c r="CE27">
        <v>100</v>
      </c>
      <c r="CF27">
        <v>52.407598519173099</v>
      </c>
      <c r="CG27">
        <v>77.090646893982395</v>
      </c>
      <c r="CH27">
        <v>66.917096012219702</v>
      </c>
      <c r="CI27">
        <v>97.120620057827765</v>
      </c>
      <c r="CJ27">
        <v>100</v>
      </c>
      <c r="CK27">
        <v>40.097888524661897</v>
      </c>
      <c r="CL27">
        <v>99.3956252639491</v>
      </c>
      <c r="CM27">
        <v>100</v>
      </c>
      <c r="CN27">
        <v>96.458715138432495</v>
      </c>
      <c r="CO27">
        <v>39.146849889974902</v>
      </c>
      <c r="CP27">
        <v>36.819247292670703</v>
      </c>
      <c r="CQ27">
        <v>97.745535229161504</v>
      </c>
      <c r="CR27">
        <v>70.885779791876701</v>
      </c>
      <c r="CS27">
        <v>94.683018771962594</v>
      </c>
      <c r="CT27">
        <v>100</v>
      </c>
      <c r="CU27">
        <v>95.028969147320424</v>
      </c>
      <c r="CV27">
        <v>36.562209686062303</v>
      </c>
      <c r="CW27">
        <v>97.969588240919606</v>
      </c>
      <c r="CX27">
        <v>100</v>
      </c>
      <c r="CY27">
        <v>97.578209371993211</v>
      </c>
    </row>
    <row r="28" spans="1:103" x14ac:dyDescent="0.45">
      <c r="A28">
        <v>2012</v>
      </c>
      <c r="B28">
        <f t="shared" si="0"/>
        <v>33.956012480569896</v>
      </c>
      <c r="C28">
        <v>55.944746740414999</v>
      </c>
      <c r="D28">
        <v>11.464274415360904</v>
      </c>
      <c r="E28">
        <v>17.934066692855097</v>
      </c>
      <c r="F28">
        <v>35.709799042769802</v>
      </c>
      <c r="G28">
        <v>41.670075027885702</v>
      </c>
      <c r="H28">
        <v>7.2313384116798005</v>
      </c>
      <c r="I28">
        <v>7.193866025685594</v>
      </c>
      <c r="J28">
        <v>78.6088409655313</v>
      </c>
      <c r="K28">
        <v>24.845361410096501</v>
      </c>
      <c r="L28">
        <v>17.001392620068202</v>
      </c>
      <c r="M28">
        <v>92.855633116210768</v>
      </c>
      <c r="N28">
        <v>6.4234657865156066</v>
      </c>
      <c r="O28">
        <v>59.188492891534402</v>
      </c>
      <c r="P28">
        <v>38.002436364234597</v>
      </c>
      <c r="Q28">
        <v>11.779217219135802</v>
      </c>
      <c r="R28">
        <v>15.956633089253401</v>
      </c>
      <c r="S28">
        <v>55.442572350455698</v>
      </c>
      <c r="Y28">
        <f t="shared" si="1"/>
        <v>46.843578745224171</v>
      </c>
      <c r="Z28">
        <v>51.993907223770798</v>
      </c>
      <c r="AA28">
        <v>81.017941295249798</v>
      </c>
      <c r="AB28">
        <v>22.006931784363204</v>
      </c>
      <c r="AC28">
        <v>78.865448097188306</v>
      </c>
      <c r="AD28">
        <v>29.923274852694306</v>
      </c>
      <c r="AE28">
        <v>17.253969218078595</v>
      </c>
      <c r="AG28">
        <f t="shared" si="2"/>
        <v>68.525624509390454</v>
      </c>
      <c r="AH28">
        <v>80.203661053202609</v>
      </c>
      <c r="AI28">
        <v>100</v>
      </c>
      <c r="AJ28">
        <v>36.007072753170903</v>
      </c>
      <c r="AK28">
        <v>75.146045508203301</v>
      </c>
      <c r="AL28">
        <v>57.156210771088801</v>
      </c>
      <c r="AM28">
        <v>100</v>
      </c>
      <c r="AN28">
        <v>11.823677974145099</v>
      </c>
      <c r="AO28">
        <v>74.908972130680297</v>
      </c>
      <c r="AP28">
        <v>35.008201955752796</v>
      </c>
      <c r="AQ28">
        <v>71.489608789240293</v>
      </c>
      <c r="AR28">
        <v>74.599346614919995</v>
      </c>
      <c r="AS28">
        <v>55.621103701796699</v>
      </c>
      <c r="AT28">
        <v>99.441057358150985</v>
      </c>
      <c r="AU28">
        <v>99.576924991445566</v>
      </c>
      <c r="AV28">
        <v>37.144684619103998</v>
      </c>
      <c r="AW28">
        <v>39.282784333509198</v>
      </c>
      <c r="AX28">
        <v>77.212602680663394</v>
      </c>
      <c r="AY28">
        <v>52.281012802758198</v>
      </c>
      <c r="AZ28">
        <v>100</v>
      </c>
      <c r="BA28">
        <v>100</v>
      </c>
      <c r="BB28">
        <v>54.3115054685423</v>
      </c>
      <c r="BC28">
        <v>89.683859030007298</v>
      </c>
      <c r="BD28">
        <v>22.786032191595396</v>
      </c>
      <c r="BE28">
        <v>48.5277368811755</v>
      </c>
      <c r="BF28">
        <v>87.8917347277728</v>
      </c>
      <c r="BG28">
        <v>100</v>
      </c>
      <c r="BH28">
        <v>88.832432635590706</v>
      </c>
      <c r="BI28">
        <v>78.230539912940301</v>
      </c>
      <c r="BJ28">
        <v>52.700599235799999</v>
      </c>
      <c r="BK28">
        <v>99.05373919487927</v>
      </c>
      <c r="BN28">
        <f t="shared" si="3"/>
        <v>80.924107297388744</v>
      </c>
      <c r="BO28">
        <v>96.688502875139918</v>
      </c>
      <c r="BP28">
        <v>61.823634745458001</v>
      </c>
      <c r="BQ28">
        <v>64.530530714348799</v>
      </c>
      <c r="BR28">
        <v>93.861968509482594</v>
      </c>
      <c r="BS28">
        <v>69.230178936313195</v>
      </c>
      <c r="BT28">
        <v>47.206267395381197</v>
      </c>
      <c r="BU28">
        <v>90.753933663460217</v>
      </c>
      <c r="BV28">
        <v>100</v>
      </c>
      <c r="BW28">
        <v>56.343599937614698</v>
      </c>
      <c r="BX28">
        <v>100</v>
      </c>
      <c r="BY28">
        <v>71.489608789240293</v>
      </c>
      <c r="BZ28">
        <v>75.945087770334197</v>
      </c>
      <c r="CA28">
        <v>100</v>
      </c>
      <c r="CB28">
        <v>96.455160387495454</v>
      </c>
      <c r="CC28">
        <v>95.976038327523412</v>
      </c>
      <c r="CD28">
        <v>60.822930489008399</v>
      </c>
      <c r="CE28">
        <v>98.881438700127845</v>
      </c>
      <c r="CF28">
        <v>40.233577070451602</v>
      </c>
      <c r="CG28">
        <v>95.815972627543644</v>
      </c>
      <c r="CH28">
        <v>68.834764409369299</v>
      </c>
      <c r="CI28">
        <v>99.991159572292659</v>
      </c>
      <c r="CJ28">
        <v>100</v>
      </c>
      <c r="CK28">
        <v>50.089495539955301</v>
      </c>
      <c r="CL28">
        <v>99.80506377118995</v>
      </c>
      <c r="CM28">
        <v>99.819906948793744</v>
      </c>
      <c r="CN28">
        <v>100</v>
      </c>
      <c r="CO28">
        <v>45.848094642736797</v>
      </c>
      <c r="CP28">
        <v>35.961513250498797</v>
      </c>
      <c r="CQ28">
        <v>97.192697193418468</v>
      </c>
      <c r="CR28">
        <v>78.383691140796401</v>
      </c>
      <c r="CS28">
        <v>96.900625495946429</v>
      </c>
      <c r="CT28">
        <v>100</v>
      </c>
      <c r="CU28">
        <v>74.401409269354602</v>
      </c>
      <c r="CV28">
        <v>40.809702498796199</v>
      </c>
      <c r="CW28">
        <v>95.084617643158467</v>
      </c>
      <c r="CX28">
        <v>95.010797688153517</v>
      </c>
      <c r="CY28">
        <v>100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F28"/>
  <sheetViews>
    <sheetView workbookViewId="0">
      <selection activeCell="B2" sqref="B2"/>
    </sheetView>
  </sheetViews>
  <sheetFormatPr defaultRowHeight="14.25" x14ac:dyDescent="0.45"/>
  <sheetData>
    <row r="1" spans="1:32" x14ac:dyDescent="0.45">
      <c r="A1" t="s">
        <v>1</v>
      </c>
      <c r="B1" t="s">
        <v>90</v>
      </c>
      <c r="C1" t="s">
        <v>4</v>
      </c>
      <c r="D1" t="s">
        <v>6</v>
      </c>
      <c r="E1" t="s">
        <v>10</v>
      </c>
      <c r="F1" t="s">
        <v>18</v>
      </c>
      <c r="G1" t="s">
        <v>23</v>
      </c>
      <c r="H1" t="s">
        <v>24</v>
      </c>
      <c r="I1" t="s">
        <v>32</v>
      </c>
      <c r="J1" t="s">
        <v>36</v>
      </c>
      <c r="K1" t="s">
        <v>53</v>
      </c>
      <c r="L1" t="s">
        <v>74</v>
      </c>
      <c r="M1" t="s">
        <v>75</v>
      </c>
      <c r="N1" t="s">
        <v>83</v>
      </c>
      <c r="O1" t="s">
        <v>84</v>
      </c>
      <c r="Q1" t="s">
        <v>91</v>
      </c>
      <c r="R1" t="s">
        <v>3</v>
      </c>
      <c r="S1" t="s">
        <v>22</v>
      </c>
      <c r="T1" t="s">
        <v>34</v>
      </c>
      <c r="U1" t="s">
        <v>54</v>
      </c>
      <c r="V1" t="s">
        <v>56</v>
      </c>
      <c r="W1" t="s">
        <v>63</v>
      </c>
      <c r="X1" t="s">
        <v>72</v>
      </c>
      <c r="AA1" t="s">
        <v>92</v>
      </c>
      <c r="AB1" t="s">
        <v>12</v>
      </c>
      <c r="AC1" t="s">
        <v>17</v>
      </c>
      <c r="AD1" t="s">
        <v>49</v>
      </c>
      <c r="AE1" t="s">
        <v>62</v>
      </c>
      <c r="AF1" t="s">
        <v>70</v>
      </c>
    </row>
    <row r="2" spans="1:32" x14ac:dyDescent="0.45">
      <c r="A2">
        <v>1986</v>
      </c>
      <c r="B2">
        <f>AVERAGE(C2:O2)</f>
        <v>55.871206542264275</v>
      </c>
      <c r="C2">
        <v>43.956531825517402</v>
      </c>
      <c r="D2">
        <v>47.240275687024003</v>
      </c>
      <c r="E2">
        <v>99.842806609554955</v>
      </c>
      <c r="F2">
        <v>47.949636017778602</v>
      </c>
      <c r="G2">
        <v>44.221926316031997</v>
      </c>
      <c r="H2">
        <v>25.044155543186704</v>
      </c>
      <c r="I2">
        <v>52.1906322932481</v>
      </c>
      <c r="J2">
        <v>55.633416840751998</v>
      </c>
      <c r="K2">
        <v>26.937059553102799</v>
      </c>
      <c r="L2">
        <v>66.3409288097575</v>
      </c>
      <c r="M2">
        <v>46.332027972816</v>
      </c>
      <c r="N2">
        <v>73.461765714859496</v>
      </c>
      <c r="O2">
        <v>97.174521865806184</v>
      </c>
    </row>
    <row r="3" spans="1:32" x14ac:dyDescent="0.45">
      <c r="A3">
        <v>1987</v>
      </c>
      <c r="B3">
        <f>AVERAGE(C3:O3)</f>
        <v>94.648569026094577</v>
      </c>
      <c r="C3">
        <v>95.412794037200356</v>
      </c>
      <c r="D3">
        <v>98.228833098102996</v>
      </c>
      <c r="E3">
        <v>100</v>
      </c>
      <c r="F3">
        <v>94.914995247605773</v>
      </c>
      <c r="G3">
        <v>94.414498318889613</v>
      </c>
      <c r="H3">
        <v>97.150937777177418</v>
      </c>
      <c r="I3">
        <v>90.533702845091938</v>
      </c>
      <c r="J3">
        <v>95.005732368532023</v>
      </c>
      <c r="K3">
        <v>98.937043591759405</v>
      </c>
      <c r="L3">
        <v>92.218931384790665</v>
      </c>
      <c r="M3">
        <v>96.419852425796208</v>
      </c>
      <c r="N3">
        <v>98.007949736408264</v>
      </c>
      <c r="O3">
        <v>79.186126507874704</v>
      </c>
      <c r="Q3">
        <f t="shared" ref="Q3:Q28" si="0">AVERAGE(R3:X3)</f>
        <v>84.583555935639694</v>
      </c>
      <c r="R3">
        <v>84.583555935639694</v>
      </c>
    </row>
    <row r="4" spans="1:32" x14ac:dyDescent="0.45">
      <c r="A4">
        <v>1988</v>
      </c>
      <c r="B4">
        <f>AVERAGE(C4:O4)</f>
        <v>95.924499421235325</v>
      </c>
      <c r="C4">
        <v>97.385283149667373</v>
      </c>
      <c r="D4">
        <v>96.080577457377117</v>
      </c>
      <c r="E4">
        <v>98.612126494623141</v>
      </c>
      <c r="F4">
        <v>95.684332387108157</v>
      </c>
      <c r="G4">
        <v>91.962801318920839</v>
      </c>
      <c r="H4">
        <v>93.778819623907054</v>
      </c>
      <c r="I4">
        <v>92.584279156862308</v>
      </c>
      <c r="J4">
        <v>97.11355489404356</v>
      </c>
      <c r="K4">
        <v>94.070073993540873</v>
      </c>
      <c r="L4">
        <v>95.986967093469232</v>
      </c>
      <c r="M4">
        <v>96.512103576361284</v>
      </c>
      <c r="N4">
        <v>97.247573330178284</v>
      </c>
      <c r="O4">
        <v>100</v>
      </c>
      <c r="Q4">
        <f t="shared" si="0"/>
        <v>90.692130486009034</v>
      </c>
      <c r="R4">
        <v>90.692130486009034</v>
      </c>
    </row>
    <row r="5" spans="1:32" x14ac:dyDescent="0.45">
      <c r="A5">
        <v>1989</v>
      </c>
      <c r="B5">
        <f>AVERAGE(C5:O5)</f>
        <v>82.404665569292419</v>
      </c>
      <c r="C5">
        <v>76.979367912229705</v>
      </c>
      <c r="D5">
        <v>88.106279709587199</v>
      </c>
      <c r="E5">
        <v>93.056109078158286</v>
      </c>
      <c r="F5">
        <v>80.767890884413106</v>
      </c>
      <c r="G5">
        <v>77.142194738694997</v>
      </c>
      <c r="H5">
        <v>80.830068296723695</v>
      </c>
      <c r="I5">
        <v>76.576465362068205</v>
      </c>
      <c r="J5">
        <v>79.006510093925201</v>
      </c>
      <c r="K5">
        <v>74.702304981358793</v>
      </c>
      <c r="L5">
        <v>80.316157886527606</v>
      </c>
      <c r="M5">
        <v>83.938237346126797</v>
      </c>
      <c r="N5">
        <v>80.136865764921595</v>
      </c>
      <c r="O5">
        <v>99.702200346066519</v>
      </c>
      <c r="Q5">
        <f t="shared" si="0"/>
        <v>87.210679993301838</v>
      </c>
      <c r="R5">
        <v>91.906647546973176</v>
      </c>
      <c r="U5">
        <v>90.742727459931302</v>
      </c>
      <c r="V5">
        <v>80.343105839019302</v>
      </c>
      <c r="X5">
        <v>85.850239127283601</v>
      </c>
    </row>
    <row r="6" spans="1:32" x14ac:dyDescent="0.45">
      <c r="A6">
        <v>1990</v>
      </c>
      <c r="B6">
        <v>100</v>
      </c>
      <c r="C6">
        <v>100</v>
      </c>
      <c r="D6">
        <v>100</v>
      </c>
      <c r="E6">
        <v>100</v>
      </c>
      <c r="F6">
        <v>100</v>
      </c>
      <c r="G6">
        <v>100</v>
      </c>
      <c r="H6">
        <v>100</v>
      </c>
      <c r="I6">
        <v>100</v>
      </c>
      <c r="J6">
        <v>100</v>
      </c>
      <c r="K6">
        <v>100</v>
      </c>
      <c r="L6">
        <v>100</v>
      </c>
      <c r="M6">
        <v>100</v>
      </c>
      <c r="N6">
        <v>100</v>
      </c>
      <c r="O6">
        <v>100</v>
      </c>
      <c r="Q6">
        <f t="shared" si="0"/>
        <v>99.992449519048662</v>
      </c>
      <c r="R6">
        <v>100</v>
      </c>
      <c r="U6">
        <v>99.969798076194635</v>
      </c>
      <c r="V6">
        <v>100</v>
      </c>
      <c r="X6">
        <v>100</v>
      </c>
    </row>
    <row r="7" spans="1:32" x14ac:dyDescent="0.45">
      <c r="A7">
        <v>1991</v>
      </c>
      <c r="B7">
        <f t="shared" ref="B7:B28" si="1">AVERAGE(C7:O7)</f>
        <v>99.56210054002878</v>
      </c>
      <c r="C7">
        <v>100</v>
      </c>
      <c r="D7">
        <v>98.722458539314403</v>
      </c>
      <c r="E7">
        <v>99.136103432336284</v>
      </c>
      <c r="F7">
        <v>99.66329069908069</v>
      </c>
      <c r="G7">
        <v>99.566120019465927</v>
      </c>
      <c r="H7">
        <v>99.282891988660154</v>
      </c>
      <c r="I7">
        <v>99.334689691614429</v>
      </c>
      <c r="J7">
        <v>99.255083706203166</v>
      </c>
      <c r="K7">
        <v>99.886435850469411</v>
      </c>
      <c r="L7">
        <v>99.460233093229363</v>
      </c>
      <c r="M7">
        <v>100</v>
      </c>
      <c r="N7">
        <v>100</v>
      </c>
      <c r="O7">
        <v>100</v>
      </c>
      <c r="Q7">
        <f t="shared" si="0"/>
        <v>99.972557325673463</v>
      </c>
      <c r="R7">
        <v>100</v>
      </c>
      <c r="S7">
        <v>100</v>
      </c>
      <c r="T7">
        <v>100</v>
      </c>
      <c r="U7">
        <v>100</v>
      </c>
      <c r="V7">
        <v>99.835343954040738</v>
      </c>
      <c r="X7">
        <v>100</v>
      </c>
    </row>
    <row r="8" spans="1:32" x14ac:dyDescent="0.45">
      <c r="A8">
        <v>1992</v>
      </c>
      <c r="B8">
        <f t="shared" si="1"/>
        <v>70.903990081822258</v>
      </c>
      <c r="C8">
        <v>66.397910104295107</v>
      </c>
      <c r="D8">
        <v>71.427864794985396</v>
      </c>
      <c r="E8">
        <v>93.814111798712588</v>
      </c>
      <c r="F8">
        <v>64.609687135794402</v>
      </c>
      <c r="G8">
        <v>56.803011341350199</v>
      </c>
      <c r="H8">
        <v>61.775599894185603</v>
      </c>
      <c r="I8">
        <v>72.270280286448795</v>
      </c>
      <c r="J8">
        <v>81.488441579784507</v>
      </c>
      <c r="K8">
        <v>63.4752654159144</v>
      </c>
      <c r="L8">
        <v>57.515641102895202</v>
      </c>
      <c r="M8">
        <v>72.199128411449294</v>
      </c>
      <c r="N8">
        <v>63.636299925889297</v>
      </c>
      <c r="O8">
        <v>96.338629271984658</v>
      </c>
      <c r="Q8">
        <f t="shared" si="0"/>
        <v>70.260645424528164</v>
      </c>
      <c r="R8">
        <v>84.872544951085402</v>
      </c>
      <c r="S8">
        <v>57.757058693776202</v>
      </c>
      <c r="T8">
        <v>53.096560836815001</v>
      </c>
      <c r="U8">
        <v>82.202570685339495</v>
      </c>
      <c r="V8">
        <v>65.204978657835198</v>
      </c>
      <c r="X8">
        <v>78.430158722317699</v>
      </c>
    </row>
    <row r="9" spans="1:32" x14ac:dyDescent="0.45">
      <c r="A9">
        <v>1993</v>
      </c>
      <c r="B9">
        <f t="shared" si="1"/>
        <v>90.133347810654101</v>
      </c>
      <c r="C9">
        <v>87.5284358127589</v>
      </c>
      <c r="D9">
        <v>93.209811345122176</v>
      </c>
      <c r="E9">
        <v>98.952555961134763</v>
      </c>
      <c r="F9">
        <v>86.5465335215994</v>
      </c>
      <c r="G9">
        <v>84.506107963261499</v>
      </c>
      <c r="H9">
        <v>84.428838835212005</v>
      </c>
      <c r="I9">
        <v>86.347244035089204</v>
      </c>
      <c r="J9">
        <v>94.279603351413087</v>
      </c>
      <c r="K9">
        <v>84.591884686190795</v>
      </c>
      <c r="L9">
        <v>94.680270378738328</v>
      </c>
      <c r="M9">
        <v>86.164961557789397</v>
      </c>
      <c r="N9">
        <v>92.027119058100197</v>
      </c>
      <c r="O9">
        <v>98.470155032093373</v>
      </c>
      <c r="Q9">
        <f t="shared" si="0"/>
        <v>92.755676143653673</v>
      </c>
      <c r="R9">
        <v>97.666045264994537</v>
      </c>
      <c r="S9">
        <v>90.080033963879075</v>
      </c>
      <c r="T9">
        <v>96.960033044428627</v>
      </c>
      <c r="U9">
        <v>97.320150512938355</v>
      </c>
      <c r="V9">
        <v>87.083379602226302</v>
      </c>
      <c r="W9">
        <v>86.227674084774208</v>
      </c>
      <c r="X9">
        <v>93.952416532334666</v>
      </c>
    </row>
    <row r="10" spans="1:32" x14ac:dyDescent="0.45">
      <c r="A10">
        <v>1994</v>
      </c>
      <c r="B10">
        <f t="shared" si="1"/>
        <v>94.993241715084068</v>
      </c>
      <c r="C10">
        <v>95.945904182974871</v>
      </c>
      <c r="D10">
        <v>95.49797547379471</v>
      </c>
      <c r="E10">
        <v>95.635077706676014</v>
      </c>
      <c r="F10">
        <v>91.203822126027433</v>
      </c>
      <c r="G10">
        <v>91.203044938659787</v>
      </c>
      <c r="H10">
        <v>96.177495041715446</v>
      </c>
      <c r="I10">
        <v>92.844012792031506</v>
      </c>
      <c r="J10">
        <v>98.494340908605281</v>
      </c>
      <c r="K10">
        <v>94.010236862970203</v>
      </c>
      <c r="L10">
        <v>95.679906916001514</v>
      </c>
      <c r="M10">
        <v>97.404635590461595</v>
      </c>
      <c r="N10">
        <v>92.519005435056457</v>
      </c>
      <c r="O10">
        <v>98.296684321118263</v>
      </c>
      <c r="Q10">
        <f t="shared" si="0"/>
        <v>94.494709567307311</v>
      </c>
      <c r="R10">
        <v>98.528070156647004</v>
      </c>
      <c r="S10">
        <v>90.514284716660853</v>
      </c>
      <c r="T10">
        <v>94.931321354715209</v>
      </c>
      <c r="U10">
        <v>99.089901465730037</v>
      </c>
      <c r="V10">
        <v>88.955632039840793</v>
      </c>
      <c r="W10">
        <v>96.918422792470466</v>
      </c>
      <c r="X10">
        <v>92.525334445086798</v>
      </c>
    </row>
    <row r="11" spans="1:32" x14ac:dyDescent="0.45">
      <c r="A11">
        <v>1995</v>
      </c>
      <c r="B11">
        <f t="shared" si="1"/>
        <v>99.103748131654669</v>
      </c>
      <c r="C11">
        <v>100</v>
      </c>
      <c r="D11">
        <v>100</v>
      </c>
      <c r="E11">
        <v>96.669786972689721</v>
      </c>
      <c r="F11">
        <v>99.129772620361877</v>
      </c>
      <c r="G11">
        <v>100</v>
      </c>
      <c r="H11">
        <v>100</v>
      </c>
      <c r="I11">
        <v>99.627722399261771</v>
      </c>
      <c r="J11">
        <v>100</v>
      </c>
      <c r="K11">
        <v>100</v>
      </c>
      <c r="L11">
        <v>98.647964557778252</v>
      </c>
      <c r="M11">
        <v>99.608812115287208</v>
      </c>
      <c r="N11">
        <v>98.812453936001575</v>
      </c>
      <c r="O11">
        <v>95.852213110130478</v>
      </c>
      <c r="Q11">
        <f t="shared" si="0"/>
        <v>99.43219306302845</v>
      </c>
      <c r="R11">
        <v>100</v>
      </c>
      <c r="S11">
        <v>99.250647957830552</v>
      </c>
      <c r="T11">
        <v>99.485366125641463</v>
      </c>
      <c r="U11">
        <v>99.385455621928344</v>
      </c>
      <c r="V11">
        <v>100</v>
      </c>
      <c r="W11">
        <v>100</v>
      </c>
      <c r="X11">
        <v>97.903881735798748</v>
      </c>
    </row>
    <row r="12" spans="1:32" x14ac:dyDescent="0.45">
      <c r="A12">
        <v>1996</v>
      </c>
      <c r="B12">
        <f t="shared" si="1"/>
        <v>97.169241958592863</v>
      </c>
      <c r="C12">
        <v>96.896549863340056</v>
      </c>
      <c r="D12">
        <v>97.068274998098829</v>
      </c>
      <c r="E12">
        <v>95.681537987731645</v>
      </c>
      <c r="F12">
        <v>96.262873068313198</v>
      </c>
      <c r="G12">
        <v>97.069910191992761</v>
      </c>
      <c r="H12">
        <v>97.795726379489835</v>
      </c>
      <c r="I12">
        <v>99.343741651099322</v>
      </c>
      <c r="J12">
        <v>97.413192351724206</v>
      </c>
      <c r="K12">
        <v>97.748137726655614</v>
      </c>
      <c r="L12">
        <v>99.950897103462495</v>
      </c>
      <c r="M12">
        <v>94.292110078931302</v>
      </c>
      <c r="N12">
        <v>99.8115939619735</v>
      </c>
      <c r="O12">
        <v>93.865600098894504</v>
      </c>
      <c r="Q12">
        <f t="shared" si="0"/>
        <v>97.869904845291899</v>
      </c>
      <c r="R12">
        <v>100</v>
      </c>
      <c r="S12">
        <v>97.215553604405031</v>
      </c>
      <c r="T12">
        <v>100</v>
      </c>
      <c r="U12">
        <v>100</v>
      </c>
      <c r="V12">
        <v>95.698177561186796</v>
      </c>
      <c r="W12">
        <v>95.402187088153141</v>
      </c>
      <c r="X12">
        <v>96.773415663298309</v>
      </c>
    </row>
    <row r="13" spans="1:32" x14ac:dyDescent="0.45">
      <c r="A13">
        <v>1997</v>
      </c>
      <c r="B13">
        <f t="shared" si="1"/>
        <v>95.901762847591741</v>
      </c>
      <c r="C13">
        <v>95.213472338591828</v>
      </c>
      <c r="D13">
        <v>95.129667198346169</v>
      </c>
      <c r="E13">
        <v>89.604092250500301</v>
      </c>
      <c r="F13">
        <v>96.539491329376418</v>
      </c>
      <c r="G13">
        <v>95.933283555066964</v>
      </c>
      <c r="H13">
        <v>95.453544317703702</v>
      </c>
      <c r="I13">
        <v>94.290749787993647</v>
      </c>
      <c r="J13">
        <v>100</v>
      </c>
      <c r="K13">
        <v>95.778700671011663</v>
      </c>
      <c r="L13">
        <v>100</v>
      </c>
      <c r="M13">
        <v>90.290485873730873</v>
      </c>
      <c r="N13">
        <v>98.763795119942131</v>
      </c>
      <c r="O13">
        <v>99.725634576428931</v>
      </c>
      <c r="Q13">
        <f t="shared" si="0"/>
        <v>98.43542674082353</v>
      </c>
      <c r="R13">
        <v>96.883801210956861</v>
      </c>
      <c r="S13">
        <v>97.887741385336597</v>
      </c>
      <c r="T13">
        <v>100</v>
      </c>
      <c r="U13">
        <v>97.941254645170716</v>
      </c>
      <c r="V13">
        <v>100</v>
      </c>
      <c r="W13">
        <v>98.625918590818756</v>
      </c>
      <c r="X13">
        <v>97.709271353481739</v>
      </c>
    </row>
    <row r="14" spans="1:32" x14ac:dyDescent="0.45">
      <c r="A14">
        <v>1998</v>
      </c>
      <c r="B14">
        <f t="shared" si="1"/>
        <v>96.930569010552446</v>
      </c>
      <c r="C14">
        <v>96.472128861957714</v>
      </c>
      <c r="D14">
        <v>97.138030904710504</v>
      </c>
      <c r="E14">
        <v>100</v>
      </c>
      <c r="F14">
        <v>98.496123074281016</v>
      </c>
      <c r="G14">
        <v>97.016313900042235</v>
      </c>
      <c r="H14">
        <v>95.868604602300778</v>
      </c>
      <c r="I14">
        <v>99.031864783240138</v>
      </c>
      <c r="J14">
        <v>99.13288416619335</v>
      </c>
      <c r="K14">
        <v>97.196256141617638</v>
      </c>
      <c r="L14">
        <v>99.721515735564196</v>
      </c>
      <c r="M14">
        <v>94.627762852047155</v>
      </c>
      <c r="N14">
        <v>94.405930856015871</v>
      </c>
      <c r="O14">
        <v>90.989981259211149</v>
      </c>
      <c r="Q14">
        <f t="shared" si="0"/>
        <v>97.184371445726129</v>
      </c>
      <c r="R14">
        <v>96.982492387491618</v>
      </c>
      <c r="S14">
        <v>97.343200737918778</v>
      </c>
      <c r="T14">
        <v>97.066250697374016</v>
      </c>
      <c r="U14">
        <v>94.423738960065464</v>
      </c>
      <c r="V14">
        <v>100</v>
      </c>
      <c r="W14">
        <v>97.138164956898279</v>
      </c>
      <c r="X14">
        <v>97.336752380334744</v>
      </c>
    </row>
    <row r="15" spans="1:32" x14ac:dyDescent="0.45">
      <c r="A15">
        <v>1999</v>
      </c>
      <c r="B15">
        <f t="shared" si="1"/>
        <v>98.984136446940795</v>
      </c>
      <c r="C15">
        <v>100</v>
      </c>
      <c r="D15">
        <v>100</v>
      </c>
      <c r="E15">
        <v>91.289720886509272</v>
      </c>
      <c r="F15">
        <v>100</v>
      </c>
      <c r="G15">
        <v>100</v>
      </c>
      <c r="H15">
        <v>100</v>
      </c>
      <c r="I15">
        <v>100</v>
      </c>
      <c r="J15">
        <v>99.922768743780495</v>
      </c>
      <c r="K15">
        <v>100</v>
      </c>
      <c r="L15">
        <v>97.586278713385425</v>
      </c>
      <c r="M15">
        <v>98.259375198715304</v>
      </c>
      <c r="N15">
        <v>100</v>
      </c>
      <c r="O15">
        <v>99.735630267839767</v>
      </c>
      <c r="Q15">
        <f t="shared" si="0"/>
        <v>97.712899578707237</v>
      </c>
      <c r="R15">
        <v>91.350398099724345</v>
      </c>
      <c r="S15">
        <v>100</v>
      </c>
      <c r="T15">
        <v>100</v>
      </c>
      <c r="U15">
        <v>94.609930097220584</v>
      </c>
      <c r="V15">
        <v>98.029968854005716</v>
      </c>
      <c r="W15">
        <v>100</v>
      </c>
      <c r="X15">
        <v>100</v>
      </c>
    </row>
    <row r="16" spans="1:32" x14ac:dyDescent="0.45">
      <c r="A16">
        <v>2000</v>
      </c>
      <c r="B16">
        <f t="shared" si="1"/>
        <v>98.708794242740908</v>
      </c>
      <c r="C16">
        <v>99.803030140011629</v>
      </c>
      <c r="D16">
        <v>100</v>
      </c>
      <c r="E16">
        <v>88.535746253925097</v>
      </c>
      <c r="F16">
        <v>100</v>
      </c>
      <c r="G16">
        <v>100</v>
      </c>
      <c r="H16">
        <v>100</v>
      </c>
      <c r="I16">
        <v>100</v>
      </c>
      <c r="J16">
        <v>97.358753255207972</v>
      </c>
      <c r="K16">
        <v>100</v>
      </c>
      <c r="L16">
        <v>97.516795506487</v>
      </c>
      <c r="M16">
        <v>100</v>
      </c>
      <c r="N16">
        <v>100</v>
      </c>
      <c r="O16">
        <v>100</v>
      </c>
      <c r="Q16">
        <f t="shared" si="0"/>
        <v>99.524211574900207</v>
      </c>
      <c r="R16">
        <v>99.738864750017541</v>
      </c>
      <c r="S16">
        <v>100</v>
      </c>
      <c r="T16">
        <v>100</v>
      </c>
      <c r="U16">
        <v>97.712168982513703</v>
      </c>
      <c r="V16">
        <v>99.343537023674983</v>
      </c>
      <c r="W16">
        <v>99.874910268095263</v>
      </c>
      <c r="X16">
        <v>100</v>
      </c>
      <c r="AA16">
        <f t="shared" ref="AA16:AA28" si="2">AVERAGE(AB16:AF16)</f>
        <v>95.55855165190593</v>
      </c>
      <c r="AC16">
        <v>96.628789615861464</v>
      </c>
      <c r="AF16">
        <v>94.488313687950409</v>
      </c>
    </row>
    <row r="17" spans="1:32" x14ac:dyDescent="0.45">
      <c r="A17">
        <v>2001</v>
      </c>
      <c r="B17">
        <f t="shared" si="1"/>
        <v>98.315553649607182</v>
      </c>
      <c r="C17">
        <v>99.05518675740494</v>
      </c>
      <c r="D17">
        <v>99.052450362769363</v>
      </c>
      <c r="E17">
        <v>98.980674480758637</v>
      </c>
      <c r="F17">
        <v>98.110724544727148</v>
      </c>
      <c r="G17">
        <v>99.347945320074345</v>
      </c>
      <c r="H17">
        <v>99.300428894215983</v>
      </c>
      <c r="I17">
        <v>99.128868929408739</v>
      </c>
      <c r="J17">
        <v>100</v>
      </c>
      <c r="K17">
        <v>99.461250912784223</v>
      </c>
      <c r="L17">
        <v>86.454271657336506</v>
      </c>
      <c r="M17">
        <v>100</v>
      </c>
      <c r="N17">
        <v>100</v>
      </c>
      <c r="O17">
        <v>99.210395585413636</v>
      </c>
      <c r="Q17">
        <f t="shared" si="0"/>
        <v>96.996617711705952</v>
      </c>
      <c r="R17">
        <v>91.549510483351128</v>
      </c>
      <c r="S17">
        <v>98.327420347762086</v>
      </c>
      <c r="T17">
        <v>98.42821737488562</v>
      </c>
      <c r="U17">
        <v>95.389404019088005</v>
      </c>
      <c r="V17">
        <v>97.48694350088816</v>
      </c>
      <c r="W17">
        <v>98.506411931092202</v>
      </c>
      <c r="X17">
        <v>99.28841632487449</v>
      </c>
      <c r="AA17">
        <f t="shared" si="2"/>
        <v>94.85494035690509</v>
      </c>
      <c r="AC17">
        <v>88.763701882109402</v>
      </c>
      <c r="AE17">
        <v>95.801119188605838</v>
      </c>
      <c r="AF17">
        <v>100</v>
      </c>
    </row>
    <row r="18" spans="1:32" x14ac:dyDescent="0.45">
      <c r="A18">
        <v>2002</v>
      </c>
      <c r="B18">
        <f t="shared" si="1"/>
        <v>98.069133089311876</v>
      </c>
      <c r="C18">
        <v>100</v>
      </c>
      <c r="D18">
        <v>99.722913073637628</v>
      </c>
      <c r="E18">
        <v>98.737617482553276</v>
      </c>
      <c r="F18">
        <v>99.319874479388005</v>
      </c>
      <c r="G18">
        <v>99.841625595215618</v>
      </c>
      <c r="H18">
        <v>100</v>
      </c>
      <c r="I18">
        <v>99.153332056426351</v>
      </c>
      <c r="J18">
        <v>100</v>
      </c>
      <c r="K18">
        <v>99.681675907166152</v>
      </c>
      <c r="L18">
        <v>98.867097732656873</v>
      </c>
      <c r="M18">
        <v>98.925482502324357</v>
      </c>
      <c r="N18">
        <v>95.164478615543345</v>
      </c>
      <c r="O18">
        <v>85.484632716142698</v>
      </c>
      <c r="Q18">
        <f t="shared" si="0"/>
        <v>99.52072754742116</v>
      </c>
      <c r="R18">
        <v>99.754077461188146</v>
      </c>
      <c r="S18">
        <v>99.68197959176274</v>
      </c>
      <c r="T18">
        <v>99.830060383131752</v>
      </c>
      <c r="U18">
        <v>98.065921123185376</v>
      </c>
      <c r="V18">
        <v>100</v>
      </c>
      <c r="W18">
        <v>99.462323588077197</v>
      </c>
      <c r="X18">
        <v>99.850730684602809</v>
      </c>
      <c r="AA18">
        <f t="shared" si="2"/>
        <v>99.923236416980671</v>
      </c>
      <c r="AC18">
        <v>100</v>
      </c>
      <c r="AE18">
        <v>100</v>
      </c>
      <c r="AF18">
        <v>99.769709250942014</v>
      </c>
    </row>
    <row r="19" spans="1:32" x14ac:dyDescent="0.45">
      <c r="A19">
        <v>2003</v>
      </c>
      <c r="B19">
        <f t="shared" si="1"/>
        <v>98.442063852772648</v>
      </c>
      <c r="C19">
        <v>98.386476569319683</v>
      </c>
      <c r="D19">
        <v>98.331858518620081</v>
      </c>
      <c r="E19">
        <v>100</v>
      </c>
      <c r="F19">
        <v>99.205145919032148</v>
      </c>
      <c r="G19">
        <v>98.947448838663036</v>
      </c>
      <c r="H19">
        <v>99.54752760911505</v>
      </c>
      <c r="I19">
        <v>98.125496299827006</v>
      </c>
      <c r="J19">
        <v>100</v>
      </c>
      <c r="K19">
        <v>99.053570957553873</v>
      </c>
      <c r="L19">
        <v>100</v>
      </c>
      <c r="M19">
        <v>96.839570169044265</v>
      </c>
      <c r="N19">
        <v>99.027742036281907</v>
      </c>
      <c r="O19">
        <v>92.281993168587078</v>
      </c>
      <c r="Q19">
        <f t="shared" si="0"/>
        <v>99.161145272451691</v>
      </c>
      <c r="R19">
        <v>100</v>
      </c>
      <c r="S19">
        <v>98.687409956264744</v>
      </c>
      <c r="T19">
        <v>98.487947083738874</v>
      </c>
      <c r="U19">
        <v>100</v>
      </c>
      <c r="V19">
        <v>100</v>
      </c>
      <c r="W19">
        <v>98.612018470304292</v>
      </c>
      <c r="X19">
        <v>98.340641396853968</v>
      </c>
      <c r="AA19">
        <f t="shared" si="2"/>
        <v>99.691022659284741</v>
      </c>
      <c r="AC19">
        <v>99.583696201961629</v>
      </c>
      <c r="AE19">
        <v>99.489371775892621</v>
      </c>
      <c r="AF19">
        <v>100</v>
      </c>
    </row>
    <row r="20" spans="1:32" x14ac:dyDescent="0.45">
      <c r="A20">
        <v>2004</v>
      </c>
      <c r="B20">
        <f t="shared" si="1"/>
        <v>83.365570465279319</v>
      </c>
      <c r="C20">
        <v>80.564839391393008</v>
      </c>
      <c r="D20">
        <v>81.767513438689406</v>
      </c>
      <c r="E20">
        <v>89.332739306004797</v>
      </c>
      <c r="F20">
        <v>79.984115636075302</v>
      </c>
      <c r="G20">
        <v>80.940143096583697</v>
      </c>
      <c r="H20">
        <v>78.743886005712596</v>
      </c>
      <c r="I20">
        <v>81.021693807515504</v>
      </c>
      <c r="J20">
        <v>82.130215791482996</v>
      </c>
      <c r="K20">
        <v>80.947317229357296</v>
      </c>
      <c r="L20">
        <v>76.913861368039392</v>
      </c>
      <c r="M20">
        <v>88.201610005516997</v>
      </c>
      <c r="N20">
        <v>84.098110043650493</v>
      </c>
      <c r="O20">
        <v>99.106370928609593</v>
      </c>
      <c r="Q20">
        <f t="shared" si="0"/>
        <v>79.040181699229962</v>
      </c>
      <c r="R20">
        <v>69.288798308006804</v>
      </c>
      <c r="S20">
        <v>80.629745919643298</v>
      </c>
      <c r="T20">
        <v>82.560791996914105</v>
      </c>
      <c r="U20">
        <v>72.217639877615298</v>
      </c>
      <c r="V20">
        <v>85.672384301585197</v>
      </c>
      <c r="W20">
        <v>80.835964908313699</v>
      </c>
      <c r="X20">
        <v>82.075946582531301</v>
      </c>
      <c r="AA20">
        <f t="shared" si="2"/>
        <v>83.060674932295441</v>
      </c>
      <c r="AC20">
        <v>81.868292697351507</v>
      </c>
      <c r="AE20">
        <v>76.813025218641897</v>
      </c>
      <c r="AF20">
        <v>90.50070688089292</v>
      </c>
    </row>
    <row r="21" spans="1:32" x14ac:dyDescent="0.45">
      <c r="A21">
        <v>2005</v>
      </c>
      <c r="B21">
        <f t="shared" si="1"/>
        <v>62.948816879794954</v>
      </c>
      <c r="C21">
        <v>54.985938234421397</v>
      </c>
      <c r="D21">
        <v>55.410671857734997</v>
      </c>
      <c r="E21">
        <v>76.745473714442696</v>
      </c>
      <c r="F21">
        <v>57.0610797262513</v>
      </c>
      <c r="G21">
        <v>54.7730154021638</v>
      </c>
      <c r="H21">
        <v>54.5582757940373</v>
      </c>
      <c r="I21">
        <v>54.988496512327302</v>
      </c>
      <c r="J21">
        <v>73.006939470893599</v>
      </c>
      <c r="K21">
        <v>55.756192736289698</v>
      </c>
      <c r="L21">
        <v>54.684674123927998</v>
      </c>
      <c r="M21">
        <v>64.692273176258908</v>
      </c>
      <c r="N21">
        <v>61.671588688585402</v>
      </c>
      <c r="O21">
        <v>100</v>
      </c>
      <c r="Q21">
        <f t="shared" si="0"/>
        <v>55.564631482375361</v>
      </c>
      <c r="R21">
        <v>54.598004267236</v>
      </c>
      <c r="S21">
        <v>52.819919147258702</v>
      </c>
      <c r="T21">
        <v>52.472372684908599</v>
      </c>
      <c r="U21">
        <v>61.910687753956999</v>
      </c>
      <c r="V21">
        <v>62.142044772175197</v>
      </c>
      <c r="W21">
        <v>52.516968423336401</v>
      </c>
      <c r="X21">
        <v>52.492423327755603</v>
      </c>
      <c r="AA21">
        <f t="shared" si="2"/>
        <v>50.021179638419966</v>
      </c>
      <c r="AC21">
        <v>45.424366864896697</v>
      </c>
      <c r="AE21">
        <v>54.8050011695263</v>
      </c>
      <c r="AF21">
        <v>49.834170880836901</v>
      </c>
    </row>
    <row r="22" spans="1:32" x14ac:dyDescent="0.45">
      <c r="A22">
        <v>2006</v>
      </c>
      <c r="B22">
        <f t="shared" si="1"/>
        <v>79.572206027692289</v>
      </c>
      <c r="C22">
        <v>74.997746809753892</v>
      </c>
      <c r="D22">
        <v>75.650549520127697</v>
      </c>
      <c r="E22">
        <v>83.971982869431997</v>
      </c>
      <c r="F22">
        <v>75.198195482900104</v>
      </c>
      <c r="G22">
        <v>75.313587149837701</v>
      </c>
      <c r="H22">
        <v>75.583166318408701</v>
      </c>
      <c r="I22">
        <v>73.369898057484107</v>
      </c>
      <c r="J22">
        <v>85.670650263023305</v>
      </c>
      <c r="K22">
        <v>76.087588061762602</v>
      </c>
      <c r="L22">
        <v>73.884369998660802</v>
      </c>
      <c r="M22">
        <v>84.186284258449405</v>
      </c>
      <c r="N22">
        <v>81.317187501250402</v>
      </c>
      <c r="O22">
        <v>99.20747206890907</v>
      </c>
      <c r="Q22">
        <f t="shared" si="0"/>
        <v>75.565500018404492</v>
      </c>
      <c r="R22">
        <v>68.316405041007201</v>
      </c>
      <c r="S22">
        <v>74.008815369001695</v>
      </c>
      <c r="T22">
        <v>74.646071989264101</v>
      </c>
      <c r="U22">
        <v>90.94004147045365</v>
      </c>
      <c r="V22">
        <v>74.961540985027298</v>
      </c>
      <c r="W22">
        <v>72.921810996176305</v>
      </c>
      <c r="X22">
        <v>73.163814277901196</v>
      </c>
      <c r="AA22">
        <f t="shared" si="2"/>
        <v>64.203785205126096</v>
      </c>
      <c r="AC22">
        <v>61.3454304802462</v>
      </c>
      <c r="AE22">
        <v>61.950748226317103</v>
      </c>
      <c r="AF22">
        <v>69.315176908815005</v>
      </c>
    </row>
    <row r="23" spans="1:32" x14ac:dyDescent="0.45">
      <c r="A23">
        <v>2007</v>
      </c>
      <c r="B23">
        <f t="shared" si="1"/>
        <v>92.273415249831032</v>
      </c>
      <c r="C23">
        <v>96.951469514793075</v>
      </c>
      <c r="D23">
        <v>96.940584984761102</v>
      </c>
      <c r="E23">
        <v>90.896015592429933</v>
      </c>
      <c r="F23">
        <v>94.898617303193063</v>
      </c>
      <c r="G23">
        <v>97.387945110446879</v>
      </c>
      <c r="H23">
        <v>97.800112321390216</v>
      </c>
      <c r="I23">
        <v>93.014058098330707</v>
      </c>
      <c r="J23">
        <v>64.978246481128508</v>
      </c>
      <c r="K23">
        <v>97.288225175506454</v>
      </c>
      <c r="L23">
        <v>89.525305859135699</v>
      </c>
      <c r="M23">
        <v>99.034023038804463</v>
      </c>
      <c r="N23">
        <v>92.307197913899643</v>
      </c>
      <c r="O23">
        <v>88.532596853983705</v>
      </c>
      <c r="Q23">
        <f t="shared" si="0"/>
        <v>82.130050076367937</v>
      </c>
      <c r="R23">
        <v>58.986132409316902</v>
      </c>
      <c r="S23">
        <v>97.19397157270437</v>
      </c>
      <c r="T23">
        <v>95.854886843439786</v>
      </c>
      <c r="U23">
        <v>51.918316916106299</v>
      </c>
      <c r="V23">
        <v>77.617281342252909</v>
      </c>
      <c r="W23">
        <v>96.357072007399395</v>
      </c>
      <c r="X23">
        <v>96.982689443355895</v>
      </c>
      <c r="AA23">
        <f t="shared" si="2"/>
        <v>75.714765734022833</v>
      </c>
      <c r="AB23">
        <v>100</v>
      </c>
      <c r="AC23">
        <v>95.227809948608623</v>
      </c>
      <c r="AE23">
        <v>63.247822061992302</v>
      </c>
      <c r="AF23">
        <v>44.383430925490401</v>
      </c>
    </row>
    <row r="24" spans="1:32" x14ac:dyDescent="0.45">
      <c r="A24">
        <v>2008</v>
      </c>
      <c r="B24">
        <f t="shared" si="1"/>
        <v>81.283456628480209</v>
      </c>
      <c r="C24">
        <v>85.757226503418394</v>
      </c>
      <c r="D24">
        <v>84.323687379934199</v>
      </c>
      <c r="E24">
        <v>54.881079428867302</v>
      </c>
      <c r="F24">
        <v>76.022397644329303</v>
      </c>
      <c r="G24">
        <v>84.608868284807301</v>
      </c>
      <c r="H24">
        <v>85.8136891064038</v>
      </c>
      <c r="I24">
        <v>84.987665178524708</v>
      </c>
      <c r="J24">
        <v>74.329400500475302</v>
      </c>
      <c r="K24">
        <v>85.351084366048994</v>
      </c>
      <c r="L24">
        <v>69.204487820301097</v>
      </c>
      <c r="M24">
        <v>100</v>
      </c>
      <c r="N24">
        <v>77.970641066539699</v>
      </c>
      <c r="O24">
        <v>93.434708890592646</v>
      </c>
      <c r="Q24">
        <f t="shared" si="0"/>
        <v>71.908718706168045</v>
      </c>
      <c r="R24">
        <v>49.234764118420102</v>
      </c>
      <c r="S24">
        <v>84.766197964316802</v>
      </c>
      <c r="T24">
        <v>81.6376145861758</v>
      </c>
      <c r="U24">
        <v>44.861808750705002</v>
      </c>
      <c r="V24">
        <v>75.450972785076402</v>
      </c>
      <c r="W24">
        <v>83.469769284261801</v>
      </c>
      <c r="X24">
        <v>83.939903454220399</v>
      </c>
      <c r="AA24">
        <f t="shared" si="2"/>
        <v>71.98579276705749</v>
      </c>
      <c r="AB24">
        <v>99.788566260169446</v>
      </c>
      <c r="AC24">
        <v>74.941942858541694</v>
      </c>
      <c r="AE24">
        <v>60.062082908636697</v>
      </c>
      <c r="AF24">
        <v>53.1505790408821</v>
      </c>
    </row>
    <row r="25" spans="1:32" x14ac:dyDescent="0.45">
      <c r="A25">
        <v>2009</v>
      </c>
      <c r="B25">
        <f t="shared" si="1"/>
        <v>68.807766093210759</v>
      </c>
      <c r="C25">
        <v>66.132267227248008</v>
      </c>
      <c r="D25">
        <v>64.116030474267703</v>
      </c>
      <c r="E25">
        <v>59.142253071169897</v>
      </c>
      <c r="F25">
        <v>61.659929328733497</v>
      </c>
      <c r="G25">
        <v>66.910500503190903</v>
      </c>
      <c r="H25">
        <v>69.949954837685695</v>
      </c>
      <c r="I25">
        <v>58.073054009734797</v>
      </c>
      <c r="J25">
        <v>99.402873716908246</v>
      </c>
      <c r="K25">
        <v>65.639626592475793</v>
      </c>
      <c r="L25">
        <v>42.6764586202845</v>
      </c>
      <c r="M25">
        <v>80.805649635871404</v>
      </c>
      <c r="N25">
        <v>71.302340000828096</v>
      </c>
      <c r="O25">
        <v>88.690021193341295</v>
      </c>
      <c r="Q25">
        <f t="shared" si="0"/>
        <v>54.512347768189692</v>
      </c>
      <c r="R25">
        <v>39.468115175617498</v>
      </c>
      <c r="S25">
        <v>66.571500177500198</v>
      </c>
      <c r="T25">
        <v>59.274505747880298</v>
      </c>
      <c r="U25">
        <v>41.440488795436899</v>
      </c>
      <c r="V25">
        <v>50.824243068824899</v>
      </c>
      <c r="W25">
        <v>61.044869730812501</v>
      </c>
      <c r="X25">
        <v>62.962711681255598</v>
      </c>
      <c r="AA25">
        <f t="shared" si="2"/>
        <v>58.358286759383127</v>
      </c>
      <c r="AB25">
        <v>100</v>
      </c>
      <c r="AC25">
        <v>47.782927952831002</v>
      </c>
      <c r="AE25">
        <v>37.328185538859799</v>
      </c>
      <c r="AF25">
        <v>48.322033545841698</v>
      </c>
    </row>
    <row r="26" spans="1:32" x14ac:dyDescent="0.45">
      <c r="A26">
        <v>2010</v>
      </c>
      <c r="B26">
        <f t="shared" si="1"/>
        <v>66.000397207353515</v>
      </c>
      <c r="C26">
        <v>58.259221287066502</v>
      </c>
      <c r="D26">
        <v>51.616687105606701</v>
      </c>
      <c r="E26">
        <v>55.1583101519225</v>
      </c>
      <c r="F26">
        <v>64.721276052944503</v>
      </c>
      <c r="G26">
        <v>61.102110820259902</v>
      </c>
      <c r="H26">
        <v>65.83992763973859</v>
      </c>
      <c r="I26">
        <v>52.045009479893103</v>
      </c>
      <c r="J26">
        <v>92.856769630109511</v>
      </c>
      <c r="K26">
        <v>61.284389993087899</v>
      </c>
      <c r="L26">
        <v>40.399456251610999</v>
      </c>
      <c r="M26">
        <v>86.139418373818899</v>
      </c>
      <c r="N26">
        <v>73.829984680336793</v>
      </c>
      <c r="O26">
        <v>94.752602229199766</v>
      </c>
      <c r="Q26">
        <f t="shared" si="0"/>
        <v>47.174696129489462</v>
      </c>
      <c r="R26">
        <v>39.855481885579401</v>
      </c>
      <c r="S26">
        <v>59.459191533254703</v>
      </c>
      <c r="T26">
        <v>43.373320483160299</v>
      </c>
      <c r="U26">
        <v>45.759886781438098</v>
      </c>
      <c r="V26">
        <v>38.810672090191098</v>
      </c>
      <c r="W26">
        <v>56.011676670584599</v>
      </c>
      <c r="X26">
        <v>46.952643462217999</v>
      </c>
      <c r="AA26">
        <f t="shared" si="2"/>
        <v>58.932860391739723</v>
      </c>
      <c r="AB26">
        <v>99.652809542749111</v>
      </c>
      <c r="AC26">
        <v>46.491204357043699</v>
      </c>
      <c r="AD26">
        <v>76.688584422500995</v>
      </c>
      <c r="AE26">
        <v>26.164412744609507</v>
      </c>
      <c r="AF26">
        <v>45.667290891795297</v>
      </c>
    </row>
    <row r="27" spans="1:32" x14ac:dyDescent="0.45">
      <c r="A27">
        <v>2011</v>
      </c>
      <c r="B27">
        <f t="shared" si="1"/>
        <v>64.894973834150662</v>
      </c>
      <c r="C27">
        <v>49.381528507509202</v>
      </c>
      <c r="D27">
        <v>43.798152727220803</v>
      </c>
      <c r="E27">
        <v>63.6850006222407</v>
      </c>
      <c r="F27">
        <v>58.404041829315602</v>
      </c>
      <c r="G27">
        <v>47.934253003695297</v>
      </c>
      <c r="H27">
        <v>55.8623151572802</v>
      </c>
      <c r="I27">
        <v>74.519357389675704</v>
      </c>
      <c r="J27">
        <v>100</v>
      </c>
      <c r="K27">
        <v>52.510481586847398</v>
      </c>
      <c r="L27">
        <v>44.266640740605901</v>
      </c>
      <c r="M27">
        <v>96.268200672213965</v>
      </c>
      <c r="N27">
        <v>74.718887212357203</v>
      </c>
      <c r="O27">
        <v>82.285800394996599</v>
      </c>
      <c r="Q27">
        <f t="shared" si="0"/>
        <v>53.44726767804314</v>
      </c>
      <c r="R27">
        <v>40.0793055100591</v>
      </c>
      <c r="S27">
        <v>51.053651664524303</v>
      </c>
      <c r="T27">
        <v>59.825741515299299</v>
      </c>
      <c r="U27">
        <v>43.212706498154098</v>
      </c>
      <c r="V27">
        <v>43.358948528945497</v>
      </c>
      <c r="W27">
        <v>77.201205714143697</v>
      </c>
      <c r="X27">
        <v>59.399314315175999</v>
      </c>
      <c r="AA27">
        <f t="shared" si="2"/>
        <v>54.037349260204358</v>
      </c>
      <c r="AB27">
        <v>100</v>
      </c>
      <c r="AC27">
        <v>42.642878949032401</v>
      </c>
      <c r="AD27">
        <v>53.115620577559604</v>
      </c>
      <c r="AE27">
        <v>30.6290187573846</v>
      </c>
      <c r="AF27">
        <v>43.799228017045202</v>
      </c>
    </row>
    <row r="28" spans="1:32" x14ac:dyDescent="0.45">
      <c r="A28">
        <v>2012</v>
      </c>
      <c r="B28">
        <f t="shared" si="1"/>
        <v>55.108460040557325</v>
      </c>
      <c r="C28">
        <v>36.538253865607501</v>
      </c>
      <c r="D28">
        <v>36.058799188267997</v>
      </c>
      <c r="E28">
        <v>61.179744152515497</v>
      </c>
      <c r="F28">
        <v>46.7024028754768</v>
      </c>
      <c r="G28">
        <v>35.492967552888601</v>
      </c>
      <c r="H28">
        <v>46.362586327930401</v>
      </c>
      <c r="I28">
        <v>67.00394380462879</v>
      </c>
      <c r="J28">
        <v>95.089615660781234</v>
      </c>
      <c r="K28">
        <v>40.572773954538697</v>
      </c>
      <c r="L28">
        <v>57.614956994312799</v>
      </c>
      <c r="M28">
        <v>43.862353879115702</v>
      </c>
      <c r="N28">
        <v>69.623812468938809</v>
      </c>
      <c r="O28">
        <v>80.307769802242305</v>
      </c>
      <c r="Q28">
        <f t="shared" si="0"/>
        <v>50.942364653872623</v>
      </c>
      <c r="R28">
        <v>58.823337632913301</v>
      </c>
      <c r="S28">
        <v>45.472498280844</v>
      </c>
      <c r="T28">
        <v>31.972474453942894</v>
      </c>
      <c r="U28">
        <v>48.100197732213203</v>
      </c>
      <c r="V28">
        <v>55.226303430711702</v>
      </c>
      <c r="W28">
        <v>79.633407385715401</v>
      </c>
      <c r="X28">
        <v>37.368333660767803</v>
      </c>
      <c r="AA28">
        <f t="shared" si="2"/>
        <v>54.171751594404284</v>
      </c>
      <c r="AB28">
        <v>100</v>
      </c>
      <c r="AC28">
        <v>40.476159530632799</v>
      </c>
      <c r="AD28">
        <v>52.337227069327803</v>
      </c>
      <c r="AE28">
        <v>32.524555776168199</v>
      </c>
      <c r="AF28">
        <v>45.5208155958926</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X28"/>
  <sheetViews>
    <sheetView workbookViewId="0">
      <selection activeCell="A2" sqref="A2"/>
    </sheetView>
  </sheetViews>
  <sheetFormatPr defaultRowHeight="14.25" x14ac:dyDescent="0.45"/>
  <sheetData>
    <row r="1" spans="1:24" x14ac:dyDescent="0.45">
      <c r="A1" t="s">
        <v>1</v>
      </c>
      <c r="B1" t="s">
        <v>88</v>
      </c>
      <c r="C1" t="s">
        <v>3</v>
      </c>
      <c r="D1" t="s">
        <v>6</v>
      </c>
      <c r="E1" t="s">
        <v>10</v>
      </c>
      <c r="F1" t="s">
        <v>23</v>
      </c>
      <c r="G1" t="s">
        <v>24</v>
      </c>
      <c r="H1" t="s">
        <v>53</v>
      </c>
      <c r="I1" t="s">
        <v>70</v>
      </c>
      <c r="J1" t="s">
        <v>83</v>
      </c>
      <c r="K1" t="s">
        <v>84</v>
      </c>
      <c r="N1" t="s">
        <v>89</v>
      </c>
      <c r="O1" t="s">
        <v>9</v>
      </c>
      <c r="P1" t="s">
        <v>26</v>
      </c>
      <c r="Q1" t="s">
        <v>27</v>
      </c>
      <c r="R1" t="s">
        <v>34</v>
      </c>
      <c r="S1" t="s">
        <v>36</v>
      </c>
      <c r="T1" t="s">
        <v>46</v>
      </c>
      <c r="U1" t="s">
        <v>49</v>
      </c>
      <c r="V1" t="s">
        <v>54</v>
      </c>
      <c r="W1" t="s">
        <v>67</v>
      </c>
      <c r="X1" t="s">
        <v>80</v>
      </c>
    </row>
    <row r="2" spans="1:24" x14ac:dyDescent="0.45">
      <c r="A2">
        <v>1986</v>
      </c>
      <c r="B2">
        <f>AVERAGE(C2:K2)</f>
        <v>85.792220131284751</v>
      </c>
      <c r="C2">
        <v>100</v>
      </c>
      <c r="H2">
        <v>55.096007792157003</v>
      </c>
      <c r="J2">
        <v>88.072872732982006</v>
      </c>
      <c r="K2">
        <v>100</v>
      </c>
    </row>
    <row r="3" spans="1:24" x14ac:dyDescent="0.45">
      <c r="A3">
        <v>1987</v>
      </c>
      <c r="B3">
        <f t="shared" ref="B3:B28" si="0">AVERAGE(C3:K3)</f>
        <v>90.703792246359541</v>
      </c>
      <c r="C3">
        <v>92.233942163990392</v>
      </c>
      <c r="H3">
        <v>95.839155453238888</v>
      </c>
      <c r="J3">
        <v>79.040330672495202</v>
      </c>
      <c r="K3">
        <v>95.701740695713696</v>
      </c>
    </row>
    <row r="4" spans="1:24" x14ac:dyDescent="0.45">
      <c r="A4">
        <v>1988</v>
      </c>
      <c r="B4">
        <f t="shared" si="0"/>
        <v>92.198097907780848</v>
      </c>
      <c r="C4">
        <v>91.805825366504806</v>
      </c>
      <c r="F4">
        <v>85.051894772395599</v>
      </c>
      <c r="G4">
        <v>88.810860563864594</v>
      </c>
      <c r="H4">
        <v>91.069077276421226</v>
      </c>
      <c r="J4">
        <v>96.739888731264571</v>
      </c>
      <c r="K4">
        <v>99.711040736234381</v>
      </c>
    </row>
    <row r="5" spans="1:24" x14ac:dyDescent="0.45">
      <c r="A5">
        <v>1989</v>
      </c>
      <c r="B5">
        <f t="shared" si="0"/>
        <v>91.874691069302756</v>
      </c>
      <c r="C5">
        <v>94.528335201175366</v>
      </c>
      <c r="F5">
        <v>96.506327991284323</v>
      </c>
      <c r="G5">
        <v>100</v>
      </c>
      <c r="H5">
        <v>75.641369998062402</v>
      </c>
      <c r="J5">
        <v>84.844247362706497</v>
      </c>
      <c r="K5">
        <v>99.72786586258799</v>
      </c>
    </row>
    <row r="6" spans="1:24" x14ac:dyDescent="0.45">
      <c r="A6">
        <v>1990</v>
      </c>
      <c r="B6">
        <f t="shared" si="0"/>
        <v>99.92759764626625</v>
      </c>
      <c r="C6">
        <v>100</v>
      </c>
      <c r="F6">
        <v>100</v>
      </c>
      <c r="G6">
        <v>99.799410066170594</v>
      </c>
      <c r="H6">
        <v>100</v>
      </c>
      <c r="I6">
        <v>100</v>
      </c>
      <c r="J6">
        <v>99.693773457693197</v>
      </c>
      <c r="K6">
        <v>100</v>
      </c>
    </row>
    <row r="7" spans="1:24" x14ac:dyDescent="0.45">
      <c r="A7">
        <v>1991</v>
      </c>
      <c r="B7">
        <f t="shared" si="0"/>
        <v>98.681998227089522</v>
      </c>
      <c r="C7">
        <v>99.022275695484979</v>
      </c>
      <c r="F7">
        <v>100</v>
      </c>
      <c r="G7">
        <v>99.048368767702527</v>
      </c>
      <c r="H7">
        <v>99.922619687773917</v>
      </c>
      <c r="I7">
        <v>100</v>
      </c>
      <c r="J7">
        <v>100</v>
      </c>
      <c r="K7">
        <v>92.780723438665277</v>
      </c>
    </row>
    <row r="8" spans="1:24" x14ac:dyDescent="0.45">
      <c r="A8">
        <v>1992</v>
      </c>
      <c r="B8">
        <f t="shared" si="0"/>
        <v>84.296392035855334</v>
      </c>
      <c r="C8">
        <v>85.768798655077504</v>
      </c>
      <c r="F8">
        <v>84.319209419206501</v>
      </c>
      <c r="G8">
        <v>77.851554311305705</v>
      </c>
      <c r="H8">
        <v>75.911537954734897</v>
      </c>
      <c r="I8">
        <v>88.519340513728096</v>
      </c>
      <c r="J8">
        <v>77.704303396934705</v>
      </c>
      <c r="K8">
        <v>100</v>
      </c>
    </row>
    <row r="9" spans="1:24" x14ac:dyDescent="0.45">
      <c r="A9">
        <v>1993</v>
      </c>
      <c r="B9">
        <f t="shared" si="0"/>
        <v>96.528510966148914</v>
      </c>
      <c r="C9">
        <v>98.673343640467522</v>
      </c>
      <c r="F9">
        <v>94.58429086247358</v>
      </c>
      <c r="G9">
        <v>96.259862685843132</v>
      </c>
      <c r="H9">
        <v>91.765901711327558</v>
      </c>
      <c r="I9">
        <v>99.942507482500645</v>
      </c>
      <c r="J9">
        <v>95.199433290042847</v>
      </c>
      <c r="K9">
        <v>99.274237090387103</v>
      </c>
    </row>
    <row r="10" spans="1:24" x14ac:dyDescent="0.45">
      <c r="A10">
        <v>1994</v>
      </c>
      <c r="B10">
        <f t="shared" si="0"/>
        <v>97.431647516206141</v>
      </c>
      <c r="C10">
        <v>100</v>
      </c>
      <c r="E10">
        <v>100</v>
      </c>
      <c r="F10">
        <v>100</v>
      </c>
      <c r="G10">
        <v>93.558816528965039</v>
      </c>
      <c r="H10">
        <v>97.150626250061606</v>
      </c>
      <c r="I10">
        <v>100</v>
      </c>
      <c r="J10">
        <v>94.257999019152123</v>
      </c>
      <c r="K10">
        <v>94.485738331470401</v>
      </c>
    </row>
    <row r="11" spans="1:24" x14ac:dyDescent="0.45">
      <c r="A11">
        <v>1995</v>
      </c>
      <c r="B11">
        <f t="shared" si="0"/>
        <v>99.006144655381021</v>
      </c>
      <c r="C11">
        <v>100</v>
      </c>
      <c r="D11">
        <v>100</v>
      </c>
      <c r="E11">
        <v>97.072500562625564</v>
      </c>
      <c r="F11">
        <v>100</v>
      </c>
      <c r="G11">
        <v>100</v>
      </c>
      <c r="H11">
        <v>100</v>
      </c>
      <c r="I11">
        <v>100</v>
      </c>
      <c r="J11">
        <v>99.842097592715476</v>
      </c>
      <c r="K11">
        <v>94.140703743088181</v>
      </c>
    </row>
    <row r="12" spans="1:24" x14ac:dyDescent="0.45">
      <c r="A12">
        <v>1996</v>
      </c>
      <c r="B12">
        <f t="shared" si="0"/>
        <v>99.202660649015101</v>
      </c>
      <c r="C12">
        <v>99.39641407970818</v>
      </c>
      <c r="D12">
        <v>98.767280111443966</v>
      </c>
      <c r="E12">
        <v>100</v>
      </c>
      <c r="F12">
        <v>100</v>
      </c>
      <c r="G12">
        <v>98.694326260106422</v>
      </c>
      <c r="H12">
        <v>98.395868830164943</v>
      </c>
      <c r="I12">
        <v>99.348385229202108</v>
      </c>
      <c r="J12">
        <v>100</v>
      </c>
      <c r="K12">
        <v>98.221671330510304</v>
      </c>
    </row>
    <row r="13" spans="1:24" x14ac:dyDescent="0.45">
      <c r="A13">
        <v>1997</v>
      </c>
      <c r="B13">
        <f t="shared" si="0"/>
        <v>90.843876475267166</v>
      </c>
      <c r="C13">
        <v>53.687157412481803</v>
      </c>
      <c r="D13">
        <v>100</v>
      </c>
      <c r="E13">
        <v>94.989434473264026</v>
      </c>
      <c r="F13">
        <v>100</v>
      </c>
      <c r="G13">
        <v>100</v>
      </c>
      <c r="H13">
        <v>96.926319665751052</v>
      </c>
      <c r="I13">
        <v>100</v>
      </c>
      <c r="J13">
        <v>87.212844339377199</v>
      </c>
      <c r="K13">
        <v>84.779132386530506</v>
      </c>
    </row>
    <row r="14" spans="1:24" x14ac:dyDescent="0.45">
      <c r="A14">
        <v>1998</v>
      </c>
      <c r="B14">
        <f t="shared" si="0"/>
        <v>95.081599109515679</v>
      </c>
      <c r="C14">
        <v>79.1184860163075</v>
      </c>
      <c r="D14">
        <v>99.503690034657382</v>
      </c>
      <c r="E14">
        <v>91.390684743229002</v>
      </c>
      <c r="F14">
        <v>100</v>
      </c>
      <c r="G14">
        <v>99.522155517875575</v>
      </c>
      <c r="H14">
        <v>100</v>
      </c>
      <c r="I14">
        <v>99.881345609583079</v>
      </c>
      <c r="J14">
        <v>97.475402827996859</v>
      </c>
      <c r="K14">
        <v>88.842627235991699</v>
      </c>
    </row>
    <row r="15" spans="1:24" x14ac:dyDescent="0.45">
      <c r="A15">
        <v>1999</v>
      </c>
      <c r="B15">
        <f t="shared" si="0"/>
        <v>96.923826000419851</v>
      </c>
      <c r="C15">
        <v>88.162235786270102</v>
      </c>
      <c r="D15">
        <v>99.473057832503429</v>
      </c>
      <c r="E15">
        <v>96.381563379306172</v>
      </c>
      <c r="F15">
        <v>100</v>
      </c>
      <c r="G15">
        <v>100</v>
      </c>
      <c r="H15">
        <v>100</v>
      </c>
      <c r="I15">
        <v>98.165111990764871</v>
      </c>
      <c r="J15">
        <v>93.474201243449031</v>
      </c>
      <c r="K15">
        <v>96.658263771485025</v>
      </c>
    </row>
    <row r="16" spans="1:24" x14ac:dyDescent="0.45">
      <c r="A16">
        <v>2000</v>
      </c>
      <c r="B16">
        <f t="shared" si="0"/>
        <v>97.528434568748878</v>
      </c>
      <c r="C16">
        <v>91.563066937302096</v>
      </c>
      <c r="D16">
        <v>99.503589360147927</v>
      </c>
      <c r="E16">
        <v>96.798875555386672</v>
      </c>
      <c r="F16">
        <v>99.854157340915634</v>
      </c>
      <c r="G16">
        <v>100</v>
      </c>
      <c r="H16">
        <v>97.814155249933791</v>
      </c>
      <c r="I16">
        <v>98.034152952390869</v>
      </c>
      <c r="J16">
        <v>98.566650035643974</v>
      </c>
      <c r="K16">
        <v>95.621263687018811</v>
      </c>
      <c r="N16">
        <f t="shared" ref="N16:N28" si="1">AVERAGE(O16:X16)</f>
        <v>98.414303339982695</v>
      </c>
      <c r="R16">
        <v>98.414303339982695</v>
      </c>
    </row>
    <row r="17" spans="1:24" x14ac:dyDescent="0.45">
      <c r="A17">
        <v>2001</v>
      </c>
      <c r="B17">
        <f t="shared" si="0"/>
        <v>92.915068859803441</v>
      </c>
      <c r="C17">
        <v>90.352685604368887</v>
      </c>
      <c r="D17">
        <v>93.589201060750796</v>
      </c>
      <c r="E17">
        <v>93.788149731988526</v>
      </c>
      <c r="F17">
        <v>98.930405764545398</v>
      </c>
      <c r="G17">
        <v>100</v>
      </c>
      <c r="H17">
        <v>88.377690316659596</v>
      </c>
      <c r="I17">
        <v>100</v>
      </c>
      <c r="J17">
        <v>82.047629427880096</v>
      </c>
      <c r="K17">
        <v>89.149857832037696</v>
      </c>
      <c r="N17">
        <f t="shared" si="1"/>
        <v>81.966391339006606</v>
      </c>
      <c r="R17">
        <v>81.966391339006606</v>
      </c>
    </row>
    <row r="18" spans="1:24" x14ac:dyDescent="0.45">
      <c r="A18">
        <v>2002</v>
      </c>
      <c r="B18">
        <f t="shared" si="0"/>
        <v>91.403252918029324</v>
      </c>
      <c r="C18">
        <v>89.857890965813297</v>
      </c>
      <c r="D18">
        <v>100</v>
      </c>
      <c r="E18">
        <v>83.194545029913201</v>
      </c>
      <c r="F18">
        <v>100</v>
      </c>
      <c r="G18">
        <v>100</v>
      </c>
      <c r="H18">
        <v>91.827977744525839</v>
      </c>
      <c r="I18">
        <v>100</v>
      </c>
      <c r="J18">
        <v>75.481906758348899</v>
      </c>
      <c r="K18">
        <v>82.266955763662708</v>
      </c>
      <c r="N18">
        <f t="shared" si="1"/>
        <v>93.219193271087974</v>
      </c>
      <c r="R18">
        <v>86.572971464788992</v>
      </c>
      <c r="S18">
        <v>99.865415077386956</v>
      </c>
    </row>
    <row r="19" spans="1:24" x14ac:dyDescent="0.45">
      <c r="A19">
        <v>2003</v>
      </c>
      <c r="B19">
        <f t="shared" si="0"/>
        <v>95.345877458788181</v>
      </c>
      <c r="C19">
        <v>97.617439035215355</v>
      </c>
      <c r="D19">
        <v>100</v>
      </c>
      <c r="E19">
        <v>98.505754148211153</v>
      </c>
      <c r="F19">
        <v>99.953408010094293</v>
      </c>
      <c r="G19">
        <v>99.382925676012292</v>
      </c>
      <c r="H19">
        <v>98.835327297358972</v>
      </c>
      <c r="I19">
        <v>100</v>
      </c>
      <c r="J19">
        <v>79.591465441079805</v>
      </c>
      <c r="K19">
        <v>84.226577521121897</v>
      </c>
      <c r="N19">
        <f t="shared" si="1"/>
        <v>99.776399758870625</v>
      </c>
      <c r="R19">
        <v>99.921512916821044</v>
      </c>
      <c r="S19">
        <v>99.686874993505242</v>
      </c>
      <c r="V19">
        <v>99.720811366285574</v>
      </c>
    </row>
    <row r="20" spans="1:24" x14ac:dyDescent="0.45">
      <c r="A20">
        <v>2004</v>
      </c>
      <c r="B20">
        <f t="shared" si="0"/>
        <v>82.598348408472063</v>
      </c>
      <c r="C20">
        <v>66.593128762706201</v>
      </c>
      <c r="D20">
        <v>81.127401197134404</v>
      </c>
      <c r="E20">
        <v>78.923289506242099</v>
      </c>
      <c r="F20">
        <v>95.833531971857226</v>
      </c>
      <c r="G20">
        <v>100</v>
      </c>
      <c r="H20">
        <v>64.660433836474994</v>
      </c>
      <c r="I20">
        <v>94.139357240704797</v>
      </c>
      <c r="J20">
        <v>66.613905083564703</v>
      </c>
      <c r="K20">
        <v>95.494088077564058</v>
      </c>
      <c r="N20">
        <f t="shared" si="1"/>
        <v>86.637590866144521</v>
      </c>
      <c r="R20">
        <v>86.917876771796301</v>
      </c>
      <c r="S20">
        <v>89.509618919804396</v>
      </c>
      <c r="V20">
        <v>83.485276906832809</v>
      </c>
    </row>
    <row r="21" spans="1:24" x14ac:dyDescent="0.45">
      <c r="A21">
        <v>2005</v>
      </c>
      <c r="B21">
        <f t="shared" si="0"/>
        <v>82.071404244933149</v>
      </c>
      <c r="C21">
        <v>74.047675943045704</v>
      </c>
      <c r="D21">
        <v>72.186111350525806</v>
      </c>
      <c r="E21">
        <v>88.668710084958306</v>
      </c>
      <c r="F21">
        <v>94.297140026724293</v>
      </c>
      <c r="G21">
        <v>97.916481069950109</v>
      </c>
      <c r="H21">
        <v>61.820285040133498</v>
      </c>
      <c r="I21">
        <v>89.551184084046596</v>
      </c>
      <c r="J21">
        <v>62.346549803861102</v>
      </c>
      <c r="K21">
        <v>97.808500801152888</v>
      </c>
      <c r="N21">
        <f t="shared" si="1"/>
        <v>88.409967897889942</v>
      </c>
      <c r="R21">
        <v>90.113128869708561</v>
      </c>
      <c r="S21">
        <v>79.910587074572803</v>
      </c>
      <c r="V21">
        <v>89.972628466417206</v>
      </c>
      <c r="W21">
        <v>93.64352718086117</v>
      </c>
    </row>
    <row r="22" spans="1:24" x14ac:dyDescent="0.45">
      <c r="A22">
        <v>2006</v>
      </c>
      <c r="B22">
        <f t="shared" si="0"/>
        <v>75.09778526645691</v>
      </c>
      <c r="C22">
        <v>76.901346144511393</v>
      </c>
      <c r="D22">
        <v>78.820958172542305</v>
      </c>
      <c r="E22">
        <v>82.019552841763897</v>
      </c>
      <c r="F22">
        <v>71.749246686029608</v>
      </c>
      <c r="G22">
        <v>83.001231711803996</v>
      </c>
      <c r="H22">
        <v>50.019663018080102</v>
      </c>
      <c r="I22">
        <v>82.553435074791793</v>
      </c>
      <c r="J22">
        <v>60.439814973429499</v>
      </c>
      <c r="K22">
        <v>90.37481877515954</v>
      </c>
      <c r="N22">
        <f t="shared" si="1"/>
        <v>85.119348066438434</v>
      </c>
      <c r="O22">
        <v>90.687682767479643</v>
      </c>
      <c r="P22">
        <v>74.699662489848492</v>
      </c>
      <c r="Q22">
        <v>97.235045995430468</v>
      </c>
      <c r="R22">
        <v>64.086771728639093</v>
      </c>
      <c r="S22">
        <v>90.238391064960496</v>
      </c>
      <c r="V22">
        <v>95.058637934425477</v>
      </c>
      <c r="W22">
        <v>83.829244484285297</v>
      </c>
    </row>
    <row r="23" spans="1:24" x14ac:dyDescent="0.45">
      <c r="A23">
        <v>2007</v>
      </c>
      <c r="B23">
        <f t="shared" si="0"/>
        <v>62.987873087460734</v>
      </c>
      <c r="C23">
        <v>65.188370951967102</v>
      </c>
      <c r="D23">
        <v>55.108282538416603</v>
      </c>
      <c r="E23">
        <v>66.60961799353791</v>
      </c>
      <c r="F23">
        <v>40.424033558966698</v>
      </c>
      <c r="G23">
        <v>71.375306311974299</v>
      </c>
      <c r="H23">
        <v>50.727077805802402</v>
      </c>
      <c r="I23">
        <v>78.749028623999294</v>
      </c>
      <c r="J23">
        <v>53.320958152127602</v>
      </c>
      <c r="K23">
        <v>85.388181850354698</v>
      </c>
      <c r="N23">
        <f t="shared" si="1"/>
        <v>80.364913477535239</v>
      </c>
      <c r="O23">
        <v>99.735751796472314</v>
      </c>
      <c r="P23">
        <v>85.443289957691803</v>
      </c>
      <c r="Q23">
        <v>88.215709799569595</v>
      </c>
      <c r="R23">
        <v>69.233069240134697</v>
      </c>
      <c r="S23">
        <v>94.20191923738868</v>
      </c>
      <c r="V23">
        <v>63.2141256347767</v>
      </c>
      <c r="W23">
        <v>62.510528676713001</v>
      </c>
    </row>
    <row r="24" spans="1:24" x14ac:dyDescent="0.45">
      <c r="A24">
        <v>2008</v>
      </c>
      <c r="B24">
        <f t="shared" si="0"/>
        <v>57.549638391218295</v>
      </c>
      <c r="C24">
        <v>60.222698332869903</v>
      </c>
      <c r="D24">
        <v>48.212048068054102</v>
      </c>
      <c r="E24">
        <v>47.206745079338901</v>
      </c>
      <c r="F24">
        <v>27.642421569443897</v>
      </c>
      <c r="G24">
        <v>85.466999428595699</v>
      </c>
      <c r="H24">
        <v>41.215969794789203</v>
      </c>
      <c r="I24">
        <v>62.116693518996797</v>
      </c>
      <c r="J24">
        <v>50.332876053215898</v>
      </c>
      <c r="K24">
        <v>95.530293675660289</v>
      </c>
      <c r="N24">
        <f t="shared" si="1"/>
        <v>74.026920885316272</v>
      </c>
      <c r="O24">
        <v>97.523513004160264</v>
      </c>
      <c r="P24">
        <v>63.178391230853798</v>
      </c>
      <c r="Q24">
        <v>82.739892984378798</v>
      </c>
      <c r="R24">
        <v>66.377837055864902</v>
      </c>
      <c r="S24">
        <v>80.658100898883305</v>
      </c>
      <c r="V24">
        <v>50.743612704815298</v>
      </c>
      <c r="W24">
        <v>76.967098318257499</v>
      </c>
    </row>
    <row r="25" spans="1:24" x14ac:dyDescent="0.45">
      <c r="A25">
        <v>2009</v>
      </c>
      <c r="B25">
        <f t="shared" si="0"/>
        <v>56.121849169427065</v>
      </c>
      <c r="C25">
        <v>74.622223673503996</v>
      </c>
      <c r="D25">
        <v>45.534233789788502</v>
      </c>
      <c r="E25">
        <v>47.247811200594697</v>
      </c>
      <c r="F25">
        <v>30.253616193656697</v>
      </c>
      <c r="G25">
        <v>82.417403499819301</v>
      </c>
      <c r="H25">
        <v>36.252555407985703</v>
      </c>
      <c r="I25">
        <v>66.309739005288407</v>
      </c>
      <c r="J25">
        <v>37.799029690530404</v>
      </c>
      <c r="K25">
        <v>84.660030063675805</v>
      </c>
      <c r="N25">
        <f t="shared" si="1"/>
        <v>80.824121107927894</v>
      </c>
      <c r="O25">
        <v>90.012517199450741</v>
      </c>
      <c r="P25">
        <v>85.662183486544393</v>
      </c>
      <c r="Q25">
        <v>97.97442934370423</v>
      </c>
      <c r="R25">
        <v>69.556822419329905</v>
      </c>
      <c r="S25">
        <v>99.543160678131358</v>
      </c>
      <c r="V25">
        <v>57.3570268928041</v>
      </c>
      <c r="W25">
        <v>65.662707735530503</v>
      </c>
    </row>
    <row r="26" spans="1:24" x14ac:dyDescent="0.45">
      <c r="A26">
        <v>2010</v>
      </c>
      <c r="B26">
        <f t="shared" si="0"/>
        <v>48.094853719444153</v>
      </c>
      <c r="C26">
        <v>54.8372726222197</v>
      </c>
      <c r="D26">
        <v>29.975198377565405</v>
      </c>
      <c r="E26">
        <v>43.229788472026101</v>
      </c>
      <c r="F26">
        <v>20.891227433268995</v>
      </c>
      <c r="G26">
        <v>85.9361439307593</v>
      </c>
      <c r="H26">
        <v>28.611222416343793</v>
      </c>
      <c r="I26">
        <v>65.186061833863903</v>
      </c>
      <c r="J26">
        <v>29.735366850760698</v>
      </c>
      <c r="K26">
        <v>74.451401538189501</v>
      </c>
      <c r="N26">
        <f t="shared" si="1"/>
        <v>77.705895920476209</v>
      </c>
      <c r="O26">
        <v>74.858888362389592</v>
      </c>
      <c r="P26">
        <v>86.4262933275444</v>
      </c>
      <c r="Q26">
        <v>97.360228187703527</v>
      </c>
      <c r="R26">
        <v>47.385308735552599</v>
      </c>
      <c r="S26">
        <v>100</v>
      </c>
      <c r="T26">
        <v>100</v>
      </c>
      <c r="V26">
        <v>62.045418711016403</v>
      </c>
      <c r="W26">
        <v>53.571030039603102</v>
      </c>
    </row>
    <row r="27" spans="1:24" x14ac:dyDescent="0.45">
      <c r="A27">
        <v>2011</v>
      </c>
      <c r="B27">
        <f t="shared" si="0"/>
        <v>37.197597621429459</v>
      </c>
      <c r="C27">
        <v>48.950937777053603</v>
      </c>
      <c r="D27">
        <v>27.483433026218407</v>
      </c>
      <c r="E27">
        <v>41.670835789839998</v>
      </c>
      <c r="F27">
        <v>11.631395926663203</v>
      </c>
      <c r="G27">
        <v>49.974002530990802</v>
      </c>
      <c r="H27">
        <v>17.148425824448594</v>
      </c>
      <c r="I27">
        <v>57.537549893591901</v>
      </c>
      <c r="J27">
        <v>23.783280477015097</v>
      </c>
      <c r="K27">
        <v>56.598517347043497</v>
      </c>
      <c r="N27">
        <f t="shared" si="1"/>
        <v>72.880485754284607</v>
      </c>
      <c r="O27">
        <v>70.245069555116899</v>
      </c>
      <c r="P27">
        <v>82.046991536611401</v>
      </c>
      <c r="Q27">
        <v>97.592611985299584</v>
      </c>
      <c r="R27">
        <v>38.302290849681803</v>
      </c>
      <c r="S27">
        <v>99.079809033159563</v>
      </c>
      <c r="T27">
        <v>96.242791540369055</v>
      </c>
      <c r="U27">
        <v>68.711975741751601</v>
      </c>
      <c r="V27">
        <v>54.225126090557502</v>
      </c>
      <c r="W27">
        <v>52.844684551114398</v>
      </c>
      <c r="X27">
        <v>69.513506659184202</v>
      </c>
    </row>
    <row r="28" spans="1:24" x14ac:dyDescent="0.45">
      <c r="A28">
        <v>2012</v>
      </c>
      <c r="B28">
        <f t="shared" si="0"/>
        <v>51.994016661343849</v>
      </c>
      <c r="C28">
        <v>72.371654876592999</v>
      </c>
      <c r="D28">
        <v>32.356665944711494</v>
      </c>
      <c r="E28">
        <v>68.256570938997299</v>
      </c>
      <c r="F28">
        <v>20.104316758022193</v>
      </c>
      <c r="G28">
        <v>62.9908156542554</v>
      </c>
      <c r="H28">
        <v>33.061960688443193</v>
      </c>
      <c r="I28">
        <v>66.467647579682392</v>
      </c>
      <c r="J28">
        <v>34.553342641272295</v>
      </c>
      <c r="K28">
        <v>77.783174870117307</v>
      </c>
      <c r="N28">
        <f t="shared" si="1"/>
        <v>80.126890899322532</v>
      </c>
      <c r="O28">
        <v>77.041141749217104</v>
      </c>
      <c r="P28">
        <v>97.674193703987001</v>
      </c>
      <c r="Q28">
        <v>99.499587231954507</v>
      </c>
      <c r="R28">
        <v>50.893745797424799</v>
      </c>
      <c r="S28">
        <v>99.583801213719255</v>
      </c>
      <c r="T28">
        <v>94.421082195551435</v>
      </c>
      <c r="U28">
        <v>75.760059129772003</v>
      </c>
      <c r="V28">
        <v>60.0751296795355</v>
      </c>
      <c r="W28">
        <v>66.030218944736305</v>
      </c>
      <c r="X28">
        <v>80.289949347327394</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29"/>
  <sheetViews>
    <sheetView workbookViewId="0">
      <selection sqref="A1:H29"/>
    </sheetView>
  </sheetViews>
  <sheetFormatPr defaultRowHeight="14.25" x14ac:dyDescent="0.45"/>
  <sheetData>
    <row r="1" spans="1:8" x14ac:dyDescent="0.45">
      <c r="A1" t="s">
        <v>152</v>
      </c>
    </row>
    <row r="2" spans="1:8" x14ac:dyDescent="0.45">
      <c r="A2" t="s">
        <v>127</v>
      </c>
      <c r="B2" t="s">
        <v>93</v>
      </c>
      <c r="C2" t="s">
        <v>3</v>
      </c>
      <c r="D2" t="s">
        <v>4</v>
      </c>
      <c r="E2" t="s">
        <v>6</v>
      </c>
      <c r="F2" t="s">
        <v>10</v>
      </c>
      <c r="G2" t="s">
        <v>18</v>
      </c>
      <c r="H2" t="s">
        <v>23</v>
      </c>
    </row>
    <row r="3" spans="1:8" x14ac:dyDescent="0.45">
      <c r="C3" t="s">
        <v>24</v>
      </c>
      <c r="D3" t="s">
        <v>27</v>
      </c>
      <c r="E3" t="s">
        <v>32</v>
      </c>
      <c r="F3" t="s">
        <v>34</v>
      </c>
      <c r="G3" t="s">
        <v>36</v>
      </c>
      <c r="H3" t="s">
        <v>53</v>
      </c>
    </row>
    <row r="4" spans="1:8" x14ac:dyDescent="0.45">
      <c r="C4" t="s">
        <v>67</v>
      </c>
      <c r="D4" t="s">
        <v>70</v>
      </c>
      <c r="E4" t="s">
        <v>75</v>
      </c>
      <c r="F4" t="s">
        <v>83</v>
      </c>
      <c r="G4" t="s">
        <v>84</v>
      </c>
    </row>
    <row r="5" spans="1:8" x14ac:dyDescent="0.45">
      <c r="B5" t="s">
        <v>94</v>
      </c>
      <c r="C5" t="s">
        <v>8</v>
      </c>
      <c r="D5" t="s">
        <v>46</v>
      </c>
      <c r="E5" t="s">
        <v>56</v>
      </c>
      <c r="F5" t="s">
        <v>71</v>
      </c>
      <c r="G5" t="s">
        <v>72</v>
      </c>
      <c r="H5" t="s">
        <v>74</v>
      </c>
    </row>
    <row r="6" spans="1:8" x14ac:dyDescent="0.45">
      <c r="B6" t="s">
        <v>145</v>
      </c>
      <c r="C6" t="s">
        <v>97</v>
      </c>
      <c r="D6" t="s">
        <v>98</v>
      </c>
      <c r="E6" t="s">
        <v>11</v>
      </c>
      <c r="F6" t="s">
        <v>13</v>
      </c>
      <c r="G6" t="s">
        <v>17</v>
      </c>
      <c r="H6" t="s">
        <v>19</v>
      </c>
    </row>
    <row r="7" spans="1:8" x14ac:dyDescent="0.45">
      <c r="C7" t="s">
        <v>22</v>
      </c>
      <c r="D7" t="s">
        <v>26</v>
      </c>
      <c r="E7" t="s">
        <v>28</v>
      </c>
      <c r="F7" t="s">
        <v>29</v>
      </c>
      <c r="G7" t="s">
        <v>30</v>
      </c>
      <c r="H7" t="s">
        <v>33</v>
      </c>
    </row>
    <row r="8" spans="1:8" x14ac:dyDescent="0.45">
      <c r="C8" t="s">
        <v>37</v>
      </c>
      <c r="D8" t="s">
        <v>39</v>
      </c>
      <c r="E8" t="s">
        <v>44</v>
      </c>
      <c r="F8" t="s">
        <v>49</v>
      </c>
      <c r="G8" t="s">
        <v>51</v>
      </c>
      <c r="H8" t="s">
        <v>54</v>
      </c>
    </row>
    <row r="9" spans="1:8" x14ac:dyDescent="0.45">
      <c r="C9" t="s">
        <v>58</v>
      </c>
      <c r="D9" t="s">
        <v>59</v>
      </c>
      <c r="E9" t="s">
        <v>60</v>
      </c>
      <c r="F9" t="s">
        <v>61</v>
      </c>
      <c r="G9" t="s">
        <v>62</v>
      </c>
      <c r="H9" t="s">
        <v>63</v>
      </c>
    </row>
    <row r="10" spans="1:8" x14ac:dyDescent="0.45">
      <c r="C10" t="s">
        <v>68</v>
      </c>
      <c r="D10" t="s">
        <v>73</v>
      </c>
      <c r="E10" t="s">
        <v>76</v>
      </c>
      <c r="F10" t="s">
        <v>77</v>
      </c>
      <c r="G10" t="s">
        <v>80</v>
      </c>
      <c r="H10" t="s">
        <v>85</v>
      </c>
    </row>
    <row r="11" spans="1:8" x14ac:dyDescent="0.45">
      <c r="B11" t="s">
        <v>95</v>
      </c>
      <c r="C11" t="s">
        <v>5</v>
      </c>
      <c r="D11" t="s">
        <v>7</v>
      </c>
      <c r="E11" t="s">
        <v>9</v>
      </c>
      <c r="F11" t="s">
        <v>12</v>
      </c>
      <c r="G11" t="s">
        <v>14</v>
      </c>
      <c r="H11" t="s">
        <v>15</v>
      </c>
    </row>
    <row r="12" spans="1:8" x14ac:dyDescent="0.45">
      <c r="C12" t="s">
        <v>16</v>
      </c>
      <c r="D12" t="s">
        <v>20</v>
      </c>
      <c r="E12" t="s">
        <v>21</v>
      </c>
      <c r="F12" t="s">
        <v>25</v>
      </c>
      <c r="G12" t="s">
        <v>29</v>
      </c>
      <c r="H12" t="s">
        <v>31</v>
      </c>
    </row>
    <row r="13" spans="1:8" x14ac:dyDescent="0.45">
      <c r="C13" t="s">
        <v>35</v>
      </c>
      <c r="D13" t="s">
        <v>38</v>
      </c>
      <c r="E13" t="s">
        <v>40</v>
      </c>
      <c r="F13" t="s">
        <v>41</v>
      </c>
      <c r="G13" t="s">
        <v>42</v>
      </c>
      <c r="H13" t="s">
        <v>43</v>
      </c>
    </row>
    <row r="14" spans="1:8" x14ac:dyDescent="0.45">
      <c r="C14" t="s">
        <v>45</v>
      </c>
      <c r="D14" t="s">
        <v>47</v>
      </c>
      <c r="E14" t="s">
        <v>48</v>
      </c>
      <c r="F14" t="s">
        <v>50</v>
      </c>
      <c r="G14" t="s">
        <v>52</v>
      </c>
      <c r="H14" t="s">
        <v>55</v>
      </c>
    </row>
    <row r="15" spans="1:8" x14ac:dyDescent="0.45">
      <c r="C15" t="s">
        <v>57</v>
      </c>
      <c r="D15" t="s">
        <v>64</v>
      </c>
      <c r="E15" t="s">
        <v>65</v>
      </c>
      <c r="F15" t="s">
        <v>99</v>
      </c>
      <c r="G15" t="s">
        <v>100</v>
      </c>
      <c r="H15" t="s">
        <v>66</v>
      </c>
    </row>
    <row r="16" spans="1:8" x14ac:dyDescent="0.45">
      <c r="C16" t="s">
        <v>69</v>
      </c>
      <c r="D16" t="s">
        <v>78</v>
      </c>
      <c r="E16" t="s">
        <v>79</v>
      </c>
      <c r="F16" t="s">
        <v>81</v>
      </c>
      <c r="G16" t="s">
        <v>82</v>
      </c>
      <c r="H16" t="s">
        <v>86</v>
      </c>
    </row>
    <row r="17" spans="1:8" x14ac:dyDescent="0.45">
      <c r="C17" t="s">
        <v>87</v>
      </c>
    </row>
    <row r="19" spans="1:8" x14ac:dyDescent="0.45">
      <c r="A19" t="s">
        <v>146</v>
      </c>
      <c r="B19" t="s">
        <v>90</v>
      </c>
      <c r="C19" t="s">
        <v>4</v>
      </c>
      <c r="D19" t="s">
        <v>6</v>
      </c>
      <c r="E19" t="s">
        <v>10</v>
      </c>
      <c r="F19" t="s">
        <v>18</v>
      </c>
      <c r="G19" t="s">
        <v>23</v>
      </c>
      <c r="H19" t="s">
        <v>24</v>
      </c>
    </row>
    <row r="20" spans="1:8" x14ac:dyDescent="0.45">
      <c r="C20" t="s">
        <v>32</v>
      </c>
      <c r="D20" t="s">
        <v>36</v>
      </c>
      <c r="E20" t="s">
        <v>53</v>
      </c>
      <c r="F20" t="s">
        <v>74</v>
      </c>
      <c r="G20" t="s">
        <v>75</v>
      </c>
      <c r="H20" t="s">
        <v>83</v>
      </c>
    </row>
    <row r="21" spans="1:8" x14ac:dyDescent="0.45">
      <c r="C21" t="s">
        <v>84</v>
      </c>
    </row>
    <row r="22" spans="1:8" x14ac:dyDescent="0.45">
      <c r="B22" t="s">
        <v>91</v>
      </c>
      <c r="C22" t="s">
        <v>3</v>
      </c>
      <c r="D22" t="s">
        <v>22</v>
      </c>
      <c r="E22" t="s">
        <v>34</v>
      </c>
      <c r="F22" t="s">
        <v>54</v>
      </c>
      <c r="G22" t="s">
        <v>56</v>
      </c>
      <c r="H22" t="s">
        <v>63</v>
      </c>
    </row>
    <row r="23" spans="1:8" x14ac:dyDescent="0.45">
      <c r="C23" t="s">
        <v>72</v>
      </c>
    </row>
    <row r="24" spans="1:8" x14ac:dyDescent="0.45">
      <c r="B24" t="s">
        <v>92</v>
      </c>
      <c r="C24" t="s">
        <v>12</v>
      </c>
      <c r="D24" t="s">
        <v>17</v>
      </c>
      <c r="E24" t="s">
        <v>49</v>
      </c>
      <c r="F24" t="s">
        <v>62</v>
      </c>
      <c r="G24" t="s">
        <v>70</v>
      </c>
    </row>
    <row r="26" spans="1:8" x14ac:dyDescent="0.45">
      <c r="A26" t="s">
        <v>147</v>
      </c>
      <c r="B26" t="s">
        <v>88</v>
      </c>
      <c r="C26" t="s">
        <v>3</v>
      </c>
      <c r="D26" t="s">
        <v>6</v>
      </c>
      <c r="E26" t="s">
        <v>10</v>
      </c>
      <c r="F26" t="s">
        <v>23</v>
      </c>
      <c r="G26" t="s">
        <v>24</v>
      </c>
      <c r="H26" t="s">
        <v>53</v>
      </c>
    </row>
    <row r="27" spans="1:8" x14ac:dyDescent="0.45">
      <c r="C27" t="s">
        <v>70</v>
      </c>
      <c r="D27" t="s">
        <v>83</v>
      </c>
      <c r="E27" t="s">
        <v>84</v>
      </c>
    </row>
    <row r="28" spans="1:8" x14ac:dyDescent="0.45">
      <c r="B28" t="s">
        <v>89</v>
      </c>
      <c r="C28" t="s">
        <v>9</v>
      </c>
      <c r="D28" t="s">
        <v>26</v>
      </c>
      <c r="E28" t="s">
        <v>27</v>
      </c>
      <c r="F28" t="s">
        <v>34</v>
      </c>
      <c r="G28" t="s">
        <v>36</v>
      </c>
      <c r="H28" t="s">
        <v>46</v>
      </c>
    </row>
    <row r="29" spans="1:8" x14ac:dyDescent="0.45">
      <c r="C29" t="s">
        <v>49</v>
      </c>
      <c r="D29" t="s">
        <v>54</v>
      </c>
      <c r="E29" t="s">
        <v>67</v>
      </c>
      <c r="F29" t="s">
        <v>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28"/>
  <sheetViews>
    <sheetView workbookViewId="0">
      <selection sqref="A1:B2"/>
    </sheetView>
  </sheetViews>
  <sheetFormatPr defaultRowHeight="14.25" x14ac:dyDescent="0.45"/>
  <cols>
    <col min="3" max="3" width="11.6640625" customWidth="1"/>
  </cols>
  <sheetData>
    <row r="1" spans="1:3" x14ac:dyDescent="0.45">
      <c r="A1" t="s">
        <v>1</v>
      </c>
      <c r="B1" t="s">
        <v>2</v>
      </c>
      <c r="C1" t="s">
        <v>106</v>
      </c>
    </row>
    <row r="2" spans="1:3" x14ac:dyDescent="0.45">
      <c r="A2">
        <v>1986</v>
      </c>
      <c r="B2">
        <v>84.855086277107446</v>
      </c>
      <c r="C2" s="2">
        <v>0</v>
      </c>
    </row>
    <row r="3" spans="1:3" x14ac:dyDescent="0.45">
      <c r="A3">
        <v>1987</v>
      </c>
      <c r="B3">
        <v>82.462951051744881</v>
      </c>
      <c r="C3" s="2">
        <v>0</v>
      </c>
    </row>
    <row r="4" spans="1:3" x14ac:dyDescent="0.45">
      <c r="A4">
        <v>1988</v>
      </c>
      <c r="B4">
        <v>82.549737433812993</v>
      </c>
      <c r="C4" s="2">
        <v>0</v>
      </c>
    </row>
    <row r="5" spans="1:3" x14ac:dyDescent="0.45">
      <c r="A5">
        <v>1989</v>
      </c>
      <c r="B5">
        <v>83.599958701330152</v>
      </c>
      <c r="C5" s="2">
        <v>0</v>
      </c>
    </row>
    <row r="6" spans="1:3" x14ac:dyDescent="0.45">
      <c r="A6">
        <v>1990</v>
      </c>
      <c r="B6">
        <v>99.159077480761312</v>
      </c>
      <c r="C6" s="2">
        <v>0</v>
      </c>
    </row>
    <row r="7" spans="1:3" x14ac:dyDescent="0.45">
      <c r="A7">
        <v>1991</v>
      </c>
      <c r="B7">
        <v>97.10569159824361</v>
      </c>
      <c r="C7" s="2">
        <v>0</v>
      </c>
    </row>
    <row r="8" spans="1:3" x14ac:dyDescent="0.45">
      <c r="A8">
        <v>1992</v>
      </c>
      <c r="B8">
        <v>82.635466939271083</v>
      </c>
      <c r="C8" s="2">
        <v>0</v>
      </c>
    </row>
    <row r="9" spans="1:3" x14ac:dyDescent="0.45">
      <c r="A9">
        <v>1993</v>
      </c>
      <c r="B9">
        <v>96.522490501650068</v>
      </c>
      <c r="C9" s="2">
        <v>0</v>
      </c>
    </row>
    <row r="10" spans="1:3" x14ac:dyDescent="0.45">
      <c r="A10">
        <v>1994</v>
      </c>
      <c r="B10">
        <v>94.951016414520751</v>
      </c>
      <c r="C10" s="2">
        <v>0</v>
      </c>
    </row>
    <row r="11" spans="1:3" x14ac:dyDescent="0.45">
      <c r="A11">
        <v>1995</v>
      </c>
      <c r="B11">
        <v>93.937703562861358</v>
      </c>
      <c r="C11" s="2">
        <v>0</v>
      </c>
    </row>
    <row r="12" spans="1:3" x14ac:dyDescent="0.45">
      <c r="A12">
        <v>1996</v>
      </c>
      <c r="B12">
        <v>97.468633000528172</v>
      </c>
      <c r="C12" s="2">
        <v>0</v>
      </c>
    </row>
    <row r="13" spans="1:3" x14ac:dyDescent="0.45">
      <c r="A13">
        <v>1997</v>
      </c>
      <c r="B13">
        <v>78.755112456432116</v>
      </c>
      <c r="C13" s="2">
        <v>0</v>
      </c>
    </row>
    <row r="14" spans="1:3" x14ac:dyDescent="0.45">
      <c r="A14">
        <v>1998</v>
      </c>
      <c r="B14">
        <v>81.808757948586106</v>
      </c>
      <c r="C14" s="2">
        <v>0</v>
      </c>
    </row>
    <row r="15" spans="1:3" x14ac:dyDescent="0.45">
      <c r="A15">
        <v>1999</v>
      </c>
      <c r="B15">
        <v>86.210223055686484</v>
      </c>
      <c r="C15" s="2">
        <v>0</v>
      </c>
    </row>
    <row r="16" spans="1:3" x14ac:dyDescent="0.45">
      <c r="A16">
        <v>2000</v>
      </c>
      <c r="B16">
        <v>79.523476226793775</v>
      </c>
      <c r="C16" s="2">
        <v>0</v>
      </c>
    </row>
    <row r="17" spans="1:3" x14ac:dyDescent="0.45">
      <c r="A17">
        <v>2001</v>
      </c>
      <c r="B17">
        <v>78.720662977866255</v>
      </c>
      <c r="C17" s="2">
        <v>1</v>
      </c>
    </row>
    <row r="18" spans="1:3" x14ac:dyDescent="0.45">
      <c r="A18">
        <v>2002</v>
      </c>
      <c r="B18">
        <v>77.103727915595698</v>
      </c>
      <c r="C18" s="2">
        <v>0</v>
      </c>
    </row>
    <row r="19" spans="1:3" x14ac:dyDescent="0.45">
      <c r="A19">
        <v>2003</v>
      </c>
      <c r="B19">
        <v>81.765042018652835</v>
      </c>
      <c r="C19" s="2">
        <v>0</v>
      </c>
    </row>
    <row r="20" spans="1:3" x14ac:dyDescent="0.45">
      <c r="A20">
        <v>2004</v>
      </c>
      <c r="B20">
        <v>72.993010814901936</v>
      </c>
      <c r="C20" s="2">
        <v>0</v>
      </c>
    </row>
    <row r="21" spans="1:3" x14ac:dyDescent="0.45">
      <c r="A21">
        <v>2005</v>
      </c>
      <c r="B21">
        <v>76.80544804690598</v>
      </c>
      <c r="C21" s="2">
        <v>0</v>
      </c>
    </row>
    <row r="22" spans="1:3" x14ac:dyDescent="0.45">
      <c r="A22">
        <v>2006</v>
      </c>
      <c r="B22">
        <v>68.579497422165488</v>
      </c>
      <c r="C22" s="2">
        <v>0</v>
      </c>
    </row>
    <row r="23" spans="1:3" x14ac:dyDescent="0.45">
      <c r="A23">
        <v>2007</v>
      </c>
      <c r="B23">
        <v>62.650165906891992</v>
      </c>
      <c r="C23" s="2">
        <v>0</v>
      </c>
    </row>
    <row r="24" spans="1:3" x14ac:dyDescent="0.45">
      <c r="A24">
        <v>2008</v>
      </c>
      <c r="B24">
        <v>61.510520091751474</v>
      </c>
      <c r="C24" s="2">
        <v>1</v>
      </c>
    </row>
    <row r="25" spans="1:3" x14ac:dyDescent="0.45">
      <c r="A25">
        <v>2009</v>
      </c>
      <c r="B25">
        <v>62.804745240605975</v>
      </c>
      <c r="C25" s="2">
        <v>1</v>
      </c>
    </row>
    <row r="26" spans="1:3" x14ac:dyDescent="0.45">
      <c r="A26">
        <v>2010</v>
      </c>
      <c r="B26">
        <v>58.064171738242273</v>
      </c>
      <c r="C26" s="2">
        <v>0</v>
      </c>
    </row>
    <row r="27" spans="1:3" x14ac:dyDescent="0.45">
      <c r="A27">
        <v>2011</v>
      </c>
      <c r="B27">
        <v>58.020248509200336</v>
      </c>
      <c r="C27" s="2">
        <v>0</v>
      </c>
    </row>
    <row r="28" spans="1:3" x14ac:dyDescent="0.45">
      <c r="A28">
        <v>2012</v>
      </c>
      <c r="B28">
        <v>60.778405106120928</v>
      </c>
      <c r="C28" s="2">
        <v>0</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28"/>
  <sheetViews>
    <sheetView workbookViewId="0">
      <selection activeCell="J26" sqref="J26"/>
    </sheetView>
  </sheetViews>
  <sheetFormatPr defaultRowHeight="14.25" x14ac:dyDescent="0.45"/>
  <sheetData>
    <row r="1" spans="1:3" x14ac:dyDescent="0.45">
      <c r="A1" t="s">
        <v>1</v>
      </c>
      <c r="B1" t="s">
        <v>103</v>
      </c>
      <c r="C1" t="s">
        <v>106</v>
      </c>
    </row>
    <row r="2" spans="1:3" x14ac:dyDescent="0.45">
      <c r="A2">
        <v>1986</v>
      </c>
      <c r="B2">
        <v>55.871206542264275</v>
      </c>
      <c r="C2" s="2">
        <v>0</v>
      </c>
    </row>
    <row r="3" spans="1:3" x14ac:dyDescent="0.45">
      <c r="A3">
        <v>1987</v>
      </c>
      <c r="B3">
        <v>93.46268871345147</v>
      </c>
      <c r="C3" s="2">
        <v>0</v>
      </c>
    </row>
    <row r="4" spans="1:3" x14ac:dyDescent="0.45">
      <c r="A4">
        <v>1988</v>
      </c>
      <c r="B4">
        <v>95.208509458620625</v>
      </c>
      <c r="C4" s="2">
        <v>0</v>
      </c>
    </row>
    <row r="5" spans="1:3" x14ac:dyDescent="0.45">
      <c r="A5">
        <v>1989</v>
      </c>
      <c r="B5">
        <v>83.535492492588773</v>
      </c>
      <c r="C5" s="2">
        <v>0</v>
      </c>
    </row>
    <row r="6" spans="1:3" x14ac:dyDescent="0.45">
      <c r="A6">
        <v>1990</v>
      </c>
      <c r="B6">
        <v>99.969798076194635</v>
      </c>
      <c r="C6" s="2">
        <v>0</v>
      </c>
    </row>
    <row r="7" spans="1:3" x14ac:dyDescent="0.45">
      <c r="A7">
        <v>1991</v>
      </c>
      <c r="B7">
        <v>99.414265097441458</v>
      </c>
      <c r="C7" s="2">
        <v>0</v>
      </c>
    </row>
    <row r="8" spans="1:3" x14ac:dyDescent="0.45">
      <c r="A8">
        <v>1992</v>
      </c>
      <c r="B8">
        <v>70.700828611097819</v>
      </c>
      <c r="C8" s="2">
        <v>0</v>
      </c>
    </row>
    <row r="9" spans="1:3" x14ac:dyDescent="0.45">
      <c r="A9">
        <v>1993</v>
      </c>
      <c r="B9">
        <v>91.051162727203945</v>
      </c>
      <c r="C9" s="2">
        <v>0</v>
      </c>
    </row>
    <row r="10" spans="1:3" x14ac:dyDescent="0.45">
      <c r="A10">
        <v>1994</v>
      </c>
      <c r="B10">
        <v>94.818755463362209</v>
      </c>
      <c r="C10" s="2">
        <v>0</v>
      </c>
    </row>
    <row r="11" spans="1:3" x14ac:dyDescent="0.45">
      <c r="A11">
        <v>1995</v>
      </c>
      <c r="B11">
        <v>98.579461559337275</v>
      </c>
      <c r="C11" s="2">
        <v>0</v>
      </c>
    </row>
    <row r="12" spans="1:3" x14ac:dyDescent="0.45">
      <c r="A12">
        <v>1996</v>
      </c>
      <c r="B12">
        <v>96.958204669338258</v>
      </c>
      <c r="C12" s="2">
        <v>0</v>
      </c>
    </row>
    <row r="13" spans="1:3" x14ac:dyDescent="0.45">
      <c r="A13">
        <v>1997</v>
      </c>
      <c r="B13">
        <v>95.985681512778584</v>
      </c>
      <c r="C13" s="2">
        <v>0</v>
      </c>
    </row>
    <row r="14" spans="1:3" x14ac:dyDescent="0.45">
      <c r="A14">
        <v>1998</v>
      </c>
      <c r="B14">
        <v>96.688222069848038</v>
      </c>
      <c r="C14" s="2">
        <v>0</v>
      </c>
    </row>
    <row r="15" spans="1:3" x14ac:dyDescent="0.45">
      <c r="A15">
        <v>1999</v>
      </c>
      <c r="B15">
        <v>96.348008857647613</v>
      </c>
      <c r="C15" s="2">
        <v>0</v>
      </c>
    </row>
    <row r="16" spans="1:3" x14ac:dyDescent="0.45">
      <c r="A16">
        <v>2000</v>
      </c>
      <c r="B16">
        <v>97.100090948374515</v>
      </c>
      <c r="C16" s="2">
        <v>0</v>
      </c>
    </row>
    <row r="17" spans="1:3" x14ac:dyDescent="0.45">
      <c r="A17">
        <v>2001</v>
      </c>
      <c r="B17">
        <v>96.928596973555273</v>
      </c>
      <c r="C17" s="2">
        <v>1</v>
      </c>
    </row>
    <row r="18" spans="1:3" x14ac:dyDescent="0.45">
      <c r="A18">
        <v>2002</v>
      </c>
      <c r="B18">
        <v>98.312560720232</v>
      </c>
      <c r="C18" s="2">
        <v>0</v>
      </c>
    </row>
    <row r="19" spans="1:3" x14ac:dyDescent="0.45">
      <c r="A19">
        <v>2003</v>
      </c>
      <c r="B19">
        <v>98.309244685691269</v>
      </c>
      <c r="C19" s="2">
        <v>0</v>
      </c>
    </row>
    <row r="20" spans="1:3" x14ac:dyDescent="0.45">
      <c r="A20">
        <v>2004</v>
      </c>
      <c r="B20">
        <v>82.009378814788121</v>
      </c>
      <c r="C20" s="2">
        <v>0</v>
      </c>
    </row>
    <row r="21" spans="1:3" x14ac:dyDescent="0.45">
      <c r="A21">
        <v>2005</v>
      </c>
      <c r="B21">
        <v>57.152299033146441</v>
      </c>
      <c r="C21" s="2">
        <v>0</v>
      </c>
    </row>
    <row r="22" spans="1:3" x14ac:dyDescent="0.45">
      <c r="A22">
        <v>2006</v>
      </c>
      <c r="B22">
        <v>76.348197134965616</v>
      </c>
      <c r="C22" s="2">
        <v>0</v>
      </c>
    </row>
    <row r="23" spans="1:3" x14ac:dyDescent="0.45">
      <c r="A23">
        <v>2007</v>
      </c>
      <c r="B23">
        <v>85.970600509498695</v>
      </c>
      <c r="C23" s="2">
        <v>0</v>
      </c>
    </row>
    <row r="24" spans="1:3" x14ac:dyDescent="0.45">
      <c r="A24">
        <v>2008</v>
      </c>
      <c r="B24">
        <v>75.99952774702821</v>
      </c>
      <c r="C24" s="2">
        <v>1</v>
      </c>
    </row>
    <row r="25" spans="1:3" x14ac:dyDescent="0.45">
      <c r="A25">
        <v>2009</v>
      </c>
      <c r="B25">
        <v>61.283501766373909</v>
      </c>
      <c r="C25" s="2">
        <v>1</v>
      </c>
    </row>
    <row r="26" spans="1:3" x14ac:dyDescent="0.45">
      <c r="A26">
        <v>2010</v>
      </c>
      <c r="B26">
        <v>59.315693542428818</v>
      </c>
      <c r="C26" s="2">
        <v>0</v>
      </c>
    </row>
    <row r="27" spans="1:3" x14ac:dyDescent="0.45">
      <c r="A27">
        <v>2011</v>
      </c>
      <c r="B27">
        <v>55.997925212664448</v>
      </c>
      <c r="C27" s="2">
        <v>0</v>
      </c>
    </row>
    <row r="28" spans="1:3" x14ac:dyDescent="0.45">
      <c r="A28">
        <v>2012</v>
      </c>
      <c r="B28">
        <v>51.827720461515611</v>
      </c>
      <c r="C28" s="2">
        <v>0</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28"/>
  <sheetViews>
    <sheetView workbookViewId="0">
      <selection activeCell="C17" sqref="C17"/>
    </sheetView>
  </sheetViews>
  <sheetFormatPr defaultRowHeight="14.25" x14ac:dyDescent="0.45"/>
  <sheetData>
    <row r="1" spans="1:3" x14ac:dyDescent="0.45">
      <c r="A1" t="s">
        <v>1</v>
      </c>
      <c r="B1" t="s">
        <v>104</v>
      </c>
      <c r="C1" t="s">
        <v>106</v>
      </c>
    </row>
    <row r="2" spans="1:3" x14ac:dyDescent="0.45">
      <c r="A2">
        <v>1986</v>
      </c>
      <c r="B2">
        <v>71.584440262569501</v>
      </c>
      <c r="C2" s="2">
        <v>0</v>
      </c>
    </row>
    <row r="3" spans="1:3" x14ac:dyDescent="0.45">
      <c r="A3">
        <v>1987</v>
      </c>
      <c r="B3">
        <v>90.703792246359541</v>
      </c>
      <c r="C3" s="2">
        <v>0</v>
      </c>
    </row>
    <row r="4" spans="1:3" x14ac:dyDescent="0.45">
      <c r="A4">
        <v>1988</v>
      </c>
      <c r="B4">
        <v>92.198097907780848</v>
      </c>
      <c r="C4" s="2">
        <v>0</v>
      </c>
    </row>
    <row r="5" spans="1:3" x14ac:dyDescent="0.45">
      <c r="A5">
        <v>1989</v>
      </c>
      <c r="B5">
        <v>90.249629283163301</v>
      </c>
      <c r="C5" s="2">
        <v>0</v>
      </c>
    </row>
    <row r="6" spans="1:3" x14ac:dyDescent="0.45">
      <c r="A6">
        <v>1990</v>
      </c>
      <c r="B6">
        <v>99.74659176193191</v>
      </c>
      <c r="C6" s="2">
        <v>0</v>
      </c>
    </row>
    <row r="7" spans="1:3" x14ac:dyDescent="0.45">
      <c r="A7">
        <v>1991</v>
      </c>
      <c r="B7">
        <v>97.693496897406675</v>
      </c>
      <c r="C7" s="2">
        <v>0</v>
      </c>
    </row>
    <row r="8" spans="1:3" x14ac:dyDescent="0.45">
      <c r="A8">
        <v>1992</v>
      </c>
      <c r="B8">
        <v>81.67912404183123</v>
      </c>
      <c r="C8" s="2">
        <v>0</v>
      </c>
    </row>
    <row r="9" spans="1:3" x14ac:dyDescent="0.45">
      <c r="A9">
        <v>1993</v>
      </c>
      <c r="B9">
        <v>96.528510966148914</v>
      </c>
      <c r="C9" s="2">
        <v>0</v>
      </c>
    </row>
    <row r="10" spans="1:3" x14ac:dyDescent="0.45">
      <c r="A10">
        <v>1994</v>
      </c>
      <c r="B10">
        <v>94.863295032412282</v>
      </c>
      <c r="C10" s="2">
        <v>0</v>
      </c>
    </row>
    <row r="11" spans="1:3" x14ac:dyDescent="0.45">
      <c r="A11">
        <v>1995</v>
      </c>
      <c r="B11">
        <v>97.018433966143064</v>
      </c>
      <c r="C11" s="2">
        <v>0</v>
      </c>
    </row>
    <row r="12" spans="1:3" x14ac:dyDescent="0.45">
      <c r="A12">
        <v>1996</v>
      </c>
      <c r="B12">
        <v>98.803990973522659</v>
      </c>
      <c r="C12" s="2">
        <v>0</v>
      </c>
    </row>
    <row r="13" spans="1:3" x14ac:dyDescent="0.45">
      <c r="A13">
        <v>1997</v>
      </c>
      <c r="B13">
        <v>83.518977655480924</v>
      </c>
      <c r="C13" s="2">
        <v>0</v>
      </c>
    </row>
    <row r="14" spans="1:3" x14ac:dyDescent="0.45">
      <c r="A14">
        <v>1998</v>
      </c>
      <c r="B14">
        <v>93.676341712234461</v>
      </c>
      <c r="C14" s="2">
        <v>0</v>
      </c>
    </row>
    <row r="15" spans="1:3" x14ac:dyDescent="0.45">
      <c r="A15">
        <v>1999</v>
      </c>
      <c r="B15">
        <v>95.385739000629769</v>
      </c>
      <c r="C15" s="2">
        <v>0</v>
      </c>
    </row>
    <row r="16" spans="1:3" x14ac:dyDescent="0.45">
      <c r="A16">
        <v>2000</v>
      </c>
      <c r="B16">
        <v>97.352246050969171</v>
      </c>
      <c r="C16" s="2">
        <v>0</v>
      </c>
    </row>
    <row r="17" spans="1:3" x14ac:dyDescent="0.45">
      <c r="A17">
        <v>2001</v>
      </c>
      <c r="B17">
        <v>89.775251384654709</v>
      </c>
      <c r="C17" s="2">
        <v>1</v>
      </c>
    </row>
    <row r="18" spans="1:3" x14ac:dyDescent="0.45">
      <c r="A18">
        <v>2002</v>
      </c>
      <c r="B18">
        <v>87.009666114919995</v>
      </c>
      <c r="C18" s="2">
        <v>0</v>
      </c>
    </row>
    <row r="19" spans="1:3" x14ac:dyDescent="0.45">
      <c r="A19">
        <v>2003</v>
      </c>
      <c r="B19">
        <v>95.74420964057056</v>
      </c>
      <c r="C19" s="2">
        <v>0</v>
      </c>
    </row>
    <row r="20" spans="1:3" x14ac:dyDescent="0.45">
      <c r="A20">
        <v>2004</v>
      </c>
      <c r="B20">
        <v>82.117991661334727</v>
      </c>
      <c r="C20" s="2">
        <v>0</v>
      </c>
    </row>
    <row r="21" spans="1:3" x14ac:dyDescent="0.45">
      <c r="A21">
        <v>2005</v>
      </c>
      <c r="B21">
        <v>84.021731522766004</v>
      </c>
      <c r="C21" s="2">
        <v>0</v>
      </c>
    </row>
    <row r="22" spans="1:3" x14ac:dyDescent="0.45">
      <c r="A22">
        <v>2006</v>
      </c>
      <c r="B22">
        <v>79.482218991448832</v>
      </c>
      <c r="C22" s="2">
        <v>0</v>
      </c>
    </row>
    <row r="23" spans="1:3" x14ac:dyDescent="0.45">
      <c r="A23">
        <v>2007</v>
      </c>
      <c r="B23">
        <v>70.590328258118333</v>
      </c>
      <c r="C23" s="2">
        <v>0</v>
      </c>
    </row>
    <row r="24" spans="1:3" x14ac:dyDescent="0.45">
      <c r="A24">
        <v>2008</v>
      </c>
      <c r="B24">
        <v>64.758449482386155</v>
      </c>
      <c r="C24" s="2">
        <v>1</v>
      </c>
    </row>
    <row r="25" spans="1:3" x14ac:dyDescent="0.45">
      <c r="A25">
        <v>2009</v>
      </c>
      <c r="B25">
        <v>66.929093142521168</v>
      </c>
      <c r="C25" s="2">
        <v>1</v>
      </c>
    </row>
    <row r="26" spans="1:3" x14ac:dyDescent="0.45">
      <c r="A26">
        <v>2010</v>
      </c>
      <c r="B26">
        <v>56.966723389253808</v>
      </c>
      <c r="C26" s="2">
        <v>0</v>
      </c>
    </row>
    <row r="27" spans="1:3" x14ac:dyDescent="0.45">
      <c r="A27">
        <v>2011</v>
      </c>
      <c r="B27">
        <v>55.978065059774266</v>
      </c>
      <c r="C27" s="2">
        <v>0</v>
      </c>
    </row>
    <row r="28" spans="1:3" x14ac:dyDescent="0.45">
      <c r="A28">
        <v>2012</v>
      </c>
      <c r="B28">
        <v>66.800792576069469</v>
      </c>
      <c r="C28" s="2">
        <v>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BY62"/>
  <sheetViews>
    <sheetView topLeftCell="BG1" workbookViewId="0">
      <selection activeCell="BV1" sqref="BV1:BY28"/>
    </sheetView>
  </sheetViews>
  <sheetFormatPr defaultRowHeight="14.25" x14ac:dyDescent="0.45"/>
  <cols>
    <col min="34" max="34" width="10.33203125" customWidth="1"/>
    <col min="37" max="37" width="10.6640625" customWidth="1"/>
    <col min="42" max="42" width="10.86328125" customWidth="1"/>
    <col min="43" max="43" width="9.46484375" customWidth="1"/>
    <col min="46" max="46" width="10.46484375" customWidth="1"/>
    <col min="47" max="47" width="10.1328125" customWidth="1"/>
    <col min="50" max="50" width="10.33203125" customWidth="1"/>
    <col min="58" max="58" width="10" customWidth="1"/>
    <col min="61" max="61" width="10.1328125" customWidth="1"/>
    <col min="70" max="70" width="10.1328125" customWidth="1"/>
    <col min="73" max="73" width="10.53125" customWidth="1"/>
  </cols>
  <sheetData>
    <row r="1" spans="2:77" x14ac:dyDescent="0.45">
      <c r="B1" t="s">
        <v>167</v>
      </c>
      <c r="AD1" t="s">
        <v>166</v>
      </c>
      <c r="AE1" t="s">
        <v>127</v>
      </c>
      <c r="AF1" t="s">
        <v>146</v>
      </c>
      <c r="AG1" t="s">
        <v>147</v>
      </c>
      <c r="AH1" t="s">
        <v>166</v>
      </c>
      <c r="AI1" t="s">
        <v>127</v>
      </c>
      <c r="AJ1" t="s">
        <v>146</v>
      </c>
      <c r="AK1" t="s">
        <v>147</v>
      </c>
      <c r="AL1" t="s">
        <v>166</v>
      </c>
      <c r="AM1" t="s">
        <v>127</v>
      </c>
      <c r="AN1" t="s">
        <v>146</v>
      </c>
      <c r="AO1" t="s">
        <v>147</v>
      </c>
      <c r="AP1" t="s">
        <v>166</v>
      </c>
      <c r="AQ1" t="s">
        <v>127</v>
      </c>
      <c r="AR1" t="s">
        <v>146</v>
      </c>
      <c r="AS1" t="s">
        <v>147</v>
      </c>
      <c r="AT1" t="s">
        <v>166</v>
      </c>
      <c r="AU1" t="s">
        <v>127</v>
      </c>
      <c r="AV1" t="s">
        <v>146</v>
      </c>
      <c r="AW1" t="s">
        <v>147</v>
      </c>
      <c r="AX1" t="s">
        <v>166</v>
      </c>
      <c r="AY1" t="s">
        <v>127</v>
      </c>
      <c r="AZ1" t="s">
        <v>146</v>
      </c>
      <c r="BA1" t="s">
        <v>147</v>
      </c>
      <c r="BB1" t="s">
        <v>166</v>
      </c>
      <c r="BC1" t="s">
        <v>127</v>
      </c>
      <c r="BD1" t="s">
        <v>146</v>
      </c>
      <c r="BE1" t="s">
        <v>147</v>
      </c>
      <c r="BF1" t="s">
        <v>166</v>
      </c>
      <c r="BG1" t="s">
        <v>127</v>
      </c>
      <c r="BH1" t="s">
        <v>146</v>
      </c>
      <c r="BI1" t="s">
        <v>147</v>
      </c>
      <c r="BJ1" t="s">
        <v>166</v>
      </c>
      <c r="BK1" t="s">
        <v>127</v>
      </c>
      <c r="BL1" t="s">
        <v>146</v>
      </c>
      <c r="BM1" t="s">
        <v>147</v>
      </c>
      <c r="BN1" t="s">
        <v>166</v>
      </c>
      <c r="BO1" t="s">
        <v>127</v>
      </c>
      <c r="BP1" t="s">
        <v>146</v>
      </c>
      <c r="BQ1" t="s">
        <v>147</v>
      </c>
      <c r="BR1" t="s">
        <v>166</v>
      </c>
      <c r="BS1" t="s">
        <v>127</v>
      </c>
      <c r="BT1" t="s">
        <v>146</v>
      </c>
      <c r="BU1" t="s">
        <v>147</v>
      </c>
      <c r="BV1" t="s">
        <v>166</v>
      </c>
      <c r="BW1" t="s">
        <v>127</v>
      </c>
      <c r="BX1" t="s">
        <v>146</v>
      </c>
      <c r="BY1" t="s">
        <v>147</v>
      </c>
    </row>
    <row r="2" spans="2:77" x14ac:dyDescent="0.45">
      <c r="B2" s="87" t="s">
        <v>171</v>
      </c>
      <c r="C2" s="87"/>
      <c r="D2" s="87"/>
      <c r="E2" s="87"/>
      <c r="F2" s="87"/>
      <c r="G2" s="87"/>
      <c r="AC2" t="s">
        <v>1</v>
      </c>
      <c r="AD2" t="s">
        <v>3</v>
      </c>
      <c r="AE2" t="s">
        <v>3</v>
      </c>
      <c r="AF2" t="s">
        <v>3</v>
      </c>
      <c r="AG2" t="s">
        <v>3</v>
      </c>
      <c r="AH2" t="s">
        <v>6</v>
      </c>
      <c r="AI2" t="s">
        <v>6</v>
      </c>
      <c r="AJ2" t="s">
        <v>6</v>
      </c>
      <c r="AK2" t="s">
        <v>6</v>
      </c>
      <c r="AL2" t="s">
        <v>10</v>
      </c>
      <c r="AM2" t="s">
        <v>10</v>
      </c>
      <c r="AN2" t="s">
        <v>10</v>
      </c>
      <c r="AO2" t="s">
        <v>10</v>
      </c>
      <c r="AP2" t="s">
        <v>23</v>
      </c>
      <c r="AQ2" t="s">
        <v>23</v>
      </c>
      <c r="AR2" t="s">
        <v>23</v>
      </c>
      <c r="AS2" t="s">
        <v>23</v>
      </c>
      <c r="AT2" t="s">
        <v>24</v>
      </c>
      <c r="AU2" t="s">
        <v>24</v>
      </c>
      <c r="AV2" t="s">
        <v>24</v>
      </c>
      <c r="AW2" t="s">
        <v>24</v>
      </c>
      <c r="AX2" t="s">
        <v>34</v>
      </c>
      <c r="AY2" t="s">
        <v>34</v>
      </c>
      <c r="AZ2" t="s">
        <v>34</v>
      </c>
      <c r="BA2" t="s">
        <v>34</v>
      </c>
      <c r="BB2" t="s">
        <v>36</v>
      </c>
      <c r="BC2" t="s">
        <v>36</v>
      </c>
      <c r="BD2" t="s">
        <v>36</v>
      </c>
      <c r="BE2" t="s">
        <v>36</v>
      </c>
      <c r="BF2" t="s">
        <v>53</v>
      </c>
      <c r="BG2" t="s">
        <v>53</v>
      </c>
      <c r="BH2" t="s">
        <v>53</v>
      </c>
      <c r="BI2" t="s">
        <v>53</v>
      </c>
      <c r="BJ2" t="s">
        <v>54</v>
      </c>
      <c r="BK2" t="s">
        <v>54</v>
      </c>
      <c r="BL2" t="s">
        <v>54</v>
      </c>
      <c r="BM2" t="s">
        <v>54</v>
      </c>
      <c r="BN2" t="s">
        <v>70</v>
      </c>
      <c r="BO2" t="s">
        <v>70</v>
      </c>
      <c r="BP2" t="s">
        <v>70</v>
      </c>
      <c r="BQ2" t="s">
        <v>70</v>
      </c>
      <c r="BR2" t="s">
        <v>83</v>
      </c>
      <c r="BS2" t="s">
        <v>83</v>
      </c>
      <c r="BT2" t="s">
        <v>83</v>
      </c>
      <c r="BU2" t="s">
        <v>83</v>
      </c>
      <c r="BV2" t="s">
        <v>84</v>
      </c>
      <c r="BW2" t="s">
        <v>84</v>
      </c>
      <c r="BX2" t="s">
        <v>84</v>
      </c>
      <c r="BY2" t="s">
        <v>84</v>
      </c>
    </row>
    <row r="3" spans="2:77" x14ac:dyDescent="0.45">
      <c r="B3" t="s">
        <v>3</v>
      </c>
      <c r="C3" t="s">
        <v>6</v>
      </c>
      <c r="D3" t="s">
        <v>10</v>
      </c>
      <c r="E3" t="s">
        <v>23</v>
      </c>
      <c r="F3" t="s">
        <v>24</v>
      </c>
      <c r="G3" t="s">
        <v>34</v>
      </c>
      <c r="AC3">
        <v>1986</v>
      </c>
      <c r="AD3">
        <f>AVERAGE(AE3:AG3)</f>
        <v>99.851392494167428</v>
      </c>
      <c r="AE3">
        <v>99.702784988334855</v>
      </c>
      <c r="AG3">
        <v>100</v>
      </c>
      <c r="AH3">
        <f t="shared" ref="AH3:AH28" si="0">AVERAGE(AI3:AK3)</f>
        <v>57.362352615925204</v>
      </c>
      <c r="AI3">
        <v>67.484429544826398</v>
      </c>
      <c r="AJ3">
        <v>47.240275687024003</v>
      </c>
      <c r="AL3">
        <f t="shared" ref="AL3:AL28" si="1">AVERAGE(AM3:AO3)</f>
        <v>98.726499369764653</v>
      </c>
      <c r="AM3">
        <v>97.610192129974351</v>
      </c>
      <c r="AN3">
        <v>99.842806609554955</v>
      </c>
      <c r="AP3">
        <f t="shared" ref="AP3:AP28" si="2">AVERAGE(AQ3:AS3)</f>
        <v>59.043359744958146</v>
      </c>
      <c r="AQ3">
        <v>73.864793173884294</v>
      </c>
      <c r="AR3">
        <v>44.221926316031997</v>
      </c>
      <c r="AT3">
        <f t="shared" ref="AT3:AT28" si="3">AVERAGE(AU3:AW3)</f>
        <v>52.338382604241453</v>
      </c>
      <c r="AU3">
        <v>79.632609665296201</v>
      </c>
      <c r="AV3">
        <v>25.044155543186704</v>
      </c>
      <c r="AX3">
        <f t="shared" ref="AX3:AX28" si="4">AVERAGE(AY3:BA3)</f>
        <v>86.004841145663804</v>
      </c>
      <c r="AY3">
        <v>86.004841145663804</v>
      </c>
      <c r="BB3">
        <f t="shared" ref="BB3:BB28" si="5">AVERAGE(BC3:BE3)</f>
        <v>67.677971767312201</v>
      </c>
      <c r="BC3">
        <v>79.722526693872396</v>
      </c>
      <c r="BD3">
        <v>55.633416840751998</v>
      </c>
      <c r="BF3">
        <f t="shared" ref="BF3:BF28" si="6">AVERAGE(BG3:BI3)</f>
        <v>47.641612912698896</v>
      </c>
      <c r="BG3">
        <v>60.891771392836901</v>
      </c>
      <c r="BH3">
        <v>26.937059553102799</v>
      </c>
      <c r="BI3">
        <v>55.096007792157003</v>
      </c>
      <c r="BN3">
        <f t="shared" ref="BN3:BN28" si="7">AVERAGE(BO3:BQ3)</f>
        <v>92.58305079976418</v>
      </c>
      <c r="BO3">
        <v>92.58305079976418</v>
      </c>
      <c r="BR3">
        <f t="shared" ref="BR3:BR28" si="8">AVERAGE(BS3:BU3)</f>
        <v>81.933528496381498</v>
      </c>
      <c r="BS3">
        <v>84.265947041303008</v>
      </c>
      <c r="BT3">
        <v>73.461765714859496</v>
      </c>
      <c r="BU3">
        <v>88.072872732982006</v>
      </c>
      <c r="BV3">
        <f t="shared" ref="BV3:BV28" si="9">AVERAGE(BW3:BY3)</f>
        <v>98.810495584201888</v>
      </c>
      <c r="BW3">
        <v>99.256964886799466</v>
      </c>
      <c r="BX3">
        <v>97.174521865806184</v>
      </c>
      <c r="BY3">
        <v>100</v>
      </c>
    </row>
    <row r="4" spans="2:77" x14ac:dyDescent="0.45">
      <c r="B4" s="3">
        <v>-1.8580285903878335</v>
      </c>
      <c r="C4" s="3">
        <v>-2.1444993121463534</v>
      </c>
      <c r="D4" s="3">
        <v>-1.928608254170834</v>
      </c>
      <c r="E4" s="3">
        <v>-2.3705628463452864</v>
      </c>
      <c r="F4" s="3">
        <v>-1.4304911366279289</v>
      </c>
      <c r="G4" s="3">
        <v>-1.8404034172285393</v>
      </c>
      <c r="AC4">
        <v>1987</v>
      </c>
      <c r="AD4">
        <f t="shared" ref="AD4:AD28" si="10">AVERAGE(AE4:AG4)</f>
        <v>83.464485271099548</v>
      </c>
      <c r="AE4">
        <v>73.5759577136686</v>
      </c>
      <c r="AF4">
        <v>84.583555935639694</v>
      </c>
      <c r="AG4">
        <v>92.233942163990392</v>
      </c>
      <c r="AH4">
        <f t="shared" si="0"/>
        <v>93.4967553669766</v>
      </c>
      <c r="AI4">
        <v>88.764677635850205</v>
      </c>
      <c r="AJ4">
        <v>98.228833098102996</v>
      </c>
      <c r="AL4">
        <f t="shared" si="1"/>
        <v>86.128481477539253</v>
      </c>
      <c r="AM4">
        <v>72.256962955078507</v>
      </c>
      <c r="AN4">
        <v>100</v>
      </c>
      <c r="AP4">
        <f t="shared" si="2"/>
        <v>89.431691584408696</v>
      </c>
      <c r="AQ4">
        <v>84.448884849927794</v>
      </c>
      <c r="AR4">
        <v>94.414498318889613</v>
      </c>
      <c r="AT4">
        <f t="shared" si="3"/>
        <v>88.540611357456257</v>
      </c>
      <c r="AU4">
        <v>79.930284937735095</v>
      </c>
      <c r="AV4">
        <v>97.150937777177418</v>
      </c>
      <c r="AX4">
        <f t="shared" si="4"/>
        <v>67.309246584390394</v>
      </c>
      <c r="AY4">
        <v>67.309246584390394</v>
      </c>
      <c r="BB4">
        <f t="shared" si="5"/>
        <v>84.293579256319219</v>
      </c>
      <c r="BC4">
        <v>73.581426144106402</v>
      </c>
      <c r="BD4">
        <v>95.005732368532023</v>
      </c>
      <c r="BF4">
        <f t="shared" si="6"/>
        <v>90.256239220452173</v>
      </c>
      <c r="BG4">
        <v>75.992518616358197</v>
      </c>
      <c r="BH4">
        <v>98.937043591759405</v>
      </c>
      <c r="BI4">
        <v>95.839155453238888</v>
      </c>
      <c r="BN4">
        <f t="shared" si="7"/>
        <v>84.392733982915502</v>
      </c>
      <c r="BO4">
        <v>84.392733982915502</v>
      </c>
      <c r="BR4">
        <f t="shared" si="8"/>
        <v>81.810796672358848</v>
      </c>
      <c r="BS4">
        <v>68.384109608173105</v>
      </c>
      <c r="BT4">
        <v>98.007949736408264</v>
      </c>
      <c r="BU4">
        <v>79.040330672495202</v>
      </c>
      <c r="BV4">
        <f t="shared" si="9"/>
        <v>89.936978385554028</v>
      </c>
      <c r="BW4">
        <v>94.923067953073669</v>
      </c>
      <c r="BX4">
        <v>79.186126507874704</v>
      </c>
      <c r="BY4">
        <v>95.701740695713696</v>
      </c>
    </row>
    <row r="5" spans="2:77" x14ac:dyDescent="0.45">
      <c r="B5" s="3">
        <v>-6.3923360958447724</v>
      </c>
      <c r="C5" s="3">
        <v>-5.3002005200102085</v>
      </c>
      <c r="D5" s="3">
        <v>-8.2400415105374307</v>
      </c>
      <c r="E5" s="3">
        <v>-6.1941971673714251</v>
      </c>
      <c r="F5" s="3">
        <v>-4.0742717531774169</v>
      </c>
      <c r="G5" s="3">
        <v>-5.1248229086282127</v>
      </c>
      <c r="AC5">
        <v>1988</v>
      </c>
      <c r="AD5">
        <f t="shared" si="10"/>
        <v>84.842448252526708</v>
      </c>
      <c r="AE5">
        <v>72.029388905066298</v>
      </c>
      <c r="AF5">
        <v>90.692130486009034</v>
      </c>
      <c r="AG5">
        <v>91.805825366504806</v>
      </c>
      <c r="AH5">
        <f t="shared" si="0"/>
        <v>81.52774045238786</v>
      </c>
      <c r="AI5">
        <v>66.974903447398603</v>
      </c>
      <c r="AJ5">
        <v>96.080577457377117</v>
      </c>
      <c r="AL5">
        <f t="shared" si="1"/>
        <v>97.049343821024124</v>
      </c>
      <c r="AM5">
        <v>95.486561147425107</v>
      </c>
      <c r="AN5">
        <v>98.612126494623141</v>
      </c>
      <c r="AP5">
        <f t="shared" si="2"/>
        <v>87.92486083508895</v>
      </c>
      <c r="AQ5">
        <v>86.759886413950397</v>
      </c>
      <c r="AR5">
        <v>91.962801318920839</v>
      </c>
      <c r="AS5">
        <v>85.051894772395599</v>
      </c>
      <c r="AT5">
        <f t="shared" si="3"/>
        <v>85.73940023626848</v>
      </c>
      <c r="AU5">
        <v>74.628520521033806</v>
      </c>
      <c r="AV5">
        <v>93.778819623907054</v>
      </c>
      <c r="AW5">
        <v>88.810860563864594</v>
      </c>
      <c r="AX5">
        <f t="shared" si="4"/>
        <v>80.061194085939007</v>
      </c>
      <c r="AY5">
        <v>80.061194085939007</v>
      </c>
      <c r="BB5">
        <f t="shared" si="5"/>
        <v>88.619184645429073</v>
      </c>
      <c r="BC5">
        <v>80.1248143968146</v>
      </c>
      <c r="BD5">
        <v>97.11355489404356</v>
      </c>
      <c r="BF5">
        <f t="shared" si="6"/>
        <v>85.287417746164067</v>
      </c>
      <c r="BG5">
        <v>70.723101968530102</v>
      </c>
      <c r="BH5">
        <v>94.070073993540873</v>
      </c>
      <c r="BI5">
        <v>91.069077276421226</v>
      </c>
      <c r="BJ5">
        <f t="shared" ref="BJ5:BJ28" si="11">AVERAGE(BK5:BM5)</f>
        <v>87.920014204165895</v>
      </c>
      <c r="BK5">
        <v>87.920014204165895</v>
      </c>
      <c r="BN5">
        <f t="shared" si="7"/>
        <v>90.865468247022903</v>
      </c>
      <c r="BO5">
        <v>90.865468247022903</v>
      </c>
      <c r="BR5">
        <f t="shared" si="8"/>
        <v>94.413275926737882</v>
      </c>
      <c r="BS5">
        <v>89.252365718770804</v>
      </c>
      <c r="BT5">
        <v>97.247573330178284</v>
      </c>
      <c r="BU5">
        <v>96.739888731264571</v>
      </c>
      <c r="BV5">
        <f t="shared" si="9"/>
        <v>99.903680245411465</v>
      </c>
      <c r="BW5">
        <v>100</v>
      </c>
      <c r="BX5">
        <v>100</v>
      </c>
      <c r="BY5">
        <v>99.711040736234381</v>
      </c>
    </row>
    <row r="6" spans="2:77" x14ac:dyDescent="0.45">
      <c r="B6" s="3" t="s">
        <v>36</v>
      </c>
      <c r="C6" s="3" t="s">
        <v>53</v>
      </c>
      <c r="D6" s="3" t="s">
        <v>54</v>
      </c>
      <c r="E6" s="3" t="s">
        <v>70</v>
      </c>
      <c r="F6" s="3" t="s">
        <v>83</v>
      </c>
      <c r="G6" s="3" t="s">
        <v>84</v>
      </c>
      <c r="I6" s="8"/>
      <c r="J6" s="8"/>
      <c r="K6" s="8"/>
      <c r="L6" s="8"/>
      <c r="AC6">
        <v>1989</v>
      </c>
      <c r="AD6">
        <f t="shared" si="10"/>
        <v>94.146328339275783</v>
      </c>
      <c r="AE6">
        <v>96.004002269678821</v>
      </c>
      <c r="AF6">
        <v>91.906647546973176</v>
      </c>
      <c r="AG6">
        <v>94.528335201175366</v>
      </c>
      <c r="AH6">
        <f t="shared" si="0"/>
        <v>91.484836831370728</v>
      </c>
      <c r="AI6">
        <v>94.863393953154244</v>
      </c>
      <c r="AJ6">
        <v>88.106279709587199</v>
      </c>
      <c r="AL6">
        <f t="shared" si="1"/>
        <v>95.90691369367768</v>
      </c>
      <c r="AM6">
        <v>98.757718309197074</v>
      </c>
      <c r="AN6">
        <v>93.056109078158286</v>
      </c>
      <c r="AP6">
        <f t="shared" si="2"/>
        <v>81.572400011112208</v>
      </c>
      <c r="AQ6">
        <v>71.068677303357305</v>
      </c>
      <c r="AR6">
        <v>77.142194738694997</v>
      </c>
      <c r="AS6">
        <v>96.506327991284323</v>
      </c>
      <c r="AT6">
        <f t="shared" si="3"/>
        <v>81.256283248905035</v>
      </c>
      <c r="AU6">
        <v>62.938781449991403</v>
      </c>
      <c r="AV6">
        <v>80.830068296723695</v>
      </c>
      <c r="AW6">
        <v>100</v>
      </c>
      <c r="AX6">
        <f t="shared" si="4"/>
        <v>61.593496185806003</v>
      </c>
      <c r="AY6">
        <v>61.593496185806003</v>
      </c>
      <c r="BB6">
        <f t="shared" si="5"/>
        <v>77.515136961461906</v>
      </c>
      <c r="BC6">
        <v>76.023763828998597</v>
      </c>
      <c r="BD6">
        <v>79.006510093925201</v>
      </c>
      <c r="BF6">
        <f t="shared" si="6"/>
        <v>67.621010469215534</v>
      </c>
      <c r="BG6">
        <v>52.5193564282254</v>
      </c>
      <c r="BH6">
        <v>74.702304981358793</v>
      </c>
      <c r="BI6">
        <v>75.641369998062402</v>
      </c>
      <c r="BJ6">
        <f t="shared" si="11"/>
        <v>89.143323526827402</v>
      </c>
      <c r="BK6">
        <v>87.543919593723501</v>
      </c>
      <c r="BL6">
        <v>90.742727459931302</v>
      </c>
      <c r="BN6">
        <f t="shared" si="7"/>
        <v>76.849020933995206</v>
      </c>
      <c r="BO6">
        <v>76.849020933995206</v>
      </c>
      <c r="BR6">
        <f t="shared" si="8"/>
        <v>78.543222075331002</v>
      </c>
      <c r="BS6">
        <v>70.6485530983649</v>
      </c>
      <c r="BT6">
        <v>80.136865764921595</v>
      </c>
      <c r="BU6">
        <v>84.844247362706497</v>
      </c>
      <c r="BV6">
        <f t="shared" si="9"/>
        <v>99.810022069551508</v>
      </c>
      <c r="BW6">
        <v>100</v>
      </c>
      <c r="BX6">
        <v>99.702200346066519</v>
      </c>
      <c r="BY6">
        <v>99.72786586258799</v>
      </c>
    </row>
    <row r="7" spans="2:77" x14ac:dyDescent="0.45">
      <c r="B7" s="3">
        <v>0.14296457303746823</v>
      </c>
      <c r="C7" s="3">
        <v>-2.124614808857733</v>
      </c>
      <c r="D7" s="3">
        <v>-2.0007149510243729</v>
      </c>
      <c r="E7" s="3">
        <v>-1.8285630646765674</v>
      </c>
      <c r="F7" s="3">
        <v>-2.1760812003783911</v>
      </c>
      <c r="G7" s="3">
        <v>-0.9401955147867892</v>
      </c>
      <c r="AC7">
        <v>1990</v>
      </c>
      <c r="AD7">
        <f t="shared" si="10"/>
        <v>99.959445483205897</v>
      </c>
      <c r="AE7">
        <v>99.878336449617663</v>
      </c>
      <c r="AF7">
        <v>100</v>
      </c>
      <c r="AG7">
        <v>100</v>
      </c>
      <c r="AH7">
        <f t="shared" si="0"/>
        <v>100</v>
      </c>
      <c r="AI7">
        <v>100</v>
      </c>
      <c r="AJ7">
        <v>100</v>
      </c>
      <c r="AL7">
        <f t="shared" si="1"/>
        <v>100</v>
      </c>
      <c r="AM7">
        <v>100</v>
      </c>
      <c r="AN7">
        <v>100</v>
      </c>
      <c r="AP7">
        <f t="shared" si="2"/>
        <v>100</v>
      </c>
      <c r="AQ7">
        <v>100</v>
      </c>
      <c r="AR7">
        <v>100</v>
      </c>
      <c r="AS7">
        <v>100</v>
      </c>
      <c r="AT7">
        <f t="shared" si="3"/>
        <v>99.779771890469178</v>
      </c>
      <c r="AU7">
        <v>99.539905605236925</v>
      </c>
      <c r="AV7">
        <v>100</v>
      </c>
      <c r="AW7">
        <v>99.799410066170594</v>
      </c>
      <c r="AX7">
        <f t="shared" si="4"/>
        <v>100</v>
      </c>
      <c r="AY7">
        <v>100</v>
      </c>
      <c r="BB7">
        <f t="shared" si="5"/>
        <v>100</v>
      </c>
      <c r="BC7">
        <v>100</v>
      </c>
      <c r="BD7">
        <v>100</v>
      </c>
      <c r="BF7">
        <f t="shared" si="6"/>
        <v>100</v>
      </c>
      <c r="BG7">
        <v>100</v>
      </c>
      <c r="BH7">
        <v>100</v>
      </c>
      <c r="BI7">
        <v>100</v>
      </c>
      <c r="BJ7">
        <f t="shared" si="11"/>
        <v>99.688015475802644</v>
      </c>
      <c r="BK7">
        <v>99.406232875410666</v>
      </c>
      <c r="BL7">
        <v>99.969798076194635</v>
      </c>
      <c r="BN7">
        <f t="shared" si="7"/>
        <v>98.801070278589194</v>
      </c>
      <c r="BO7">
        <v>97.602140557178387</v>
      </c>
      <c r="BQ7">
        <v>100</v>
      </c>
      <c r="BR7">
        <f t="shared" si="8"/>
        <v>99.897924485897718</v>
      </c>
      <c r="BS7">
        <v>100</v>
      </c>
      <c r="BT7">
        <v>100</v>
      </c>
      <c r="BU7">
        <v>99.693773457693197</v>
      </c>
      <c r="BV7">
        <f t="shared" si="9"/>
        <v>100</v>
      </c>
      <c r="BW7">
        <v>100</v>
      </c>
      <c r="BX7">
        <v>100</v>
      </c>
      <c r="BY7">
        <v>100</v>
      </c>
    </row>
    <row r="8" spans="2:77" x14ac:dyDescent="0.45">
      <c r="B8" s="3">
        <v>0.62774411086358994</v>
      </c>
      <c r="C8" s="3">
        <v>-5.0484020345239538</v>
      </c>
      <c r="D8" s="3">
        <v>-5.654339054926445</v>
      </c>
      <c r="E8" s="3">
        <v>-5.5307008157322173</v>
      </c>
      <c r="F8" s="3">
        <v>-7.9002357016747347</v>
      </c>
      <c r="G8" s="3">
        <v>-5.9906879406350146</v>
      </c>
      <c r="AC8">
        <v>1991</v>
      </c>
      <c r="AD8">
        <f t="shared" si="10"/>
        <v>98.82686584641506</v>
      </c>
      <c r="AE8">
        <v>97.458321843760231</v>
      </c>
      <c r="AF8">
        <v>100</v>
      </c>
      <c r="AG8">
        <v>99.022275695484979</v>
      </c>
      <c r="AH8">
        <f t="shared" si="0"/>
        <v>96.764034970793475</v>
      </c>
      <c r="AI8">
        <v>94.805611402272547</v>
      </c>
      <c r="AJ8">
        <v>98.722458539314403</v>
      </c>
      <c r="AL8">
        <f t="shared" si="1"/>
        <v>97.927579703260591</v>
      </c>
      <c r="AM8">
        <v>96.719055974184897</v>
      </c>
      <c r="AN8">
        <v>99.136103432336284</v>
      </c>
      <c r="AP8">
        <f t="shared" si="2"/>
        <v>98.415613396470405</v>
      </c>
      <c r="AQ8">
        <v>95.680720169945275</v>
      </c>
      <c r="AR8">
        <v>99.566120019465927</v>
      </c>
      <c r="AS8">
        <v>100</v>
      </c>
      <c r="AT8">
        <f t="shared" si="3"/>
        <v>97.738162598032076</v>
      </c>
      <c r="AU8">
        <v>94.883227037733519</v>
      </c>
      <c r="AV8">
        <v>99.282891988660154</v>
      </c>
      <c r="AW8">
        <v>99.048368767702527</v>
      </c>
      <c r="AX8">
        <f t="shared" si="4"/>
        <v>97.23556249183801</v>
      </c>
      <c r="AY8">
        <v>94.471124983676035</v>
      </c>
      <c r="AZ8">
        <v>100</v>
      </c>
      <c r="BB8">
        <f t="shared" si="5"/>
        <v>98.147669030671267</v>
      </c>
      <c r="BC8">
        <v>97.040254355139353</v>
      </c>
      <c r="BD8">
        <v>99.255083706203166</v>
      </c>
      <c r="BF8">
        <f t="shared" si="6"/>
        <v>99.162843410780681</v>
      </c>
      <c r="BG8">
        <v>97.679474694098701</v>
      </c>
      <c r="BH8">
        <v>99.886435850469411</v>
      </c>
      <c r="BI8">
        <v>99.922619687773917</v>
      </c>
      <c r="BJ8">
        <f t="shared" si="11"/>
        <v>100</v>
      </c>
      <c r="BK8">
        <v>100</v>
      </c>
      <c r="BL8">
        <v>100</v>
      </c>
      <c r="BN8">
        <f t="shared" si="7"/>
        <v>98.884546437190167</v>
      </c>
      <c r="BO8">
        <v>97.769092874380334</v>
      </c>
      <c r="BQ8">
        <v>100</v>
      </c>
      <c r="BR8">
        <f t="shared" si="8"/>
        <v>99.604360715187013</v>
      </c>
      <c r="BS8">
        <v>98.81308214556104</v>
      </c>
      <c r="BT8">
        <v>100</v>
      </c>
      <c r="BU8">
        <v>100</v>
      </c>
      <c r="BV8">
        <f t="shared" si="9"/>
        <v>96.318816181522834</v>
      </c>
      <c r="BW8">
        <v>96.175725105903211</v>
      </c>
      <c r="BX8">
        <v>100</v>
      </c>
      <c r="BY8">
        <v>92.780723438665277</v>
      </c>
    </row>
    <row r="9" spans="2:77" x14ac:dyDescent="0.45">
      <c r="B9" s="3"/>
      <c r="C9" s="3"/>
      <c r="D9" s="3"/>
      <c r="E9" s="3"/>
      <c r="F9" s="3"/>
      <c r="G9" s="3"/>
      <c r="AC9">
        <v>1992</v>
      </c>
      <c r="AD9">
        <f t="shared" si="10"/>
        <v>82.441276453325827</v>
      </c>
      <c r="AE9">
        <v>76.682485753814603</v>
      </c>
      <c r="AF9">
        <v>84.872544951085402</v>
      </c>
      <c r="AG9">
        <v>85.768798655077504</v>
      </c>
      <c r="AH9">
        <f t="shared" si="0"/>
        <v>64.748687487341599</v>
      </c>
      <c r="AI9">
        <v>58.069510179697801</v>
      </c>
      <c r="AJ9">
        <v>71.427864794985396</v>
      </c>
      <c r="AL9">
        <f t="shared" si="1"/>
        <v>95.487529536419004</v>
      </c>
      <c r="AM9">
        <v>97.160947274125405</v>
      </c>
      <c r="AN9">
        <v>93.814111798712588</v>
      </c>
      <c r="AP9">
        <f t="shared" si="2"/>
        <v>65.069165454562608</v>
      </c>
      <c r="AQ9">
        <v>54.085275603131102</v>
      </c>
      <c r="AR9">
        <v>56.803011341350199</v>
      </c>
      <c r="AS9">
        <v>84.319209419206501</v>
      </c>
      <c r="AT9">
        <f t="shared" si="3"/>
        <v>63.378758751460232</v>
      </c>
      <c r="AU9">
        <v>50.509122048889402</v>
      </c>
      <c r="AV9">
        <v>61.775599894185603</v>
      </c>
      <c r="AW9">
        <v>77.851554311305705</v>
      </c>
      <c r="AX9">
        <f t="shared" si="4"/>
        <v>67.05880776678265</v>
      </c>
      <c r="AY9">
        <v>81.021054696750298</v>
      </c>
      <c r="AZ9">
        <v>53.096560836815001</v>
      </c>
      <c r="BB9">
        <f t="shared" si="5"/>
        <v>82.139382935202661</v>
      </c>
      <c r="BC9">
        <v>82.790324290620802</v>
      </c>
      <c r="BD9">
        <v>81.488441579784507</v>
      </c>
      <c r="BF9">
        <f t="shared" si="6"/>
        <v>61.920226443021171</v>
      </c>
      <c r="BG9">
        <v>46.373875958414203</v>
      </c>
      <c r="BH9">
        <v>63.4752654159144</v>
      </c>
      <c r="BI9">
        <v>75.911537954734897</v>
      </c>
      <c r="BJ9">
        <f t="shared" si="11"/>
        <v>78.747991034093644</v>
      </c>
      <c r="BK9">
        <v>75.293411382847808</v>
      </c>
      <c r="BL9">
        <v>82.202570685339495</v>
      </c>
      <c r="BN9">
        <f t="shared" si="7"/>
        <v>79.66817891314075</v>
      </c>
      <c r="BO9">
        <v>70.817017312553403</v>
      </c>
      <c r="BQ9">
        <v>88.519340513728096</v>
      </c>
      <c r="BR9">
        <f t="shared" si="8"/>
        <v>68.841205786599332</v>
      </c>
      <c r="BS9">
        <v>65.183014036974001</v>
      </c>
      <c r="BT9">
        <v>63.636299925889297</v>
      </c>
      <c r="BU9">
        <v>77.704303396934705</v>
      </c>
      <c r="BV9">
        <f t="shared" si="9"/>
        <v>98.779543090661548</v>
      </c>
      <c r="BW9">
        <v>100</v>
      </c>
      <c r="BX9">
        <v>96.338629271984658</v>
      </c>
      <c r="BY9">
        <v>100</v>
      </c>
    </row>
    <row r="10" spans="2:77" x14ac:dyDescent="0.45">
      <c r="B10" s="89" t="s">
        <v>88</v>
      </c>
      <c r="C10" s="89"/>
      <c r="D10" s="89"/>
      <c r="E10" s="89"/>
      <c r="F10" s="89"/>
      <c r="G10" s="89"/>
      <c r="AC10">
        <v>1993</v>
      </c>
      <c r="AD10">
        <f t="shared" si="10"/>
        <v>97.612694662856413</v>
      </c>
      <c r="AE10">
        <v>96.498695083107151</v>
      </c>
      <c r="AF10">
        <v>97.666045264994537</v>
      </c>
      <c r="AG10">
        <v>98.673343640467522</v>
      </c>
      <c r="AH10">
        <f t="shared" si="0"/>
        <v>92.945179078694906</v>
      </c>
      <c r="AI10">
        <v>92.680546812267636</v>
      </c>
      <c r="AJ10">
        <v>93.209811345122176</v>
      </c>
      <c r="AL10">
        <f t="shared" si="1"/>
        <v>97.507567976352419</v>
      </c>
      <c r="AM10">
        <v>96.062579991570075</v>
      </c>
      <c r="AN10">
        <v>98.952555961134763</v>
      </c>
      <c r="AP10">
        <f t="shared" si="2"/>
        <v>90.330170477815457</v>
      </c>
      <c r="AQ10">
        <v>91.900112607711293</v>
      </c>
      <c r="AR10">
        <v>84.506107963261499</v>
      </c>
      <c r="AS10">
        <v>94.58429086247358</v>
      </c>
      <c r="AT10">
        <f t="shared" si="3"/>
        <v>90.880659981541612</v>
      </c>
      <c r="AU10">
        <v>91.953278423569714</v>
      </c>
      <c r="AV10">
        <v>84.428838835212005</v>
      </c>
      <c r="AW10">
        <v>96.259862685843132</v>
      </c>
      <c r="AX10">
        <f t="shared" si="4"/>
        <v>98.480016522214314</v>
      </c>
      <c r="AY10">
        <v>100</v>
      </c>
      <c r="AZ10">
        <v>96.960033044428627</v>
      </c>
      <c r="BB10">
        <f t="shared" si="5"/>
        <v>96.267050716211003</v>
      </c>
      <c r="BC10">
        <v>98.254498081008904</v>
      </c>
      <c r="BD10">
        <v>94.279603351413087</v>
      </c>
      <c r="BF10">
        <f t="shared" si="6"/>
        <v>89.078128914851234</v>
      </c>
      <c r="BG10">
        <v>90.876600347035335</v>
      </c>
      <c r="BH10">
        <v>84.591884686190795</v>
      </c>
      <c r="BI10">
        <v>91.765901711327558</v>
      </c>
      <c r="BJ10">
        <f t="shared" si="11"/>
        <v>97.81245802558459</v>
      </c>
      <c r="BK10">
        <v>98.304765538230839</v>
      </c>
      <c r="BL10">
        <v>97.320150512938355</v>
      </c>
      <c r="BN10">
        <f t="shared" si="7"/>
        <v>98.442637154281456</v>
      </c>
      <c r="BO10">
        <v>96.942766826062268</v>
      </c>
      <c r="BQ10">
        <v>99.942507482500645</v>
      </c>
      <c r="BR10">
        <f t="shared" si="8"/>
        <v>93.790750128092895</v>
      </c>
      <c r="BS10">
        <v>94.145698036135613</v>
      </c>
      <c r="BT10">
        <v>92.027119058100197</v>
      </c>
      <c r="BU10">
        <v>95.199433290042847</v>
      </c>
      <c r="BV10">
        <f t="shared" si="9"/>
        <v>98.834005695408067</v>
      </c>
      <c r="BW10">
        <v>98.757624963743766</v>
      </c>
      <c r="BX10">
        <v>98.470155032093373</v>
      </c>
      <c r="BY10">
        <v>99.274237090387103</v>
      </c>
    </row>
    <row r="11" spans="2:77" x14ac:dyDescent="0.45">
      <c r="B11" s="3" t="s">
        <v>3</v>
      </c>
      <c r="C11" s="3" t="s">
        <v>6</v>
      </c>
      <c r="D11" s="3" t="s">
        <v>10</v>
      </c>
      <c r="E11" s="3" t="s">
        <v>23</v>
      </c>
      <c r="F11" s="3" t="s">
        <v>24</v>
      </c>
      <c r="G11" s="3" t="s">
        <v>34</v>
      </c>
      <c r="AC11">
        <v>1994</v>
      </c>
      <c r="AD11">
        <f t="shared" si="10"/>
        <v>99.445117813341241</v>
      </c>
      <c r="AE11">
        <v>99.807283283376734</v>
      </c>
      <c r="AF11">
        <v>98.528070156647004</v>
      </c>
      <c r="AG11">
        <v>100</v>
      </c>
      <c r="AH11">
        <f t="shared" si="0"/>
        <v>96.303687234556321</v>
      </c>
      <c r="AI11">
        <v>97.109398995317918</v>
      </c>
      <c r="AJ11">
        <v>95.49797547379471</v>
      </c>
      <c r="AL11">
        <f t="shared" si="1"/>
        <v>95.133180920748543</v>
      </c>
      <c r="AM11">
        <v>89.764465055569602</v>
      </c>
      <c r="AN11">
        <v>95.635077706676014</v>
      </c>
      <c r="AO11">
        <v>100</v>
      </c>
      <c r="AP11">
        <f t="shared" si="2"/>
        <v>93.925108490342794</v>
      </c>
      <c r="AQ11">
        <v>90.572280532368637</v>
      </c>
      <c r="AR11">
        <v>91.203044938659787</v>
      </c>
      <c r="AS11">
        <v>100</v>
      </c>
      <c r="AT11">
        <f t="shared" si="3"/>
        <v>94.409052214541092</v>
      </c>
      <c r="AU11">
        <v>93.490845072942818</v>
      </c>
      <c r="AV11">
        <v>96.177495041715446</v>
      </c>
      <c r="AW11">
        <v>93.558816528965039</v>
      </c>
      <c r="AX11">
        <f t="shared" si="4"/>
        <v>96.290857090947441</v>
      </c>
      <c r="AY11">
        <v>97.650392827179687</v>
      </c>
      <c r="AZ11">
        <v>94.931321354715209</v>
      </c>
      <c r="BB11">
        <f t="shared" si="5"/>
        <v>98.292004974600331</v>
      </c>
      <c r="BC11">
        <v>98.089669040595396</v>
      </c>
      <c r="BD11">
        <v>98.494340908605281</v>
      </c>
      <c r="BF11">
        <f t="shared" si="6"/>
        <v>93.879618924660861</v>
      </c>
      <c r="BG11">
        <v>90.477993660950773</v>
      </c>
      <c r="BH11">
        <v>94.010236862970203</v>
      </c>
      <c r="BI11">
        <v>97.150626250061606</v>
      </c>
      <c r="BJ11">
        <f t="shared" si="11"/>
        <v>97.927721436589167</v>
      </c>
      <c r="BK11">
        <v>96.765541407448296</v>
      </c>
      <c r="BL11">
        <v>99.089901465730037</v>
      </c>
      <c r="BN11">
        <f t="shared" si="7"/>
        <v>100</v>
      </c>
      <c r="BO11">
        <v>100</v>
      </c>
      <c r="BQ11">
        <v>100</v>
      </c>
      <c r="BR11">
        <f t="shared" si="8"/>
        <v>91.976262301534589</v>
      </c>
      <c r="BS11">
        <v>89.151782450395203</v>
      </c>
      <c r="BT11">
        <v>92.519005435056457</v>
      </c>
      <c r="BU11">
        <v>94.257999019152123</v>
      </c>
      <c r="BV11">
        <f t="shared" si="9"/>
        <v>95.773483859084891</v>
      </c>
      <c r="BW11">
        <v>94.538028924666023</v>
      </c>
      <c r="BX11">
        <v>98.296684321118263</v>
      </c>
      <c r="BY11">
        <v>94.485738331470401</v>
      </c>
    </row>
    <row r="12" spans="2:77" x14ac:dyDescent="0.45">
      <c r="B12" s="3">
        <v>-0.67417714998689104</v>
      </c>
      <c r="C12" s="3">
        <v>1.2082678658447064</v>
      </c>
      <c r="D12" s="3">
        <v>-0.48602225731203569</v>
      </c>
      <c r="E12" s="3">
        <v>0.91962909631187106</v>
      </c>
      <c r="F12" s="3">
        <v>1.2607949511617056</v>
      </c>
      <c r="G12" s="3">
        <v>1.1134609234804671</v>
      </c>
      <c r="AC12">
        <v>1995</v>
      </c>
      <c r="AD12">
        <f t="shared" si="10"/>
        <v>99.605438285686432</v>
      </c>
      <c r="AE12">
        <v>98.816314857059325</v>
      </c>
      <c r="AF12">
        <v>100</v>
      </c>
      <c r="AG12">
        <v>100</v>
      </c>
      <c r="AH12">
        <f t="shared" si="0"/>
        <v>99.085392282014411</v>
      </c>
      <c r="AI12">
        <v>97.256176846043232</v>
      </c>
      <c r="AJ12">
        <v>100</v>
      </c>
      <c r="AK12">
        <v>100</v>
      </c>
      <c r="AL12">
        <f t="shared" si="1"/>
        <v>96.645160259008421</v>
      </c>
      <c r="AM12">
        <v>96.193193241709963</v>
      </c>
      <c r="AN12">
        <v>96.669786972689721</v>
      </c>
      <c r="AO12">
        <v>97.072500562625564</v>
      </c>
      <c r="AP12">
        <f t="shared" si="2"/>
        <v>98.632812978271247</v>
      </c>
      <c r="AQ12">
        <v>95.898438934813697</v>
      </c>
      <c r="AR12">
        <v>100</v>
      </c>
      <c r="AS12">
        <v>100</v>
      </c>
      <c r="AT12">
        <f t="shared" si="3"/>
        <v>99.674725330185481</v>
      </c>
      <c r="AU12">
        <v>99.024175990556458</v>
      </c>
      <c r="AV12">
        <v>100</v>
      </c>
      <c r="AW12">
        <v>100</v>
      </c>
      <c r="AX12">
        <f t="shared" si="4"/>
        <v>98.318962606109523</v>
      </c>
      <c r="AY12">
        <v>97.152559086577597</v>
      </c>
      <c r="AZ12">
        <v>99.485366125641463</v>
      </c>
      <c r="BB12">
        <f t="shared" si="5"/>
        <v>100</v>
      </c>
      <c r="BC12">
        <v>100</v>
      </c>
      <c r="BD12">
        <v>100</v>
      </c>
      <c r="BF12">
        <f t="shared" si="6"/>
        <v>99.660191541670585</v>
      </c>
      <c r="BG12">
        <v>98.980574625011755</v>
      </c>
      <c r="BH12">
        <v>100</v>
      </c>
      <c r="BI12">
        <v>100</v>
      </c>
      <c r="BJ12">
        <f t="shared" si="11"/>
        <v>99.692727810964172</v>
      </c>
      <c r="BK12">
        <v>100</v>
      </c>
      <c r="BL12">
        <v>99.385455621928344</v>
      </c>
      <c r="BN12">
        <f t="shared" si="7"/>
        <v>98.380408089477015</v>
      </c>
      <c r="BO12">
        <v>96.760816178954016</v>
      </c>
      <c r="BQ12">
        <v>100</v>
      </c>
      <c r="BR12">
        <f t="shared" si="8"/>
        <v>97.185192983048069</v>
      </c>
      <c r="BS12">
        <v>92.901027420427184</v>
      </c>
      <c r="BT12">
        <v>98.812453936001575</v>
      </c>
      <c r="BU12">
        <v>99.842097592715476</v>
      </c>
      <c r="BV12">
        <f t="shared" si="9"/>
        <v>93.728953817287902</v>
      </c>
      <c r="BW12">
        <v>91.193944598645032</v>
      </c>
      <c r="BX12">
        <v>95.852213110130478</v>
      </c>
      <c r="BY12">
        <v>94.140703743088181</v>
      </c>
    </row>
    <row r="13" spans="2:77" x14ac:dyDescent="0.45">
      <c r="B13" s="3">
        <v>-0.9675742424360636</v>
      </c>
      <c r="C13" s="3">
        <v>1.4799883425219218</v>
      </c>
      <c r="D13" s="3">
        <v>-1.6504949082158025</v>
      </c>
      <c r="E13" s="3">
        <v>1.1457303856602603</v>
      </c>
      <c r="F13" s="3">
        <v>1.4339011662240382</v>
      </c>
      <c r="G13" s="3">
        <v>1.3322145281846591</v>
      </c>
      <c r="AC13">
        <v>1997</v>
      </c>
      <c r="AD13">
        <f t="shared" si="10"/>
        <v>64.823435940124185</v>
      </c>
      <c r="AE13">
        <v>43.899349196933898</v>
      </c>
      <c r="AF13">
        <v>96.883801210956861</v>
      </c>
      <c r="AG13">
        <v>53.687157412481803</v>
      </c>
      <c r="AH13">
        <f t="shared" si="0"/>
        <v>87.256092413556829</v>
      </c>
      <c r="AI13">
        <v>66.638610042324302</v>
      </c>
      <c r="AJ13">
        <v>95.129667198346169</v>
      </c>
      <c r="AK13">
        <v>100</v>
      </c>
      <c r="AL13">
        <f t="shared" si="1"/>
        <v>86.587883397692508</v>
      </c>
      <c r="AM13">
        <v>75.170123469313197</v>
      </c>
      <c r="AN13">
        <v>89.604092250500301</v>
      </c>
      <c r="AO13">
        <v>94.989434473264026</v>
      </c>
      <c r="AP13">
        <f t="shared" si="2"/>
        <v>83.023612558002725</v>
      </c>
      <c r="AQ13">
        <v>53.137554118941203</v>
      </c>
      <c r="AR13">
        <v>95.933283555066964</v>
      </c>
      <c r="AS13">
        <v>100</v>
      </c>
      <c r="AT13">
        <f t="shared" si="3"/>
        <v>82.107320108594976</v>
      </c>
      <c r="AU13">
        <v>50.868416008081198</v>
      </c>
      <c r="AV13">
        <v>95.453544317703702</v>
      </c>
      <c r="AW13">
        <v>100</v>
      </c>
      <c r="AX13">
        <f t="shared" si="4"/>
        <v>85.629328487105752</v>
      </c>
      <c r="AY13">
        <v>71.258656974211505</v>
      </c>
      <c r="AZ13">
        <v>100</v>
      </c>
      <c r="BB13">
        <f t="shared" si="5"/>
        <v>92.527239446502506</v>
      </c>
      <c r="BC13">
        <v>85.054478893004998</v>
      </c>
      <c r="BD13">
        <v>100</v>
      </c>
      <c r="BF13">
        <f t="shared" si="6"/>
        <v>82.550927324322515</v>
      </c>
      <c r="BG13">
        <v>54.947761636204802</v>
      </c>
      <c r="BH13">
        <v>95.778700671011663</v>
      </c>
      <c r="BI13">
        <v>96.926319665751052</v>
      </c>
      <c r="BJ13">
        <f t="shared" si="11"/>
        <v>79.027820449896112</v>
      </c>
      <c r="BK13">
        <v>60.1143862546215</v>
      </c>
      <c r="BL13">
        <v>97.941254645170716</v>
      </c>
      <c r="BN13">
        <f t="shared" si="7"/>
        <v>73.8696927507617</v>
      </c>
      <c r="BO13">
        <v>47.739385501523401</v>
      </c>
      <c r="BQ13">
        <v>100</v>
      </c>
      <c r="BR13">
        <f t="shared" si="8"/>
        <v>84.402504125957435</v>
      </c>
      <c r="BS13">
        <v>67.23087291855299</v>
      </c>
      <c r="BT13">
        <v>98.763795119942131</v>
      </c>
      <c r="BU13">
        <v>87.212844339377199</v>
      </c>
      <c r="BV13">
        <f t="shared" si="9"/>
        <v>92.979018544738366</v>
      </c>
      <c r="BW13">
        <v>94.43228867125562</v>
      </c>
      <c r="BX13">
        <v>99.725634576428931</v>
      </c>
      <c r="BY13">
        <v>84.779132386530506</v>
      </c>
    </row>
    <row r="14" spans="2:77" x14ac:dyDescent="0.45">
      <c r="B14" s="3" t="s">
        <v>36</v>
      </c>
      <c r="C14" s="3" t="s">
        <v>53</v>
      </c>
      <c r="D14" s="3" t="s">
        <v>54</v>
      </c>
      <c r="E14" s="3" t="s">
        <v>70</v>
      </c>
      <c r="F14" s="3" t="s">
        <v>83</v>
      </c>
      <c r="G14" s="3" t="s">
        <v>84</v>
      </c>
      <c r="AC14">
        <v>1998</v>
      </c>
      <c r="AD14">
        <f t="shared" si="10"/>
        <v>83.727428060966346</v>
      </c>
      <c r="AE14">
        <v>75.081305779099893</v>
      </c>
      <c r="AF14">
        <v>96.982492387491618</v>
      </c>
      <c r="AG14">
        <v>79.1184860163075</v>
      </c>
      <c r="AH14">
        <f t="shared" si="0"/>
        <v>88.041360661972362</v>
      </c>
      <c r="AI14">
        <v>67.482361046549201</v>
      </c>
      <c r="AJ14">
        <v>97.138030904710504</v>
      </c>
      <c r="AK14">
        <v>99.503690034657382</v>
      </c>
      <c r="AL14">
        <f t="shared" si="1"/>
        <v>89.325518971139402</v>
      </c>
      <c r="AM14">
        <v>76.585872170189205</v>
      </c>
      <c r="AN14">
        <v>100</v>
      </c>
      <c r="AO14">
        <v>91.390684743229002</v>
      </c>
      <c r="AP14">
        <f t="shared" si="2"/>
        <v>86.271585929000182</v>
      </c>
      <c r="AQ14">
        <v>61.798443886958303</v>
      </c>
      <c r="AR14">
        <v>97.016313900042235</v>
      </c>
      <c r="AS14">
        <v>100</v>
      </c>
      <c r="AT14">
        <f t="shared" si="3"/>
        <v>86.928059272499056</v>
      </c>
      <c r="AU14">
        <v>65.3934176973208</v>
      </c>
      <c r="AV14">
        <v>95.868604602300778</v>
      </c>
      <c r="AW14">
        <v>99.522155517875575</v>
      </c>
      <c r="AX14">
        <f t="shared" si="4"/>
        <v>85.15541224644366</v>
      </c>
      <c r="AY14">
        <v>73.244573795513304</v>
      </c>
      <c r="AZ14">
        <v>97.066250697374016</v>
      </c>
      <c r="BB14">
        <f t="shared" si="5"/>
        <v>87.729574382734882</v>
      </c>
      <c r="BC14">
        <v>76.326264599276399</v>
      </c>
      <c r="BD14">
        <v>99.13288416619335</v>
      </c>
      <c r="BF14">
        <f t="shared" si="6"/>
        <v>86.527149413368377</v>
      </c>
      <c r="BG14">
        <v>62.385192098487501</v>
      </c>
      <c r="BH14">
        <v>97.196256141617638</v>
      </c>
      <c r="BI14">
        <v>100</v>
      </c>
      <c r="BJ14">
        <f t="shared" si="11"/>
        <v>84.991484821323922</v>
      </c>
      <c r="BK14">
        <v>75.559230682582395</v>
      </c>
      <c r="BL14">
        <v>94.423738960065464</v>
      </c>
      <c r="BN14">
        <f t="shared" si="7"/>
        <v>84.00373111720144</v>
      </c>
      <c r="BO14">
        <v>68.126116624819801</v>
      </c>
      <c r="BQ14">
        <v>99.881345609583079</v>
      </c>
      <c r="BR14">
        <f t="shared" si="8"/>
        <v>84.041475908629408</v>
      </c>
      <c r="BS14">
        <v>60.243094041875501</v>
      </c>
      <c r="BT14">
        <v>94.405930856015871</v>
      </c>
      <c r="BU14">
        <v>97.475402827996859</v>
      </c>
      <c r="BV14">
        <f t="shared" si="9"/>
        <v>88.083273970654844</v>
      </c>
      <c r="BW14">
        <v>84.417213416761697</v>
      </c>
      <c r="BX14">
        <v>90.989981259211149</v>
      </c>
      <c r="BY14">
        <v>88.842627235991699</v>
      </c>
    </row>
    <row r="15" spans="2:77" x14ac:dyDescent="0.45">
      <c r="B15" s="3">
        <v>1.2255170600389715</v>
      </c>
      <c r="C15" s="3">
        <v>1.5029755389339272</v>
      </c>
      <c r="D15" s="3">
        <v>-0.31957906782986789</v>
      </c>
      <c r="E15" s="3">
        <v>-5.5438135736344797E-2</v>
      </c>
      <c r="F15" s="3">
        <v>0.22821273416624471</v>
      </c>
      <c r="G15" s="3">
        <v>-0.39107926836068263</v>
      </c>
      <c r="AC15">
        <v>1999</v>
      </c>
      <c r="AD15">
        <f t="shared" si="10"/>
        <v>85.719342990399355</v>
      </c>
      <c r="AE15">
        <v>77.645395085203603</v>
      </c>
      <c r="AF15">
        <v>91.350398099724345</v>
      </c>
      <c r="AG15">
        <v>88.162235786270102</v>
      </c>
      <c r="AH15">
        <f t="shared" si="0"/>
        <v>94.753471013500715</v>
      </c>
      <c r="AI15">
        <v>84.787355207998701</v>
      </c>
      <c r="AJ15">
        <v>100</v>
      </c>
      <c r="AK15">
        <v>99.473057832503429</v>
      </c>
      <c r="AL15">
        <f t="shared" si="1"/>
        <v>87.810090227867704</v>
      </c>
      <c r="AM15">
        <v>75.758986417787696</v>
      </c>
      <c r="AN15">
        <v>91.289720886509272</v>
      </c>
      <c r="AO15">
        <v>96.381563379306172</v>
      </c>
      <c r="AP15">
        <f t="shared" si="2"/>
        <v>87.567365930678989</v>
      </c>
      <c r="AQ15">
        <v>62.702097792037002</v>
      </c>
      <c r="AR15">
        <v>100</v>
      </c>
      <c r="AS15">
        <v>100</v>
      </c>
      <c r="AT15">
        <f t="shared" si="3"/>
        <v>89.588361855617123</v>
      </c>
      <c r="AU15">
        <v>68.765085566851397</v>
      </c>
      <c r="AV15">
        <v>100</v>
      </c>
      <c r="AW15">
        <v>100</v>
      </c>
      <c r="AX15">
        <f t="shared" si="4"/>
        <v>85.588948289635752</v>
      </c>
      <c r="AY15">
        <v>71.177896579271504</v>
      </c>
      <c r="AZ15">
        <v>100</v>
      </c>
      <c r="BB15">
        <f t="shared" si="5"/>
        <v>92.427274275304654</v>
      </c>
      <c r="BC15">
        <v>84.9317798068288</v>
      </c>
      <c r="BD15">
        <v>99.922768743780495</v>
      </c>
      <c r="BF15">
        <f t="shared" si="6"/>
        <v>88.008781403066607</v>
      </c>
      <c r="BG15">
        <v>64.026344209199806</v>
      </c>
      <c r="BH15">
        <v>100</v>
      </c>
      <c r="BI15">
        <v>100</v>
      </c>
      <c r="BJ15">
        <f t="shared" si="11"/>
        <v>90.432634785067592</v>
      </c>
      <c r="BK15">
        <v>86.255339472914599</v>
      </c>
      <c r="BL15">
        <v>94.609930097220584</v>
      </c>
      <c r="BN15">
        <f t="shared" si="7"/>
        <v>89.005301234962531</v>
      </c>
      <c r="BO15">
        <v>79.845490479160205</v>
      </c>
      <c r="BQ15">
        <v>98.165111990764871</v>
      </c>
      <c r="BR15">
        <f t="shared" si="8"/>
        <v>84.512607747437343</v>
      </c>
      <c r="BS15">
        <v>60.063621998862999</v>
      </c>
      <c r="BT15">
        <v>100</v>
      </c>
      <c r="BU15">
        <v>93.474201243449031</v>
      </c>
      <c r="BV15">
        <f t="shared" si="9"/>
        <v>96.803384548528356</v>
      </c>
      <c r="BW15">
        <v>94.016259606260263</v>
      </c>
      <c r="BX15">
        <v>99.735630267839767</v>
      </c>
      <c r="BY15">
        <v>96.658263771485025</v>
      </c>
    </row>
    <row r="16" spans="2:77" x14ac:dyDescent="0.45">
      <c r="B16" s="3">
        <v>2.1646545559233243</v>
      </c>
      <c r="C16" s="3">
        <v>1.5181173377812816</v>
      </c>
      <c r="D16" s="3">
        <v>-0.45015669785075879</v>
      </c>
      <c r="E16" s="3">
        <v>-8.7294208058744494E-2</v>
      </c>
      <c r="F16" s="3">
        <v>0.35303009559523785</v>
      </c>
      <c r="G16" s="3">
        <v>-1.6630019669069975</v>
      </c>
      <c r="AC16">
        <v>2000</v>
      </c>
      <c r="AD16">
        <f t="shared" si="10"/>
        <v>89.495513329749926</v>
      </c>
      <c r="AE16">
        <v>77.184608301930098</v>
      </c>
      <c r="AF16">
        <v>99.738864750017541</v>
      </c>
      <c r="AG16">
        <v>91.563066937302096</v>
      </c>
      <c r="AH16">
        <f t="shared" si="0"/>
        <v>97.62595331477506</v>
      </c>
      <c r="AI16">
        <v>93.374270584177225</v>
      </c>
      <c r="AJ16">
        <v>100</v>
      </c>
      <c r="AK16">
        <v>99.503589360147927</v>
      </c>
      <c r="AL16">
        <f t="shared" si="1"/>
        <v>85.986421174117936</v>
      </c>
      <c r="AM16">
        <v>72.624641713041996</v>
      </c>
      <c r="AN16">
        <v>88.535746253925097</v>
      </c>
      <c r="AO16">
        <v>96.798875555386672</v>
      </c>
      <c r="AP16">
        <f t="shared" si="2"/>
        <v>84.014176371030018</v>
      </c>
      <c r="AQ16">
        <v>52.188371772174399</v>
      </c>
      <c r="AR16">
        <v>100</v>
      </c>
      <c r="AS16">
        <v>99.854157340915634</v>
      </c>
      <c r="AT16">
        <f t="shared" si="3"/>
        <v>85.746044437122066</v>
      </c>
      <c r="AU16">
        <v>57.238133311366198</v>
      </c>
      <c r="AV16">
        <v>100</v>
      </c>
      <c r="AW16">
        <v>100</v>
      </c>
      <c r="AX16">
        <f t="shared" si="4"/>
        <v>88.894504319343355</v>
      </c>
      <c r="AY16">
        <v>68.269209618047398</v>
      </c>
      <c r="AZ16">
        <v>100</v>
      </c>
      <c r="BA16">
        <v>98.414303339982695</v>
      </c>
      <c r="BB16">
        <f t="shared" si="5"/>
        <v>93.508955456055233</v>
      </c>
      <c r="BC16">
        <v>89.659157656902494</v>
      </c>
      <c r="BD16">
        <v>97.358753255207972</v>
      </c>
      <c r="BF16">
        <f t="shared" si="6"/>
        <v>83.659381874601237</v>
      </c>
      <c r="BG16">
        <v>53.1639903738699</v>
      </c>
      <c r="BH16">
        <v>100</v>
      </c>
      <c r="BI16">
        <v>97.814155249933791</v>
      </c>
      <c r="BJ16">
        <f t="shared" si="11"/>
        <v>91.719754202873801</v>
      </c>
      <c r="BK16">
        <v>85.7273394232339</v>
      </c>
      <c r="BL16">
        <v>97.712168982513703</v>
      </c>
      <c r="BN16">
        <f t="shared" si="7"/>
        <v>83.763001229745285</v>
      </c>
      <c r="BO16">
        <v>58.766537048894598</v>
      </c>
      <c r="BP16">
        <v>94.488313687950409</v>
      </c>
      <c r="BQ16">
        <v>98.034152952390869</v>
      </c>
      <c r="BR16">
        <f t="shared" si="8"/>
        <v>84.339763988713358</v>
      </c>
      <c r="BS16">
        <v>54.4526419304961</v>
      </c>
      <c r="BT16">
        <v>100</v>
      </c>
      <c r="BU16">
        <v>98.566650035643974</v>
      </c>
      <c r="BV16">
        <f t="shared" si="9"/>
        <v>92.654718874216201</v>
      </c>
      <c r="BW16">
        <v>82.342892935629806</v>
      </c>
      <c r="BX16">
        <v>100</v>
      </c>
      <c r="BY16">
        <v>95.621263687018811</v>
      </c>
    </row>
    <row r="17" spans="2:77" x14ac:dyDescent="0.45">
      <c r="B17" s="3"/>
      <c r="C17" s="3"/>
      <c r="D17" s="3"/>
      <c r="E17" s="3"/>
      <c r="F17" s="3"/>
      <c r="G17" s="3"/>
      <c r="AC17">
        <v>2001</v>
      </c>
      <c r="AD17">
        <f t="shared" si="10"/>
        <v>86.151530362261838</v>
      </c>
      <c r="AE17">
        <v>76.552394999065498</v>
      </c>
      <c r="AF17">
        <v>91.549510483351128</v>
      </c>
      <c r="AG17">
        <v>90.352685604368887</v>
      </c>
      <c r="AH17">
        <f t="shared" si="0"/>
        <v>84.231001101174115</v>
      </c>
      <c r="AI17">
        <v>60.051351880002201</v>
      </c>
      <c r="AJ17">
        <v>99.052450362769363</v>
      </c>
      <c r="AK17">
        <v>93.589201060750796</v>
      </c>
      <c r="AL17">
        <f t="shared" si="1"/>
        <v>90.761941735992025</v>
      </c>
      <c r="AM17">
        <v>79.517000995228898</v>
      </c>
      <c r="AN17">
        <v>98.980674480758637</v>
      </c>
      <c r="AO17">
        <v>93.788149731988526</v>
      </c>
      <c r="AP17">
        <f t="shared" si="2"/>
        <v>76.600426507238979</v>
      </c>
      <c r="AQ17">
        <v>31.522928437097207</v>
      </c>
      <c r="AR17">
        <v>99.347945320074345</v>
      </c>
      <c r="AS17">
        <v>98.930405764545398</v>
      </c>
      <c r="AT17">
        <f t="shared" si="3"/>
        <v>80.848866008112566</v>
      </c>
      <c r="AU17">
        <v>43.2461691301217</v>
      </c>
      <c r="AV17">
        <v>99.300428894215983</v>
      </c>
      <c r="AW17">
        <v>100</v>
      </c>
      <c r="AX17">
        <f t="shared" si="4"/>
        <v>74.227242806382776</v>
      </c>
      <c r="AY17">
        <v>42.287119705256103</v>
      </c>
      <c r="AZ17">
        <v>98.42821737488562</v>
      </c>
      <c r="BA17">
        <v>81.966391339006606</v>
      </c>
      <c r="BB17">
        <f t="shared" si="5"/>
        <v>91.625883502257153</v>
      </c>
      <c r="BC17">
        <v>83.251767004514306</v>
      </c>
      <c r="BD17">
        <v>100</v>
      </c>
      <c r="BF17">
        <f t="shared" si="6"/>
        <v>75.217168534160209</v>
      </c>
      <c r="BG17">
        <v>37.8125643730368</v>
      </c>
      <c r="BH17">
        <v>99.461250912784223</v>
      </c>
      <c r="BI17">
        <v>88.377690316659596</v>
      </c>
      <c r="BJ17">
        <f t="shared" si="11"/>
        <v>88.832829780430245</v>
      </c>
      <c r="BK17">
        <v>82.2762555417725</v>
      </c>
      <c r="BL17">
        <v>95.389404019088005</v>
      </c>
      <c r="BN17">
        <f t="shared" si="7"/>
        <v>91.697095315712659</v>
      </c>
      <c r="BO17">
        <v>75.091285947138005</v>
      </c>
      <c r="BP17">
        <v>100</v>
      </c>
      <c r="BQ17">
        <v>100</v>
      </c>
      <c r="BR17">
        <f t="shared" si="8"/>
        <v>74.717608862141958</v>
      </c>
      <c r="BS17">
        <v>42.105197158545799</v>
      </c>
      <c r="BT17">
        <v>100</v>
      </c>
      <c r="BU17">
        <v>82.047629427880096</v>
      </c>
      <c r="BV17">
        <f t="shared" si="9"/>
        <v>87.347513622546273</v>
      </c>
      <c r="BW17">
        <v>73.682287450187502</v>
      </c>
      <c r="BX17">
        <v>99.210395585413636</v>
      </c>
      <c r="BY17">
        <v>89.149857832037696</v>
      </c>
    </row>
    <row r="18" spans="2:77" x14ac:dyDescent="0.45">
      <c r="B18" s="89" t="s">
        <v>89</v>
      </c>
      <c r="C18" s="89"/>
      <c r="D18" s="89"/>
      <c r="E18" s="89"/>
      <c r="F18" s="89"/>
      <c r="G18" s="89"/>
      <c r="AC18">
        <v>2002</v>
      </c>
      <c r="AD18">
        <f t="shared" si="10"/>
        <v>89.595537218975309</v>
      </c>
      <c r="AE18">
        <v>79.174643229924499</v>
      </c>
      <c r="AF18">
        <v>99.754077461188146</v>
      </c>
      <c r="AG18">
        <v>89.857890965813297</v>
      </c>
      <c r="AH18">
        <f t="shared" si="0"/>
        <v>75.533091266087581</v>
      </c>
      <c r="AI18">
        <v>26.876360724625101</v>
      </c>
      <c r="AJ18">
        <v>99.722913073637628</v>
      </c>
      <c r="AK18">
        <v>100</v>
      </c>
      <c r="AL18">
        <f t="shared" si="1"/>
        <v>82.606541297874259</v>
      </c>
      <c r="AM18">
        <v>65.887461381156299</v>
      </c>
      <c r="AN18">
        <v>98.737617482553276</v>
      </c>
      <c r="AO18">
        <v>83.194545029913201</v>
      </c>
      <c r="AP18">
        <f t="shared" si="2"/>
        <v>73.424840245630278</v>
      </c>
      <c r="AQ18">
        <v>20.432895141675203</v>
      </c>
      <c r="AR18">
        <v>99.841625595215618</v>
      </c>
      <c r="AS18">
        <v>100</v>
      </c>
      <c r="AT18">
        <f t="shared" si="3"/>
        <v>84.182013033140464</v>
      </c>
      <c r="AU18">
        <v>52.546039099421399</v>
      </c>
      <c r="AV18">
        <v>100</v>
      </c>
      <c r="AW18">
        <v>100</v>
      </c>
      <c r="AX18">
        <f t="shared" si="4"/>
        <v>72.398778373766817</v>
      </c>
      <c r="AY18">
        <v>30.793303273379706</v>
      </c>
      <c r="AZ18">
        <v>99.830060383131752</v>
      </c>
      <c r="BA18">
        <v>86.572971464788992</v>
      </c>
      <c r="BB18">
        <f t="shared" si="5"/>
        <v>98.333732158272866</v>
      </c>
      <c r="BC18">
        <v>95.135781397431614</v>
      </c>
      <c r="BD18">
        <v>100</v>
      </c>
      <c r="BE18">
        <v>99.865415077386956</v>
      </c>
      <c r="BF18">
        <f t="shared" si="6"/>
        <v>70.95650783174797</v>
      </c>
      <c r="BG18">
        <v>21.359869843551905</v>
      </c>
      <c r="BH18">
        <v>99.681675907166152</v>
      </c>
      <c r="BI18">
        <v>91.827977744525839</v>
      </c>
      <c r="BJ18">
        <f t="shared" si="11"/>
        <v>92.394956971027284</v>
      </c>
      <c r="BK18">
        <v>86.723992818869206</v>
      </c>
      <c r="BL18">
        <v>98.065921123185376</v>
      </c>
      <c r="BN18">
        <f t="shared" si="7"/>
        <v>96.939651560617833</v>
      </c>
      <c r="BO18">
        <v>91.049245430911441</v>
      </c>
      <c r="BP18">
        <v>99.769709250942014</v>
      </c>
      <c r="BQ18">
        <v>100</v>
      </c>
      <c r="BR18">
        <f t="shared" si="8"/>
        <v>68.763811857057206</v>
      </c>
      <c r="BS18">
        <v>35.645050197279403</v>
      </c>
      <c r="BT18">
        <v>95.164478615543345</v>
      </c>
      <c r="BU18">
        <v>75.481906758348899</v>
      </c>
      <c r="BV18">
        <f t="shared" si="9"/>
        <v>82.470673625246704</v>
      </c>
      <c r="BW18">
        <v>79.660432395934691</v>
      </c>
      <c r="BX18">
        <v>85.484632716142698</v>
      </c>
      <c r="BY18">
        <v>82.266955763662708</v>
      </c>
    </row>
    <row r="19" spans="2:77" x14ac:dyDescent="0.45">
      <c r="B19" s="3" t="s">
        <v>3</v>
      </c>
      <c r="C19" s="3" t="s">
        <v>6</v>
      </c>
      <c r="D19" s="3" t="s">
        <v>10</v>
      </c>
      <c r="E19" s="3" t="s">
        <v>23</v>
      </c>
      <c r="F19" s="3" t="s">
        <v>24</v>
      </c>
      <c r="G19" s="3" t="s">
        <v>34</v>
      </c>
      <c r="AC19">
        <v>2003</v>
      </c>
      <c r="AD19">
        <f t="shared" si="10"/>
        <v>96.581832641838218</v>
      </c>
      <c r="AE19">
        <v>92.128058890299314</v>
      </c>
      <c r="AF19">
        <v>100</v>
      </c>
      <c r="AG19">
        <v>97.617439035215355</v>
      </c>
      <c r="AH19">
        <f t="shared" si="0"/>
        <v>78.612949875211299</v>
      </c>
      <c r="AI19">
        <v>37.506991107013803</v>
      </c>
      <c r="AJ19">
        <v>98.331858518620081</v>
      </c>
      <c r="AK19">
        <v>100</v>
      </c>
      <c r="AL19">
        <f t="shared" si="1"/>
        <v>89.245686807683455</v>
      </c>
      <c r="AM19">
        <v>69.231306274839199</v>
      </c>
      <c r="AN19">
        <v>100</v>
      </c>
      <c r="AO19">
        <v>98.505754148211153</v>
      </c>
      <c r="AP19">
        <f t="shared" si="2"/>
        <v>72.010872191684015</v>
      </c>
      <c r="AQ19">
        <v>17.131759726294703</v>
      </c>
      <c r="AR19">
        <v>98.947448838663036</v>
      </c>
      <c r="AS19">
        <v>99.953408010094293</v>
      </c>
      <c r="AT19">
        <f t="shared" si="3"/>
        <v>80.721431461431806</v>
      </c>
      <c r="AU19">
        <v>43.233841099168103</v>
      </c>
      <c r="AV19">
        <v>99.54752760911505</v>
      </c>
      <c r="AW19">
        <v>99.382925676012292</v>
      </c>
      <c r="AX19">
        <f t="shared" si="4"/>
        <v>77.626488921019131</v>
      </c>
      <c r="AY19">
        <v>34.470006762497505</v>
      </c>
      <c r="AZ19">
        <v>98.487947083738874</v>
      </c>
      <c r="BA19">
        <v>99.921512916821044</v>
      </c>
      <c r="BB19">
        <f t="shared" si="5"/>
        <v>97.179207456790905</v>
      </c>
      <c r="BC19">
        <v>91.850747376867503</v>
      </c>
      <c r="BD19">
        <v>100</v>
      </c>
      <c r="BE19">
        <v>99.686874993505242</v>
      </c>
      <c r="BF19">
        <f t="shared" si="6"/>
        <v>73.116427376305921</v>
      </c>
      <c r="BG19">
        <v>21.460383874004904</v>
      </c>
      <c r="BH19">
        <v>99.053570957553873</v>
      </c>
      <c r="BI19">
        <v>98.835327297358972</v>
      </c>
      <c r="BJ19">
        <f t="shared" si="11"/>
        <v>98.763793591876109</v>
      </c>
      <c r="BK19">
        <v>96.570569409342795</v>
      </c>
      <c r="BL19">
        <v>100</v>
      </c>
      <c r="BM19">
        <v>99.720811366285574</v>
      </c>
      <c r="BN19">
        <f t="shared" si="7"/>
        <v>97.168841369657386</v>
      </c>
      <c r="BO19">
        <v>91.506524108972172</v>
      </c>
      <c r="BP19">
        <v>100</v>
      </c>
      <c r="BQ19">
        <v>100</v>
      </c>
      <c r="BR19">
        <f t="shared" si="8"/>
        <v>70.958782869320501</v>
      </c>
      <c r="BS19">
        <v>34.257141130599805</v>
      </c>
      <c r="BT19">
        <v>99.027742036281907</v>
      </c>
      <c r="BU19">
        <v>79.591465441079805</v>
      </c>
      <c r="BV19">
        <f t="shared" si="9"/>
        <v>81.477339952689761</v>
      </c>
      <c r="BW19">
        <v>67.923449168360293</v>
      </c>
      <c r="BX19">
        <v>92.281993168587078</v>
      </c>
      <c r="BY19">
        <v>84.226577521121897</v>
      </c>
    </row>
    <row r="20" spans="2:77" x14ac:dyDescent="0.45">
      <c r="B20" s="3">
        <v>-3.8813142968109173</v>
      </c>
      <c r="C20" s="3">
        <v>-5.4575898326270531</v>
      </c>
      <c r="D20" s="3">
        <v>-4.1299476020429466</v>
      </c>
      <c r="E20" s="3">
        <v>-5.4125979165743479</v>
      </c>
      <c r="F20" s="3">
        <v>-3.776177892701579</v>
      </c>
      <c r="G20" s="3">
        <v>-4.2499805272775033</v>
      </c>
      <c r="AC20">
        <v>2004</v>
      </c>
      <c r="AD20">
        <f t="shared" si="10"/>
        <v>63.933643903175401</v>
      </c>
      <c r="AE20">
        <v>55.919004638813199</v>
      </c>
      <c r="AF20">
        <v>69.288798308006804</v>
      </c>
      <c r="AG20">
        <v>66.593128762706201</v>
      </c>
      <c r="AH20">
        <f t="shared" si="0"/>
        <v>65.040000276163298</v>
      </c>
      <c r="AI20">
        <v>32.225086192666097</v>
      </c>
      <c r="AJ20">
        <v>81.767513438689406</v>
      </c>
      <c r="AK20">
        <v>81.127401197134404</v>
      </c>
      <c r="AL20">
        <f t="shared" si="1"/>
        <v>77.010557043134966</v>
      </c>
      <c r="AM20">
        <v>62.775642317158002</v>
      </c>
      <c r="AN20">
        <v>89.332739306004797</v>
      </c>
      <c r="AO20">
        <v>78.923289506242099</v>
      </c>
      <c r="AP20">
        <f t="shared" si="2"/>
        <v>65.580772894446909</v>
      </c>
      <c r="AQ20">
        <v>19.968643614899804</v>
      </c>
      <c r="AR20">
        <v>80.940143096583697</v>
      </c>
      <c r="AS20">
        <v>95.833531971857226</v>
      </c>
      <c r="AT20">
        <f t="shared" si="3"/>
        <v>68.097987011333132</v>
      </c>
      <c r="AU20">
        <v>25.550075028286798</v>
      </c>
      <c r="AV20">
        <v>78.743886005712596</v>
      </c>
      <c r="AW20">
        <v>100</v>
      </c>
      <c r="AX20">
        <f t="shared" si="4"/>
        <v>66.415702013132929</v>
      </c>
      <c r="AY20">
        <v>29.768437270688395</v>
      </c>
      <c r="AZ20">
        <v>82.560791996914105</v>
      </c>
      <c r="BA20">
        <v>86.917876771796301</v>
      </c>
      <c r="BB20">
        <f t="shared" si="5"/>
        <v>81.962928102878834</v>
      </c>
      <c r="BC20">
        <v>74.248949597349096</v>
      </c>
      <c r="BD20">
        <v>82.130215791482996</v>
      </c>
      <c r="BE20">
        <v>89.509618919804396</v>
      </c>
      <c r="BF20">
        <f t="shared" si="6"/>
        <v>56.743907498254494</v>
      </c>
      <c r="BG20">
        <v>24.623971428931199</v>
      </c>
      <c r="BH20">
        <v>80.947317229357296</v>
      </c>
      <c r="BI20">
        <v>64.660433836474994</v>
      </c>
      <c r="BJ20">
        <f t="shared" si="11"/>
        <v>74.73118938089867</v>
      </c>
      <c r="BK20">
        <v>68.490651358247902</v>
      </c>
      <c r="BL20">
        <v>72.217639877615298</v>
      </c>
      <c r="BM20">
        <v>83.485276906832809</v>
      </c>
      <c r="BN20">
        <f t="shared" si="7"/>
        <v>86.040029911689899</v>
      </c>
      <c r="BO20">
        <v>73.480025613472009</v>
      </c>
      <c r="BP20">
        <v>90.50070688089292</v>
      </c>
      <c r="BQ20">
        <v>94.139357240704797</v>
      </c>
      <c r="BR20">
        <f t="shared" si="8"/>
        <v>61.660075779473402</v>
      </c>
      <c r="BS20">
        <v>34.268212211204997</v>
      </c>
      <c r="BT20">
        <v>84.098110043650493</v>
      </c>
      <c r="BU20">
        <v>66.613905083564703</v>
      </c>
      <c r="BV20">
        <f t="shared" si="9"/>
        <v>91.425881612643025</v>
      </c>
      <c r="BW20">
        <v>79.677185831755395</v>
      </c>
      <c r="BX20">
        <v>99.106370928609593</v>
      </c>
      <c r="BY20">
        <v>95.494088077564058</v>
      </c>
    </row>
    <row r="21" spans="2:77" x14ac:dyDescent="0.45">
      <c r="B21" s="3">
        <v>-5.3278652609944963</v>
      </c>
      <c r="C21" s="3">
        <v>-13.905996061839613</v>
      </c>
      <c r="D21" s="3">
        <v>-7.2654539139394014</v>
      </c>
      <c r="E21" s="3">
        <v>-31.00878318665206</v>
      </c>
      <c r="F21" s="3">
        <v>-10.473220752476765</v>
      </c>
      <c r="G21" s="3">
        <v>-11.206534657155522</v>
      </c>
      <c r="AC21">
        <v>2005</v>
      </c>
      <c r="AD21">
        <f t="shared" si="10"/>
        <v>62.775453035478797</v>
      </c>
      <c r="AE21">
        <v>59.680678896154703</v>
      </c>
      <c r="AF21">
        <v>54.598004267236</v>
      </c>
      <c r="AG21">
        <v>74.047675943045704</v>
      </c>
      <c r="AH21">
        <f t="shared" si="0"/>
        <v>53.060208179204132</v>
      </c>
      <c r="AI21">
        <v>31.5838413293516</v>
      </c>
      <c r="AJ21">
        <v>55.410671857734997</v>
      </c>
      <c r="AK21">
        <v>72.186111350525806</v>
      </c>
      <c r="AL21">
        <f t="shared" si="1"/>
        <v>79.189701885335765</v>
      </c>
      <c r="AM21">
        <v>72.154921856606308</v>
      </c>
      <c r="AN21">
        <v>76.745473714442696</v>
      </c>
      <c r="AO21">
        <v>88.668710084958306</v>
      </c>
      <c r="AP21">
        <f t="shared" si="2"/>
        <v>58.872615653603397</v>
      </c>
      <c r="AQ21">
        <v>27.547691531922098</v>
      </c>
      <c r="AR21">
        <v>54.7730154021638</v>
      </c>
      <c r="AS21">
        <v>94.297140026724293</v>
      </c>
      <c r="AT21">
        <f t="shared" si="3"/>
        <v>64.442420000784068</v>
      </c>
      <c r="AU21">
        <v>40.852503138364803</v>
      </c>
      <c r="AV21">
        <v>54.5582757940373</v>
      </c>
      <c r="AW21">
        <v>97.916481069950109</v>
      </c>
      <c r="AX21">
        <f t="shared" si="4"/>
        <v>57.463241964617517</v>
      </c>
      <c r="AY21">
        <v>29.804224339235404</v>
      </c>
      <c r="AZ21">
        <v>52.472372684908599</v>
      </c>
      <c r="BA21">
        <v>90.113128869708561</v>
      </c>
      <c r="BB21">
        <f t="shared" si="5"/>
        <v>73.786002458622889</v>
      </c>
      <c r="BC21">
        <v>68.440480830402294</v>
      </c>
      <c r="BD21">
        <v>73.006939470893599</v>
      </c>
      <c r="BE21">
        <v>79.910587074572803</v>
      </c>
      <c r="BF21">
        <f t="shared" si="6"/>
        <v>48.131413482887957</v>
      </c>
      <c r="BG21">
        <v>26.817762672240704</v>
      </c>
      <c r="BH21">
        <v>55.756192736289698</v>
      </c>
      <c r="BI21">
        <v>61.820285040133498</v>
      </c>
      <c r="BJ21">
        <f t="shared" si="11"/>
        <v>71.442003623558534</v>
      </c>
      <c r="BK21">
        <v>62.442694650301398</v>
      </c>
      <c r="BL21">
        <v>61.910687753956999</v>
      </c>
      <c r="BM21">
        <v>89.972628466417206</v>
      </c>
      <c r="BN21">
        <f t="shared" si="7"/>
        <v>62.586019825037226</v>
      </c>
      <c r="BO21">
        <v>48.372704510228203</v>
      </c>
      <c r="BP21">
        <v>49.834170880836901</v>
      </c>
      <c r="BQ21">
        <v>89.551184084046596</v>
      </c>
      <c r="BR21">
        <f t="shared" si="8"/>
        <v>54.4312999302118</v>
      </c>
      <c r="BS21">
        <v>39.275761298188897</v>
      </c>
      <c r="BT21">
        <v>61.671588688585402</v>
      </c>
      <c r="BU21">
        <v>62.346549803861102</v>
      </c>
      <c r="BV21">
        <f t="shared" si="9"/>
        <v>97.694849378696247</v>
      </c>
      <c r="BW21">
        <v>95.276047334935882</v>
      </c>
      <c r="BX21">
        <v>100</v>
      </c>
      <c r="BY21">
        <v>97.808500801152888</v>
      </c>
    </row>
    <row r="22" spans="2:77" x14ac:dyDescent="0.45">
      <c r="B22" s="3" t="s">
        <v>36</v>
      </c>
      <c r="C22" s="3" t="s">
        <v>53</v>
      </c>
      <c r="D22" s="3" t="s">
        <v>54</v>
      </c>
      <c r="E22" s="3" t="s">
        <v>70</v>
      </c>
      <c r="F22" s="3" t="s">
        <v>83</v>
      </c>
      <c r="G22" s="3" t="s">
        <v>84</v>
      </c>
      <c r="AC22">
        <v>2006</v>
      </c>
      <c r="AD22">
        <f t="shared" si="10"/>
        <v>68.347939240218295</v>
      </c>
      <c r="AE22">
        <v>59.826066535136299</v>
      </c>
      <c r="AF22">
        <v>68.316405041007201</v>
      </c>
      <c r="AG22">
        <v>76.901346144511393</v>
      </c>
      <c r="AH22">
        <f t="shared" si="0"/>
        <v>58.164417832222</v>
      </c>
      <c r="AI22">
        <v>20.021745803995998</v>
      </c>
      <c r="AJ22">
        <v>75.650549520127697</v>
      </c>
      <c r="AK22">
        <v>78.820958172542305</v>
      </c>
      <c r="AL22">
        <f t="shared" si="1"/>
        <v>78.546186672840264</v>
      </c>
      <c r="AM22">
        <v>69.647024307324898</v>
      </c>
      <c r="AN22">
        <v>83.971982869431997</v>
      </c>
      <c r="AO22">
        <v>82.019552841763897</v>
      </c>
      <c r="AP22">
        <f t="shared" si="2"/>
        <v>55.783930231750979</v>
      </c>
      <c r="AQ22">
        <v>20.288956859385607</v>
      </c>
      <c r="AR22">
        <v>75.313587149837701</v>
      </c>
      <c r="AS22">
        <v>71.749246686029608</v>
      </c>
      <c r="AT22">
        <f t="shared" si="3"/>
        <v>64.024585918979724</v>
      </c>
      <c r="AU22">
        <v>33.489359726726505</v>
      </c>
      <c r="AV22">
        <v>75.583166318408701</v>
      </c>
      <c r="AW22">
        <v>83.001231711803996</v>
      </c>
      <c r="AX22">
        <f t="shared" si="4"/>
        <v>55.020471961994197</v>
      </c>
      <c r="AY22">
        <v>26.328572168079404</v>
      </c>
      <c r="AZ22">
        <v>74.646071989264101</v>
      </c>
      <c r="BA22">
        <v>64.086771728639093</v>
      </c>
      <c r="BB22">
        <f t="shared" si="5"/>
        <v>82.762106183812605</v>
      </c>
      <c r="BC22">
        <v>72.377277223454001</v>
      </c>
      <c r="BD22">
        <v>85.670650263023305</v>
      </c>
      <c r="BE22">
        <v>90.238391064960496</v>
      </c>
      <c r="BF22">
        <f t="shared" si="6"/>
        <v>50.769591802159397</v>
      </c>
      <c r="BG22">
        <v>26.201524326635493</v>
      </c>
      <c r="BH22">
        <v>76.087588061762602</v>
      </c>
      <c r="BI22">
        <v>50.019663018080102</v>
      </c>
      <c r="BJ22">
        <f t="shared" si="11"/>
        <v>92.248744356539973</v>
      </c>
      <c r="BK22">
        <v>90.747553664740806</v>
      </c>
      <c r="BL22">
        <v>90.94004147045365</v>
      </c>
      <c r="BM22">
        <v>95.058637934425477</v>
      </c>
      <c r="BN22">
        <f t="shared" si="7"/>
        <v>65.526436244973596</v>
      </c>
      <c r="BO22">
        <v>44.710696751314003</v>
      </c>
      <c r="BP22">
        <v>69.315176908815005</v>
      </c>
      <c r="BQ22">
        <v>82.553435074791793</v>
      </c>
      <c r="BR22">
        <f t="shared" si="8"/>
        <v>55.566166378387436</v>
      </c>
      <c r="BS22">
        <v>24.9414966604824</v>
      </c>
      <c r="BT22">
        <v>81.317187501250402</v>
      </c>
      <c r="BU22">
        <v>60.439814973429499</v>
      </c>
      <c r="BV22">
        <f t="shared" si="9"/>
        <v>92.628493645567346</v>
      </c>
      <c r="BW22">
        <v>88.3031900926334</v>
      </c>
      <c r="BX22">
        <v>99.20747206890907</v>
      </c>
      <c r="BY22">
        <v>90.37481877515954</v>
      </c>
    </row>
    <row r="23" spans="2:77" x14ac:dyDescent="0.45">
      <c r="B23" s="3">
        <v>0.14736463921747031</v>
      </c>
      <c r="C23" s="3">
        <v>-4.7437011656084795</v>
      </c>
      <c r="D23" s="3">
        <v>-4.5740729883564857</v>
      </c>
      <c r="E23" s="3">
        <v>-4.7841997325474379</v>
      </c>
      <c r="F23" s="3">
        <v>-3.7592616152144998</v>
      </c>
      <c r="G23" s="3">
        <v>-1.7178335432536505</v>
      </c>
      <c r="AC23">
        <v>2007</v>
      </c>
      <c r="AD23">
        <f t="shared" si="10"/>
        <v>57.196576357958634</v>
      </c>
      <c r="AE23">
        <v>47.415225712591898</v>
      </c>
      <c r="AF23">
        <v>58.986132409316902</v>
      </c>
      <c r="AG23">
        <v>65.188370951967102</v>
      </c>
      <c r="AH23">
        <f t="shared" si="0"/>
        <v>56.911117859913567</v>
      </c>
      <c r="AI23">
        <v>18.684486056563003</v>
      </c>
      <c r="AJ23">
        <v>96.940584984761102</v>
      </c>
      <c r="AK23">
        <v>55.108282538416603</v>
      </c>
      <c r="AL23">
        <f t="shared" si="1"/>
        <v>70.939729346855088</v>
      </c>
      <c r="AM23">
        <v>55.313554454597401</v>
      </c>
      <c r="AN23">
        <v>90.896015592429933</v>
      </c>
      <c r="AO23">
        <v>66.60961799353791</v>
      </c>
      <c r="AP23">
        <f t="shared" si="2"/>
        <v>50.199944581544287</v>
      </c>
      <c r="AQ23">
        <v>12.787855075219298</v>
      </c>
      <c r="AR23">
        <v>97.387945110446879</v>
      </c>
      <c r="AS23">
        <v>40.424033558966698</v>
      </c>
      <c r="AT23">
        <f t="shared" si="3"/>
        <v>64.501657128827276</v>
      </c>
      <c r="AU23">
        <v>24.329552753117298</v>
      </c>
      <c r="AV23">
        <v>97.800112321390216</v>
      </c>
      <c r="AW23">
        <v>71.375306311974299</v>
      </c>
      <c r="AX23">
        <f t="shared" si="4"/>
        <v>61.485292382980596</v>
      </c>
      <c r="AY23">
        <v>19.367921065367298</v>
      </c>
      <c r="AZ23">
        <v>95.854886843439786</v>
      </c>
      <c r="BA23">
        <v>69.233069240134697</v>
      </c>
      <c r="BB23">
        <f t="shared" si="5"/>
        <v>84.093158219528092</v>
      </c>
      <c r="BC23">
        <v>93.099308940067104</v>
      </c>
      <c r="BD23">
        <v>64.978246481128508</v>
      </c>
      <c r="BE23">
        <v>94.20191923738868</v>
      </c>
      <c r="BF23">
        <f t="shared" si="6"/>
        <v>53.190269724291483</v>
      </c>
      <c r="BG23">
        <v>11.555506191565598</v>
      </c>
      <c r="BH23">
        <v>97.288225175506454</v>
      </c>
      <c r="BI23">
        <v>50.727077805802402</v>
      </c>
      <c r="BJ23">
        <f t="shared" si="11"/>
        <v>56.832636756637072</v>
      </c>
      <c r="BK23">
        <v>55.365467719028203</v>
      </c>
      <c r="BL23">
        <v>51.918316916106299</v>
      </c>
      <c r="BM23">
        <v>63.2141256347767</v>
      </c>
      <c r="BN23">
        <f t="shared" si="7"/>
        <v>50.192684259948969</v>
      </c>
      <c r="BO23">
        <v>27.445593230357204</v>
      </c>
      <c r="BP23">
        <v>44.383430925490401</v>
      </c>
      <c r="BQ23">
        <v>78.749028623999294</v>
      </c>
      <c r="BR23">
        <f t="shared" si="8"/>
        <v>54.804641777570986</v>
      </c>
      <c r="BS23">
        <v>18.785769266685705</v>
      </c>
      <c r="BT23">
        <v>92.307197913899643</v>
      </c>
      <c r="BU23">
        <v>53.320958152127602</v>
      </c>
      <c r="BV23">
        <f t="shared" si="9"/>
        <v>83.648266203258075</v>
      </c>
      <c r="BW23">
        <v>77.024019905435807</v>
      </c>
      <c r="BX23">
        <v>88.532596853983705</v>
      </c>
      <c r="BY23">
        <v>85.388181850354698</v>
      </c>
    </row>
    <row r="24" spans="2:77" x14ac:dyDescent="0.45">
      <c r="B24" s="3">
        <v>0.21591080927698059</v>
      </c>
      <c r="C24" s="3">
        <v>-13.820370388170971</v>
      </c>
      <c r="D24" s="3">
        <v>-5.5494354507173558</v>
      </c>
      <c r="E24" s="3">
        <v>-6.5895616133905373</v>
      </c>
      <c r="F24" s="3">
        <v>-14.203242415234296</v>
      </c>
      <c r="G24" s="3">
        <v>-2.9501706934565846</v>
      </c>
      <c r="AC24">
        <v>2008</v>
      </c>
      <c r="AD24">
        <f t="shared" si="10"/>
        <v>50.480910936477564</v>
      </c>
      <c r="AE24">
        <v>41.985270358142699</v>
      </c>
      <c r="AF24">
        <v>49.234764118420102</v>
      </c>
      <c r="AG24">
        <v>60.222698332869903</v>
      </c>
      <c r="AH24">
        <f t="shared" si="0"/>
        <v>51.432552635993098</v>
      </c>
      <c r="AI24">
        <v>21.761922459990998</v>
      </c>
      <c r="AJ24">
        <v>84.323687379934199</v>
      </c>
      <c r="AK24">
        <v>48.212048068054102</v>
      </c>
      <c r="AL24">
        <f t="shared" si="1"/>
        <v>50.755831042904902</v>
      </c>
      <c r="AM24">
        <v>50.179668620508501</v>
      </c>
      <c r="AN24">
        <v>54.881079428867302</v>
      </c>
      <c r="AO24">
        <v>47.206745079338901</v>
      </c>
      <c r="AP24">
        <f t="shared" si="2"/>
        <v>42.678943397222099</v>
      </c>
      <c r="AQ24">
        <v>15.7855403374151</v>
      </c>
      <c r="AR24">
        <v>84.608868284807301</v>
      </c>
      <c r="AS24">
        <v>27.642421569443897</v>
      </c>
      <c r="AT24">
        <f t="shared" si="3"/>
        <v>65.303626164784532</v>
      </c>
      <c r="AU24">
        <v>24.630189959354098</v>
      </c>
      <c r="AV24">
        <v>85.8136891064038</v>
      </c>
      <c r="AW24">
        <v>85.466999428595699</v>
      </c>
      <c r="AX24">
        <f t="shared" si="4"/>
        <v>55.339611283158369</v>
      </c>
      <c r="AY24">
        <v>18.003382207434399</v>
      </c>
      <c r="AZ24">
        <v>81.6376145861758</v>
      </c>
      <c r="BA24">
        <v>66.377837055864902</v>
      </c>
      <c r="BB24">
        <f t="shared" si="5"/>
        <v>75.022335584722995</v>
      </c>
      <c r="BC24">
        <v>70.079505354810408</v>
      </c>
      <c r="BD24">
        <v>74.329400500475302</v>
      </c>
      <c r="BE24">
        <v>80.658100898883305</v>
      </c>
      <c r="BF24">
        <f t="shared" si="6"/>
        <v>47.416376133052573</v>
      </c>
      <c r="BG24">
        <v>15.682074238319501</v>
      </c>
      <c r="BH24">
        <v>85.351084366048994</v>
      </c>
      <c r="BI24">
        <v>41.215969794789203</v>
      </c>
      <c r="BJ24">
        <f t="shared" si="11"/>
        <v>45.176795220782104</v>
      </c>
      <c r="BK24">
        <v>39.924964206825997</v>
      </c>
      <c r="BL24">
        <v>44.861808750705002</v>
      </c>
      <c r="BM24">
        <v>50.743612704815298</v>
      </c>
      <c r="BN24">
        <f t="shared" si="7"/>
        <v>48.881010660416244</v>
      </c>
      <c r="BO24">
        <v>31.375759421369807</v>
      </c>
      <c r="BP24">
        <v>53.1505790408821</v>
      </c>
      <c r="BQ24">
        <v>62.116693518996797</v>
      </c>
      <c r="BR24">
        <f t="shared" si="8"/>
        <v>49.066846467504895</v>
      </c>
      <c r="BS24">
        <v>18.897022282759096</v>
      </c>
      <c r="BT24">
        <v>77.970641066539699</v>
      </c>
      <c r="BU24">
        <v>50.332876053215898</v>
      </c>
      <c r="BV24">
        <f t="shared" si="9"/>
        <v>89.192669900895282</v>
      </c>
      <c r="BW24">
        <v>78.613007136432898</v>
      </c>
      <c r="BX24">
        <v>93.434708890592646</v>
      </c>
      <c r="BY24">
        <v>95.530293675660289</v>
      </c>
    </row>
    <row r="25" spans="2:77" x14ac:dyDescent="0.45">
      <c r="B25" s="13" t="s">
        <v>172</v>
      </c>
      <c r="AC25">
        <v>2009</v>
      </c>
      <c r="AD25">
        <f t="shared" si="10"/>
        <v>54.054991194004707</v>
      </c>
      <c r="AE25">
        <v>48.074634732892598</v>
      </c>
      <c r="AF25">
        <v>39.468115175617498</v>
      </c>
      <c r="AG25">
        <v>74.622223673503996</v>
      </c>
      <c r="AH25">
        <f t="shared" si="0"/>
        <v>45.879696754967462</v>
      </c>
      <c r="AI25">
        <v>27.988826000846203</v>
      </c>
      <c r="AJ25">
        <v>64.116030474267703</v>
      </c>
      <c r="AK25">
        <v>45.534233789788502</v>
      </c>
      <c r="AL25">
        <f t="shared" si="1"/>
        <v>49.423940134634734</v>
      </c>
      <c r="AM25">
        <v>41.8817561321396</v>
      </c>
      <c r="AN25">
        <v>59.142253071169897</v>
      </c>
      <c r="AO25">
        <v>47.247811200594697</v>
      </c>
      <c r="AP25">
        <f t="shared" si="2"/>
        <v>37.50004512717323</v>
      </c>
      <c r="AQ25">
        <v>15.336018684672098</v>
      </c>
      <c r="AR25">
        <v>66.910500503190903</v>
      </c>
      <c r="AS25">
        <v>30.253616193656697</v>
      </c>
      <c r="AT25">
        <f t="shared" si="3"/>
        <v>57.567727515765597</v>
      </c>
      <c r="AU25">
        <v>20.335824209791795</v>
      </c>
      <c r="AV25">
        <v>69.949954837685695</v>
      </c>
      <c r="AW25">
        <v>82.417403499819301</v>
      </c>
      <c r="AX25">
        <f t="shared" si="4"/>
        <v>48.879718080559535</v>
      </c>
      <c r="AY25">
        <v>17.807826074468394</v>
      </c>
      <c r="AZ25">
        <v>59.274505747880298</v>
      </c>
      <c r="BA25">
        <v>69.556822419329905</v>
      </c>
      <c r="BB25">
        <f t="shared" si="5"/>
        <v>96.62793419496775</v>
      </c>
      <c r="BC25">
        <v>90.937768189863689</v>
      </c>
      <c r="BD25">
        <v>99.402873716908246</v>
      </c>
      <c r="BE25">
        <v>99.543160678131358</v>
      </c>
      <c r="BF25">
        <f t="shared" si="6"/>
        <v>39.3061242561947</v>
      </c>
      <c r="BG25">
        <v>16.026190768122603</v>
      </c>
      <c r="BH25">
        <v>65.639626592475793</v>
      </c>
      <c r="BI25">
        <v>36.252555407985703</v>
      </c>
      <c r="BJ25">
        <f t="shared" si="11"/>
        <v>46.105817655927972</v>
      </c>
      <c r="BK25">
        <v>39.519937279542901</v>
      </c>
      <c r="BL25">
        <v>41.440488795436899</v>
      </c>
      <c r="BM25">
        <v>57.3570268928041</v>
      </c>
      <c r="BN25">
        <f t="shared" si="7"/>
        <v>48.896176547926238</v>
      </c>
      <c r="BO25">
        <v>32.056757092648596</v>
      </c>
      <c r="BP25">
        <v>48.322033545841698</v>
      </c>
      <c r="BQ25">
        <v>66.309739005288407</v>
      </c>
      <c r="BR25">
        <f t="shared" si="8"/>
        <v>43.52093307439236</v>
      </c>
      <c r="BS25">
        <v>21.461429531818595</v>
      </c>
      <c r="BT25">
        <v>71.302340000828096</v>
      </c>
      <c r="BU25">
        <v>37.799029690530404</v>
      </c>
      <c r="BV25">
        <f t="shared" si="9"/>
        <v>79.506685393465503</v>
      </c>
      <c r="BW25">
        <v>65.170004923379395</v>
      </c>
      <c r="BX25">
        <v>88.690021193341295</v>
      </c>
      <c r="BY25">
        <v>84.660030063675805</v>
      </c>
    </row>
    <row r="26" spans="2:77" x14ac:dyDescent="0.45">
      <c r="AC26">
        <v>2010</v>
      </c>
      <c r="AD26">
        <f t="shared" si="10"/>
        <v>45.607151655059567</v>
      </c>
      <c r="AE26">
        <v>42.128700457379601</v>
      </c>
      <c r="AF26">
        <v>39.855481885579401</v>
      </c>
      <c r="AG26">
        <v>54.8372726222197</v>
      </c>
      <c r="AH26">
        <f t="shared" si="0"/>
        <v>31.28125341024807</v>
      </c>
      <c r="AI26">
        <v>12.251874747572103</v>
      </c>
      <c r="AJ26">
        <v>51.616687105606701</v>
      </c>
      <c r="AK26">
        <v>29.975198377565405</v>
      </c>
      <c r="AL26">
        <f t="shared" si="1"/>
        <v>44.5423594067423</v>
      </c>
      <c r="AM26">
        <v>35.238979596278298</v>
      </c>
      <c r="AN26">
        <v>55.1583101519225</v>
      </c>
      <c r="AO26">
        <v>43.229788472026101</v>
      </c>
      <c r="AP26">
        <f t="shared" si="2"/>
        <v>29.495304196016701</v>
      </c>
      <c r="AQ26">
        <v>6.4925743345211941</v>
      </c>
      <c r="AR26">
        <v>61.102110820259902</v>
      </c>
      <c r="AS26">
        <v>20.891227433268995</v>
      </c>
      <c r="AT26">
        <f t="shared" si="3"/>
        <v>54.111302856001629</v>
      </c>
      <c r="AU26">
        <v>10.557836997506996</v>
      </c>
      <c r="AV26">
        <v>65.83992763973859</v>
      </c>
      <c r="AW26">
        <v>85.9361439307593</v>
      </c>
      <c r="AX26">
        <f t="shared" si="4"/>
        <v>34.263168421630233</v>
      </c>
      <c r="AY26">
        <v>12.030876046177795</v>
      </c>
      <c r="AZ26">
        <v>43.373320483160299</v>
      </c>
      <c r="BA26">
        <v>47.385308735552599</v>
      </c>
      <c r="BB26">
        <f t="shared" si="5"/>
        <v>95.892504100862652</v>
      </c>
      <c r="BC26">
        <v>94.820742672478474</v>
      </c>
      <c r="BD26">
        <v>92.856769630109511</v>
      </c>
      <c r="BE26">
        <v>100</v>
      </c>
      <c r="BF26">
        <f t="shared" si="6"/>
        <v>32.008795576057963</v>
      </c>
      <c r="BG26">
        <v>6.1307743187421977</v>
      </c>
      <c r="BH26">
        <v>61.284389993087899</v>
      </c>
      <c r="BI26">
        <v>28.611222416343793</v>
      </c>
      <c r="BJ26">
        <f t="shared" si="11"/>
        <v>50.843620797717996</v>
      </c>
      <c r="BK26">
        <v>44.725556900699502</v>
      </c>
      <c r="BL26">
        <v>45.759886781438098</v>
      </c>
      <c r="BM26">
        <v>62.045418711016403</v>
      </c>
      <c r="BN26">
        <f t="shared" si="7"/>
        <v>47.77554099618056</v>
      </c>
      <c r="BO26">
        <v>32.473270262882494</v>
      </c>
      <c r="BP26">
        <v>45.667290891795297</v>
      </c>
      <c r="BQ26">
        <v>65.186061833863903</v>
      </c>
      <c r="BR26">
        <f t="shared" si="8"/>
        <v>38.566877391998332</v>
      </c>
      <c r="BS26">
        <v>12.135280644897506</v>
      </c>
      <c r="BT26">
        <v>73.829984680336793</v>
      </c>
      <c r="BU26">
        <v>29.735366850760698</v>
      </c>
      <c r="BV26">
        <f t="shared" si="9"/>
        <v>75.313388130633555</v>
      </c>
      <c r="BW26">
        <v>56.736160624511399</v>
      </c>
      <c r="BX26">
        <v>94.752602229199766</v>
      </c>
      <c r="BY26">
        <v>74.451401538189501</v>
      </c>
    </row>
    <row r="27" spans="2:77" x14ac:dyDescent="0.45">
      <c r="AC27">
        <v>2011</v>
      </c>
      <c r="AD27">
        <f t="shared" si="10"/>
        <v>44.614092096091703</v>
      </c>
      <c r="AE27">
        <v>44.812033001162398</v>
      </c>
      <c r="AF27">
        <v>40.0793055100591</v>
      </c>
      <c r="AG27">
        <v>48.950937777053603</v>
      </c>
      <c r="AH27">
        <f t="shared" si="0"/>
        <v>27.900281717689769</v>
      </c>
      <c r="AI27">
        <v>12.419259399630107</v>
      </c>
      <c r="AJ27">
        <v>43.798152727220803</v>
      </c>
      <c r="AK27">
        <v>27.483433026218407</v>
      </c>
      <c r="AL27">
        <f t="shared" si="1"/>
        <v>44.053387201380268</v>
      </c>
      <c r="AM27">
        <v>26.804325192060105</v>
      </c>
      <c r="AN27">
        <v>63.6850006222407</v>
      </c>
      <c r="AO27">
        <v>41.670835789839998</v>
      </c>
      <c r="AP27">
        <f t="shared" si="2"/>
        <v>22.01281599183157</v>
      </c>
      <c r="AQ27">
        <v>6.472799045136199</v>
      </c>
      <c r="AR27">
        <v>47.934253003695297</v>
      </c>
      <c r="AS27">
        <v>11.631395926663203</v>
      </c>
      <c r="AT27">
        <f t="shared" si="3"/>
        <v>38.727024257294595</v>
      </c>
      <c r="AU27">
        <v>10.344755083612796</v>
      </c>
      <c r="AV27">
        <v>55.8623151572802</v>
      </c>
      <c r="AW27">
        <v>49.974002530990802</v>
      </c>
      <c r="AX27">
        <f t="shared" si="4"/>
        <v>37.636888322421562</v>
      </c>
      <c r="AY27">
        <v>14.782632602283599</v>
      </c>
      <c r="AZ27">
        <v>59.825741515299299</v>
      </c>
      <c r="BA27">
        <v>38.302290849681803</v>
      </c>
      <c r="BB27">
        <f t="shared" si="5"/>
        <v>97.187635178858201</v>
      </c>
      <c r="BC27">
        <v>92.483096503415055</v>
      </c>
      <c r="BD27">
        <v>100</v>
      </c>
      <c r="BE27">
        <v>99.079809033159563</v>
      </c>
      <c r="BF27">
        <f t="shared" si="6"/>
        <v>25.078017158152829</v>
      </c>
      <c r="BG27">
        <v>5.5751440631624973</v>
      </c>
      <c r="BH27">
        <v>52.510481586847398</v>
      </c>
      <c r="BI27">
        <v>17.148425824448594</v>
      </c>
      <c r="BJ27">
        <f t="shared" si="11"/>
        <v>47.797227499547198</v>
      </c>
      <c r="BK27">
        <v>45.95384990993</v>
      </c>
      <c r="BL27">
        <v>43.212706498154098</v>
      </c>
      <c r="BM27">
        <v>54.225126090557502</v>
      </c>
      <c r="BN27">
        <f t="shared" si="7"/>
        <v>43.70862886887204</v>
      </c>
      <c r="BO27">
        <v>29.789108695978996</v>
      </c>
      <c r="BP27">
        <v>43.799228017045202</v>
      </c>
      <c r="BQ27">
        <v>57.537549893591901</v>
      </c>
      <c r="BR27">
        <f t="shared" si="8"/>
        <v>36.617568379323934</v>
      </c>
      <c r="BS27">
        <v>11.350537448599496</v>
      </c>
      <c r="BT27">
        <v>74.718887212357203</v>
      </c>
      <c r="BU27">
        <v>23.783280477015097</v>
      </c>
      <c r="BV27">
        <f t="shared" si="9"/>
        <v>61.201450939058532</v>
      </c>
      <c r="BW27">
        <v>44.720035075135499</v>
      </c>
      <c r="BX27">
        <v>82.285800394996599</v>
      </c>
      <c r="BY27">
        <v>56.598517347043497</v>
      </c>
    </row>
    <row r="28" spans="2:77" x14ac:dyDescent="0.45">
      <c r="AC28">
        <v>2012</v>
      </c>
      <c r="AD28">
        <f t="shared" si="10"/>
        <v>62.379913083307095</v>
      </c>
      <c r="AE28">
        <v>55.944746740414999</v>
      </c>
      <c r="AF28">
        <v>58.823337632913301</v>
      </c>
      <c r="AG28">
        <v>72.371654876592999</v>
      </c>
      <c r="AH28">
        <f t="shared" si="0"/>
        <v>28.783177275278195</v>
      </c>
      <c r="AI28">
        <v>17.934066692855097</v>
      </c>
      <c r="AJ28">
        <v>36.058799188267997</v>
      </c>
      <c r="AK28">
        <v>32.356665944711494</v>
      </c>
      <c r="AL28">
        <f t="shared" si="1"/>
        <v>55.048704711427526</v>
      </c>
      <c r="AM28">
        <v>35.709799042769802</v>
      </c>
      <c r="AN28">
        <v>61.179744152515497</v>
      </c>
      <c r="AO28">
        <v>68.256570938997299</v>
      </c>
      <c r="AP28">
        <f t="shared" si="2"/>
        <v>20.942874240863532</v>
      </c>
      <c r="AQ28">
        <v>7.2313384116798005</v>
      </c>
      <c r="AR28">
        <v>35.492967552888601</v>
      </c>
      <c r="AS28">
        <v>20.104316758022193</v>
      </c>
      <c r="AT28">
        <f t="shared" si="3"/>
        <v>38.849089335957132</v>
      </c>
      <c r="AU28">
        <v>7.193866025685594</v>
      </c>
      <c r="AV28">
        <v>46.362586327930401</v>
      </c>
      <c r="AW28">
        <v>62.9908156542554</v>
      </c>
      <c r="AX28">
        <f t="shared" si="4"/>
        <v>33.289204290478629</v>
      </c>
      <c r="AY28">
        <v>17.001392620068202</v>
      </c>
      <c r="AZ28">
        <v>31.972474453942894</v>
      </c>
      <c r="BA28">
        <v>50.893745797424799</v>
      </c>
      <c r="BB28">
        <f t="shared" si="5"/>
        <v>95.843016663570424</v>
      </c>
      <c r="BC28">
        <v>92.855633116210768</v>
      </c>
      <c r="BD28">
        <v>95.089615660781234</v>
      </c>
      <c r="BE28">
        <v>99.583801213719255</v>
      </c>
      <c r="BF28">
        <f t="shared" si="6"/>
        <v>26.6860668098325</v>
      </c>
      <c r="BG28">
        <v>6.4234657865156066</v>
      </c>
      <c r="BH28">
        <v>40.572773954538697</v>
      </c>
      <c r="BI28">
        <v>33.061960688443193</v>
      </c>
      <c r="BJ28">
        <f t="shared" si="11"/>
        <v>53.485446738168967</v>
      </c>
      <c r="BK28">
        <v>52.281012802758198</v>
      </c>
      <c r="BL28">
        <v>48.100197732213203</v>
      </c>
      <c r="BM28">
        <v>60.0751296795355</v>
      </c>
      <c r="BN28">
        <f t="shared" si="7"/>
        <v>49.996966513269861</v>
      </c>
      <c r="BO28">
        <v>38.002436364234597</v>
      </c>
      <c r="BP28">
        <v>45.5208155958926</v>
      </c>
      <c r="BQ28">
        <v>66.467647579682392</v>
      </c>
      <c r="BR28">
        <f t="shared" si="8"/>
        <v>40.044596066488168</v>
      </c>
      <c r="BS28">
        <v>15.956633089253401</v>
      </c>
      <c r="BT28">
        <v>69.623812468938809</v>
      </c>
      <c r="BU28">
        <v>34.553342641272295</v>
      </c>
      <c r="BV28">
        <f t="shared" si="9"/>
        <v>71.177839007605101</v>
      </c>
      <c r="BW28">
        <v>55.442572350455698</v>
      </c>
      <c r="BX28">
        <v>80.307769802242305</v>
      </c>
      <c r="BY28">
        <v>77.783174870117307</v>
      </c>
    </row>
    <row r="30" spans="2:77" x14ac:dyDescent="0.45">
      <c r="AC30" t="s">
        <v>153</v>
      </c>
      <c r="AD30" s="7">
        <f t="array" ref="AD30:AD31">LINEST(AD3:AD28,,TRUE, TRUE)</f>
        <v>-1.9329554375922617</v>
      </c>
      <c r="AE30" s="7">
        <v>-1.9676589121309169</v>
      </c>
      <c r="AF30" s="7">
        <v>-2.2007938056120331</v>
      </c>
      <c r="AG30" s="7">
        <v>-1.4909507896854173</v>
      </c>
      <c r="AH30" s="7">
        <f t="array" ref="AH30:AH31">LINEST(AH3:AH28,,TRUE, TRUE)</f>
        <v>-2.2511099472274405</v>
      </c>
      <c r="AI30" s="7">
        <v>-3.3865060115183905</v>
      </c>
      <c r="AJ30" s="7">
        <v>-1.1823955540126514</v>
      </c>
      <c r="AK30" s="7">
        <v>-4.8209004538988527</v>
      </c>
      <c r="AL30" s="7">
        <f t="array" ref="AL30:AL31">LINEST(AL3:AL28,,TRUE, TRUE)</f>
        <v>-2.0312884982195909</v>
      </c>
      <c r="AM30" s="7">
        <v>-2.452703502220718</v>
      </c>
      <c r="AN30" s="7">
        <v>-1.4843665560769141</v>
      </c>
      <c r="AO30" s="7">
        <v>-3.1782473383934478</v>
      </c>
      <c r="AP30" s="7">
        <f t="array" ref="AP30:AP31">LINEST(AP3:AP28,,TRUE, TRUE)</f>
        <v>-2.4799962390211845</v>
      </c>
      <c r="AQ30" s="7">
        <v>-3.8124586860530911</v>
      </c>
      <c r="AR30" s="7">
        <v>-4.8708208784964064</v>
      </c>
      <c r="AS30" s="7">
        <v>-3.2155619498448504</v>
      </c>
      <c r="AT30" s="7">
        <f t="array" ref="AT30:AT31">LINEST(AT3:AT28,,TRUE, TRUE)</f>
        <v>-1.4856285338155364</v>
      </c>
      <c r="AU30" s="7">
        <v>-3.2358421538454141</v>
      </c>
      <c r="AV30" s="7">
        <v>-0.56599646864630182</v>
      </c>
      <c r="AW30" s="7">
        <v>-1.023955489322762</v>
      </c>
      <c r="AX30" s="7">
        <f t="array" ref="AX30:AX31">LINEST(AX3:AX28,,TRUE, TRUE)</f>
        <v>-1.9200664766233144</v>
      </c>
      <c r="AY30" s="7">
        <v>-3.4780087336325458</v>
      </c>
      <c r="AZ30" s="7">
        <v>-2.0637153133230646</v>
      </c>
      <c r="BA30" s="7">
        <v>-4.468399500949598</v>
      </c>
      <c r="BB30" s="7">
        <f t="array" ref="BB30:BB31">LINEST(BB3:BB28,,TRUE, TRUE)</f>
        <v>0.17676376452902004</v>
      </c>
      <c r="BC30" s="7">
        <v>-5.5406586926572566E-4</v>
      </c>
      <c r="BD30" s="7">
        <v>-0.76637888702237145</v>
      </c>
      <c r="BE30" s="7">
        <v>0.52108788292641395</v>
      </c>
      <c r="BF30" s="7">
        <f t="array" ref="BF30:BF31">LINEST(BF3:BF28,,TRUE, TRUE)</f>
        <v>-2.2136694654244735</v>
      </c>
      <c r="BG30" s="7">
        <v>-3.3684120591753497</v>
      </c>
      <c r="BH30" s="7">
        <v>-3.4543331373069774</v>
      </c>
      <c r="BI30" s="7">
        <v>-2.3206897303574263</v>
      </c>
      <c r="BJ30" s="7">
        <f t="array" ref="BJ30:BJ31">LINEST(BJ5:BJ28,,TRUE,TRUE)</f>
        <v>-2.093805816426789</v>
      </c>
      <c r="BK30" s="7">
        <v>-2.1400166366758384</v>
      </c>
      <c r="BL30" s="7">
        <v>-2.5548445789892833</v>
      </c>
      <c r="BM30" s="7">
        <v>-5.0111732468273189</v>
      </c>
      <c r="BN30" s="7">
        <f t="array" ref="BN30:BN31">LINEST(BN3:BN28,,TRUE, TRUE)</f>
        <v>-1.912682578823147</v>
      </c>
      <c r="BO30" s="7">
        <v>-2.5774469046718709</v>
      </c>
      <c r="BP30" s="7">
        <v>-5.6395792137447867</v>
      </c>
      <c r="BQ30" s="7">
        <v>-1.7812167625726261</v>
      </c>
      <c r="BR30" s="7">
        <f t="array" ref="BR30:BR31">LINEST(BR3:BR28,,TRUE, TRUE)</f>
        <v>-2.2664230606263915</v>
      </c>
      <c r="BS30" s="7">
        <v>-3.4485130235281205</v>
      </c>
      <c r="BT30" s="7">
        <v>-0.63528246840377223</v>
      </c>
      <c r="BU30" s="7">
        <v>-2.4444481092032802</v>
      </c>
      <c r="BV30" s="7">
        <f t="array" ref="BV30:BV31">LINEST(BV3:BV28,,TRUE, TRUE)</f>
        <v>-0.9928060475744791</v>
      </c>
      <c r="BW30" s="7">
        <v>-1.6435624121485943</v>
      </c>
      <c r="BX30" s="7">
        <v>-0.70177616737935766</v>
      </c>
      <c r="BY30" s="7">
        <v>-0.87245969932287037</v>
      </c>
    </row>
    <row r="31" spans="2:77" x14ac:dyDescent="0.45">
      <c r="AC31" t="s">
        <v>154</v>
      </c>
      <c r="AD31" s="7">
        <v>0.30307238015484395</v>
      </c>
      <c r="AE31" s="7">
        <v>0.35305935753801082</v>
      </c>
      <c r="AF31" s="7">
        <v>0.37925659487160174</v>
      </c>
      <c r="AG31" s="7">
        <v>0.28110707498217125</v>
      </c>
      <c r="AH31" s="7">
        <v>0.42009037186975684</v>
      </c>
      <c r="AI31" s="7">
        <v>0.46071886536302958</v>
      </c>
      <c r="AJ31" s="7">
        <v>0.45844637859095394</v>
      </c>
      <c r="AK31" s="7">
        <v>0.51892418897414394</v>
      </c>
      <c r="AL31" s="7">
        <v>0.24422328027092391</v>
      </c>
      <c r="AM31" s="7">
        <v>0.2487554349096886</v>
      </c>
      <c r="AN31" s="7">
        <v>0.24393665721851579</v>
      </c>
      <c r="AO31" s="7">
        <v>0.47076933462568976</v>
      </c>
      <c r="AP31" s="7">
        <v>0.39152543910277482</v>
      </c>
      <c r="AQ31" s="7">
        <v>0.40083498617396013</v>
      </c>
      <c r="AR31" s="7">
        <v>1.1767568456665753</v>
      </c>
      <c r="AS31" s="7">
        <v>0.60289155248956905</v>
      </c>
      <c r="AT31" s="7">
        <v>0.36369746721781621</v>
      </c>
      <c r="AU31" s="7">
        <v>0.39411969595550983</v>
      </c>
      <c r="AV31" s="7">
        <v>0.49942165535053068</v>
      </c>
      <c r="AW31" s="7">
        <v>0.31332285506644947</v>
      </c>
      <c r="AX31" s="7">
        <v>0.37177621485431045</v>
      </c>
      <c r="AY31" s="7">
        <v>0.39697297880126792</v>
      </c>
      <c r="AZ31" s="7">
        <v>0.60941806009195909</v>
      </c>
      <c r="BA31" s="7">
        <v>0.70177248689896476</v>
      </c>
      <c r="BB31" s="7">
        <v>0.24059435812248103</v>
      </c>
      <c r="BC31" s="7">
        <v>0.25639092311571926</v>
      </c>
      <c r="BD31" s="7">
        <v>0.43829427881044358</v>
      </c>
      <c r="BE31" s="7">
        <v>0.75957665968349164</v>
      </c>
      <c r="BF31" s="7">
        <v>0.43382608696834823</v>
      </c>
      <c r="BG31" s="7">
        <v>0.47008933204820452</v>
      </c>
      <c r="BH31" s="7">
        <v>0.67530083542162345</v>
      </c>
      <c r="BI31" s="7">
        <v>0.49731270888173396</v>
      </c>
      <c r="BJ31" s="7">
        <v>0.37272511173683326</v>
      </c>
      <c r="BK31" s="7">
        <v>0.38807506174862877</v>
      </c>
      <c r="BL31" s="7">
        <v>0.41718364547037229</v>
      </c>
      <c r="BM31" s="7">
        <v>1.220000436284097</v>
      </c>
      <c r="BN31" s="7">
        <v>0.3448912889655586</v>
      </c>
      <c r="BO31" s="7">
        <v>0.40228402040736655</v>
      </c>
      <c r="BP31" s="7">
        <v>0.88376358297393864</v>
      </c>
      <c r="BQ31" s="7">
        <v>0.28645586336251799</v>
      </c>
      <c r="BR31" s="7">
        <v>0.27330182783456791</v>
      </c>
      <c r="BS31" s="7">
        <v>0.34384032586297958</v>
      </c>
      <c r="BT31" s="7">
        <v>0.29644913791470029</v>
      </c>
      <c r="BU31" s="7">
        <v>0.35107130898407723</v>
      </c>
      <c r="BV31" s="7">
        <v>0.16817707320895603</v>
      </c>
      <c r="BW31" s="7">
        <v>0.21116950889464869</v>
      </c>
      <c r="BX31" s="7">
        <v>0.27975016835728717</v>
      </c>
      <c r="BY31" s="7">
        <v>0.18016304976365743</v>
      </c>
    </row>
    <row r="32" spans="2:77" x14ac:dyDescent="0.45">
      <c r="AC32" t="s">
        <v>155</v>
      </c>
      <c r="AD32" s="7">
        <f>AD30/AD31</f>
        <v>-6.377867348402674</v>
      </c>
      <c r="AE32" s="7">
        <v>-5.5731674295563067</v>
      </c>
      <c r="AF32" s="7">
        <v>-5.8029150590172787</v>
      </c>
      <c r="AG32" s="7">
        <v>-5.3038536642308927</v>
      </c>
      <c r="AH32" s="7">
        <f>AH30/AH31</f>
        <v>-5.358632565674144</v>
      </c>
      <c r="AI32" s="7">
        <v>-7.3504826177455262</v>
      </c>
      <c r="AJ32" s="7">
        <v>-2.5791359889171179</v>
      </c>
      <c r="AK32" s="7">
        <v>-9.2901825668008318</v>
      </c>
      <c r="AL32" s="7">
        <f>AL30/AL31</f>
        <v>-8.3173418028216801</v>
      </c>
      <c r="AM32" s="7">
        <v>-9.8598991540071452</v>
      </c>
      <c r="AN32" s="7">
        <v>-6.0850491803994622</v>
      </c>
      <c r="AO32" s="7">
        <v>-6.7511774974053536</v>
      </c>
      <c r="AP32" s="7">
        <f>AP30/AP31</f>
        <v>-6.3341892795124082</v>
      </c>
      <c r="AQ32" s="7">
        <v>-9.511292221379362</v>
      </c>
      <c r="AR32" s="7">
        <v>-4.1391906037626018</v>
      </c>
      <c r="AS32" s="7">
        <v>-5.3335661058221326</v>
      </c>
      <c r="AT32" s="7">
        <f>AT30/AT31</f>
        <v>-4.0847920805722922</v>
      </c>
      <c r="AU32" s="7">
        <v>-8.2103030806425163</v>
      </c>
      <c r="AV32" s="7">
        <v>-1.1333038176909731</v>
      </c>
      <c r="AW32" s="7">
        <v>-3.2680523388745506</v>
      </c>
      <c r="AX32" s="7">
        <f>AX30/AX31</f>
        <v>-5.1645758924511593</v>
      </c>
      <c r="AY32" s="7">
        <v>-8.761323614859192</v>
      </c>
      <c r="AZ32" s="7">
        <v>-3.3863704548100477</v>
      </c>
      <c r="BA32" s="7">
        <v>-6.3673050516625915</v>
      </c>
      <c r="BB32" s="7">
        <f>BB30/BB31</f>
        <v>0.73469621610592251</v>
      </c>
      <c r="BC32" s="7">
        <v>-2.1610198307045921E-3</v>
      </c>
      <c r="BD32" s="7">
        <v>-1.7485486899403953</v>
      </c>
      <c r="BE32" s="7">
        <v>0.68602408497326173</v>
      </c>
      <c r="BF32" s="7">
        <f>BF30/BF31</f>
        <v>-5.1026656347339063</v>
      </c>
      <c r="BG32" s="7">
        <v>-7.1654722401357143</v>
      </c>
      <c r="BH32" s="7">
        <v>-5.1152507980391695</v>
      </c>
      <c r="BI32" s="7">
        <v>-4.666459732299562</v>
      </c>
      <c r="BJ32" s="7">
        <f>BJ30/BJ31</f>
        <v>-5.6175603695442557</v>
      </c>
      <c r="BK32" s="7">
        <v>-5.5144399823918855</v>
      </c>
      <c r="BL32" s="7">
        <v>-6.1240286064155507</v>
      </c>
      <c r="BM32" s="7">
        <v>-4.1075175858874733</v>
      </c>
      <c r="BN32" s="7">
        <f>BN30/BN31</f>
        <v>-5.5457549669053847</v>
      </c>
      <c r="BO32" s="7">
        <v>-6.4070327776426712</v>
      </c>
      <c r="BP32" s="7">
        <v>-6.3813211161825985</v>
      </c>
      <c r="BQ32" s="7">
        <v>-6.2181194047281414</v>
      </c>
      <c r="BR32" s="7">
        <f>BR30/BR31</f>
        <v>-8.2927475406358351</v>
      </c>
      <c r="BS32" s="7">
        <v>-10.029402499177346</v>
      </c>
      <c r="BT32" s="7">
        <v>-2.1429728987323524</v>
      </c>
      <c r="BU32" s="7">
        <v>-6.9628250633097091</v>
      </c>
      <c r="BV32" s="7">
        <f>BV30/BV31</f>
        <v>-5.9033376466299963</v>
      </c>
      <c r="BW32" s="7">
        <v>-7.7831426551669383</v>
      </c>
      <c r="BX32" s="7">
        <v>-2.5085817517116689</v>
      </c>
      <c r="BY32" s="7">
        <v>-4.8426117367983368</v>
      </c>
    </row>
    <row r="33" spans="28:77" x14ac:dyDescent="0.45">
      <c r="AB33" t="s">
        <v>168</v>
      </c>
    </row>
    <row r="34" spans="28:77" x14ac:dyDescent="0.45">
      <c r="AC34" t="s">
        <v>157</v>
      </c>
      <c r="AD34" s="8">
        <f t="array" ref="AD34">MATCH(TRUE, AD3:AD28&lt;&gt;"",0)</f>
        <v>1</v>
      </c>
      <c r="AE34" s="8">
        <v>1</v>
      </c>
      <c r="AF34" s="8">
        <v>2</v>
      </c>
      <c r="AG34" s="8">
        <v>1</v>
      </c>
      <c r="AH34" s="8">
        <v>1</v>
      </c>
      <c r="AI34" s="8">
        <v>1</v>
      </c>
      <c r="AJ34" s="8">
        <v>1</v>
      </c>
      <c r="AK34" s="8">
        <v>10</v>
      </c>
      <c r="AL34" s="8">
        <f t="array" ref="AL34">MATCH(TRUE, AL3:AL28&lt;&gt;"",0)</f>
        <v>1</v>
      </c>
      <c r="AM34" s="8">
        <v>1</v>
      </c>
      <c r="AN34" s="8">
        <v>1</v>
      </c>
      <c r="AO34" s="8">
        <v>9</v>
      </c>
      <c r="AP34" s="8">
        <f t="array" ref="AP34">MATCH(TRUE, AP3:AP28&lt;&gt;"",0)</f>
        <v>1</v>
      </c>
      <c r="AQ34" s="8">
        <v>1</v>
      </c>
      <c r="AR34" s="8">
        <v>1</v>
      </c>
      <c r="AS34" s="8">
        <v>3</v>
      </c>
      <c r="AT34" s="8">
        <f t="array" ref="AT34">MATCH(TRUE, AT3:AT28&lt;&gt;"",0)</f>
        <v>1</v>
      </c>
      <c r="AU34" s="8">
        <v>1</v>
      </c>
      <c r="AV34" s="8">
        <v>1</v>
      </c>
      <c r="AW34" s="8">
        <v>3</v>
      </c>
      <c r="AX34" s="8">
        <f t="array" ref="AX34">MATCH(TRUE, AX3:AX28&lt;&gt;"",0)</f>
        <v>1</v>
      </c>
      <c r="AY34" s="8">
        <v>1</v>
      </c>
      <c r="AZ34" s="8">
        <v>6</v>
      </c>
      <c r="BA34" s="8">
        <v>15</v>
      </c>
      <c r="BB34" s="8">
        <f t="array" ref="BB34">MATCH(TRUE, BB3:BB28&lt;&gt;"",0)</f>
        <v>1</v>
      </c>
      <c r="BC34" s="8">
        <v>1</v>
      </c>
      <c r="BD34" s="8">
        <v>1</v>
      </c>
      <c r="BE34" s="8">
        <v>17</v>
      </c>
      <c r="BF34" s="8">
        <f t="array" ref="BF34">MATCH(TRUE, BF3:BF28&lt;&gt;"",0)</f>
        <v>1</v>
      </c>
      <c r="BG34" s="8">
        <v>1</v>
      </c>
      <c r="BH34" s="8">
        <v>1</v>
      </c>
      <c r="BI34" s="8">
        <v>1</v>
      </c>
      <c r="BJ34" s="8">
        <f t="array" ref="BJ34">MATCH(TRUE, BJ3:BJ28&lt;&gt;"",0)</f>
        <v>3</v>
      </c>
      <c r="BK34" s="8">
        <v>3</v>
      </c>
      <c r="BL34" s="8">
        <v>4</v>
      </c>
      <c r="BM34" s="8">
        <v>18</v>
      </c>
      <c r="BN34" s="8">
        <f t="array" ref="BN34">MATCH(TRUE, BN3:BN28&lt;&gt;"",0)</f>
        <v>1</v>
      </c>
      <c r="BO34" s="8">
        <v>1</v>
      </c>
      <c r="BP34" s="8">
        <v>15</v>
      </c>
      <c r="BQ34" s="8">
        <v>5</v>
      </c>
      <c r="BR34" s="8">
        <f t="array" ref="BR34">MATCH(TRUE, BR3:BR28&lt;&gt;"",0)</f>
        <v>1</v>
      </c>
      <c r="BS34" s="8">
        <v>1</v>
      </c>
      <c r="BT34" s="8">
        <v>1</v>
      </c>
      <c r="BU34" s="8">
        <v>1</v>
      </c>
      <c r="BV34" s="8">
        <f t="array" ref="BV34">MATCH(TRUE, BV3:BV28&lt;&gt;"",0)</f>
        <v>1</v>
      </c>
      <c r="BW34" s="8">
        <v>1</v>
      </c>
      <c r="BX34" s="8">
        <v>1</v>
      </c>
      <c r="BY34" s="8">
        <v>1</v>
      </c>
    </row>
    <row r="35" spans="28:77" x14ac:dyDescent="0.45">
      <c r="AC35" t="s">
        <v>160</v>
      </c>
      <c r="AD35">
        <f>IF(AD32&lt;-1.96, 1,0)</f>
        <v>1</v>
      </c>
      <c r="AE35">
        <v>1</v>
      </c>
      <c r="AF35">
        <v>1</v>
      </c>
      <c r="AG35">
        <v>1</v>
      </c>
      <c r="AH35">
        <v>1</v>
      </c>
      <c r="AI35">
        <v>1</v>
      </c>
      <c r="AJ35">
        <v>1</v>
      </c>
      <c r="AK35">
        <v>1</v>
      </c>
      <c r="AL35">
        <f>IF(AL32&lt;-1.96, 1,0)</f>
        <v>1</v>
      </c>
      <c r="AM35">
        <v>1</v>
      </c>
      <c r="AN35">
        <v>1</v>
      </c>
      <c r="AO35">
        <v>1</v>
      </c>
      <c r="AP35">
        <f>IF(AP32&lt;-1.96, 1,0)</f>
        <v>1</v>
      </c>
      <c r="AQ35">
        <v>1</v>
      </c>
      <c r="AR35">
        <v>1</v>
      </c>
      <c r="AS35">
        <v>1</v>
      </c>
      <c r="AT35">
        <f>IF(AT32&lt;-1.96, 1,0)</f>
        <v>1</v>
      </c>
      <c r="AU35">
        <v>1</v>
      </c>
      <c r="AV35">
        <v>0</v>
      </c>
      <c r="AW35">
        <v>1</v>
      </c>
      <c r="AX35">
        <f>IF(AX32&lt;-1.96, 1,0)</f>
        <v>1</v>
      </c>
      <c r="AY35">
        <v>1</v>
      </c>
      <c r="AZ35">
        <v>1</v>
      </c>
      <c r="BA35">
        <v>1</v>
      </c>
      <c r="BB35">
        <f>IF(BB32&lt;-1.96, 1,0)</f>
        <v>0</v>
      </c>
      <c r="BC35">
        <v>0</v>
      </c>
      <c r="BD35">
        <v>0</v>
      </c>
      <c r="BE35">
        <v>0</v>
      </c>
      <c r="BF35">
        <f>IF(BF32&lt;-1.96, 1,0)</f>
        <v>1</v>
      </c>
      <c r="BG35">
        <v>1</v>
      </c>
      <c r="BH35">
        <v>1</v>
      </c>
      <c r="BI35">
        <v>1</v>
      </c>
      <c r="BJ35">
        <f>IF(BJ32&lt;-1.96, 1,0)</f>
        <v>1</v>
      </c>
      <c r="BK35">
        <v>1</v>
      </c>
      <c r="BL35">
        <v>1</v>
      </c>
      <c r="BM35">
        <v>1</v>
      </c>
      <c r="BN35">
        <f>IF(BN32&lt;-1.96, 1,0)</f>
        <v>1</v>
      </c>
      <c r="BO35">
        <v>1</v>
      </c>
      <c r="BP35">
        <v>1</v>
      </c>
      <c r="BQ35">
        <v>1</v>
      </c>
      <c r="BR35">
        <f>IF(BR32&lt;-1.96, 1,0)</f>
        <v>1</v>
      </c>
      <c r="BS35">
        <v>1</v>
      </c>
      <c r="BT35">
        <v>1</v>
      </c>
      <c r="BU35">
        <v>1</v>
      </c>
      <c r="BV35">
        <f>IF(BV32&lt;-1.96, 1,0)</f>
        <v>1</v>
      </c>
      <c r="BW35">
        <v>1</v>
      </c>
      <c r="BX35">
        <v>1</v>
      </c>
      <c r="BY35">
        <v>1</v>
      </c>
    </row>
    <row r="36" spans="28:77" x14ac:dyDescent="0.45">
      <c r="AC36" t="s">
        <v>156</v>
      </c>
      <c r="AD36">
        <f>IF(AD32&gt;1.96, 1, 0)</f>
        <v>0</v>
      </c>
      <c r="AE36">
        <v>0</v>
      </c>
      <c r="AF36">
        <v>0</v>
      </c>
      <c r="AG36">
        <v>0</v>
      </c>
      <c r="AH36">
        <v>0</v>
      </c>
      <c r="AI36">
        <v>0</v>
      </c>
      <c r="AJ36">
        <v>0</v>
      </c>
      <c r="AK36">
        <v>0</v>
      </c>
      <c r="AL36">
        <f>IF(AL32&gt;1.96, 1, 0)</f>
        <v>0</v>
      </c>
      <c r="AM36">
        <v>0</v>
      </c>
      <c r="AN36">
        <v>0</v>
      </c>
      <c r="AO36">
        <v>0</v>
      </c>
      <c r="AP36">
        <f>IF(AP32&gt;1.96, 1, 0)</f>
        <v>0</v>
      </c>
      <c r="AQ36">
        <v>0</v>
      </c>
      <c r="AR36">
        <v>0</v>
      </c>
      <c r="AS36">
        <v>0</v>
      </c>
      <c r="AT36">
        <f>IF(AT32&gt;1.96, 1, 0)</f>
        <v>0</v>
      </c>
      <c r="AU36">
        <v>0</v>
      </c>
      <c r="AV36">
        <v>0</v>
      </c>
      <c r="AW36">
        <v>0</v>
      </c>
      <c r="AX36">
        <f>IF(AX32&gt;1.96, 1, 0)</f>
        <v>0</v>
      </c>
      <c r="AY36">
        <v>0</v>
      </c>
      <c r="AZ36">
        <v>0</v>
      </c>
      <c r="BA36">
        <v>0</v>
      </c>
      <c r="BB36">
        <f>IF(BB32&gt;1.96, 1, 0)</f>
        <v>0</v>
      </c>
      <c r="BC36">
        <v>0</v>
      </c>
      <c r="BD36">
        <v>0</v>
      </c>
      <c r="BE36">
        <v>0</v>
      </c>
      <c r="BF36">
        <f>IF(BF32&gt;1.96, 1, 0)</f>
        <v>0</v>
      </c>
      <c r="BG36">
        <v>0</v>
      </c>
      <c r="BH36">
        <v>0</v>
      </c>
      <c r="BI36">
        <v>0</v>
      </c>
      <c r="BJ36">
        <f>IF(BJ32&gt;1.96, 1, 0)</f>
        <v>0</v>
      </c>
      <c r="BK36">
        <v>0</v>
      </c>
      <c r="BL36">
        <v>0</v>
      </c>
      <c r="BM36">
        <v>0</v>
      </c>
      <c r="BN36">
        <f>IF(BN32&gt;1.96, 1, 0)</f>
        <v>0</v>
      </c>
      <c r="BO36">
        <v>0</v>
      </c>
      <c r="BP36">
        <v>0</v>
      </c>
      <c r="BQ36">
        <v>0</v>
      </c>
      <c r="BR36">
        <f>IF(BR32&gt;1.96, 1, 0)</f>
        <v>0</v>
      </c>
      <c r="BS36">
        <v>0</v>
      </c>
      <c r="BT36">
        <v>0</v>
      </c>
      <c r="BU36">
        <v>0</v>
      </c>
      <c r="BV36">
        <f>IF(BV32&gt;1.96, 1, 0)</f>
        <v>0</v>
      </c>
      <c r="BW36">
        <v>0</v>
      </c>
      <c r="BX36">
        <v>0</v>
      </c>
      <c r="BY36">
        <v>0</v>
      </c>
    </row>
    <row r="37" spans="28:77" x14ac:dyDescent="0.45">
      <c r="AB37" t="s">
        <v>157</v>
      </c>
      <c r="AC37">
        <f>SUM(AD38:CL38)</f>
        <v>0</v>
      </c>
    </row>
    <row r="38" spans="28:77" x14ac:dyDescent="0.45">
      <c r="AB38" t="s">
        <v>160</v>
      </c>
      <c r="AC38">
        <f>SUM(AD39:CL39)</f>
        <v>0</v>
      </c>
    </row>
    <row r="39" spans="28:77" x14ac:dyDescent="0.45">
      <c r="AB39" t="s">
        <v>156</v>
      </c>
      <c r="AE39" s="9"/>
      <c r="AF39" s="12"/>
    </row>
    <row r="40" spans="28:77" x14ac:dyDescent="0.45">
      <c r="AB40" t="s">
        <v>158</v>
      </c>
      <c r="AC40" t="s">
        <v>153</v>
      </c>
      <c r="AD40" s="7">
        <f t="array" ref="AD40:AD41">LINEST(AD3:AD15,,TRUE, TRUE)</f>
        <v>-0.82098422531285997</v>
      </c>
      <c r="AE40" s="7">
        <f t="array" ref="AE40:AE41">LINEST(AE3:AE15,,TRUE, TRUE)</f>
        <v>-1.2637502926107365</v>
      </c>
      <c r="AF40" s="7">
        <f t="array" ref="AF40:AF41">LINEST(AF4:AF15,,TRUE,TRUE)</f>
        <v>0.60932275297206429</v>
      </c>
      <c r="AG40" s="7">
        <f t="array" ref="AG40:AG41">LINEST(AG3:AG15,,TRUE, TRUE)</f>
        <v>-1.500068546678184</v>
      </c>
      <c r="AH40" s="7">
        <f t="array" ref="AH40:AH41">LINEST(AH3:AH15,,TRUE, TRUE)</f>
        <v>1.2723809320552353</v>
      </c>
      <c r="AI40" s="7">
        <f t="array" ref="AI40:AI41">LINEST(AI3:AI15,,TRUE, TRUE)</f>
        <v>-2.5643519277310477E-2</v>
      </c>
      <c r="AJ40" s="7">
        <f t="array" ref="AJ40:AJ41">LINEST(AJ3:AJ15,,TRUE, TRUE)</f>
        <v>1.8047536181286012</v>
      </c>
      <c r="AK40" s="7">
        <f t="array" ref="AK40:AK41">LINEST(AK12:AK15,,TRUE,TRUE)</f>
        <v>-0.20771364678323326</v>
      </c>
      <c r="AL40" s="7">
        <f t="array" ref="AL40:AL41">LINEST(AL3:AL15,,TRUE, TRUE)</f>
        <v>-0.54559351245124321</v>
      </c>
      <c r="AM40" s="7">
        <f t="array" ref="AM40:AM41">LINEST(AM3:AM15,,TRUE, TRUE)</f>
        <v>-1.2063162636480822</v>
      </c>
      <c r="AN40" s="7">
        <f t="array" ref="AN40:AN41">LINEST(AN3:AN15,,TRUE, TRUE)</f>
        <v>-0.46935719609352011</v>
      </c>
      <c r="AO40" s="7">
        <f t="array" ref="AO40:AO41">LINEST(AO11:AO15,,TRUE,TRUE)</f>
        <v>-1.2918689060784214</v>
      </c>
      <c r="AP40" s="7">
        <f t="array" ref="AP40:AP41">LINEST(AP3:AP15,,TRUE, TRUE)</f>
        <v>0.9158490587496998</v>
      </c>
      <c r="AQ40" s="7">
        <f t="array" ref="AQ40:AQ41">LINEST(AQ3:AQ15,,TRUE, TRUE)</f>
        <v>-1.4443102631268991</v>
      </c>
      <c r="AR40" s="7">
        <f t="array" ref="AR40:AR41">LINEST(AR3:AR15,,TRUE, TRUE)</f>
        <v>2.1949392448306901</v>
      </c>
      <c r="AS40" s="7">
        <f t="array" ref="AS40:AS41">LINEST(AS5:AS15,,TRUE,TRUE)</f>
        <v>0.94905458866980197</v>
      </c>
      <c r="AT40" s="7">
        <f t="array" ref="AT40:AT41">LINEST(AT3:AT15,,TRUE, TRUE)</f>
        <v>1.3107976859794981</v>
      </c>
      <c r="AU40" s="7">
        <f t="array" ref="AU40:AU41">LINEST(AU3:AU15,,TRUE, TRUE)</f>
        <v>-0.76759222473410782</v>
      </c>
      <c r="AV40" s="7">
        <f t="array" ref="AV40:AV41">LINEST(AV3:AV15,,TRUE, TRUE)</f>
        <v>2.6650166575906318</v>
      </c>
      <c r="AW40" s="7">
        <f t="array" ref="AW40:AW41">LINEST(AW5:AW15,,TRUE,TRUE)</f>
        <v>0.65678739759928917</v>
      </c>
      <c r="AX40" s="7">
        <f t="array" ref="AX40:AX41">LINEST(AX3:AX15,,TRUE, TRUE)</f>
        <v>1.1703877816041033</v>
      </c>
      <c r="AY40" s="7">
        <f t="array" ref="AY40:AY41">LINEST(AY3:AY15,,TRUE, TRUE)</f>
        <v>7.1492690018401084E-2</v>
      </c>
      <c r="AZ40" s="7">
        <f t="array" ref="AZ40:AZ41">LINEST(AZ8:AZ15,,TRUE,TRUE)</f>
        <v>2.7800285111956611</v>
      </c>
      <c r="BA40" s="7" t="s">
        <v>162</v>
      </c>
      <c r="BB40" s="7">
        <f t="array" ref="BB40:BB41">LINEST(BB3:BB15,,TRUE, TRUE)</f>
        <v>1.3377252232674806</v>
      </c>
      <c r="BC40" s="7">
        <f t="array" ref="BC40:BC41">LINEST(BC3:BC15,,TRUE, TRUE)</f>
        <v>0.73637724867260801</v>
      </c>
      <c r="BD40" s="7">
        <f t="array" ref="BD40:BD41">LINEST(BD3:BD15,,TRUE, TRUE)</f>
        <v>1.9390731978623528</v>
      </c>
      <c r="BE40" s="7" t="s">
        <v>162</v>
      </c>
      <c r="BF40" s="7">
        <f t="array" ref="BF40:BF41">LINEST(BF3:BF15,,TRUE, TRUE)</f>
        <v>1.5736465208251567</v>
      </c>
      <c r="BG40" s="7">
        <f t="array" ref="BG40:BG41">LINEST(BG3:BG15,,TRUE, TRUE)</f>
        <v>6.6275304654943119E-3</v>
      </c>
      <c r="BH40" s="7">
        <f t="array" ref="BH40:BH41">LINEST(BH3:BH15,,TRUE, TRUE)</f>
        <v>2.6655341744952921</v>
      </c>
      <c r="BI40" s="7">
        <f t="array" ref="BI40:BI41">LINEST(BI3:BI15,,TRUE, TRUE)</f>
        <v>2.0487778575146836</v>
      </c>
      <c r="BJ40" s="7">
        <f t="array" ref="BJ40:BJ41">LINEST(BJ5:BJ15,,TRUE,TRUE)</f>
        <v>-0.4314513724618288</v>
      </c>
      <c r="BK40" s="7">
        <f t="array" ref="BK40:BK41">LINEST(BK5:BK15,,TRUE,TRUE)</f>
        <v>-1.3878685376235265</v>
      </c>
      <c r="BL40" s="7">
        <f t="array" ref="BL40:BL41">LINEST(BL6:BL15,,TRUE,TRUE)</f>
        <v>0.23640659946127951</v>
      </c>
      <c r="BM40" s="7" t="s">
        <v>162</v>
      </c>
      <c r="BN40" s="7">
        <f t="array" ref="BN40:BN41">LINEST(BN3:BN15,,TRUE, TRUE)</f>
        <v>-0.13650825316520149</v>
      </c>
      <c r="BO40" s="7">
        <f t="array" ref="BO40:BO41">LINEST(BO3:BO15,,TRUE, TRUE)</f>
        <v>-1.4646044017796636</v>
      </c>
      <c r="BP40" s="7" t="s">
        <v>162</v>
      </c>
      <c r="BQ40" s="7">
        <f t="array" ref="BQ40:BQ41">LINEST(BQ7:BQ15,,TRUE,TRUE)</f>
        <v>0.25538827136419801</v>
      </c>
      <c r="BR40" s="7">
        <f t="array" ref="BR40:BR41">LINEST(BR3:BR15,,TRUE, TRUE)</f>
        <v>0.11458111127415897</v>
      </c>
      <c r="BS40" s="7">
        <f t="array" ref="BS40:BS41">LINEST(BS3:BS15,,TRUE, TRUE)</f>
        <v>-1.2835790963156453</v>
      </c>
      <c r="BT40" s="7">
        <f t="array" ref="BT40:BT41">LINEST(BT3:BT15,,TRUE, TRUE)</f>
        <v>0.99107743356807376</v>
      </c>
      <c r="BU40" s="7">
        <f t="array" ref="BU40:BU41">LINEST(BU3:BU15,,TRUE, TRUE)</f>
        <v>0.63624499657004752</v>
      </c>
      <c r="BV40" s="7">
        <f t="array" ref="BV40:BV41">LINEST(BV3:BV15,,TRUE, TRUE)</f>
        <v>-0.40214770668112804</v>
      </c>
      <c r="BW40" s="7">
        <f t="array" ref="BW40:BW41">LINEST(BW3:BW15,,TRUE, TRUE)</f>
        <v>-0.77475031965200503</v>
      </c>
      <c r="BX40" s="7">
        <f t="array" ref="BX40:BX41">LINEST(BX3:BX15,,TRUE, TRUE)</f>
        <v>0.31209903539077583</v>
      </c>
      <c r="BY40" s="7">
        <f t="array" ref="BY40:BY41">LINEST(BY3:BY15,,TRUE, TRUE)</f>
        <v>-0.74379183578215458</v>
      </c>
    </row>
    <row r="41" spans="28:77" x14ac:dyDescent="0.45">
      <c r="AB41" t="s">
        <v>159</v>
      </c>
      <c r="AC41" t="s">
        <v>154</v>
      </c>
      <c r="AD41" s="7">
        <v>0.7820875756735739</v>
      </c>
      <c r="AE41" s="7">
        <v>1.2593036552898236</v>
      </c>
      <c r="AF41" s="7">
        <v>0.45642082575611548</v>
      </c>
      <c r="AG41" s="7">
        <v>0.89987172174726993</v>
      </c>
      <c r="AH41" s="7">
        <v>0.93552078530920146</v>
      </c>
      <c r="AI41" s="7">
        <v>1.1674639615283178</v>
      </c>
      <c r="AJ41" s="7">
        <v>1.0420067440971508</v>
      </c>
      <c r="AK41" s="7">
        <v>6.8195016272774037E-2</v>
      </c>
      <c r="AL41" s="7">
        <v>0.34041933400560392</v>
      </c>
      <c r="AM41" s="7">
        <v>0.73735595658175079</v>
      </c>
      <c r="AN41" s="7">
        <v>0.2442793782862252</v>
      </c>
      <c r="AO41" s="7">
        <v>0.87308125126810066</v>
      </c>
      <c r="AP41" s="7">
        <v>0.90758777359352405</v>
      </c>
      <c r="AQ41" s="7">
        <v>1.2146697880361652</v>
      </c>
      <c r="AR41" s="7">
        <v>1.2057247653344134</v>
      </c>
      <c r="AS41" s="7">
        <v>0.5219188033697878</v>
      </c>
      <c r="AT41" s="7">
        <v>0.99869565797204485</v>
      </c>
      <c r="AU41" s="7">
        <v>1.3219641584977664</v>
      </c>
      <c r="AV41" s="7">
        <v>1.4600827127365716</v>
      </c>
      <c r="AW41" s="7">
        <v>0.6663936432128218</v>
      </c>
      <c r="AX41" s="7">
        <v>0.95341200613783339</v>
      </c>
      <c r="AY41" s="7">
        <v>1.053537882516453</v>
      </c>
      <c r="AZ41" s="7">
        <v>2.4331820677673934</v>
      </c>
      <c r="BA41" s="7" t="s">
        <v>162</v>
      </c>
      <c r="BB41" s="7">
        <v>0.63807732896263936</v>
      </c>
      <c r="BC41" s="7">
        <v>0.75134636166238855</v>
      </c>
      <c r="BD41" s="7">
        <v>0.82345650793897118</v>
      </c>
      <c r="BE41" s="7" t="s">
        <v>162</v>
      </c>
      <c r="BF41" s="7">
        <v>1.127911148790147</v>
      </c>
      <c r="BG41" s="7">
        <v>1.4866115361727084</v>
      </c>
      <c r="BH41" s="7">
        <v>1.4346289835466852</v>
      </c>
      <c r="BI41" s="7">
        <v>0.86219167557994925</v>
      </c>
      <c r="BJ41" s="7">
        <v>0.80843198753327894</v>
      </c>
      <c r="BK41" s="7">
        <v>1.22527155656955</v>
      </c>
      <c r="BL41" s="7">
        <v>0.64459523843640865</v>
      </c>
      <c r="BM41" s="7" t="s">
        <v>162</v>
      </c>
      <c r="BN41" s="7">
        <v>0.70985942792982792</v>
      </c>
      <c r="BO41" s="7">
        <v>1.1164076511370054</v>
      </c>
      <c r="BP41" s="7" t="s">
        <v>162</v>
      </c>
      <c r="BQ41" s="7">
        <v>0.51420595159645222</v>
      </c>
      <c r="BR41" s="7">
        <v>0.71390209260388315</v>
      </c>
      <c r="BS41" s="7">
        <v>1.0951101048717895</v>
      </c>
      <c r="BT41" s="7">
        <v>0.85404174508222486</v>
      </c>
      <c r="BU41" s="7">
        <v>0.56645198310093459</v>
      </c>
      <c r="BV41" s="7">
        <v>0.27758069980908284</v>
      </c>
      <c r="BW41" s="7">
        <v>0.26438877301457753</v>
      </c>
      <c r="BX41" s="7">
        <v>0.44035811233187866</v>
      </c>
      <c r="BY41" s="7">
        <v>0.2991805330645107</v>
      </c>
    </row>
    <row r="42" spans="28:77" x14ac:dyDescent="0.45">
      <c r="AC42" t="s">
        <v>155</v>
      </c>
      <c r="AD42" s="7">
        <f>AD40/AD41</f>
        <v>-1.0497343914532669</v>
      </c>
      <c r="AE42" s="7">
        <f t="shared" ref="AE42:BY42" si="12">AE40/AE41</f>
        <v>-1.0035310286778207</v>
      </c>
      <c r="AF42" s="7">
        <f t="shared" si="12"/>
        <v>1.335002082699992</v>
      </c>
      <c r="AG42" s="7">
        <f t="shared" si="12"/>
        <v>-1.6669804266829491</v>
      </c>
      <c r="AH42" s="7">
        <f t="shared" si="12"/>
        <v>1.3600776722825001</v>
      </c>
      <c r="AI42" s="7">
        <f t="shared" si="12"/>
        <v>-2.1965148494811567E-2</v>
      </c>
      <c r="AJ42" s="7">
        <f t="shared" si="12"/>
        <v>1.7319980205044971</v>
      </c>
      <c r="AK42" s="7">
        <f t="shared" si="12"/>
        <v>-3.045877222939533</v>
      </c>
      <c r="AL42" s="7">
        <f t="shared" si="12"/>
        <v>-1.6027101223406475</v>
      </c>
      <c r="AM42" s="7">
        <f t="shared" si="12"/>
        <v>-1.6360026021086842</v>
      </c>
      <c r="AN42" s="7">
        <f t="shared" si="12"/>
        <v>-1.9213950820833039</v>
      </c>
      <c r="AO42" s="7">
        <f t="shared" si="12"/>
        <v>-1.4796663016209037</v>
      </c>
      <c r="AP42" s="7">
        <f t="shared" si="12"/>
        <v>1.0091024641324395</v>
      </c>
      <c r="AQ42" s="7">
        <f t="shared" si="12"/>
        <v>-1.1890558877421398</v>
      </c>
      <c r="AR42" s="7">
        <f t="shared" si="12"/>
        <v>1.8204314184605086</v>
      </c>
      <c r="AS42" s="7">
        <f t="shared" si="12"/>
        <v>1.8183950885505493</v>
      </c>
      <c r="AT42" s="7">
        <f t="shared" si="12"/>
        <v>1.3125096474747961</v>
      </c>
      <c r="AU42" s="7">
        <f t="shared" si="12"/>
        <v>-0.58064526167363917</v>
      </c>
      <c r="AV42" s="7">
        <f t="shared" si="12"/>
        <v>1.8252504699515981</v>
      </c>
      <c r="AW42" s="7">
        <f>AW40/AW41</f>
        <v>0.98558472801868435</v>
      </c>
      <c r="AX42" s="7">
        <f t="shared" si="12"/>
        <v>1.2275781866280611</v>
      </c>
      <c r="AY42" s="7">
        <f t="shared" si="12"/>
        <v>6.7859629164577856E-2</v>
      </c>
      <c r="AZ42" s="7">
        <f t="shared" si="12"/>
        <v>1.1425484956604675</v>
      </c>
      <c r="BA42" s="7" t="s">
        <v>162</v>
      </c>
      <c r="BB42" s="7">
        <f t="shared" si="12"/>
        <v>2.0964938927422807</v>
      </c>
      <c r="BC42" s="7">
        <f t="shared" si="12"/>
        <v>0.98007694752569152</v>
      </c>
      <c r="BD42" s="7">
        <f t="shared" si="12"/>
        <v>2.3547973440827592</v>
      </c>
      <c r="BE42" s="7" t="s">
        <v>162</v>
      </c>
      <c r="BF42" s="7">
        <f t="shared" si="12"/>
        <v>1.3951866000377133</v>
      </c>
      <c r="BG42" s="7">
        <f t="shared" si="12"/>
        <v>4.4581454564498633E-3</v>
      </c>
      <c r="BH42" s="7">
        <f t="shared" si="12"/>
        <v>1.8579954852895604</v>
      </c>
      <c r="BI42" s="7">
        <f t="shared" si="12"/>
        <v>2.3762440714085793</v>
      </c>
      <c r="BJ42" s="7">
        <f t="shared" si="12"/>
        <v>-0.5336891403546401</v>
      </c>
      <c r="BK42" s="7">
        <f t="shared" si="12"/>
        <v>-1.1327028120274063</v>
      </c>
      <c r="BL42" s="7">
        <f t="shared" si="12"/>
        <v>0.36675201019903558</v>
      </c>
      <c r="BM42" s="7" t="s">
        <v>162</v>
      </c>
      <c r="BN42" s="7">
        <f t="shared" si="12"/>
        <v>-0.1923032191927101</v>
      </c>
      <c r="BO42" s="7">
        <f t="shared" si="12"/>
        <v>-1.3118903299238744</v>
      </c>
      <c r="BP42" s="7" t="s">
        <v>162</v>
      </c>
      <c r="BQ42" s="7">
        <f t="shared" si="12"/>
        <v>0.49666533530250967</v>
      </c>
      <c r="BR42" s="7">
        <f t="shared" si="12"/>
        <v>0.16049975544438644</v>
      </c>
      <c r="BS42" s="7">
        <f t="shared" si="12"/>
        <v>-1.1721004952884815</v>
      </c>
      <c r="BT42" s="7">
        <f t="shared" si="12"/>
        <v>1.1604554921055474</v>
      </c>
      <c r="BU42" s="7">
        <f t="shared" si="12"/>
        <v>1.123210820248248</v>
      </c>
      <c r="BV42" s="7">
        <f t="shared" si="12"/>
        <v>-1.4487596110166201</v>
      </c>
      <c r="BW42" s="7">
        <f t="shared" si="12"/>
        <v>-2.930345002241407</v>
      </c>
      <c r="BX42" s="7">
        <f t="shared" si="12"/>
        <v>0.70873915263666232</v>
      </c>
      <c r="BY42" s="7">
        <f t="shared" si="12"/>
        <v>-2.4860970336655384</v>
      </c>
    </row>
    <row r="43" spans="28:77" x14ac:dyDescent="0.45">
      <c r="AB43" t="s">
        <v>169</v>
      </c>
    </row>
    <row r="44" spans="28:77" x14ac:dyDescent="0.45">
      <c r="AC44" t="s">
        <v>157</v>
      </c>
      <c r="AD44" s="8">
        <f t="array" ref="AD44">MATCH(TRUE, AD13:AD38&lt;&gt;"",0)</f>
        <v>1</v>
      </c>
      <c r="AE44" s="8">
        <v>1</v>
      </c>
      <c r="AF44" s="8">
        <v>2</v>
      </c>
      <c r="AG44" s="8">
        <v>1</v>
      </c>
      <c r="AH44" s="8">
        <v>1</v>
      </c>
      <c r="AI44" s="8">
        <v>1</v>
      </c>
      <c r="AJ44" s="8">
        <v>1</v>
      </c>
      <c r="AK44" s="8">
        <v>10</v>
      </c>
      <c r="AL44" s="8">
        <f t="array" ref="AL44">MATCH(TRUE, AL13:AL38&lt;&gt;"",0)</f>
        <v>1</v>
      </c>
      <c r="AM44" s="8">
        <v>1</v>
      </c>
      <c r="AN44" s="8">
        <v>1</v>
      </c>
      <c r="AO44" s="8">
        <v>9</v>
      </c>
      <c r="AP44" s="8">
        <f t="array" ref="AP44">MATCH(TRUE, AP13:AP38&lt;&gt;"",0)</f>
        <v>1</v>
      </c>
      <c r="AQ44" s="8">
        <v>1</v>
      </c>
      <c r="AR44" s="8">
        <v>1</v>
      </c>
      <c r="AS44" s="8">
        <v>3</v>
      </c>
      <c r="AT44" s="8">
        <f t="array" ref="AT44">MATCH(TRUE, AT13:AT38&lt;&gt;"",0)</f>
        <v>1</v>
      </c>
      <c r="AU44" s="8">
        <v>1</v>
      </c>
      <c r="AV44" s="8">
        <v>1</v>
      </c>
      <c r="AW44" s="8">
        <v>3</v>
      </c>
      <c r="AX44" s="8">
        <f t="array" ref="AX44">MATCH(TRUE, AX13:AX38&lt;&gt;"",0)</f>
        <v>1</v>
      </c>
      <c r="AY44" s="8">
        <v>1</v>
      </c>
      <c r="AZ44" s="8">
        <v>6</v>
      </c>
      <c r="BA44" s="8">
        <v>15</v>
      </c>
      <c r="BB44" s="8">
        <f t="array" ref="BB44">MATCH(TRUE, BB13:BB38&lt;&gt;"",0)</f>
        <v>1</v>
      </c>
      <c r="BC44" s="8">
        <v>1</v>
      </c>
      <c r="BD44" s="8">
        <v>1</v>
      </c>
      <c r="BE44" s="8">
        <v>17</v>
      </c>
      <c r="BF44" s="8">
        <f t="array" ref="BF44">MATCH(TRUE, BF13:BF38&lt;&gt;"",0)</f>
        <v>1</v>
      </c>
      <c r="BG44" s="8">
        <v>1</v>
      </c>
      <c r="BH44" s="8">
        <v>1</v>
      </c>
      <c r="BI44" s="8">
        <v>1</v>
      </c>
      <c r="BJ44" s="8">
        <f t="array" ref="BJ44">MATCH(TRUE, BJ13:BJ38&lt;&gt;"",0)</f>
        <v>1</v>
      </c>
      <c r="BK44" s="8">
        <v>3</v>
      </c>
      <c r="BL44" s="8">
        <v>4</v>
      </c>
      <c r="BM44" s="8">
        <v>18</v>
      </c>
      <c r="BN44" s="8">
        <f t="array" ref="BN44">MATCH(TRUE, BN13:BN38&lt;&gt;"",0)</f>
        <v>1</v>
      </c>
      <c r="BO44" s="8">
        <v>1</v>
      </c>
      <c r="BP44" s="8">
        <v>15</v>
      </c>
      <c r="BQ44" s="8">
        <v>5</v>
      </c>
      <c r="BR44" s="8">
        <f t="array" ref="BR44">MATCH(TRUE, BR13:BR38&lt;&gt;"",0)</f>
        <v>1</v>
      </c>
      <c r="BS44" s="8">
        <v>1</v>
      </c>
      <c r="BT44" s="8">
        <v>1</v>
      </c>
      <c r="BU44" s="8">
        <v>1</v>
      </c>
      <c r="BV44" s="8">
        <f t="array" ref="BV44">MATCH(TRUE, BV13:BV38&lt;&gt;"",0)</f>
        <v>1</v>
      </c>
      <c r="BW44" s="8">
        <v>1</v>
      </c>
      <c r="BX44" s="8">
        <v>1</v>
      </c>
      <c r="BY44" s="8">
        <v>1</v>
      </c>
    </row>
    <row r="45" spans="28:77" x14ac:dyDescent="0.45">
      <c r="AC45" t="s">
        <v>160</v>
      </c>
      <c r="AD45">
        <f>IF(AD42&lt;-1.96, 1,0)</f>
        <v>0</v>
      </c>
      <c r="AE45">
        <v>1</v>
      </c>
      <c r="AF45">
        <v>1</v>
      </c>
      <c r="AG45">
        <v>1</v>
      </c>
      <c r="AH45">
        <v>1</v>
      </c>
      <c r="AI45">
        <v>1</v>
      </c>
      <c r="AJ45">
        <v>1</v>
      </c>
      <c r="AK45">
        <v>1</v>
      </c>
      <c r="AL45">
        <f>IF(AL42&lt;-1.96, 1,0)</f>
        <v>0</v>
      </c>
      <c r="AM45">
        <v>1</v>
      </c>
      <c r="AN45">
        <v>1</v>
      </c>
      <c r="AO45">
        <v>1</v>
      </c>
      <c r="AP45">
        <f>IF(AP42&lt;-1.96, 1,0)</f>
        <v>0</v>
      </c>
      <c r="AQ45">
        <v>1</v>
      </c>
      <c r="AR45">
        <v>1</v>
      </c>
      <c r="AS45">
        <v>1</v>
      </c>
      <c r="AT45">
        <f>IF(AT42&lt;-1.96, 1,0)</f>
        <v>0</v>
      </c>
      <c r="AU45">
        <v>1</v>
      </c>
      <c r="AV45">
        <v>0</v>
      </c>
      <c r="AW45">
        <v>1</v>
      </c>
      <c r="AX45">
        <f>IF(AX42&lt;-1.96, 1,0)</f>
        <v>0</v>
      </c>
      <c r="AY45">
        <v>1</v>
      </c>
      <c r="AZ45">
        <v>1</v>
      </c>
      <c r="BA45">
        <v>1</v>
      </c>
      <c r="BB45">
        <f>IF(BB42&lt;-1.96, 1,0)</f>
        <v>0</v>
      </c>
      <c r="BC45">
        <v>0</v>
      </c>
      <c r="BD45">
        <v>0</v>
      </c>
      <c r="BE45">
        <v>0</v>
      </c>
      <c r="BF45">
        <f>IF(BF42&lt;-1.96, 1,0)</f>
        <v>0</v>
      </c>
      <c r="BG45">
        <v>1</v>
      </c>
      <c r="BH45">
        <v>1</v>
      </c>
      <c r="BI45">
        <v>1</v>
      </c>
      <c r="BJ45">
        <f>IF(BJ42&lt;-1.96, 1,0)</f>
        <v>0</v>
      </c>
      <c r="BK45">
        <v>1</v>
      </c>
      <c r="BL45">
        <v>1</v>
      </c>
      <c r="BM45">
        <v>1</v>
      </c>
      <c r="BN45">
        <f>IF(BN42&lt;-1.96, 1,0)</f>
        <v>0</v>
      </c>
      <c r="BO45">
        <v>1</v>
      </c>
      <c r="BP45">
        <v>1</v>
      </c>
      <c r="BQ45">
        <v>1</v>
      </c>
      <c r="BR45">
        <f>IF(BR42&lt;-1.96, 1,0)</f>
        <v>0</v>
      </c>
      <c r="BS45">
        <v>1</v>
      </c>
      <c r="BT45">
        <v>1</v>
      </c>
      <c r="BU45">
        <v>1</v>
      </c>
      <c r="BV45">
        <f>IF(BV42&lt;-1.96, 1,0)</f>
        <v>0</v>
      </c>
      <c r="BW45">
        <v>1</v>
      </c>
      <c r="BX45">
        <v>1</v>
      </c>
      <c r="BY45">
        <v>1</v>
      </c>
    </row>
    <row r="46" spans="28:77" x14ac:dyDescent="0.45">
      <c r="AC46" t="s">
        <v>156</v>
      </c>
      <c r="AD46">
        <f>IF(AD42&gt;1.96, 1, 0)</f>
        <v>0</v>
      </c>
      <c r="AE46">
        <v>0</v>
      </c>
      <c r="AF46">
        <v>0</v>
      </c>
      <c r="AG46">
        <v>0</v>
      </c>
      <c r="AH46">
        <v>0</v>
      </c>
      <c r="AI46">
        <v>0</v>
      </c>
      <c r="AJ46">
        <v>0</v>
      </c>
      <c r="AK46">
        <v>0</v>
      </c>
      <c r="AL46">
        <f>IF(AL42&gt;1.96, 1, 0)</f>
        <v>0</v>
      </c>
      <c r="AM46">
        <v>0</v>
      </c>
      <c r="AN46">
        <v>0</v>
      </c>
      <c r="AO46">
        <v>0</v>
      </c>
      <c r="AP46">
        <f>IF(AP42&gt;1.96, 1, 0)</f>
        <v>0</v>
      </c>
      <c r="AQ46">
        <v>0</v>
      </c>
      <c r="AR46">
        <v>0</v>
      </c>
      <c r="AS46">
        <v>0</v>
      </c>
      <c r="AT46">
        <f>IF(AT42&gt;1.96, 1, 0)</f>
        <v>0</v>
      </c>
      <c r="AU46">
        <v>0</v>
      </c>
      <c r="AV46">
        <v>0</v>
      </c>
      <c r="AW46">
        <v>0</v>
      </c>
      <c r="AX46">
        <f>IF(AX42&gt;1.96, 1, 0)</f>
        <v>0</v>
      </c>
      <c r="AY46">
        <v>0</v>
      </c>
      <c r="AZ46">
        <v>0</v>
      </c>
      <c r="BA46">
        <v>0</v>
      </c>
      <c r="BB46">
        <f>IF(BB42&gt;1.96, 1, 0)</f>
        <v>1</v>
      </c>
      <c r="BC46">
        <v>0</v>
      </c>
      <c r="BD46">
        <v>0</v>
      </c>
      <c r="BE46">
        <v>0</v>
      </c>
      <c r="BF46">
        <f>IF(BF42&gt;1.96, 1, 0)</f>
        <v>0</v>
      </c>
      <c r="BG46">
        <v>0</v>
      </c>
      <c r="BH46">
        <v>0</v>
      </c>
      <c r="BI46">
        <v>0</v>
      </c>
      <c r="BJ46">
        <f>IF(BJ42&gt;1.96, 1, 0)</f>
        <v>0</v>
      </c>
      <c r="BK46">
        <v>0</v>
      </c>
      <c r="BL46">
        <v>0</v>
      </c>
      <c r="BM46">
        <v>0</v>
      </c>
      <c r="BN46">
        <f>IF(BN42&gt;1.96, 1, 0)</f>
        <v>0</v>
      </c>
      <c r="BO46">
        <v>0</v>
      </c>
      <c r="BP46">
        <v>0</v>
      </c>
      <c r="BQ46">
        <v>0</v>
      </c>
      <c r="BR46">
        <f>IF(BR42&gt;1.96, 1, 0)</f>
        <v>0</v>
      </c>
      <c r="BS46">
        <v>0</v>
      </c>
      <c r="BT46">
        <v>0</v>
      </c>
      <c r="BU46">
        <v>0</v>
      </c>
      <c r="BV46">
        <f>IF(BV42&gt;1.96, 1, 0)</f>
        <v>0</v>
      </c>
      <c r="BW46">
        <v>0</v>
      </c>
      <c r="BX46">
        <v>0</v>
      </c>
      <c r="BY46">
        <v>0</v>
      </c>
    </row>
    <row r="47" spans="28:77" x14ac:dyDescent="0.45">
      <c r="AB47" t="s">
        <v>157</v>
      </c>
      <c r="AC47">
        <f>SUM(AD48:CL48)</f>
        <v>0</v>
      </c>
    </row>
    <row r="48" spans="28:77" x14ac:dyDescent="0.45">
      <c r="AB48" t="s">
        <v>160</v>
      </c>
      <c r="AC48">
        <f>SUM(AD49:CL49)</f>
        <v>0</v>
      </c>
    </row>
    <row r="49" spans="28:77" x14ac:dyDescent="0.45">
      <c r="AB49" t="s">
        <v>156</v>
      </c>
      <c r="AE49" s="9"/>
      <c r="AF49" s="12"/>
    </row>
    <row r="50" spans="28:77" x14ac:dyDescent="0.45">
      <c r="AB50" t="s">
        <v>158</v>
      </c>
    </row>
    <row r="51" spans="28:77" x14ac:dyDescent="0.45">
      <c r="AB51" t="s">
        <v>159</v>
      </c>
      <c r="AC51" t="s">
        <v>153</v>
      </c>
      <c r="AD51" s="7">
        <f t="array" ref="AD51:AD52">LINEST(AD16:AD28, ,TRUE, TRUE)</f>
        <v>-3.8813142968109173</v>
      </c>
      <c r="AE51" s="7">
        <f t="array" ref="AE51:AE52">LINEST(AE16:AE28, ,TRUE, TRUE)</f>
        <v>-3.3330656300324724</v>
      </c>
      <c r="AF51" s="7">
        <f t="array" ref="AF51:AF52">LINEST(AF16:AF28, ,TRUE, TRUE)</f>
        <v>-5.273374530669015</v>
      </c>
      <c r="AG51" s="7">
        <f t="array" ref="AG51:AG52">LINEST(AG16:AG28, ,TRUE, TRUE)</f>
        <v>-3.0375027297312673</v>
      </c>
      <c r="AH51" s="7">
        <f t="array" ref="AH51:AH52">LINEST(AH16:AH28, ,TRUE, TRUE)</f>
        <v>-5.4575898326270531</v>
      </c>
      <c r="AI51" s="7">
        <f t="array" ref="AI51:AI52">LINEST(AI16:AI28, ,TRUE, TRUE)</f>
        <v>-4.4597791632672896</v>
      </c>
      <c r="AJ51" s="7">
        <f t="array" ref="AJ51:AJ52">LINEST(AJ16:AJ28, ,TRUE, TRUE)</f>
        <v>-4.9909275826582418</v>
      </c>
      <c r="AK51" s="7">
        <f t="array" ref="AK51:AK52">LINEST(AK16:AK28, ,TRUE, TRUE)</f>
        <v>-6.9220627519556235</v>
      </c>
      <c r="AL51" s="7">
        <f t="array" ref="AL51:AL52">LINEST(AL16:AL28, ,TRUE, TRUE)</f>
        <v>-4.1299476020429466</v>
      </c>
      <c r="AM51" s="7">
        <f t="array" ref="AM51:AM52">LINEST(AM16:AM28, ,TRUE, TRUE)</f>
        <v>-4.0204853153867921</v>
      </c>
      <c r="AN51" s="7">
        <f t="array" ref="AN51:AN52">LINEST(AN16:AN28, ,TRUE, TRUE)</f>
        <v>-3.8036133510238921</v>
      </c>
      <c r="AO51" s="7">
        <f t="array" ref="AO51:AO52">LINEST(AO16:AO28, ,TRUE, TRUE)</f>
        <v>-4.5657441397181513</v>
      </c>
      <c r="AP51" s="7">
        <f t="array" ref="AP51:AP52">LINEST(AP16:AP28, ,TRUE, TRUE)</f>
        <v>-5.4125979165743479</v>
      </c>
      <c r="AQ51" s="7">
        <f t="array" ref="AQ51:AQ52">LINEST(AQ16:AQ28, ,TRUE, TRUE)</f>
        <v>-2.6333373433402687</v>
      </c>
      <c r="AR51" s="7">
        <f t="array" ref="AR51:AR52">LINEST(AR16:AR28, ,TRUE, TRUE)</f>
        <v>-4.6441053861872126</v>
      </c>
      <c r="AS51" s="7">
        <f t="array" ref="AS51:AS52">LINEST(AS16:AS28, ,TRUE, TRUE)</f>
        <v>-8.9603510201955636</v>
      </c>
      <c r="AT51" s="7">
        <f t="array" ref="AT51:AT52">LINEST(AT16:AT28, ,TRUE, TRUE)</f>
        <v>-3.776177892701579</v>
      </c>
      <c r="AU51" s="7">
        <f t="array" ref="AU51:AU52">LINEST(AU16:AU28, ,TRUE, TRUE)</f>
        <v>-3.9548475469534492</v>
      </c>
      <c r="AV51" s="7">
        <f t="array" ref="AV51:AV52">LINEST(AV16:AV28, ,TRUE, TRUE)</f>
        <v>-3.8849814051851368</v>
      </c>
      <c r="AW51" s="7">
        <f t="array" ref="AW51:AW52">LINEST(AW16:AW28, ,TRUE, TRUE)</f>
        <v>-3.4887047259661528</v>
      </c>
      <c r="AX51" s="7">
        <f t="array" ref="AX51:AX52">LINEST(AX16:AX28, ,TRUE, TRUE)</f>
        <v>-4.2499805272775033</v>
      </c>
      <c r="AY51" s="7">
        <f t="array" ref="AY51:AY52">LINEST(AY16:AY28, ,TRUE, TRUE)</f>
        <v>-3.3194066037143344</v>
      </c>
      <c r="AZ51" s="7">
        <f t="array" ref="AZ51:AZ52">LINEST(AZ16:AZ28, ,TRUE, TRUE)</f>
        <v>-4.9621354771685793</v>
      </c>
      <c r="BA51" s="7">
        <f t="array" ref="BA51:BA52">LINEST(BA16:BA28, ,TRUE, TRUE)</f>
        <v>-4.468399500949598</v>
      </c>
      <c r="BB51" s="7">
        <f t="array" ref="BB51:BB52">LINEST(BB16:BB28, ,TRUE, TRUE)</f>
        <v>0.14736463921747031</v>
      </c>
      <c r="BC51" s="7">
        <f t="array" ref="BC51:BC52">LINEST(BC16:BC28, ,TRUE, TRUE)</f>
        <v>0.42668322755009236</v>
      </c>
      <c r="BD51" s="7">
        <f t="array" ref="BD51:BD52">LINEST(BD16:BD28, ,TRUE, TRUE)</f>
        <v>-0.37148049157790158</v>
      </c>
      <c r="BE51" s="7">
        <f t="array" ref="BE51:BE52">LINEST(BE18:BE28,,TRUE,TRUE)</f>
        <v>0.52108788292641395</v>
      </c>
      <c r="BF51" s="7">
        <f t="array" ref="BF51:BF52">LINEST(BF16:BF28, ,TRUE, TRUE)</f>
        <v>-4.7437011656084795</v>
      </c>
      <c r="BG51" s="7">
        <f t="array" ref="BG51:BG52">LINEST(BG16:BG28, ,TRUE, TRUE)</f>
        <v>-3.0329409964411078</v>
      </c>
      <c r="BH51" s="7">
        <f t="array" ref="BH51:BH52">LINEST(BH16:BH28, ,TRUE, TRUE)</f>
        <v>-4.3670802908868094</v>
      </c>
      <c r="BI51" s="7">
        <f t="array" ref="BI51:BI52">LINEST(BI16:BI28, ,TRUE, TRUE)</f>
        <v>-6.8310822094975236</v>
      </c>
      <c r="BJ51" s="7">
        <f t="array" ref="BJ51:BJ52">LINEST(BJ16:BJ28, ,TRUE, TRUE)</f>
        <v>-4.5740729883564857</v>
      </c>
      <c r="BK51" s="7">
        <f t="array" ref="BK51:BK52">LINEST(BK16:BK28, ,TRUE, TRUE)</f>
        <v>-4.3167265339464969</v>
      </c>
      <c r="BL51" s="7">
        <f t="array" ref="BL51:BL52">LINEST(BL16:BL28, ,TRUE, TRUE)</f>
        <v>-5.5393517537297932</v>
      </c>
      <c r="BM51" s="7">
        <f t="array" ref="BM51:BM52">LINEST(BM19:BM28,,TRUE,TRUE)</f>
        <v>-5.0111732468273189</v>
      </c>
      <c r="BN51" s="7">
        <f t="array" ref="BN51:BN52">LINEST(BN16:BN28, ,TRUE, TRUE)</f>
        <v>-4.7841997325474379</v>
      </c>
      <c r="BO51" s="7">
        <f t="array" ref="BO51:BO52">LINEST(BO16:BO28, ,TRUE, TRUE)</f>
        <v>-4.7740897568621801</v>
      </c>
      <c r="BP51" s="7">
        <f t="array" ref="BP51:BP52">LINEST(BP16:BP28, ,TRUE, TRUE)</f>
        <v>-5.6395792137447867</v>
      </c>
      <c r="BQ51" s="7">
        <f t="array" ref="BQ51:BQ52">LINEST(BQ16:BQ28, ,TRUE, TRUE)</f>
        <v>-3.938930227035351</v>
      </c>
      <c r="BR51" s="7">
        <f t="array" ref="BR51:BR52">LINEST(BR16:BR28, ,TRUE, TRUE)</f>
        <v>-3.7592616152144998</v>
      </c>
      <c r="BS51" s="7">
        <f t="array" ref="BS51:BS52">LINEST(BS16:BS28, ,TRUE, TRUE)</f>
        <v>-3.1231205301728244</v>
      </c>
      <c r="BT51" s="7">
        <f t="array" ref="BT51:BT52">LINEST(BT16:BT28, ,TRUE, TRUE)</f>
        <v>-2.5208582401136046</v>
      </c>
      <c r="BU51" s="7">
        <f t="array" ref="BU51:BU52">LINEST(BU16:BU28, ,TRUE, TRUE)</f>
        <v>-5.6338060753570742</v>
      </c>
      <c r="BV51" s="7">
        <f t="array" ref="BV51:BV52">LINEST(BV16:BV28, ,TRUE, TRUE)</f>
        <v>-1.7178335432536505</v>
      </c>
      <c r="BW51" s="7">
        <f t="array" ref="BW51:BW52">LINEST(BW16:BW28, ,TRUE, TRUE)</f>
        <v>-2.3436867583905805</v>
      </c>
      <c r="BX51" s="7">
        <f t="array" ref="BX51:BX52">LINEST(BX16:BX28, ,TRUE, TRUE)</f>
        <v>-1.0950061661219266</v>
      </c>
      <c r="BY51" s="7">
        <f t="array" ref="BY51:BY52">LINEST(BY16:BY28, ,TRUE, TRUE)</f>
        <v>-1.7148077052484443</v>
      </c>
    </row>
    <row r="52" spans="28:77" x14ac:dyDescent="0.45">
      <c r="AC52" t="s">
        <v>154</v>
      </c>
      <c r="AD52" s="7">
        <v>0.72849332831784741</v>
      </c>
      <c r="AE52" s="7">
        <v>0.75976250796184308</v>
      </c>
      <c r="AF52" s="7">
        <v>0.89456248168352748</v>
      </c>
      <c r="AG52" s="7">
        <v>0.71876038233516493</v>
      </c>
      <c r="AH52" s="7">
        <v>0.39246306473533354</v>
      </c>
      <c r="AI52" s="7">
        <v>1.095503240157383</v>
      </c>
      <c r="AJ52" s="7">
        <v>0.99157790971119308</v>
      </c>
      <c r="AK52" s="7">
        <v>0.57894102372204903</v>
      </c>
      <c r="AL52" s="7">
        <v>0.5684362809210427</v>
      </c>
      <c r="AM52" s="7">
        <v>0.53642289501933282</v>
      </c>
      <c r="AN52" s="7">
        <v>0.72757115051255006</v>
      </c>
      <c r="AO52" s="7">
        <v>0.88493954528972474</v>
      </c>
      <c r="AP52" s="7">
        <v>0.17455047764996587</v>
      </c>
      <c r="AQ52" s="7">
        <v>0.54226762632229208</v>
      </c>
      <c r="AR52" s="7">
        <v>1.0031177471719579</v>
      </c>
      <c r="AS52" s="7">
        <v>0.99582298245581269</v>
      </c>
      <c r="AT52" s="7">
        <v>0.36055555229355474</v>
      </c>
      <c r="AU52" s="7">
        <v>0.41320810453840623</v>
      </c>
      <c r="AV52" s="7">
        <v>0.95701610347886501</v>
      </c>
      <c r="AW52" s="7">
        <v>0.6900347866047043</v>
      </c>
      <c r="AX52" s="7">
        <v>0.37924127817369785</v>
      </c>
      <c r="AY52" s="7">
        <v>0.59442446886785316</v>
      </c>
      <c r="AZ52" s="7">
        <v>1.0560732702189934</v>
      </c>
      <c r="BA52" s="7">
        <v>0.70177248689896476</v>
      </c>
      <c r="BB52" s="7">
        <v>0.68252552853166326</v>
      </c>
      <c r="BC52" s="7">
        <v>0.78276923866384029</v>
      </c>
      <c r="BD52" s="7">
        <v>0.94571710800765918</v>
      </c>
      <c r="BE52" s="7">
        <v>0.75957665968349164</v>
      </c>
      <c r="BF52" s="7">
        <v>0.34323979982972619</v>
      </c>
      <c r="BG52" s="7">
        <v>0.51505953654457637</v>
      </c>
      <c r="BH52" s="7">
        <v>0.94895656634104086</v>
      </c>
      <c r="BI52" s="7">
        <v>0.67366691120161482</v>
      </c>
      <c r="BJ52" s="7">
        <v>0.82424113749538463</v>
      </c>
      <c r="BK52" s="7">
        <v>0.94579029855396213</v>
      </c>
      <c r="BL52" s="7">
        <v>0.88204979346928947</v>
      </c>
      <c r="BM52" s="7">
        <v>1.220000436284097</v>
      </c>
      <c r="BN52" s="7">
        <v>0.72602701260513991</v>
      </c>
      <c r="BO52" s="7">
        <v>1.1264775676414653</v>
      </c>
      <c r="BP52" s="7">
        <v>0.88376358297393864</v>
      </c>
      <c r="BQ52" s="7">
        <v>0.43698317967017447</v>
      </c>
      <c r="BR52" s="7">
        <v>0.26467629751797678</v>
      </c>
      <c r="BS52" s="7">
        <v>0.37485769065939906</v>
      </c>
      <c r="BT52" s="7">
        <v>0.65741985586974028</v>
      </c>
      <c r="BU52" s="7">
        <v>0.40371893386890007</v>
      </c>
      <c r="BV52" s="7">
        <v>0.58228276318511618</v>
      </c>
      <c r="BW52" s="7">
        <v>0.84017847439192639</v>
      </c>
      <c r="BX52" s="7">
        <v>0.42776838833129027</v>
      </c>
      <c r="BY52" s="7">
        <v>0.70167654490283093</v>
      </c>
    </row>
    <row r="53" spans="28:77" x14ac:dyDescent="0.45">
      <c r="AC53" t="s">
        <v>155</v>
      </c>
      <c r="AD53" s="7">
        <f>AD51/AD52</f>
        <v>-5.3278652609944963</v>
      </c>
      <c r="AE53" s="7">
        <f>AE51/AE52</f>
        <v>-4.3869835574985574</v>
      </c>
      <c r="AF53" s="7">
        <f t="shared" ref="AF53:BY53" si="13">AF51/AF52</f>
        <v>-5.8949202975120922</v>
      </c>
      <c r="AG53" s="7">
        <f t="shared" si="13"/>
        <v>-4.2260297094600441</v>
      </c>
      <c r="AH53" s="7">
        <f t="shared" si="13"/>
        <v>-13.905996061839613</v>
      </c>
      <c r="AI53" s="7">
        <f t="shared" si="13"/>
        <v>-4.0709867390502517</v>
      </c>
      <c r="AJ53" s="7">
        <f t="shared" si="13"/>
        <v>-5.0333186467535356</v>
      </c>
      <c r="AK53" s="7">
        <f t="shared" si="13"/>
        <v>-11.956421238649211</v>
      </c>
      <c r="AL53" s="7">
        <f t="shared" si="13"/>
        <v>-7.2654539139394014</v>
      </c>
      <c r="AM53" s="7">
        <f t="shared" si="13"/>
        <v>-7.4949920160322252</v>
      </c>
      <c r="AN53" s="7">
        <f t="shared" si="13"/>
        <v>-5.2278232147390273</v>
      </c>
      <c r="AO53" s="7">
        <f t="shared" si="13"/>
        <v>-5.1593853659498849</v>
      </c>
      <c r="AP53" s="7">
        <f t="shared" si="13"/>
        <v>-31.00878318665206</v>
      </c>
      <c r="AQ53" s="7">
        <f t="shared" si="13"/>
        <v>-4.8561581321013021</v>
      </c>
      <c r="AR53" s="7">
        <f t="shared" si="13"/>
        <v>-4.6296712417661015</v>
      </c>
      <c r="AS53" s="7">
        <f t="shared" si="13"/>
        <v>-8.9979355548697217</v>
      </c>
      <c r="AT53" s="7">
        <f t="shared" si="13"/>
        <v>-10.473220752476765</v>
      </c>
      <c r="AU53" s="7">
        <f t="shared" si="13"/>
        <v>-9.5710793266540595</v>
      </c>
      <c r="AV53" s="7">
        <f t="shared" si="13"/>
        <v>-4.059473389280261</v>
      </c>
      <c r="AW53" s="7">
        <f t="shared" si="13"/>
        <v>-5.0558389137629147</v>
      </c>
      <c r="AX53" s="7">
        <f t="shared" si="13"/>
        <v>-11.206534657155522</v>
      </c>
      <c r="AY53" s="7">
        <f t="shared" si="13"/>
        <v>-5.5842361436374075</v>
      </c>
      <c r="AZ53" s="7">
        <f t="shared" si="13"/>
        <v>-4.698665913719795</v>
      </c>
      <c r="BA53" s="7">
        <f t="shared" si="13"/>
        <v>-6.3673050516625915</v>
      </c>
      <c r="BB53" s="7">
        <f t="shared" si="13"/>
        <v>0.21591080927698059</v>
      </c>
      <c r="BC53" s="7">
        <f t="shared" si="13"/>
        <v>0.5450945265534779</v>
      </c>
      <c r="BD53" s="7">
        <f t="shared" si="13"/>
        <v>-0.39280297293183053</v>
      </c>
      <c r="BE53" s="7">
        <f t="shared" si="13"/>
        <v>0.68602408497326173</v>
      </c>
      <c r="BF53" s="7">
        <f t="shared" si="13"/>
        <v>-13.820370388170971</v>
      </c>
      <c r="BG53" s="7">
        <f t="shared" si="13"/>
        <v>-5.8885250757387322</v>
      </c>
      <c r="BH53" s="7">
        <f t="shared" si="13"/>
        <v>-4.6019812136663649</v>
      </c>
      <c r="BI53" s="7">
        <f t="shared" si="13"/>
        <v>-10.140148040391313</v>
      </c>
      <c r="BJ53" s="7">
        <f t="shared" si="13"/>
        <v>-5.5494354507173558</v>
      </c>
      <c r="BK53" s="7">
        <f t="shared" si="13"/>
        <v>-4.5641476134259644</v>
      </c>
      <c r="BL53" s="7">
        <f t="shared" si="13"/>
        <v>-6.2800896216327473</v>
      </c>
      <c r="BM53" s="7">
        <f t="shared" si="13"/>
        <v>-4.1075175858874733</v>
      </c>
      <c r="BN53" s="7">
        <f t="shared" si="13"/>
        <v>-6.5895616133905373</v>
      </c>
      <c r="BO53" s="7">
        <f t="shared" si="13"/>
        <v>-4.2380690872147708</v>
      </c>
      <c r="BP53" s="7">
        <f t="shared" si="13"/>
        <v>-6.3813211161825985</v>
      </c>
      <c r="BQ53" s="7">
        <f t="shared" si="13"/>
        <v>-9.0139172633792697</v>
      </c>
      <c r="BR53" s="7">
        <f t="shared" si="13"/>
        <v>-14.203242415234296</v>
      </c>
      <c r="BS53" s="7">
        <f t="shared" si="13"/>
        <v>-8.3314831414531003</v>
      </c>
      <c r="BT53" s="7">
        <f t="shared" si="13"/>
        <v>-3.8344723202474764</v>
      </c>
      <c r="BU53" s="7">
        <f t="shared" si="13"/>
        <v>-13.954772993595945</v>
      </c>
      <c r="BV53" s="7">
        <f t="shared" si="13"/>
        <v>-2.9501706934565846</v>
      </c>
      <c r="BW53" s="7">
        <f t="shared" si="13"/>
        <v>-2.7895105978367374</v>
      </c>
      <c r="BX53" s="7">
        <f t="shared" si="13"/>
        <v>-2.5598108602496503</v>
      </c>
      <c r="BY53" s="7">
        <f t="shared" si="13"/>
        <v>-2.4438720628547062</v>
      </c>
    </row>
    <row r="54" spans="28:77" x14ac:dyDescent="0.45">
      <c r="AB54" t="s">
        <v>170</v>
      </c>
    </row>
    <row r="55" spans="28:77" x14ac:dyDescent="0.45">
      <c r="AC55" t="s">
        <v>157</v>
      </c>
      <c r="AD55" s="8">
        <f t="array" ref="AD55">MATCH(TRUE, AD23:AD49&lt;&gt;"",0)</f>
        <v>1</v>
      </c>
      <c r="AE55" s="8">
        <v>1</v>
      </c>
      <c r="AF55" s="8">
        <v>2</v>
      </c>
      <c r="AG55" s="8">
        <v>1</v>
      </c>
      <c r="AH55" s="8">
        <v>1</v>
      </c>
      <c r="AI55" s="8">
        <v>1</v>
      </c>
      <c r="AJ55" s="8">
        <v>1</v>
      </c>
      <c r="AK55" s="8">
        <v>10</v>
      </c>
      <c r="AL55" s="8">
        <f t="array" ref="AL55">MATCH(TRUE, AL23:AL49&lt;&gt;"",0)</f>
        <v>1</v>
      </c>
      <c r="AM55" s="8">
        <v>1</v>
      </c>
      <c r="AN55" s="8">
        <v>1</v>
      </c>
      <c r="AO55" s="8">
        <v>9</v>
      </c>
      <c r="AP55" s="8">
        <f t="array" ref="AP55">MATCH(TRUE, AP23:AP49&lt;&gt;"",0)</f>
        <v>1</v>
      </c>
      <c r="AQ55" s="8">
        <v>1</v>
      </c>
      <c r="AR55" s="8">
        <v>1</v>
      </c>
      <c r="AS55" s="8">
        <v>3</v>
      </c>
      <c r="AT55" s="8">
        <f t="array" ref="AT55">MATCH(TRUE, AT23:AT49&lt;&gt;"",0)</f>
        <v>1</v>
      </c>
      <c r="AU55" s="8">
        <v>1</v>
      </c>
      <c r="AV55" s="8">
        <v>1</v>
      </c>
      <c r="AW55" s="8">
        <v>3</v>
      </c>
      <c r="AX55" s="8">
        <f t="array" ref="AX55">MATCH(TRUE, AX23:AX49&lt;&gt;"",0)</f>
        <v>1</v>
      </c>
      <c r="AY55" s="8">
        <v>1</v>
      </c>
      <c r="AZ55" s="8">
        <v>6</v>
      </c>
      <c r="BA55" s="8">
        <v>15</v>
      </c>
      <c r="BB55" s="8">
        <f t="array" ref="BB55">MATCH(TRUE, BB23:BB49&lt;&gt;"",0)</f>
        <v>1</v>
      </c>
      <c r="BC55" s="8">
        <v>1</v>
      </c>
      <c r="BD55" s="8">
        <v>1</v>
      </c>
      <c r="BE55" s="8">
        <v>17</v>
      </c>
      <c r="BF55" s="8">
        <f t="array" ref="BF55">MATCH(TRUE, BF23:BF49&lt;&gt;"",0)</f>
        <v>1</v>
      </c>
      <c r="BG55" s="8">
        <v>1</v>
      </c>
      <c r="BH55" s="8">
        <v>1</v>
      </c>
      <c r="BI55" s="8">
        <v>1</v>
      </c>
      <c r="BJ55" s="8">
        <f t="array" ref="BJ55">MATCH(TRUE, BJ23:BJ49&lt;&gt;"",0)</f>
        <v>1</v>
      </c>
      <c r="BK55" s="8">
        <v>3</v>
      </c>
      <c r="BL55" s="8">
        <v>4</v>
      </c>
      <c r="BM55" s="8">
        <v>18</v>
      </c>
      <c r="BN55" s="8">
        <f t="array" ref="BN55">MATCH(TRUE, BN23:BN49&lt;&gt;"",0)</f>
        <v>1</v>
      </c>
      <c r="BO55" s="8">
        <v>1</v>
      </c>
      <c r="BP55" s="8">
        <v>15</v>
      </c>
      <c r="BQ55" s="8">
        <v>5</v>
      </c>
      <c r="BR55" s="8">
        <f t="array" ref="BR55">MATCH(TRUE, BR23:BR49&lt;&gt;"",0)</f>
        <v>1</v>
      </c>
      <c r="BS55" s="8">
        <v>1</v>
      </c>
      <c r="BT55" s="8">
        <v>1</v>
      </c>
      <c r="BU55" s="8">
        <v>1</v>
      </c>
      <c r="BV55" s="8">
        <f t="array" ref="BV55">MATCH(TRUE, BV23:BV49&lt;&gt;"",0)</f>
        <v>1</v>
      </c>
      <c r="BW55" s="8">
        <v>1</v>
      </c>
      <c r="BX55" s="8">
        <v>1</v>
      </c>
      <c r="BY55" s="8">
        <v>1</v>
      </c>
    </row>
    <row r="56" spans="28:77" x14ac:dyDescent="0.45">
      <c r="AC56" t="s">
        <v>160</v>
      </c>
      <c r="AD56">
        <f>IF(AD53&lt;-1.96, 1,0)</f>
        <v>1</v>
      </c>
      <c r="AE56">
        <v>1</v>
      </c>
      <c r="AF56">
        <v>1</v>
      </c>
      <c r="AG56">
        <v>1</v>
      </c>
      <c r="AH56">
        <v>1</v>
      </c>
      <c r="AI56">
        <v>1</v>
      </c>
      <c r="AJ56">
        <v>1</v>
      </c>
      <c r="AK56">
        <v>1</v>
      </c>
      <c r="AL56">
        <f>IF(AL53&lt;-1.96, 1,0)</f>
        <v>1</v>
      </c>
      <c r="AM56">
        <v>1</v>
      </c>
      <c r="AN56">
        <v>1</v>
      </c>
      <c r="AO56">
        <v>1</v>
      </c>
      <c r="AP56">
        <f>IF(AP53&lt;-1.96, 1,0)</f>
        <v>1</v>
      </c>
      <c r="AQ56">
        <v>1</v>
      </c>
      <c r="AR56">
        <v>1</v>
      </c>
      <c r="AS56">
        <v>1</v>
      </c>
      <c r="AT56">
        <f>IF(AT53&lt;-1.96, 1,0)</f>
        <v>1</v>
      </c>
      <c r="AU56">
        <v>1</v>
      </c>
      <c r="AV56">
        <v>0</v>
      </c>
      <c r="AW56">
        <v>1</v>
      </c>
      <c r="AX56">
        <f>IF(AX53&lt;-1.96, 1,0)</f>
        <v>1</v>
      </c>
      <c r="AY56">
        <v>1</v>
      </c>
      <c r="AZ56">
        <v>1</v>
      </c>
      <c r="BA56">
        <v>1</v>
      </c>
      <c r="BB56">
        <f>IF(BB53&lt;-1.96, 1,0)</f>
        <v>0</v>
      </c>
      <c r="BC56">
        <v>0</v>
      </c>
      <c r="BD56">
        <v>0</v>
      </c>
      <c r="BE56">
        <v>0</v>
      </c>
      <c r="BF56">
        <f>IF(BF53&lt;-1.96, 1,0)</f>
        <v>1</v>
      </c>
      <c r="BG56">
        <v>1</v>
      </c>
      <c r="BH56">
        <v>1</v>
      </c>
      <c r="BI56">
        <v>1</v>
      </c>
      <c r="BJ56">
        <f>IF(BJ53&lt;-1.96, 1,0)</f>
        <v>1</v>
      </c>
      <c r="BK56">
        <v>1</v>
      </c>
      <c r="BL56">
        <v>1</v>
      </c>
      <c r="BM56">
        <v>1</v>
      </c>
      <c r="BN56">
        <f>IF(BN53&lt;-1.96, 1,0)</f>
        <v>1</v>
      </c>
      <c r="BO56">
        <v>1</v>
      </c>
      <c r="BP56">
        <v>1</v>
      </c>
      <c r="BQ56">
        <v>1</v>
      </c>
      <c r="BR56">
        <f>IF(BR53&lt;-1.96, 1,0)</f>
        <v>1</v>
      </c>
      <c r="BS56">
        <v>1</v>
      </c>
      <c r="BT56">
        <v>1</v>
      </c>
      <c r="BU56">
        <v>1</v>
      </c>
      <c r="BV56">
        <f>IF(BV53&lt;-1.96, 1,0)</f>
        <v>1</v>
      </c>
      <c r="BW56">
        <v>1</v>
      </c>
      <c r="BX56">
        <v>1</v>
      </c>
      <c r="BY56">
        <v>1</v>
      </c>
    </row>
    <row r="57" spans="28:77" x14ac:dyDescent="0.45">
      <c r="AC57" t="s">
        <v>156</v>
      </c>
      <c r="AD57">
        <f>IF(AD53&gt;1.96, 1, 0)</f>
        <v>0</v>
      </c>
      <c r="AE57">
        <v>0</v>
      </c>
      <c r="AF57">
        <v>0</v>
      </c>
      <c r="AG57">
        <v>0</v>
      </c>
      <c r="AH57">
        <v>0</v>
      </c>
      <c r="AI57">
        <v>0</v>
      </c>
      <c r="AJ57">
        <v>0</v>
      </c>
      <c r="AK57">
        <v>0</v>
      </c>
      <c r="AL57">
        <f>IF(AL53&gt;1.96, 1, 0)</f>
        <v>0</v>
      </c>
      <c r="AM57">
        <v>0</v>
      </c>
      <c r="AN57">
        <v>0</v>
      </c>
      <c r="AO57">
        <v>0</v>
      </c>
      <c r="AP57">
        <f>IF(AP53&gt;1.96, 1, 0)</f>
        <v>0</v>
      </c>
      <c r="AQ57">
        <v>0</v>
      </c>
      <c r="AR57">
        <v>0</v>
      </c>
      <c r="AS57">
        <v>0</v>
      </c>
      <c r="AT57">
        <f>IF(AT53&gt;1.96, 1, 0)</f>
        <v>0</v>
      </c>
      <c r="AU57">
        <v>0</v>
      </c>
      <c r="AV57">
        <v>0</v>
      </c>
      <c r="AW57">
        <v>0</v>
      </c>
      <c r="AX57">
        <f>IF(AX53&gt;1.96, 1, 0)</f>
        <v>0</v>
      </c>
      <c r="AY57">
        <v>0</v>
      </c>
      <c r="AZ57">
        <v>0</v>
      </c>
      <c r="BA57">
        <v>0</v>
      </c>
      <c r="BB57">
        <f>IF(BB53&gt;1.96, 1, 0)</f>
        <v>0</v>
      </c>
      <c r="BC57">
        <v>0</v>
      </c>
      <c r="BD57">
        <v>0</v>
      </c>
      <c r="BE57">
        <v>0</v>
      </c>
      <c r="BF57">
        <f>IF(BF53&gt;1.96, 1, 0)</f>
        <v>0</v>
      </c>
      <c r="BG57">
        <v>0</v>
      </c>
      <c r="BH57">
        <v>0</v>
      </c>
      <c r="BI57">
        <v>0</v>
      </c>
      <c r="BJ57">
        <f>IF(BJ53&gt;1.96, 1, 0)</f>
        <v>0</v>
      </c>
      <c r="BK57">
        <v>0</v>
      </c>
      <c r="BL57">
        <v>0</v>
      </c>
      <c r="BM57">
        <v>0</v>
      </c>
      <c r="BN57">
        <f>IF(BN53&gt;1.96, 1, 0)</f>
        <v>0</v>
      </c>
      <c r="BO57">
        <v>0</v>
      </c>
      <c r="BP57">
        <v>0</v>
      </c>
      <c r="BQ57">
        <v>0</v>
      </c>
      <c r="BR57">
        <f>IF(BR53&gt;1.96, 1, 0)</f>
        <v>0</v>
      </c>
      <c r="BS57">
        <v>0</v>
      </c>
      <c r="BT57">
        <v>0</v>
      </c>
      <c r="BU57">
        <v>0</v>
      </c>
      <c r="BV57">
        <f>IF(BV53&gt;1.96, 1, 0)</f>
        <v>0</v>
      </c>
      <c r="BW57">
        <v>0</v>
      </c>
      <c r="BX57">
        <v>0</v>
      </c>
      <c r="BY57">
        <v>0</v>
      </c>
    </row>
    <row r="58" spans="28:77" x14ac:dyDescent="0.45">
      <c r="AB58" t="s">
        <v>157</v>
      </c>
      <c r="AC58">
        <f>SUM(AD59:CL59)</f>
        <v>0</v>
      </c>
    </row>
    <row r="59" spans="28:77" x14ac:dyDescent="0.45">
      <c r="AB59" t="s">
        <v>160</v>
      </c>
      <c r="AC59">
        <f>SUM(AD60:CL60)</f>
        <v>0</v>
      </c>
    </row>
    <row r="60" spans="28:77" x14ac:dyDescent="0.45">
      <c r="AB60" t="s">
        <v>156</v>
      </c>
      <c r="AE60" s="9"/>
      <c r="AF60" s="12"/>
    </row>
    <row r="61" spans="28:77" x14ac:dyDescent="0.45">
      <c r="AB61" t="s">
        <v>158</v>
      </c>
    </row>
    <row r="62" spans="28:77" x14ac:dyDescent="0.45">
      <c r="AB62" t="s">
        <v>159</v>
      </c>
    </row>
  </sheetData>
  <mergeCells count="3">
    <mergeCell ref="B2:G2"/>
    <mergeCell ref="B10:G10"/>
    <mergeCell ref="B18:G18"/>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82"/>
  <sheetViews>
    <sheetView topLeftCell="A3" workbookViewId="0">
      <selection activeCell="A19" sqref="A19:XFD43"/>
    </sheetView>
  </sheetViews>
  <sheetFormatPr defaultRowHeight="14.25" x14ac:dyDescent="0.45"/>
  <sheetData>
    <row r="1" spans="1:1" x14ac:dyDescent="0.45">
      <c r="A1" t="s">
        <v>202</v>
      </c>
    </row>
    <row r="2" spans="1:1" x14ac:dyDescent="0.45">
      <c r="A2" t="s">
        <v>203</v>
      </c>
    </row>
    <row r="3" spans="1:1" x14ac:dyDescent="0.45">
      <c r="A3" t="s">
        <v>204</v>
      </c>
    </row>
    <row r="4" spans="1:1" x14ac:dyDescent="0.45">
      <c r="A4" t="s">
        <v>205</v>
      </c>
    </row>
    <row r="5" spans="1:1" x14ac:dyDescent="0.45">
      <c r="A5" t="s">
        <v>206</v>
      </c>
    </row>
    <row r="6" spans="1:1" x14ac:dyDescent="0.45">
      <c r="A6" t="s">
        <v>207</v>
      </c>
    </row>
    <row r="7" spans="1:1" x14ac:dyDescent="0.45">
      <c r="A7" t="s">
        <v>208</v>
      </c>
    </row>
    <row r="8" spans="1:1" x14ac:dyDescent="0.45">
      <c r="A8" t="s">
        <v>209</v>
      </c>
    </row>
    <row r="9" spans="1:1" x14ac:dyDescent="0.45">
      <c r="A9" t="s">
        <v>210</v>
      </c>
    </row>
    <row r="10" spans="1:1" x14ac:dyDescent="0.45">
      <c r="A10" t="s">
        <v>211</v>
      </c>
    </row>
    <row r="11" spans="1:1" x14ac:dyDescent="0.45">
      <c r="A11" t="s">
        <v>212</v>
      </c>
    </row>
    <row r="12" spans="1:1" x14ac:dyDescent="0.45">
      <c r="A12" t="s">
        <v>213</v>
      </c>
    </row>
    <row r="13" spans="1:1" x14ac:dyDescent="0.45">
      <c r="A13" t="s">
        <v>214</v>
      </c>
    </row>
    <row r="14" spans="1:1" x14ac:dyDescent="0.45">
      <c r="A14" t="s">
        <v>215</v>
      </c>
    </row>
    <row r="15" spans="1:1" x14ac:dyDescent="0.45">
      <c r="A15" t="s">
        <v>216</v>
      </c>
    </row>
    <row r="18" spans="1:1" x14ac:dyDescent="0.45">
      <c r="A18" t="s">
        <v>202</v>
      </c>
    </row>
    <row r="19" spans="1:1" x14ac:dyDescent="0.45">
      <c r="A19" t="s">
        <v>203</v>
      </c>
    </row>
    <row r="20" spans="1:1" x14ac:dyDescent="0.45">
      <c r="A20" t="s">
        <v>204</v>
      </c>
    </row>
    <row r="21" spans="1:1" x14ac:dyDescent="0.45">
      <c r="A21" t="s">
        <v>205</v>
      </c>
    </row>
    <row r="22" spans="1:1" x14ac:dyDescent="0.45">
      <c r="A22" t="s">
        <v>207</v>
      </c>
    </row>
    <row r="23" spans="1:1" x14ac:dyDescent="0.45">
      <c r="A23" t="s">
        <v>1149</v>
      </c>
    </row>
    <row r="24" spans="1:1" x14ac:dyDescent="0.45">
      <c r="A24" t="s">
        <v>1150</v>
      </c>
    </row>
    <row r="25" spans="1:1" x14ac:dyDescent="0.45">
      <c r="A25" t="s">
        <v>1151</v>
      </c>
    </row>
    <row r="26" spans="1:1" x14ac:dyDescent="0.45">
      <c r="A26" s="58" t="s">
        <v>1152</v>
      </c>
    </row>
    <row r="27" spans="1:1" x14ac:dyDescent="0.45">
      <c r="A27" s="58" t="s">
        <v>1153</v>
      </c>
    </row>
    <row r="28" spans="1:1" x14ac:dyDescent="0.45">
      <c r="A28" t="s">
        <v>1154</v>
      </c>
    </row>
    <row r="29" spans="1:1" x14ac:dyDescent="0.45">
      <c r="A29" t="s">
        <v>1155</v>
      </c>
    </row>
    <row r="30" spans="1:1" x14ac:dyDescent="0.45">
      <c r="A30" t="s">
        <v>1156</v>
      </c>
    </row>
    <row r="31" spans="1:1" x14ac:dyDescent="0.45">
      <c r="A31" t="s">
        <v>1157</v>
      </c>
    </row>
    <row r="32" spans="1:1" x14ac:dyDescent="0.45">
      <c r="A32" t="s">
        <v>1158</v>
      </c>
    </row>
    <row r="33" spans="1:1" x14ac:dyDescent="0.45">
      <c r="A33" t="s">
        <v>1159</v>
      </c>
    </row>
    <row r="34" spans="1:1" x14ac:dyDescent="0.45">
      <c r="A34" t="s">
        <v>1160</v>
      </c>
    </row>
    <row r="35" spans="1:1" x14ac:dyDescent="0.45">
      <c r="A35" t="s">
        <v>1161</v>
      </c>
    </row>
    <row r="36" spans="1:1" x14ac:dyDescent="0.45">
      <c r="A36" t="s">
        <v>1162</v>
      </c>
    </row>
    <row r="37" spans="1:1" x14ac:dyDescent="0.45">
      <c r="A37" t="s">
        <v>1163</v>
      </c>
    </row>
    <row r="38" spans="1:1" x14ac:dyDescent="0.45">
      <c r="A38" t="s">
        <v>1164</v>
      </c>
    </row>
    <row r="39" spans="1:1" x14ac:dyDescent="0.45">
      <c r="A39" t="s">
        <v>1165</v>
      </c>
    </row>
    <row r="40" spans="1:1" x14ac:dyDescent="0.45">
      <c r="A40" t="s">
        <v>1166</v>
      </c>
    </row>
    <row r="41" spans="1:1" x14ac:dyDescent="0.45">
      <c r="A41" s="29" t="s">
        <v>1167</v>
      </c>
    </row>
    <row r="42" spans="1:1" x14ac:dyDescent="0.45">
      <c r="A42" t="s">
        <v>215</v>
      </c>
    </row>
    <row r="43" spans="1:1" x14ac:dyDescent="0.45">
      <c r="A43" t="s">
        <v>216</v>
      </c>
    </row>
    <row r="44" spans="1:1" x14ac:dyDescent="0.45">
      <c r="A44" s="56"/>
    </row>
    <row r="45" spans="1:1" x14ac:dyDescent="0.45">
      <c r="A45" t="s">
        <v>1168</v>
      </c>
    </row>
    <row r="46" spans="1:1" x14ac:dyDescent="0.45">
      <c r="A46" t="s">
        <v>1169</v>
      </c>
    </row>
    <row r="47" spans="1:1" x14ac:dyDescent="0.45">
      <c r="A47" t="s">
        <v>1170</v>
      </c>
    </row>
    <row r="48" spans="1:1" x14ac:dyDescent="0.45">
      <c r="A48" t="s">
        <v>1171</v>
      </c>
    </row>
    <row r="49" spans="1:1" x14ac:dyDescent="0.45">
      <c r="A49" t="s">
        <v>1172</v>
      </c>
    </row>
    <row r="50" spans="1:1" x14ac:dyDescent="0.45">
      <c r="A50" t="s">
        <v>1173</v>
      </c>
    </row>
    <row r="51" spans="1:1" x14ac:dyDescent="0.45">
      <c r="A51" t="s">
        <v>1174</v>
      </c>
    </row>
    <row r="52" spans="1:1" x14ac:dyDescent="0.45">
      <c r="A52" t="s">
        <v>1175</v>
      </c>
    </row>
    <row r="53" spans="1:1" x14ac:dyDescent="0.45">
      <c r="A53" t="s">
        <v>1176</v>
      </c>
    </row>
    <row r="54" spans="1:1" x14ac:dyDescent="0.45">
      <c r="A54" t="s">
        <v>1177</v>
      </c>
    </row>
    <row r="55" spans="1:1" x14ac:dyDescent="0.45">
      <c r="A55" t="s">
        <v>1178</v>
      </c>
    </row>
    <row r="56" spans="1:1" x14ac:dyDescent="0.45">
      <c r="A56" t="s">
        <v>1179</v>
      </c>
    </row>
    <row r="57" spans="1:1" x14ac:dyDescent="0.45">
      <c r="A57" t="s">
        <v>1180</v>
      </c>
    </row>
    <row r="58" spans="1:1" x14ac:dyDescent="0.45">
      <c r="A58" s="56"/>
    </row>
    <row r="59" spans="1:1" x14ac:dyDescent="0.45">
      <c r="A59" s="77" t="s">
        <v>1181</v>
      </c>
    </row>
    <row r="60" spans="1:1" x14ac:dyDescent="0.45">
      <c r="A60" s="77" t="s">
        <v>1182</v>
      </c>
    </row>
    <row r="61" spans="1:1" x14ac:dyDescent="0.45">
      <c r="A61" s="77" t="s">
        <v>1183</v>
      </c>
    </row>
    <row r="62" spans="1:1" x14ac:dyDescent="0.45">
      <c r="A62" s="77" t="s">
        <v>1184</v>
      </c>
    </row>
    <row r="63" spans="1:1" x14ac:dyDescent="0.45">
      <c r="A63" s="77" t="s">
        <v>1185</v>
      </c>
    </row>
    <row r="64" spans="1:1" x14ac:dyDescent="0.45">
      <c r="A64" s="77" t="s">
        <v>1186</v>
      </c>
    </row>
    <row r="65" spans="1:1" x14ac:dyDescent="0.45">
      <c r="A65" s="77" t="s">
        <v>1187</v>
      </c>
    </row>
    <row r="66" spans="1:1" x14ac:dyDescent="0.45">
      <c r="A66" s="77" t="s">
        <v>1188</v>
      </c>
    </row>
    <row r="67" spans="1:1" x14ac:dyDescent="0.45">
      <c r="A67" s="77" t="s">
        <v>1189</v>
      </c>
    </row>
    <row r="68" spans="1:1" x14ac:dyDescent="0.45">
      <c r="A68" s="77" t="s">
        <v>1190</v>
      </c>
    </row>
    <row r="69" spans="1:1" x14ac:dyDescent="0.45">
      <c r="A69" s="77" t="s">
        <v>1191</v>
      </c>
    </row>
    <row r="70" spans="1:1" x14ac:dyDescent="0.45">
      <c r="A70" s="77" t="s">
        <v>1192</v>
      </c>
    </row>
    <row r="71" spans="1:1" x14ac:dyDescent="0.45">
      <c r="A71" s="56"/>
    </row>
    <row r="72" spans="1:1" x14ac:dyDescent="0.45">
      <c r="A72" s="77" t="s">
        <v>1193</v>
      </c>
    </row>
    <row r="73" spans="1:1" x14ac:dyDescent="0.45">
      <c r="A73" s="77" t="s">
        <v>1194</v>
      </c>
    </row>
    <row r="74" spans="1:1" x14ac:dyDescent="0.45">
      <c r="A74" s="77" t="s">
        <v>1195</v>
      </c>
    </row>
    <row r="75" spans="1:1" x14ac:dyDescent="0.45">
      <c r="A75" s="77" t="s">
        <v>1196</v>
      </c>
    </row>
    <row r="76" spans="1:1" x14ac:dyDescent="0.45">
      <c r="A76" s="77" t="s">
        <v>1197</v>
      </c>
    </row>
    <row r="77" spans="1:1" x14ac:dyDescent="0.45">
      <c r="A77" s="56"/>
    </row>
    <row r="78" spans="1:1" x14ac:dyDescent="0.45">
      <c r="A78" s="77" t="s">
        <v>1198</v>
      </c>
    </row>
    <row r="79" spans="1:1" x14ac:dyDescent="0.45">
      <c r="A79" s="77" t="s">
        <v>1199</v>
      </c>
    </row>
    <row r="80" spans="1:1" x14ac:dyDescent="0.45">
      <c r="A80" s="77" t="s">
        <v>1200</v>
      </c>
    </row>
    <row r="81" spans="1:1" x14ac:dyDescent="0.45">
      <c r="A81" s="77" t="s">
        <v>1201</v>
      </c>
    </row>
    <row r="82" spans="1:1" x14ac:dyDescent="0.45">
      <c r="A82" s="77" t="s">
        <v>1202</v>
      </c>
    </row>
  </sheetData>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U172"/>
  <sheetViews>
    <sheetView workbookViewId="0">
      <selection activeCell="F22" sqref="F22"/>
    </sheetView>
  </sheetViews>
  <sheetFormatPr defaultRowHeight="14.25" x14ac:dyDescent="0.45"/>
  <sheetData>
    <row r="1" spans="1:12" x14ac:dyDescent="0.45">
      <c r="B1" t="s">
        <v>181</v>
      </c>
      <c r="C1" t="s">
        <v>182</v>
      </c>
      <c r="D1" t="s">
        <v>183</v>
      </c>
      <c r="E1" t="s">
        <v>377</v>
      </c>
      <c r="F1" t="s">
        <v>188</v>
      </c>
      <c r="G1" t="s">
        <v>194</v>
      </c>
      <c r="H1" t="s">
        <v>378</v>
      </c>
      <c r="I1" t="s">
        <v>1074</v>
      </c>
      <c r="J1" t="s">
        <v>1073</v>
      </c>
      <c r="K1" t="s">
        <v>1075</v>
      </c>
      <c r="L1" t="s">
        <v>972</v>
      </c>
    </row>
    <row r="2" spans="1:12" x14ac:dyDescent="0.45">
      <c r="A2" t="s">
        <v>181</v>
      </c>
      <c r="B2" s="3">
        <v>1</v>
      </c>
      <c r="C2" s="3">
        <v>0.42441958400000002</v>
      </c>
      <c r="D2" s="3">
        <v>6.3494648000000001E-2</v>
      </c>
      <c r="E2" s="3">
        <v>0.30834445700000002</v>
      </c>
      <c r="F2" s="3">
        <v>0.118141149</v>
      </c>
      <c r="G2" s="3">
        <v>-0.108619019</v>
      </c>
      <c r="H2" s="3">
        <v>-0.197817615</v>
      </c>
      <c r="I2" s="3">
        <v>-3.5531304999999999E-2</v>
      </c>
      <c r="J2" s="3">
        <v>0.12307404700000001</v>
      </c>
      <c r="K2" s="3">
        <v>-6.4627324999999999E-2</v>
      </c>
      <c r="L2" s="3">
        <v>6.7388641999999999E-2</v>
      </c>
    </row>
    <row r="3" spans="1:12" x14ac:dyDescent="0.45">
      <c r="A3" t="s">
        <v>182</v>
      </c>
      <c r="B3" s="3">
        <v>0.42441958400000002</v>
      </c>
      <c r="C3" s="3">
        <v>1</v>
      </c>
      <c r="D3" s="3">
        <v>-7.3813029999999996E-3</v>
      </c>
      <c r="E3" s="3">
        <v>-0.30782683399999999</v>
      </c>
      <c r="F3" s="3">
        <v>0.38227661800000001</v>
      </c>
      <c r="G3" s="3">
        <v>-0.16911453500000001</v>
      </c>
      <c r="H3" s="3">
        <v>0.35828757100000003</v>
      </c>
      <c r="I3" s="3">
        <v>4.8897461000000003E-2</v>
      </c>
      <c r="J3" s="3">
        <v>0.32771183399999998</v>
      </c>
      <c r="K3" s="3">
        <v>4.4528843999999998E-2</v>
      </c>
      <c r="L3" s="3">
        <v>0.34705738200000003</v>
      </c>
    </row>
    <row r="4" spans="1:12" x14ac:dyDescent="0.45">
      <c r="A4" t="s">
        <v>183</v>
      </c>
      <c r="B4" s="3">
        <v>6.3494648000000001E-2</v>
      </c>
      <c r="C4" s="3">
        <v>-7.3813029999999996E-3</v>
      </c>
      <c r="D4" s="3">
        <v>1</v>
      </c>
      <c r="E4" s="3">
        <v>0.293037043</v>
      </c>
      <c r="F4" s="3">
        <v>-0.11324883600000001</v>
      </c>
      <c r="G4" s="3">
        <v>-1.6008952999999999E-2</v>
      </c>
      <c r="H4" s="3">
        <v>-8.2673949999999996E-2</v>
      </c>
      <c r="I4" s="3">
        <v>-1.6205847999999998E-2</v>
      </c>
      <c r="J4" s="3">
        <v>0.13470116400000001</v>
      </c>
      <c r="K4" s="3">
        <v>3.3012789999999998E-3</v>
      </c>
      <c r="L4" s="3">
        <v>-5.4927944999999999E-2</v>
      </c>
    </row>
    <row r="5" spans="1:12" x14ac:dyDescent="0.45">
      <c r="A5" t="s">
        <v>377</v>
      </c>
      <c r="B5" s="3">
        <v>0.30834445700000002</v>
      </c>
      <c r="C5" s="3">
        <v>-0.30782683399999999</v>
      </c>
      <c r="D5" s="3">
        <v>0.293037043</v>
      </c>
      <c r="E5" s="3">
        <v>1</v>
      </c>
      <c r="F5" s="3">
        <v>-0.67588050399999999</v>
      </c>
      <c r="G5" s="3">
        <v>-2.4347555E-2</v>
      </c>
      <c r="H5" s="3">
        <v>-0.58220300000000003</v>
      </c>
      <c r="I5" s="3">
        <v>-0.16724947900000001</v>
      </c>
      <c r="J5" s="3">
        <v>-0.19799829799999999</v>
      </c>
      <c r="K5" s="3">
        <v>3.5265494000000001E-2</v>
      </c>
      <c r="L5" s="3">
        <v>-0.63370751400000003</v>
      </c>
    </row>
    <row r="6" spans="1:12" x14ac:dyDescent="0.45">
      <c r="A6" t="s">
        <v>188</v>
      </c>
      <c r="B6" s="3">
        <v>0.118141149</v>
      </c>
      <c r="C6" s="3">
        <v>0.38227661800000001</v>
      </c>
      <c r="D6" s="3">
        <v>-0.11324883600000001</v>
      </c>
      <c r="E6" s="3">
        <v>-0.67588050399999999</v>
      </c>
      <c r="F6" s="3">
        <v>1</v>
      </c>
      <c r="G6" s="3">
        <v>-0.21897999600000001</v>
      </c>
      <c r="H6" s="3">
        <v>0.63152022799999996</v>
      </c>
      <c r="I6" s="3">
        <v>0.23319521400000001</v>
      </c>
      <c r="J6" s="3">
        <v>0.462674166</v>
      </c>
      <c r="K6" s="3">
        <v>-0.105033111</v>
      </c>
      <c r="L6" s="3">
        <v>0.91609520600000005</v>
      </c>
    </row>
    <row r="7" spans="1:12" x14ac:dyDescent="0.45">
      <c r="A7" t="s">
        <v>194</v>
      </c>
      <c r="B7" s="3">
        <v>-0.108619019</v>
      </c>
      <c r="C7" s="3">
        <v>-0.16911453500000001</v>
      </c>
      <c r="D7" s="3">
        <v>-1.6008952999999999E-2</v>
      </c>
      <c r="E7" s="3">
        <v>-2.4347555E-2</v>
      </c>
      <c r="F7" s="3">
        <v>-0.21897999600000001</v>
      </c>
      <c r="G7" s="3">
        <v>1</v>
      </c>
      <c r="H7" s="3">
        <v>-7.2583763999999995E-2</v>
      </c>
      <c r="I7" s="3">
        <v>-5.9772901000000003E-2</v>
      </c>
      <c r="J7" s="3">
        <v>-0.21050400799999999</v>
      </c>
      <c r="K7" s="3">
        <v>-5.6124469999999996E-3</v>
      </c>
      <c r="L7" s="3">
        <v>-0.241935758</v>
      </c>
    </row>
    <row r="8" spans="1:12" x14ac:dyDescent="0.45">
      <c r="A8" t="s">
        <v>378</v>
      </c>
      <c r="B8" s="3">
        <v>-0.197817615</v>
      </c>
      <c r="C8" s="3">
        <v>0.35828757100000003</v>
      </c>
      <c r="D8" s="3">
        <v>-8.2673949999999996E-2</v>
      </c>
      <c r="E8" s="3">
        <v>-0.58220300000000003</v>
      </c>
      <c r="F8" s="3">
        <v>0.63152022799999996</v>
      </c>
      <c r="G8" s="3">
        <v>-7.2583763999999995E-2</v>
      </c>
      <c r="H8" s="3">
        <v>1</v>
      </c>
      <c r="I8" s="3">
        <v>7.7511315999999997E-2</v>
      </c>
      <c r="J8" s="3">
        <v>-2.2640325999999999E-2</v>
      </c>
      <c r="K8" s="3">
        <v>-0.116585763</v>
      </c>
      <c r="L8" s="3">
        <v>0.51045584300000002</v>
      </c>
    </row>
    <row r="9" spans="1:12" x14ac:dyDescent="0.45">
      <c r="A9" t="s">
        <v>1074</v>
      </c>
      <c r="B9" s="3">
        <v>-3.5531304999999999E-2</v>
      </c>
      <c r="C9" s="3">
        <v>4.8897461000000003E-2</v>
      </c>
      <c r="D9" s="3">
        <v>-1.6205847999999998E-2</v>
      </c>
      <c r="E9" s="3">
        <v>-0.16724947900000001</v>
      </c>
      <c r="F9" s="3">
        <v>0.23319521400000001</v>
      </c>
      <c r="G9" s="3">
        <v>-5.9772901000000003E-2</v>
      </c>
      <c r="H9" s="3">
        <v>7.7511315999999997E-2</v>
      </c>
      <c r="I9" s="3">
        <v>1</v>
      </c>
      <c r="J9" s="3">
        <v>0.42543165199999999</v>
      </c>
      <c r="K9" s="3">
        <v>0.155056375</v>
      </c>
      <c r="L9" s="3">
        <v>0.16735196399999999</v>
      </c>
    </row>
    <row r="10" spans="1:12" x14ac:dyDescent="0.45">
      <c r="A10" t="s">
        <v>1073</v>
      </c>
      <c r="B10" s="3">
        <v>0.12307404700000001</v>
      </c>
      <c r="C10" s="3">
        <v>0.32771183399999998</v>
      </c>
      <c r="D10" s="3">
        <v>0.13470116400000001</v>
      </c>
      <c r="E10" s="3">
        <v>-0.19799829799999999</v>
      </c>
      <c r="F10" s="3">
        <v>0.462674166</v>
      </c>
      <c r="G10" s="3">
        <v>-0.21050400799999999</v>
      </c>
      <c r="H10" s="3">
        <v>-2.2640325999999999E-2</v>
      </c>
      <c r="I10" s="3">
        <v>0.42543165199999999</v>
      </c>
      <c r="J10" s="3">
        <v>1</v>
      </c>
      <c r="K10" s="3">
        <v>0.426622591</v>
      </c>
      <c r="L10" s="3">
        <v>0.49729987599999997</v>
      </c>
    </row>
    <row r="11" spans="1:12" x14ac:dyDescent="0.45">
      <c r="A11" t="s">
        <v>1075</v>
      </c>
      <c r="B11" s="3">
        <v>-6.4627324999999999E-2</v>
      </c>
      <c r="C11" s="3">
        <v>4.4528843999999998E-2</v>
      </c>
      <c r="D11" s="3">
        <v>3.3012789999999998E-3</v>
      </c>
      <c r="E11" s="3">
        <v>3.5265494000000001E-2</v>
      </c>
      <c r="F11" s="3">
        <v>-0.105033111</v>
      </c>
      <c r="G11" s="3">
        <v>-5.6124469999999996E-3</v>
      </c>
      <c r="H11" s="3">
        <v>-0.116585763</v>
      </c>
      <c r="I11" s="3">
        <v>0.155056375</v>
      </c>
      <c r="J11" s="3">
        <v>0.426622591</v>
      </c>
      <c r="K11" s="3">
        <v>1</v>
      </c>
      <c r="L11" s="3">
        <v>-1.1798681E-2</v>
      </c>
    </row>
    <row r="12" spans="1:12" x14ac:dyDescent="0.45">
      <c r="A12" t="s">
        <v>972</v>
      </c>
      <c r="B12" s="3">
        <v>6.7388641999999999E-2</v>
      </c>
      <c r="C12" s="3">
        <v>0.34705738200000003</v>
      </c>
      <c r="D12" s="3">
        <v>-5.4927944999999999E-2</v>
      </c>
      <c r="E12" s="3">
        <v>-0.63370751400000003</v>
      </c>
      <c r="F12" s="3">
        <v>0.91609520600000005</v>
      </c>
      <c r="G12" s="3">
        <v>-0.241935758</v>
      </c>
      <c r="H12" s="3">
        <v>0.51045584300000002</v>
      </c>
      <c r="I12" s="3">
        <v>0.16735196399999999</v>
      </c>
      <c r="J12" s="3">
        <v>0.49729987599999997</v>
      </c>
      <c r="K12" s="3">
        <v>-1.1798681E-2</v>
      </c>
      <c r="L12" s="3">
        <v>1</v>
      </c>
    </row>
    <row r="13" spans="1:12" x14ac:dyDescent="0.45">
      <c r="B13" s="3"/>
      <c r="C13" s="3"/>
      <c r="D13" s="3"/>
      <c r="E13" s="3"/>
      <c r="F13" s="3"/>
      <c r="G13" s="3"/>
      <c r="H13" s="3"/>
      <c r="I13" s="3"/>
      <c r="J13" s="3"/>
      <c r="K13" s="3"/>
      <c r="L13" s="3"/>
    </row>
    <row r="14" spans="1:12" x14ac:dyDescent="0.45">
      <c r="A14" t="s">
        <v>1206</v>
      </c>
      <c r="B14" s="3">
        <v>-0.103516486</v>
      </c>
      <c r="C14" s="3">
        <v>-5.6216358000000001E-2</v>
      </c>
      <c r="D14" s="3">
        <v>-3.5406445000000002E-2</v>
      </c>
      <c r="E14" s="3">
        <v>1.4372479000000001E-2</v>
      </c>
      <c r="F14" s="3">
        <v>-0.135723925</v>
      </c>
      <c r="G14" s="3">
        <v>5.6707199E-2</v>
      </c>
      <c r="H14" s="3">
        <v>-5.1726314000000002E-2</v>
      </c>
      <c r="I14" s="3">
        <v>1.5392761E-2</v>
      </c>
      <c r="J14" s="3">
        <v>-7.2461271999999993E-2</v>
      </c>
      <c r="K14" s="3">
        <v>-7.2747173999999998E-2</v>
      </c>
      <c r="L14" s="3">
        <v>-0.14645238399999999</v>
      </c>
    </row>
    <row r="15" spans="1:12" x14ac:dyDescent="0.45">
      <c r="A15" t="s">
        <v>1205</v>
      </c>
      <c r="B15" s="3">
        <v>3.7296211342060402E-3</v>
      </c>
      <c r="C15" s="3">
        <v>-6.8489011223955301E-2</v>
      </c>
      <c r="D15" s="3">
        <v>-6.4964306142327705E-2</v>
      </c>
      <c r="E15" s="3">
        <v>0.108343558295175</v>
      </c>
      <c r="F15" s="3">
        <v>-0.145328046052348</v>
      </c>
      <c r="G15" s="3">
        <v>0.11421539676213301</v>
      </c>
      <c r="H15" s="3">
        <v>-4.2262745524484002E-2</v>
      </c>
      <c r="I15" s="3">
        <v>6.2239938275777798E-2</v>
      </c>
      <c r="J15" s="3">
        <v>-9.1191197416421906E-3</v>
      </c>
      <c r="K15" s="3">
        <v>8.98400077682798E-2</v>
      </c>
      <c r="L15" s="3">
        <v>-0.201393348869847</v>
      </c>
    </row>
    <row r="16" spans="1:12" x14ac:dyDescent="0.45">
      <c r="A16" t="s">
        <v>1204</v>
      </c>
      <c r="B16" s="3">
        <v>-0.10592825533846099</v>
      </c>
      <c r="C16" s="3">
        <v>-9.0750047285583696E-2</v>
      </c>
      <c r="D16" s="3">
        <v>5.4184003814295799E-2</v>
      </c>
      <c r="E16" s="3">
        <v>0.27444683731976199</v>
      </c>
      <c r="F16" s="3">
        <v>-0.41446828101986999</v>
      </c>
      <c r="G16" s="3">
        <v>6.1300996747457301E-2</v>
      </c>
      <c r="H16" s="3">
        <v>-0.18020386490795201</v>
      </c>
      <c r="I16" s="3">
        <v>-0.14786901457565699</v>
      </c>
      <c r="J16" s="3">
        <v>-0.32146641318172697</v>
      </c>
      <c r="K16" s="3">
        <v>-0.42401607284385401</v>
      </c>
      <c r="L16" s="3">
        <v>-0.51169194235433102</v>
      </c>
    </row>
    <row r="18" spans="1:13" x14ac:dyDescent="0.45">
      <c r="A18" s="16"/>
      <c r="B18" s="16" t="s">
        <v>181</v>
      </c>
      <c r="C18" s="16" t="s">
        <v>182</v>
      </c>
      <c r="D18" s="16" t="s">
        <v>183</v>
      </c>
      <c r="E18" s="16" t="s">
        <v>184</v>
      </c>
      <c r="F18" s="16" t="s">
        <v>185</v>
      </c>
      <c r="G18" s="16" t="s">
        <v>186</v>
      </c>
      <c r="H18" s="16" t="s">
        <v>187</v>
      </c>
      <c r="I18" s="16" t="s">
        <v>188</v>
      </c>
      <c r="J18" s="16" t="s">
        <v>189</v>
      </c>
      <c r="K18" s="16" t="s">
        <v>190</v>
      </c>
      <c r="L18" s="16" t="s">
        <v>191</v>
      </c>
      <c r="M18" s="16" t="s">
        <v>192</v>
      </c>
    </row>
    <row r="19" spans="1:13" x14ac:dyDescent="0.45">
      <c r="A19" s="16"/>
    </row>
    <row r="20" spans="1:13" x14ac:dyDescent="0.45">
      <c r="A20" s="16" t="s">
        <v>181</v>
      </c>
      <c r="B20" s="3">
        <v>1</v>
      </c>
      <c r="C20" s="3">
        <v>0.41085461878919899</v>
      </c>
      <c r="D20" s="3">
        <v>9.7880698726477103E-2</v>
      </c>
      <c r="E20" s="3">
        <v>-8.30203885662915E-2</v>
      </c>
      <c r="F20" s="3">
        <v>0.35557160097736101</v>
      </c>
      <c r="G20" s="3">
        <v>0.35524772192932003</v>
      </c>
      <c r="H20" s="3">
        <v>0.227180551376085</v>
      </c>
      <c r="I20" s="3">
        <v>7.9910392573636899E-2</v>
      </c>
      <c r="J20" s="3">
        <v>0.15400200087259699</v>
      </c>
      <c r="K20" s="3">
        <v>9.14570118408458E-2</v>
      </c>
      <c r="L20" s="3">
        <v>-8.2950332893691803E-2</v>
      </c>
      <c r="M20" s="3">
        <v>7.0804071192662604E-2</v>
      </c>
    </row>
    <row r="21" spans="1:13" x14ac:dyDescent="0.45">
      <c r="A21" s="16" t="s">
        <v>182</v>
      </c>
      <c r="B21" s="3">
        <v>0.41085461878919899</v>
      </c>
      <c r="C21" s="3">
        <v>1</v>
      </c>
      <c r="D21" s="3">
        <v>1.8716069829897899E-2</v>
      </c>
      <c r="E21" s="3">
        <v>0.40347931055501102</v>
      </c>
      <c r="F21" s="3">
        <v>-0.268941258372563</v>
      </c>
      <c r="G21" s="3">
        <v>0.27606563528616401</v>
      </c>
      <c r="H21" s="3">
        <v>0.28658726185289701</v>
      </c>
      <c r="I21" s="3">
        <v>0.36280559541179203</v>
      </c>
      <c r="J21" s="3">
        <v>0.33306428049334302</v>
      </c>
      <c r="K21" s="3">
        <v>0.323420956246047</v>
      </c>
      <c r="L21" s="3">
        <v>-0.29070947825951898</v>
      </c>
      <c r="M21" s="3">
        <v>0.353641605523489</v>
      </c>
    </row>
    <row r="22" spans="1:13" x14ac:dyDescent="0.45">
      <c r="A22" s="16" t="s">
        <v>183</v>
      </c>
      <c r="B22" s="3">
        <v>9.7880698726477103E-2</v>
      </c>
      <c r="C22" s="3">
        <v>1.8716069829897899E-2</v>
      </c>
      <c r="D22" s="3">
        <v>1</v>
      </c>
      <c r="E22" s="3">
        <v>-6.72214777797112E-2</v>
      </c>
      <c r="F22" s="3">
        <v>0.29324284476499302</v>
      </c>
      <c r="G22" s="3">
        <v>-0.111604872437196</v>
      </c>
      <c r="H22" s="3">
        <v>0.11126072814422699</v>
      </c>
      <c r="I22" s="3">
        <v>-9.8912428157526502E-2</v>
      </c>
      <c r="J22" s="3">
        <v>2.25547665505418E-2</v>
      </c>
      <c r="K22" s="3">
        <v>5.85496454628886E-2</v>
      </c>
      <c r="L22" s="3">
        <v>0.157351056704404</v>
      </c>
      <c r="M22" s="3">
        <v>-3.66550182829506E-3</v>
      </c>
    </row>
    <row r="23" spans="1:13" x14ac:dyDescent="0.45">
      <c r="A23" s="16" t="s">
        <v>184</v>
      </c>
      <c r="B23" s="3">
        <v>-8.30203885662915E-2</v>
      </c>
      <c r="C23" s="3">
        <v>0.40347931055501102</v>
      </c>
      <c r="D23" s="3">
        <v>-6.72214777797112E-2</v>
      </c>
      <c r="E23" s="3">
        <v>1</v>
      </c>
      <c r="F23" s="3">
        <v>-0.70414387185569705</v>
      </c>
      <c r="G23" s="3">
        <v>0.74677417872533303</v>
      </c>
      <c r="H23" s="3">
        <v>0.67565869001656897</v>
      </c>
      <c r="I23" s="3">
        <v>0.899249452035212</v>
      </c>
      <c r="J23" s="3">
        <v>0.77234174598363103</v>
      </c>
      <c r="K23" s="3">
        <v>0.87587138032997902</v>
      </c>
      <c r="L23" s="3">
        <v>-0.809049142914534</v>
      </c>
      <c r="M23" s="3">
        <v>0.84876984032213298</v>
      </c>
    </row>
    <row r="24" spans="1:13" x14ac:dyDescent="0.45">
      <c r="A24" s="16" t="s">
        <v>185</v>
      </c>
      <c r="B24" s="3">
        <v>0.35557160097736101</v>
      </c>
      <c r="C24" s="3">
        <v>-0.268941258372563</v>
      </c>
      <c r="D24" s="3">
        <v>0.29324284476499302</v>
      </c>
      <c r="E24" s="3">
        <v>-0.70414387185569705</v>
      </c>
      <c r="F24" s="3">
        <v>1</v>
      </c>
      <c r="G24" s="3">
        <v>-0.47328244458545199</v>
      </c>
      <c r="H24" s="3">
        <v>-0.460512762619118</v>
      </c>
      <c r="I24" s="3">
        <v>-0.67426871143585698</v>
      </c>
      <c r="J24" s="3">
        <v>-0.55997490375873804</v>
      </c>
      <c r="K24" s="3">
        <v>-0.60148736250665502</v>
      </c>
      <c r="L24" s="3">
        <v>0.64061259475469601</v>
      </c>
      <c r="M24" s="3">
        <v>-0.65887521005066396</v>
      </c>
    </row>
    <row r="25" spans="1:13" x14ac:dyDescent="0.45">
      <c r="A25" s="16" t="s">
        <v>186</v>
      </c>
      <c r="B25" s="3">
        <v>0.35524772192932003</v>
      </c>
      <c r="C25" s="3">
        <v>0.27606563528616401</v>
      </c>
      <c r="D25" s="3">
        <v>-0.111604872437196</v>
      </c>
      <c r="E25" s="3">
        <v>0.74677417872533303</v>
      </c>
      <c r="F25" s="3">
        <v>-0.47328244458545199</v>
      </c>
      <c r="G25" s="3">
        <v>1</v>
      </c>
      <c r="H25" s="3">
        <v>0.87342667042024402</v>
      </c>
      <c r="I25" s="3">
        <v>0.91637159509815103</v>
      </c>
      <c r="J25" s="3">
        <v>0.88869097460303104</v>
      </c>
      <c r="K25" s="3">
        <v>0.88277580739744399</v>
      </c>
      <c r="L25" s="3">
        <v>-0.91432658760949004</v>
      </c>
      <c r="M25" s="3">
        <v>0.865649574252076</v>
      </c>
    </row>
    <row r="26" spans="1:13" x14ac:dyDescent="0.45">
      <c r="A26" s="16" t="s">
        <v>187</v>
      </c>
      <c r="B26" s="3">
        <v>0.227180551376085</v>
      </c>
      <c r="C26" s="3">
        <v>0.28658726185289701</v>
      </c>
      <c r="D26" s="3">
        <v>0.11126072814422699</v>
      </c>
      <c r="E26" s="3">
        <v>0.67565869001656897</v>
      </c>
      <c r="F26" s="3">
        <v>-0.460512762619118</v>
      </c>
      <c r="G26" s="3">
        <v>0.87342667042024402</v>
      </c>
      <c r="H26" s="3">
        <v>1</v>
      </c>
      <c r="I26" s="3">
        <v>0.89997710300818301</v>
      </c>
      <c r="J26" s="3">
        <v>0.98070001048347499</v>
      </c>
      <c r="K26" s="3">
        <v>0.94078387368087402</v>
      </c>
      <c r="L26" s="3">
        <v>-0.88686806641767701</v>
      </c>
      <c r="M26" s="3">
        <v>0.94664844119408997</v>
      </c>
    </row>
    <row r="27" spans="1:13" x14ac:dyDescent="0.45">
      <c r="A27" s="16" t="s">
        <v>188</v>
      </c>
      <c r="B27" s="3">
        <v>7.9910392573636899E-2</v>
      </c>
      <c r="C27" s="3">
        <v>0.36280559541179203</v>
      </c>
      <c r="D27" s="3">
        <v>-9.8912428157526502E-2</v>
      </c>
      <c r="E27" s="3">
        <v>0.899249452035212</v>
      </c>
      <c r="F27" s="3">
        <v>-0.67426871143585698</v>
      </c>
      <c r="G27" s="3">
        <v>0.91637159509815103</v>
      </c>
      <c r="H27" s="3">
        <v>0.89997710300818301</v>
      </c>
      <c r="I27" s="3">
        <v>1</v>
      </c>
      <c r="J27" s="3">
        <v>0.95856263620303295</v>
      </c>
      <c r="K27" s="3">
        <v>0.972707381478919</v>
      </c>
      <c r="L27" s="3">
        <v>-0.974939054973335</v>
      </c>
      <c r="M27" s="3">
        <v>0.97530737075387097</v>
      </c>
    </row>
    <row r="28" spans="1:13" x14ac:dyDescent="0.45">
      <c r="A28" s="16" t="s">
        <v>189</v>
      </c>
      <c r="B28" s="3">
        <v>0.15400200087259699</v>
      </c>
      <c r="C28" s="3">
        <v>0.33306428049334302</v>
      </c>
      <c r="D28" s="3">
        <v>2.25547665505418E-2</v>
      </c>
      <c r="E28" s="3">
        <v>0.77234174598363103</v>
      </c>
      <c r="F28" s="3">
        <v>-0.55997490375873804</v>
      </c>
      <c r="G28" s="3">
        <v>0.88869097460303104</v>
      </c>
      <c r="H28" s="3">
        <v>0.98070001048347499</v>
      </c>
      <c r="I28" s="3">
        <v>0.95856263620303295</v>
      </c>
      <c r="J28" s="3">
        <v>1</v>
      </c>
      <c r="K28" s="3">
        <v>0.97250580986267998</v>
      </c>
      <c r="L28" s="3">
        <v>-0.94515739711444202</v>
      </c>
      <c r="M28" s="3">
        <v>0.98539417652038996</v>
      </c>
    </row>
    <row r="29" spans="1:13" x14ac:dyDescent="0.45">
      <c r="A29" s="16" t="s">
        <v>190</v>
      </c>
      <c r="B29" s="3">
        <v>9.14570118408458E-2</v>
      </c>
      <c r="C29" s="3">
        <v>0.323420956246047</v>
      </c>
      <c r="D29" s="3">
        <v>5.85496454628886E-2</v>
      </c>
      <c r="E29" s="3">
        <v>0.87587138032997902</v>
      </c>
      <c r="F29" s="3">
        <v>-0.60148736250665502</v>
      </c>
      <c r="G29" s="3">
        <v>0.88277580739744399</v>
      </c>
      <c r="H29" s="3">
        <v>0.94078387368087402</v>
      </c>
      <c r="I29" s="3">
        <v>0.972707381478919</v>
      </c>
      <c r="J29" s="3">
        <v>0.97250580986267998</v>
      </c>
      <c r="K29" s="3">
        <v>1</v>
      </c>
      <c r="L29" s="3">
        <v>-0.921125827820235</v>
      </c>
      <c r="M29" s="3">
        <v>0.98441783166781605</v>
      </c>
    </row>
    <row r="30" spans="1:13" x14ac:dyDescent="0.45">
      <c r="A30" s="16" t="s">
        <v>191</v>
      </c>
      <c r="B30" s="3">
        <v>-8.2950332893691803E-2</v>
      </c>
      <c r="C30" s="3">
        <v>-0.29070947825951898</v>
      </c>
      <c r="D30" s="3">
        <v>0.157351056704404</v>
      </c>
      <c r="E30" s="3">
        <v>-0.809049142914534</v>
      </c>
      <c r="F30" s="3">
        <v>0.64061259475469601</v>
      </c>
      <c r="G30" s="3">
        <v>-0.91432658760949004</v>
      </c>
      <c r="H30" s="3">
        <v>-0.88686806641767701</v>
      </c>
      <c r="I30" s="3">
        <v>-0.974939054973335</v>
      </c>
      <c r="J30" s="3">
        <v>-0.94515739711444202</v>
      </c>
      <c r="K30" s="3">
        <v>-0.921125827820235</v>
      </c>
      <c r="L30" s="3">
        <v>1</v>
      </c>
      <c r="M30" s="3">
        <v>-0.93972988874194996</v>
      </c>
    </row>
    <row r="31" spans="1:13" x14ac:dyDescent="0.45">
      <c r="A31" s="16" t="s">
        <v>192</v>
      </c>
      <c r="B31" s="3">
        <v>7.0804071192662604E-2</v>
      </c>
      <c r="C31" s="3">
        <v>0.353641605523489</v>
      </c>
      <c r="D31" s="3">
        <v>-3.66550182829506E-3</v>
      </c>
      <c r="E31" s="3">
        <v>0.84876984032213298</v>
      </c>
      <c r="F31" s="3">
        <v>-0.65887521005066296</v>
      </c>
      <c r="G31" s="3">
        <v>0.865649574252076</v>
      </c>
      <c r="H31" s="3">
        <v>0.94664844119408997</v>
      </c>
      <c r="I31" s="3">
        <v>0.97530737075387097</v>
      </c>
      <c r="J31" s="3">
        <v>0.98539417652038996</v>
      </c>
      <c r="K31" s="3">
        <v>0.98441783166781605</v>
      </c>
      <c r="L31" s="3">
        <v>-0.93972988874194996</v>
      </c>
      <c r="M31" s="3">
        <v>1</v>
      </c>
    </row>
    <row r="32" spans="1:13" ht="15.75" x14ac:dyDescent="0.45">
      <c r="A32" s="60" t="s">
        <v>1125</v>
      </c>
    </row>
    <row r="33" spans="1:13" ht="15.75" x14ac:dyDescent="0.45">
      <c r="A33" s="60"/>
    </row>
    <row r="34" spans="1:13" ht="16.149999999999999" thickBot="1" x14ac:dyDescent="0.5">
      <c r="A34" s="60" t="s">
        <v>1126</v>
      </c>
    </row>
    <row r="35" spans="1:13" ht="14.65" thickBot="1" x14ac:dyDescent="0.5">
      <c r="A35" s="61"/>
      <c r="B35" s="62" t="s">
        <v>181</v>
      </c>
      <c r="C35" s="62" t="s">
        <v>182</v>
      </c>
      <c r="D35" s="62" t="s">
        <v>183</v>
      </c>
      <c r="E35" s="62" t="s">
        <v>184</v>
      </c>
      <c r="F35" s="62" t="s">
        <v>1127</v>
      </c>
      <c r="G35" s="62" t="s">
        <v>186</v>
      </c>
      <c r="H35" s="62" t="s">
        <v>187</v>
      </c>
      <c r="I35" s="62" t="s">
        <v>1128</v>
      </c>
      <c r="J35" s="62" t="s">
        <v>1129</v>
      </c>
      <c r="K35" s="62" t="s">
        <v>190</v>
      </c>
      <c r="L35" s="62" t="s">
        <v>1130</v>
      </c>
      <c r="M35" s="63" t="s">
        <v>1131</v>
      </c>
    </row>
    <row r="36" spans="1:13" x14ac:dyDescent="0.45">
      <c r="A36" s="64" t="s">
        <v>181</v>
      </c>
      <c r="B36" s="68">
        <v>1</v>
      </c>
      <c r="C36" s="69"/>
      <c r="D36" s="69"/>
      <c r="E36" s="69"/>
      <c r="F36" s="69"/>
      <c r="G36" s="69"/>
      <c r="H36" s="69"/>
      <c r="I36" s="69"/>
      <c r="J36" s="69"/>
      <c r="K36" s="69"/>
      <c r="L36" s="69"/>
      <c r="M36" s="70"/>
    </row>
    <row r="37" spans="1:13" x14ac:dyDescent="0.45">
      <c r="A37" s="64" t="s">
        <v>182</v>
      </c>
      <c r="B37" s="68">
        <v>0.41099999999999998</v>
      </c>
      <c r="C37" s="68">
        <v>1</v>
      </c>
      <c r="D37" s="69"/>
      <c r="E37" s="69"/>
      <c r="F37" s="69"/>
      <c r="G37" s="69"/>
      <c r="H37" s="69"/>
      <c r="I37" s="69"/>
      <c r="J37" s="69"/>
      <c r="K37" s="69"/>
      <c r="L37" s="69"/>
      <c r="M37" s="70"/>
    </row>
    <row r="38" spans="1:13" x14ac:dyDescent="0.45">
      <c r="A38" s="64" t="s">
        <v>183</v>
      </c>
      <c r="B38" s="68">
        <v>9.8000000000000004E-2</v>
      </c>
      <c r="C38" s="68">
        <v>1.9E-2</v>
      </c>
      <c r="D38" s="68">
        <v>1</v>
      </c>
      <c r="E38" s="69"/>
      <c r="F38" s="69"/>
      <c r="G38" s="69"/>
      <c r="H38" s="69"/>
      <c r="I38" s="69"/>
      <c r="J38" s="69"/>
      <c r="K38" s="69"/>
      <c r="L38" s="69"/>
      <c r="M38" s="70"/>
    </row>
    <row r="39" spans="1:13" x14ac:dyDescent="0.45">
      <c r="A39" s="64" t="s">
        <v>184</v>
      </c>
      <c r="B39" s="68">
        <v>-8.3000000000000004E-2</v>
      </c>
      <c r="C39" s="68">
        <v>0.40300000000000002</v>
      </c>
      <c r="D39" s="68">
        <v>-6.7000000000000004E-2</v>
      </c>
      <c r="E39" s="68">
        <v>1</v>
      </c>
      <c r="F39" s="69"/>
      <c r="G39" s="69"/>
      <c r="H39" s="69"/>
      <c r="I39" s="69"/>
      <c r="J39" s="69"/>
      <c r="K39" s="69"/>
      <c r="L39" s="69"/>
      <c r="M39" s="70"/>
    </row>
    <row r="40" spans="1:13" x14ac:dyDescent="0.45">
      <c r="A40" s="64" t="s">
        <v>1127</v>
      </c>
      <c r="B40" s="68">
        <v>0.35599999999999998</v>
      </c>
      <c r="C40" s="68">
        <v>-0.26900000000000002</v>
      </c>
      <c r="D40" s="68">
        <v>0.29299999999999998</v>
      </c>
      <c r="E40" s="68">
        <v>-0.70399999999999996</v>
      </c>
      <c r="F40" s="68">
        <v>1</v>
      </c>
      <c r="G40" s="69"/>
      <c r="H40" s="69"/>
      <c r="I40" s="69"/>
      <c r="J40" s="69"/>
      <c r="K40" s="69"/>
      <c r="L40" s="69"/>
      <c r="M40" s="70"/>
    </row>
    <row r="41" spans="1:13" x14ac:dyDescent="0.45">
      <c r="A41" s="64" t="s">
        <v>186</v>
      </c>
      <c r="B41" s="68">
        <v>0.35499999999999998</v>
      </c>
      <c r="C41" s="68">
        <v>0.27600000000000002</v>
      </c>
      <c r="D41" s="68">
        <v>-0.112</v>
      </c>
      <c r="E41" s="68">
        <v>0.747</v>
      </c>
      <c r="F41" s="68">
        <v>-0.47299999999999998</v>
      </c>
      <c r="G41" s="68">
        <v>1</v>
      </c>
      <c r="H41" s="69"/>
      <c r="I41" s="69"/>
      <c r="J41" s="69"/>
      <c r="K41" s="69"/>
      <c r="L41" s="69"/>
      <c r="M41" s="70"/>
    </row>
    <row r="42" spans="1:13" x14ac:dyDescent="0.45">
      <c r="A42" s="64" t="s">
        <v>1136</v>
      </c>
      <c r="B42" s="91">
        <v>0.22700000000000001</v>
      </c>
      <c r="C42" s="91">
        <v>0.28699999999999998</v>
      </c>
      <c r="D42" s="91">
        <v>0.111</v>
      </c>
      <c r="E42" s="91">
        <v>0.67600000000000005</v>
      </c>
      <c r="F42" s="91">
        <v>-0.46100000000000002</v>
      </c>
      <c r="G42" s="91">
        <v>0.873</v>
      </c>
      <c r="H42" s="91">
        <v>1</v>
      </c>
      <c r="I42" s="92"/>
      <c r="J42" s="92"/>
      <c r="K42" s="92"/>
      <c r="L42" s="92"/>
      <c r="M42" s="90"/>
    </row>
    <row r="43" spans="1:13" x14ac:dyDescent="0.45">
      <c r="A43" s="64" t="s">
        <v>1137</v>
      </c>
      <c r="B43" s="91"/>
      <c r="C43" s="91"/>
      <c r="D43" s="91"/>
      <c r="E43" s="91"/>
      <c r="F43" s="91"/>
      <c r="G43" s="91"/>
      <c r="H43" s="91"/>
      <c r="I43" s="92"/>
      <c r="J43" s="92"/>
      <c r="K43" s="92"/>
      <c r="L43" s="92"/>
      <c r="M43" s="90"/>
    </row>
    <row r="44" spans="1:13" x14ac:dyDescent="0.45">
      <c r="A44" s="64" t="s">
        <v>1128</v>
      </c>
      <c r="B44" s="68">
        <v>0.08</v>
      </c>
      <c r="C44" s="68">
        <v>0.36299999999999999</v>
      </c>
      <c r="D44" s="68">
        <v>-9.9000000000000005E-2</v>
      </c>
      <c r="E44" s="68">
        <v>0.89900000000000002</v>
      </c>
      <c r="F44" s="68">
        <v>-0.67400000000000004</v>
      </c>
      <c r="G44" s="68">
        <v>0.91600000000000004</v>
      </c>
      <c r="H44" s="68">
        <v>0.9</v>
      </c>
      <c r="I44" s="68">
        <v>1</v>
      </c>
      <c r="J44" s="69"/>
      <c r="K44" s="69"/>
      <c r="L44" s="69"/>
      <c r="M44" s="70"/>
    </row>
    <row r="45" spans="1:13" x14ac:dyDescent="0.45">
      <c r="A45" s="64" t="s">
        <v>1129</v>
      </c>
      <c r="B45" s="68">
        <v>0.154</v>
      </c>
      <c r="C45" s="68">
        <v>0.33300000000000002</v>
      </c>
      <c r="D45" s="68">
        <v>2.3E-2</v>
      </c>
      <c r="E45" s="68">
        <v>0.77200000000000002</v>
      </c>
      <c r="F45" s="68">
        <v>-0.56000000000000005</v>
      </c>
      <c r="G45" s="68">
        <v>0.88900000000000001</v>
      </c>
      <c r="H45" s="68">
        <v>0.98099999999999998</v>
      </c>
      <c r="I45" s="68">
        <v>0.95899999999999996</v>
      </c>
      <c r="J45" s="68">
        <v>1</v>
      </c>
      <c r="K45" s="69"/>
      <c r="L45" s="69"/>
      <c r="M45" s="70"/>
    </row>
    <row r="46" spans="1:13" x14ac:dyDescent="0.45">
      <c r="A46" s="64" t="s">
        <v>190</v>
      </c>
      <c r="B46" s="68">
        <v>9.0999999999999998E-2</v>
      </c>
      <c r="C46" s="68">
        <v>0.32300000000000001</v>
      </c>
      <c r="D46" s="68">
        <v>5.8999999999999997E-2</v>
      </c>
      <c r="E46" s="68">
        <v>0.876</v>
      </c>
      <c r="F46" s="68">
        <v>-0.60099999999999998</v>
      </c>
      <c r="G46" s="68">
        <v>0.88300000000000001</v>
      </c>
      <c r="H46" s="68">
        <v>0.94099999999999995</v>
      </c>
      <c r="I46" s="68">
        <v>0.97299999999999998</v>
      </c>
      <c r="J46" s="68">
        <v>0.97299999999999998</v>
      </c>
      <c r="K46" s="68">
        <v>1</v>
      </c>
      <c r="L46" s="69"/>
      <c r="M46" s="70"/>
    </row>
    <row r="47" spans="1:13" x14ac:dyDescent="0.45">
      <c r="A47" s="64" t="s">
        <v>1130</v>
      </c>
      <c r="B47" s="68">
        <v>-8.3000000000000004E-2</v>
      </c>
      <c r="C47" s="68">
        <v>-0.29099999999999998</v>
      </c>
      <c r="D47" s="68">
        <v>0.157</v>
      </c>
      <c r="E47" s="68">
        <v>-0.80900000000000005</v>
      </c>
      <c r="F47" s="68">
        <v>0.64100000000000001</v>
      </c>
      <c r="G47" s="68">
        <v>-0.91400000000000003</v>
      </c>
      <c r="H47" s="68">
        <v>-0.88700000000000001</v>
      </c>
      <c r="I47" s="68">
        <v>-0.97499999999999998</v>
      </c>
      <c r="J47" s="68">
        <v>-0.94499999999999995</v>
      </c>
      <c r="K47" s="68">
        <v>-0.92100000000000004</v>
      </c>
      <c r="L47" s="68">
        <v>1</v>
      </c>
      <c r="M47" s="70"/>
    </row>
    <row r="48" spans="1:13" ht="14.65" thickBot="1" x14ac:dyDescent="0.5">
      <c r="A48" s="65" t="s">
        <v>1131</v>
      </c>
      <c r="B48" s="66">
        <v>7.0999999999999994E-2</v>
      </c>
      <c r="C48" s="66">
        <v>0.35399999999999998</v>
      </c>
      <c r="D48" s="66">
        <v>-4.0000000000000001E-3</v>
      </c>
      <c r="E48" s="66">
        <v>0.84899999999999998</v>
      </c>
      <c r="F48" s="66">
        <v>-0.65900000000000003</v>
      </c>
      <c r="G48" s="66">
        <v>0.86599999999999999</v>
      </c>
      <c r="H48" s="66">
        <v>0.94699999999999995</v>
      </c>
      <c r="I48" s="66">
        <v>0.97499999999999998</v>
      </c>
      <c r="J48" s="66">
        <v>0.98499999999999999</v>
      </c>
      <c r="K48" s="66">
        <v>0.98399999999999999</v>
      </c>
      <c r="L48" s="66">
        <v>-0.94</v>
      </c>
      <c r="M48" s="67">
        <v>1</v>
      </c>
    </row>
    <row r="50" spans="1:1" x14ac:dyDescent="0.45">
      <c r="A50" t="s">
        <v>1203</v>
      </c>
    </row>
    <row r="51" spans="1:1" x14ac:dyDescent="0.45">
      <c r="A51" t="s">
        <v>182</v>
      </c>
    </row>
    <row r="52" spans="1:1" x14ac:dyDescent="0.45">
      <c r="A52" t="s">
        <v>183</v>
      </c>
    </row>
    <row r="53" spans="1:1" x14ac:dyDescent="0.45">
      <c r="A53" t="s">
        <v>377</v>
      </c>
    </row>
    <row r="54" spans="1:1" x14ac:dyDescent="0.45">
      <c r="A54" t="s">
        <v>1073</v>
      </c>
    </row>
    <row r="55" spans="1:1" x14ac:dyDescent="0.45">
      <c r="A55" t="s">
        <v>1074</v>
      </c>
    </row>
    <row r="56" spans="1:1" x14ac:dyDescent="0.45">
      <c r="A56" t="s">
        <v>1075</v>
      </c>
    </row>
    <row r="57" spans="1:1" x14ac:dyDescent="0.45">
      <c r="A57" s="58" t="s">
        <v>1152</v>
      </c>
    </row>
    <row r="58" spans="1:1" x14ac:dyDescent="0.45">
      <c r="A58" s="58" t="s">
        <v>1153</v>
      </c>
    </row>
    <row r="59" spans="1:1" x14ac:dyDescent="0.45">
      <c r="A59" t="s">
        <v>1154</v>
      </c>
    </row>
    <row r="60" spans="1:1" x14ac:dyDescent="0.45">
      <c r="A60" t="s">
        <v>1155</v>
      </c>
    </row>
    <row r="61" spans="1:1" x14ac:dyDescent="0.45">
      <c r="A61" t="s">
        <v>1156</v>
      </c>
    </row>
    <row r="62" spans="1:1" x14ac:dyDescent="0.45">
      <c r="A62" t="s">
        <v>1157</v>
      </c>
    </row>
    <row r="63" spans="1:1" x14ac:dyDescent="0.45">
      <c r="A63" t="s">
        <v>1158</v>
      </c>
    </row>
    <row r="64" spans="1:1" x14ac:dyDescent="0.45">
      <c r="A64" t="s">
        <v>1159</v>
      </c>
    </row>
    <row r="65" spans="1:12" x14ac:dyDescent="0.45">
      <c r="A65" t="s">
        <v>1160</v>
      </c>
    </row>
    <row r="66" spans="1:12" x14ac:dyDescent="0.45">
      <c r="A66" t="s">
        <v>1161</v>
      </c>
    </row>
    <row r="67" spans="1:12" x14ac:dyDescent="0.45">
      <c r="A67" t="s">
        <v>1162</v>
      </c>
    </row>
    <row r="68" spans="1:12" x14ac:dyDescent="0.45">
      <c r="A68" t="s">
        <v>1163</v>
      </c>
    </row>
    <row r="69" spans="1:12" x14ac:dyDescent="0.45">
      <c r="A69" t="s">
        <v>1164</v>
      </c>
    </row>
    <row r="70" spans="1:12" x14ac:dyDescent="0.45">
      <c r="A70" t="s">
        <v>1165</v>
      </c>
    </row>
    <row r="71" spans="1:12" x14ac:dyDescent="0.45">
      <c r="A71" t="s">
        <v>1166</v>
      </c>
    </row>
    <row r="72" spans="1:12" x14ac:dyDescent="0.45">
      <c r="A72" s="29" t="s">
        <v>1167</v>
      </c>
    </row>
    <row r="73" spans="1:12" x14ac:dyDescent="0.45">
      <c r="A73" t="s">
        <v>215</v>
      </c>
    </row>
    <row r="74" spans="1:12" x14ac:dyDescent="0.45">
      <c r="A74" t="s">
        <v>216</v>
      </c>
    </row>
    <row r="76" spans="1:12" x14ac:dyDescent="0.45">
      <c r="B76" t="s">
        <v>181</v>
      </c>
      <c r="C76" t="s">
        <v>182</v>
      </c>
      <c r="D76" t="s">
        <v>183</v>
      </c>
      <c r="E76" t="s">
        <v>377</v>
      </c>
      <c r="F76" t="s">
        <v>188</v>
      </c>
      <c r="G76" t="s">
        <v>194</v>
      </c>
      <c r="H76" t="s">
        <v>378</v>
      </c>
      <c r="I76" t="s">
        <v>1074</v>
      </c>
      <c r="J76" t="s">
        <v>1073</v>
      </c>
      <c r="K76" t="s">
        <v>1075</v>
      </c>
      <c r="L76" t="s">
        <v>972</v>
      </c>
    </row>
    <row r="77" spans="1:12" x14ac:dyDescent="0.45">
      <c r="A77" t="s">
        <v>181</v>
      </c>
      <c r="B77" s="3">
        <v>1</v>
      </c>
      <c r="C77" s="3">
        <v>0.42441958400000002</v>
      </c>
      <c r="D77" s="3">
        <v>6.3494648000000001E-2</v>
      </c>
      <c r="E77" s="3">
        <v>0.30834445700000002</v>
      </c>
      <c r="F77" s="3">
        <v>0.118141149</v>
      </c>
      <c r="G77" s="3">
        <v>-0.108619019</v>
      </c>
      <c r="H77" s="3">
        <v>-0.197817615</v>
      </c>
      <c r="I77" s="3">
        <v>-3.5531304999999999E-2</v>
      </c>
      <c r="J77" s="3">
        <v>0.12307404700000001</v>
      </c>
      <c r="K77" s="3">
        <v>-6.4627324999999999E-2</v>
      </c>
      <c r="L77" s="3">
        <v>6.7388641999999999E-2</v>
      </c>
    </row>
    <row r="78" spans="1:12" x14ac:dyDescent="0.45">
      <c r="A78" t="s">
        <v>182</v>
      </c>
      <c r="B78" s="3">
        <v>0.42441958400000002</v>
      </c>
      <c r="C78" s="3">
        <v>1</v>
      </c>
      <c r="D78" s="3">
        <v>-7.3813029999999996E-3</v>
      </c>
      <c r="E78" s="3">
        <v>-0.30782683399999999</v>
      </c>
      <c r="F78" s="3">
        <v>0.38227661800000001</v>
      </c>
      <c r="G78" s="3">
        <v>-0.16911453500000001</v>
      </c>
      <c r="H78" s="3">
        <v>0.35828757100000003</v>
      </c>
      <c r="I78" s="3">
        <v>4.8897461000000003E-2</v>
      </c>
      <c r="J78" s="3">
        <v>0.32771183399999998</v>
      </c>
      <c r="K78" s="3">
        <v>4.4528843999999998E-2</v>
      </c>
      <c r="L78" s="3">
        <v>0.34705738200000003</v>
      </c>
    </row>
    <row r="79" spans="1:12" x14ac:dyDescent="0.45">
      <c r="A79" t="s">
        <v>183</v>
      </c>
      <c r="B79" s="3">
        <v>6.3494648000000001E-2</v>
      </c>
      <c r="C79" s="3">
        <v>-7.3813029999999996E-3</v>
      </c>
      <c r="D79" s="3">
        <v>1</v>
      </c>
      <c r="E79" s="3">
        <v>0.293037043</v>
      </c>
      <c r="F79" s="3">
        <v>-0.11324883600000001</v>
      </c>
      <c r="G79" s="3">
        <v>-1.6008952999999999E-2</v>
      </c>
      <c r="H79" s="3">
        <v>-8.2673949999999996E-2</v>
      </c>
      <c r="I79" s="3">
        <v>-1.6205847999999998E-2</v>
      </c>
      <c r="J79" s="3">
        <v>0.13470116400000001</v>
      </c>
      <c r="K79" s="3">
        <v>3.3012789999999998E-3</v>
      </c>
      <c r="L79" s="3">
        <v>-5.4927944999999999E-2</v>
      </c>
    </row>
    <row r="80" spans="1:12" x14ac:dyDescent="0.45">
      <c r="A80" t="s">
        <v>377</v>
      </c>
      <c r="B80" s="3">
        <v>0.30834445700000002</v>
      </c>
      <c r="C80" s="3">
        <v>-0.30782683399999999</v>
      </c>
      <c r="D80" s="3">
        <v>0.293037043</v>
      </c>
      <c r="E80" s="3">
        <v>1</v>
      </c>
      <c r="F80" s="3">
        <v>-0.67588050399999999</v>
      </c>
      <c r="G80" s="3">
        <v>-2.4347555E-2</v>
      </c>
      <c r="H80" s="3">
        <v>-0.58220300000000003</v>
      </c>
      <c r="I80" s="3">
        <v>-0.16724947900000001</v>
      </c>
      <c r="J80" s="3">
        <v>-0.19799829799999999</v>
      </c>
      <c r="K80" s="3">
        <v>3.5265494000000001E-2</v>
      </c>
      <c r="L80" s="3">
        <v>-0.63370751400000003</v>
      </c>
    </row>
    <row r="81" spans="1:12" x14ac:dyDescent="0.45">
      <c r="A81" t="s">
        <v>188</v>
      </c>
      <c r="B81" s="3">
        <v>0.118141149</v>
      </c>
      <c r="C81" s="3">
        <v>0.38227661800000001</v>
      </c>
      <c r="D81" s="3">
        <v>-0.11324883600000001</v>
      </c>
      <c r="E81" s="3">
        <v>-0.67588050399999999</v>
      </c>
      <c r="F81" s="3">
        <v>1</v>
      </c>
      <c r="G81" s="3">
        <v>-0.21897999600000001</v>
      </c>
      <c r="H81" s="3">
        <v>0.63152022799999996</v>
      </c>
      <c r="I81" s="3">
        <v>0.23319521400000001</v>
      </c>
      <c r="J81" s="3">
        <v>0.462674166</v>
      </c>
      <c r="K81" s="3">
        <v>-0.105033111</v>
      </c>
      <c r="L81" s="3">
        <v>0.91609520600000005</v>
      </c>
    </row>
    <row r="82" spans="1:12" x14ac:dyDescent="0.45">
      <c r="A82" t="s">
        <v>194</v>
      </c>
      <c r="B82" s="3">
        <v>-0.108619019</v>
      </c>
      <c r="C82" s="3">
        <v>-0.16911453500000001</v>
      </c>
      <c r="D82" s="3">
        <v>-1.6008952999999999E-2</v>
      </c>
      <c r="E82" s="3">
        <v>-2.4347555E-2</v>
      </c>
      <c r="F82" s="3">
        <v>-0.21897999600000001</v>
      </c>
      <c r="G82" s="3">
        <v>1</v>
      </c>
      <c r="H82" s="3">
        <v>-7.2583763999999995E-2</v>
      </c>
      <c r="I82" s="3">
        <v>-5.9772901000000003E-2</v>
      </c>
      <c r="J82" s="3">
        <v>-0.21050400799999999</v>
      </c>
      <c r="K82" s="3">
        <v>-5.6124469999999996E-3</v>
      </c>
      <c r="L82" s="3">
        <v>-0.241935758</v>
      </c>
    </row>
    <row r="83" spans="1:12" x14ac:dyDescent="0.45">
      <c r="A83" t="s">
        <v>378</v>
      </c>
      <c r="B83" s="3">
        <v>-0.197817615</v>
      </c>
      <c r="C83" s="3">
        <v>0.35828757100000003</v>
      </c>
      <c r="D83" s="3">
        <v>-8.2673949999999996E-2</v>
      </c>
      <c r="E83" s="3">
        <v>-0.58220300000000003</v>
      </c>
      <c r="F83" s="3">
        <v>0.63152022799999996</v>
      </c>
      <c r="G83" s="3">
        <v>-7.2583763999999995E-2</v>
      </c>
      <c r="H83" s="3">
        <v>1</v>
      </c>
      <c r="I83" s="3">
        <v>7.7511315999999997E-2</v>
      </c>
      <c r="J83" s="3">
        <v>-2.2640325999999999E-2</v>
      </c>
      <c r="K83" s="3">
        <v>-0.116585763</v>
      </c>
      <c r="L83" s="3">
        <v>0.51045584300000002</v>
      </c>
    </row>
    <row r="84" spans="1:12" x14ac:dyDescent="0.45">
      <c r="A84" t="s">
        <v>1074</v>
      </c>
      <c r="B84" s="3">
        <v>-3.5531304999999999E-2</v>
      </c>
      <c r="C84" s="3">
        <v>4.8897461000000003E-2</v>
      </c>
      <c r="D84" s="3">
        <v>-1.6205847999999998E-2</v>
      </c>
      <c r="E84" s="3">
        <v>-0.16724947900000001</v>
      </c>
      <c r="F84" s="3">
        <v>0.23319521400000001</v>
      </c>
      <c r="G84" s="3">
        <v>-5.9772901000000003E-2</v>
      </c>
      <c r="H84" s="3">
        <v>7.7511315999999997E-2</v>
      </c>
      <c r="I84" s="3">
        <v>1</v>
      </c>
      <c r="J84" s="3">
        <v>0.42543165199999999</v>
      </c>
      <c r="K84" s="3">
        <v>0.155056375</v>
      </c>
      <c r="L84" s="3">
        <v>0.16735196399999999</v>
      </c>
    </row>
    <row r="85" spans="1:12" x14ac:dyDescent="0.45">
      <c r="A85" t="s">
        <v>1073</v>
      </c>
      <c r="B85" s="3">
        <v>0.12307404700000001</v>
      </c>
      <c r="C85" s="3">
        <v>0.32771183399999998</v>
      </c>
      <c r="D85" s="3">
        <v>0.13470116400000001</v>
      </c>
      <c r="E85" s="3">
        <v>-0.19799829799999999</v>
      </c>
      <c r="F85" s="3">
        <v>0.462674166</v>
      </c>
      <c r="G85" s="3">
        <v>-0.21050400799999999</v>
      </c>
      <c r="H85" s="3">
        <v>-2.2640325999999999E-2</v>
      </c>
      <c r="I85" s="3">
        <v>0.42543165199999999</v>
      </c>
      <c r="J85" s="3">
        <v>1</v>
      </c>
      <c r="K85" s="3">
        <v>0.426622591</v>
      </c>
      <c r="L85" s="3">
        <v>0.49729987599999997</v>
      </c>
    </row>
    <row r="86" spans="1:12" x14ac:dyDescent="0.45">
      <c r="A86" t="s">
        <v>1075</v>
      </c>
      <c r="B86" s="3">
        <v>-6.4627324999999999E-2</v>
      </c>
      <c r="C86" s="3">
        <v>4.4528843999999998E-2</v>
      </c>
      <c r="D86" s="3">
        <v>3.3012789999999998E-3</v>
      </c>
      <c r="E86" s="3">
        <v>3.5265494000000001E-2</v>
      </c>
      <c r="F86" s="3">
        <v>-0.105033111</v>
      </c>
      <c r="G86" s="3">
        <v>-5.6124469999999996E-3</v>
      </c>
      <c r="H86" s="3">
        <v>-0.116585763</v>
      </c>
      <c r="I86" s="3">
        <v>0.155056375</v>
      </c>
      <c r="J86" s="3">
        <v>0.426622591</v>
      </c>
      <c r="K86" s="3">
        <v>1</v>
      </c>
      <c r="L86" s="3">
        <v>-1.1798681E-2</v>
      </c>
    </row>
    <row r="87" spans="1:12" x14ac:dyDescent="0.45">
      <c r="A87" t="s">
        <v>972</v>
      </c>
      <c r="B87" s="3">
        <v>6.7388641999999999E-2</v>
      </c>
      <c r="C87" s="3">
        <v>0.34705738200000003</v>
      </c>
      <c r="D87" s="3">
        <v>-5.4927944999999999E-2</v>
      </c>
      <c r="E87" s="3">
        <v>-0.63370751400000003</v>
      </c>
      <c r="F87" s="3">
        <v>0.91609520600000005</v>
      </c>
      <c r="G87" s="3">
        <v>-0.241935758</v>
      </c>
      <c r="H87" s="3">
        <v>0.51045584300000002</v>
      </c>
      <c r="I87" s="3">
        <v>0.16735196399999999</v>
      </c>
      <c r="J87" s="3">
        <v>0.49729987599999997</v>
      </c>
      <c r="K87" s="3">
        <v>-1.1798681E-2</v>
      </c>
      <c r="L87" s="3">
        <v>1</v>
      </c>
    </row>
    <row r="88" spans="1:12" x14ac:dyDescent="0.45">
      <c r="B88" s="3"/>
      <c r="C88" s="3"/>
      <c r="D88" s="3"/>
      <c r="E88" s="3"/>
      <c r="F88" s="3"/>
      <c r="G88" s="3"/>
      <c r="H88" s="3"/>
      <c r="I88" s="3"/>
      <c r="J88" s="3"/>
      <c r="K88" s="3"/>
      <c r="L88" s="3"/>
    </row>
    <row r="89" spans="1:12" x14ac:dyDescent="0.45">
      <c r="A89" t="s">
        <v>1206</v>
      </c>
      <c r="B89" s="3">
        <v>-0.103516486</v>
      </c>
      <c r="C89" s="3">
        <v>-5.6216358000000001E-2</v>
      </c>
      <c r="D89" s="3">
        <v>-3.5406445000000002E-2</v>
      </c>
      <c r="E89" s="3">
        <v>1.4372479000000001E-2</v>
      </c>
      <c r="F89" s="3">
        <v>-0.135723925</v>
      </c>
      <c r="G89" s="3">
        <v>5.6707199E-2</v>
      </c>
      <c r="H89" s="3">
        <v>-5.1726314000000002E-2</v>
      </c>
      <c r="I89" s="3">
        <v>1.5392761E-2</v>
      </c>
      <c r="J89" s="3">
        <v>-7.2461271999999993E-2</v>
      </c>
      <c r="K89" s="3">
        <v>-7.2747173999999998E-2</v>
      </c>
      <c r="L89" s="3">
        <v>-0.14645238399999999</v>
      </c>
    </row>
    <row r="90" spans="1:12" x14ac:dyDescent="0.45">
      <c r="A90" t="s">
        <v>1205</v>
      </c>
      <c r="B90" s="3">
        <v>3.7296211342060402E-3</v>
      </c>
      <c r="C90" s="3">
        <v>-6.8489011223955301E-2</v>
      </c>
      <c r="D90" s="3">
        <v>-6.4964306142327705E-2</v>
      </c>
      <c r="E90" s="3">
        <v>0.108343558295175</v>
      </c>
      <c r="F90" s="3">
        <v>-0.145328046052348</v>
      </c>
      <c r="G90" s="3">
        <v>0.11421539676213301</v>
      </c>
      <c r="H90" s="3">
        <v>-4.2262745524484002E-2</v>
      </c>
      <c r="I90" s="3">
        <v>6.2239938275777798E-2</v>
      </c>
      <c r="J90" s="3">
        <v>-9.1191197416421906E-3</v>
      </c>
      <c r="K90" s="3">
        <v>8.98400077682798E-2</v>
      </c>
      <c r="L90" s="3">
        <v>-0.201393348869847</v>
      </c>
    </row>
    <row r="91" spans="1:12" x14ac:dyDescent="0.45">
      <c r="A91" t="s">
        <v>1204</v>
      </c>
      <c r="B91" s="3">
        <v>-0.10592825533846099</v>
      </c>
      <c r="C91" s="3">
        <v>-9.0750047285583696E-2</v>
      </c>
      <c r="D91" s="3">
        <v>5.4184003814295799E-2</v>
      </c>
      <c r="E91" s="3">
        <v>0.27444683731976199</v>
      </c>
      <c r="F91" s="3">
        <v>-0.41446828101986999</v>
      </c>
      <c r="G91" s="3">
        <v>6.1300996747457301E-2</v>
      </c>
      <c r="H91" s="3">
        <v>-0.18020386490795201</v>
      </c>
      <c r="I91" s="3">
        <v>-0.14786901457565699</v>
      </c>
      <c r="J91" s="3">
        <v>-0.32146641318172697</v>
      </c>
      <c r="K91" s="3">
        <v>-0.42401607284385401</v>
      </c>
      <c r="L91" s="3">
        <v>-0.51169194235433102</v>
      </c>
    </row>
    <row r="93" spans="1:12" x14ac:dyDescent="0.45">
      <c r="J93" s="1"/>
    </row>
    <row r="98" spans="1:21" x14ac:dyDescent="0.45">
      <c r="R98" s="1"/>
    </row>
    <row r="101" spans="1:21" x14ac:dyDescent="0.45">
      <c r="B101" s="1"/>
    </row>
    <row r="107" spans="1:21" x14ac:dyDescent="0.45">
      <c r="B107" t="s">
        <v>181</v>
      </c>
      <c r="C107" t="s">
        <v>182</v>
      </c>
      <c r="D107" t="s">
        <v>183</v>
      </c>
      <c r="E107" t="s">
        <v>377</v>
      </c>
      <c r="F107" t="s">
        <v>188</v>
      </c>
      <c r="G107" t="s">
        <v>194</v>
      </c>
      <c r="H107" t="s">
        <v>378</v>
      </c>
      <c r="I107" t="s">
        <v>379</v>
      </c>
      <c r="J107" t="s">
        <v>380</v>
      </c>
      <c r="K107" t="s">
        <v>1132</v>
      </c>
      <c r="L107" t="s">
        <v>1133</v>
      </c>
      <c r="M107" t="s">
        <v>1134</v>
      </c>
      <c r="N107" t="s">
        <v>1135</v>
      </c>
      <c r="O107" t="s">
        <v>381</v>
      </c>
      <c r="P107" t="s">
        <v>382</v>
      </c>
      <c r="Q107" t="s">
        <v>383</v>
      </c>
      <c r="R107" t="s">
        <v>385</v>
      </c>
      <c r="S107" t="s">
        <v>384</v>
      </c>
      <c r="T107" t="s">
        <v>526</v>
      </c>
    </row>
    <row r="108" spans="1:21" x14ac:dyDescent="0.45">
      <c r="A108" t="s">
        <v>400</v>
      </c>
      <c r="B108">
        <v>-5.2471559000000001E-2</v>
      </c>
      <c r="C108">
        <v>-0.24532964900000001</v>
      </c>
      <c r="D108">
        <v>9.4257360000000005E-3</v>
      </c>
      <c r="E108">
        <v>0.35574348</v>
      </c>
      <c r="F108">
        <v>-0.486629688</v>
      </c>
      <c r="G108">
        <v>-1.1150254E-2</v>
      </c>
      <c r="H108">
        <v>-0.20448311999999999</v>
      </c>
      <c r="I108">
        <v>-0.18254182699999999</v>
      </c>
      <c r="J108">
        <v>-0.23195005299999999</v>
      </c>
      <c r="K108">
        <v>-0.11986906</v>
      </c>
      <c r="L108">
        <v>4.8970519999999997E-2</v>
      </c>
      <c r="M108">
        <v>-6.8979753000000005E-2</v>
      </c>
      <c r="N108">
        <v>-0.15386766700000001</v>
      </c>
      <c r="O108">
        <v>-0.116776463</v>
      </c>
      <c r="P108">
        <v>-0.441657831</v>
      </c>
      <c r="Q108">
        <v>-0.38219988700000002</v>
      </c>
      <c r="R108">
        <v>-0.274603561</v>
      </c>
      <c r="S108">
        <v>0.21663550600000001</v>
      </c>
      <c r="T108">
        <v>-0.52235759100000001</v>
      </c>
      <c r="U108" t="s">
        <v>400</v>
      </c>
    </row>
    <row r="109" spans="1:21" x14ac:dyDescent="0.45">
      <c r="A109" t="s">
        <v>181</v>
      </c>
      <c r="B109">
        <v>1</v>
      </c>
      <c r="C109">
        <v>0.42441958400000002</v>
      </c>
      <c r="D109">
        <v>6.3494648000000001E-2</v>
      </c>
      <c r="E109">
        <v>0.30834445700000002</v>
      </c>
      <c r="F109">
        <v>0.118141149</v>
      </c>
      <c r="G109">
        <v>-0.108619019</v>
      </c>
      <c r="H109">
        <v>-0.197817615</v>
      </c>
      <c r="I109">
        <v>2.1567263999999999E-2</v>
      </c>
      <c r="J109" s="1">
        <v>9.5E-4</v>
      </c>
      <c r="K109">
        <v>-1.3587765999999999E-2</v>
      </c>
      <c r="L109">
        <v>1.6243638000000001E-2</v>
      </c>
      <c r="M109">
        <v>2.1766325E-2</v>
      </c>
      <c r="N109">
        <v>0.23292185000000001</v>
      </c>
      <c r="O109">
        <v>-3.5531304999999999E-2</v>
      </c>
      <c r="P109">
        <v>0.12307404700000001</v>
      </c>
      <c r="Q109">
        <v>-6.4627324999999999E-2</v>
      </c>
      <c r="R109">
        <v>-1.1597358E-2</v>
      </c>
      <c r="S109">
        <v>-0.103516486</v>
      </c>
      <c r="T109">
        <v>6.7388641999999999E-2</v>
      </c>
      <c r="U109" t="s">
        <v>181</v>
      </c>
    </row>
    <row r="110" spans="1:21" x14ac:dyDescent="0.45">
      <c r="A110" t="s">
        <v>182</v>
      </c>
      <c r="B110">
        <v>0.42441958400000002</v>
      </c>
      <c r="C110">
        <v>1</v>
      </c>
      <c r="D110">
        <v>-7.3813029999999996E-3</v>
      </c>
      <c r="E110">
        <v>-0.30782683399999999</v>
      </c>
      <c r="F110">
        <v>0.38227661800000001</v>
      </c>
      <c r="G110">
        <v>-0.16911453500000001</v>
      </c>
      <c r="H110">
        <v>0.35828757100000003</v>
      </c>
      <c r="I110">
        <v>0.52662383000000001</v>
      </c>
      <c r="J110">
        <v>6.4037576999999998E-2</v>
      </c>
      <c r="K110">
        <v>-1.3797880000000001E-3</v>
      </c>
      <c r="L110">
        <v>-1.8264757E-2</v>
      </c>
      <c r="M110">
        <v>4.7794509999999998E-2</v>
      </c>
      <c r="N110">
        <v>0.212829871</v>
      </c>
      <c r="O110">
        <v>4.8897461000000003E-2</v>
      </c>
      <c r="P110">
        <v>0.32771183399999998</v>
      </c>
      <c r="Q110">
        <v>4.4528843999999998E-2</v>
      </c>
      <c r="R110">
        <v>4.7644552E-2</v>
      </c>
      <c r="S110">
        <v>-5.6216358000000001E-2</v>
      </c>
      <c r="T110">
        <v>0.34705738200000003</v>
      </c>
      <c r="U110" t="s">
        <v>182</v>
      </c>
    </row>
    <row r="111" spans="1:21" x14ac:dyDescent="0.45">
      <c r="A111" t="s">
        <v>183</v>
      </c>
      <c r="B111">
        <v>6.3494648000000001E-2</v>
      </c>
      <c r="C111">
        <v>-7.3813029999999996E-3</v>
      </c>
      <c r="D111">
        <v>1</v>
      </c>
      <c r="E111">
        <v>0.293037043</v>
      </c>
      <c r="F111">
        <v>-0.11324883600000001</v>
      </c>
      <c r="G111">
        <v>-1.6008952999999999E-2</v>
      </c>
      <c r="H111">
        <v>-8.2673949999999996E-2</v>
      </c>
      <c r="I111">
        <v>-0.26674631700000001</v>
      </c>
      <c r="J111">
        <v>2.3875734999999999E-2</v>
      </c>
      <c r="K111">
        <v>5.5960444999999998E-2</v>
      </c>
      <c r="L111">
        <v>3.1564636E-2</v>
      </c>
      <c r="M111">
        <v>-2.2246560000000002E-3</v>
      </c>
      <c r="N111">
        <v>0.11564675200000001</v>
      </c>
      <c r="O111">
        <v>-1.6205847999999998E-2</v>
      </c>
      <c r="P111">
        <v>0.13470116400000001</v>
      </c>
      <c r="Q111">
        <v>3.3012789999999998E-3</v>
      </c>
      <c r="R111">
        <v>-2.1499850000000001E-2</v>
      </c>
      <c r="S111">
        <v>-3.5406445000000002E-2</v>
      </c>
      <c r="T111">
        <v>-5.4927944999999999E-2</v>
      </c>
      <c r="U111" t="s">
        <v>183</v>
      </c>
    </row>
    <row r="112" spans="1:21" x14ac:dyDescent="0.45">
      <c r="A112" t="s">
        <v>377</v>
      </c>
      <c r="B112">
        <v>0.30834445700000002</v>
      </c>
      <c r="C112">
        <v>-0.30782683399999999</v>
      </c>
      <c r="D112">
        <v>0.293037043</v>
      </c>
      <c r="E112">
        <v>1</v>
      </c>
      <c r="F112">
        <v>-0.67588050399999999</v>
      </c>
      <c r="G112">
        <v>-2.4347555E-2</v>
      </c>
      <c r="H112">
        <v>-0.58220300000000003</v>
      </c>
      <c r="I112">
        <v>-0.51686195099999999</v>
      </c>
      <c r="J112">
        <v>-5.6607768000000003E-2</v>
      </c>
      <c r="K112">
        <v>-6.0726904999999998E-2</v>
      </c>
      <c r="L112">
        <v>4.1847918999999997E-2</v>
      </c>
      <c r="M112">
        <v>-6.9485585000000002E-2</v>
      </c>
      <c r="N112">
        <v>-2.8020116000000001E-2</v>
      </c>
      <c r="O112">
        <v>-0.16724947900000001</v>
      </c>
      <c r="P112">
        <v>-0.19799829799999999</v>
      </c>
      <c r="Q112">
        <v>3.5265494000000001E-2</v>
      </c>
      <c r="R112">
        <v>-3.4324955999999997E-2</v>
      </c>
      <c r="S112">
        <v>1.4372479000000001E-2</v>
      </c>
      <c r="T112">
        <v>-0.63370751400000003</v>
      </c>
      <c r="U112" t="s">
        <v>377</v>
      </c>
    </row>
    <row r="113" spans="1:21" x14ac:dyDescent="0.45">
      <c r="A113" t="s">
        <v>188</v>
      </c>
      <c r="B113">
        <v>0.118141149</v>
      </c>
      <c r="C113">
        <v>0.38227661800000001</v>
      </c>
      <c r="D113">
        <v>-0.11324883600000001</v>
      </c>
      <c r="E113">
        <v>-0.67588050399999999</v>
      </c>
      <c r="F113">
        <v>1</v>
      </c>
      <c r="G113">
        <v>-0.21897999600000001</v>
      </c>
      <c r="H113">
        <v>0.63152022799999996</v>
      </c>
      <c r="I113">
        <v>0.48434656300000001</v>
      </c>
      <c r="J113">
        <v>8.3172872999999994E-2</v>
      </c>
      <c r="K113">
        <v>0.153414368</v>
      </c>
      <c r="L113">
        <v>-2.7931286999999999E-2</v>
      </c>
      <c r="M113">
        <v>0.121826773</v>
      </c>
      <c r="N113">
        <v>0.16301879799999999</v>
      </c>
      <c r="O113">
        <v>0.23319521400000001</v>
      </c>
      <c r="P113">
        <v>0.462674166</v>
      </c>
      <c r="Q113">
        <v>-0.105033111</v>
      </c>
      <c r="R113">
        <v>1.6896767E-2</v>
      </c>
      <c r="S113">
        <v>-0.135723925</v>
      </c>
      <c r="T113">
        <v>0.91609520600000005</v>
      </c>
      <c r="U113" t="s">
        <v>188</v>
      </c>
    </row>
    <row r="114" spans="1:21" x14ac:dyDescent="0.45">
      <c r="A114" t="s">
        <v>194</v>
      </c>
      <c r="B114">
        <v>-0.108619019</v>
      </c>
      <c r="C114">
        <v>-0.16911453500000001</v>
      </c>
      <c r="D114">
        <v>-1.6008952999999999E-2</v>
      </c>
      <c r="E114">
        <v>-2.4347555E-2</v>
      </c>
      <c r="F114">
        <v>-0.21897999600000001</v>
      </c>
      <c r="G114">
        <v>1</v>
      </c>
      <c r="H114">
        <v>-7.2583763999999995E-2</v>
      </c>
      <c r="I114">
        <v>-2.9609914000000001E-2</v>
      </c>
      <c r="J114">
        <v>-1.8286328000000001E-2</v>
      </c>
      <c r="K114">
        <v>-7.3107009000000001E-2</v>
      </c>
      <c r="L114">
        <v>-6.9381290000000003E-3</v>
      </c>
      <c r="M114">
        <v>-3.6877752E-2</v>
      </c>
      <c r="N114">
        <v>-8.6440571999999993E-2</v>
      </c>
      <c r="O114">
        <v>-5.9772901000000003E-2</v>
      </c>
      <c r="P114">
        <v>-0.21050400799999999</v>
      </c>
      <c r="Q114">
        <v>-5.6124469999999996E-3</v>
      </c>
      <c r="R114" s="1">
        <v>-5.9000000000000003E-4</v>
      </c>
      <c r="S114">
        <v>5.6707199E-2</v>
      </c>
      <c r="T114">
        <v>-0.241935758</v>
      </c>
      <c r="U114" t="s">
        <v>194</v>
      </c>
    </row>
    <row r="115" spans="1:21" x14ac:dyDescent="0.45">
      <c r="A115" t="s">
        <v>378</v>
      </c>
      <c r="B115">
        <v>-0.197817615</v>
      </c>
      <c r="C115">
        <v>0.35828757100000003</v>
      </c>
      <c r="D115">
        <v>-8.2673949999999996E-2</v>
      </c>
      <c r="E115">
        <v>-0.58220300000000003</v>
      </c>
      <c r="F115">
        <v>0.63152022799999996</v>
      </c>
      <c r="G115">
        <v>-7.2583763999999995E-2</v>
      </c>
      <c r="H115">
        <v>1</v>
      </c>
      <c r="I115">
        <v>0.65096752400000002</v>
      </c>
      <c r="J115">
        <v>-4.1619179999999997E-3</v>
      </c>
      <c r="K115">
        <v>8.1269442999999997E-2</v>
      </c>
      <c r="L115">
        <v>-6.1629866999999998E-2</v>
      </c>
      <c r="M115">
        <v>4.9154820000000002E-2</v>
      </c>
      <c r="N115">
        <v>-3.2745216000000001E-2</v>
      </c>
      <c r="O115">
        <v>7.7511315999999997E-2</v>
      </c>
      <c r="P115">
        <v>-2.2640325999999999E-2</v>
      </c>
      <c r="Q115">
        <v>-0.116585763</v>
      </c>
      <c r="R115">
        <v>-1.4424329999999999E-3</v>
      </c>
      <c r="S115">
        <v>-5.1726314000000002E-2</v>
      </c>
      <c r="T115">
        <v>0.51045584300000002</v>
      </c>
      <c r="U115" t="s">
        <v>378</v>
      </c>
    </row>
    <row r="116" spans="1:21" x14ac:dyDescent="0.45">
      <c r="A116" t="s">
        <v>379</v>
      </c>
      <c r="B116">
        <v>2.1567263999999999E-2</v>
      </c>
      <c r="C116">
        <v>0.52662383000000001</v>
      </c>
      <c r="D116">
        <v>-0.26674631700000001</v>
      </c>
      <c r="E116">
        <v>-0.51686195099999999</v>
      </c>
      <c r="F116">
        <v>0.48434656300000001</v>
      </c>
      <c r="G116">
        <v>-2.9609914000000001E-2</v>
      </c>
      <c r="H116">
        <v>0.65096752400000002</v>
      </c>
      <c r="I116">
        <v>1</v>
      </c>
      <c r="J116">
        <v>3.2257488000000001E-2</v>
      </c>
      <c r="K116">
        <v>3.5226247000000002E-2</v>
      </c>
      <c r="L116">
        <v>-4.3982220000000002E-2</v>
      </c>
      <c r="M116">
        <v>3.8331780000000003E-2</v>
      </c>
      <c r="N116">
        <v>1.0480046999999999E-2</v>
      </c>
      <c r="O116">
        <v>4.6644182999999999E-2</v>
      </c>
      <c r="P116">
        <v>3.275782E-2</v>
      </c>
      <c r="Q116">
        <v>-5.0953404000000001E-2</v>
      </c>
      <c r="R116">
        <v>2.6626264E-2</v>
      </c>
      <c r="S116">
        <v>-3.1654544999999999E-2</v>
      </c>
      <c r="T116">
        <v>0.39480599599999999</v>
      </c>
      <c r="U116" t="s">
        <v>379</v>
      </c>
    </row>
    <row r="117" spans="1:21" x14ac:dyDescent="0.45">
      <c r="A117" t="s">
        <v>380</v>
      </c>
      <c r="B117" s="1">
        <v>9.5E-4</v>
      </c>
      <c r="C117">
        <v>6.4037576999999998E-2</v>
      </c>
      <c r="D117">
        <v>2.3875734999999999E-2</v>
      </c>
      <c r="E117">
        <v>-5.6607768000000003E-2</v>
      </c>
      <c r="F117">
        <v>8.3172872999999994E-2</v>
      </c>
      <c r="G117">
        <v>-1.8286328000000001E-2</v>
      </c>
      <c r="H117">
        <v>-4.1619179999999997E-3</v>
      </c>
      <c r="I117">
        <v>3.2257488000000001E-2</v>
      </c>
      <c r="J117">
        <v>1</v>
      </c>
      <c r="K117">
        <v>0.35342353799999998</v>
      </c>
      <c r="L117">
        <v>0.446977509</v>
      </c>
      <c r="M117">
        <v>6.9849078999999994E-2</v>
      </c>
      <c r="N117">
        <v>0.15110325899999999</v>
      </c>
      <c r="O117">
        <v>0.137640976</v>
      </c>
      <c r="P117">
        <v>0.23271093500000001</v>
      </c>
      <c r="Q117">
        <v>0.404653967</v>
      </c>
      <c r="R117">
        <v>0.33573349200000002</v>
      </c>
      <c r="S117">
        <v>-0.42557378099999998</v>
      </c>
      <c r="T117">
        <v>0.12473157999999999</v>
      </c>
      <c r="U117" t="s">
        <v>380</v>
      </c>
    </row>
    <row r="118" spans="1:21" x14ac:dyDescent="0.45">
      <c r="A118" t="s">
        <v>1132</v>
      </c>
      <c r="B118">
        <v>-1.3587765999999999E-2</v>
      </c>
      <c r="C118">
        <v>-1.3797880000000001E-3</v>
      </c>
      <c r="D118">
        <v>5.5960444999999998E-2</v>
      </c>
      <c r="E118">
        <v>-6.0726904999999998E-2</v>
      </c>
      <c r="F118">
        <v>0.153414368</v>
      </c>
      <c r="G118">
        <v>-7.3107009000000001E-2</v>
      </c>
      <c r="H118">
        <v>8.1269442999999997E-2</v>
      </c>
      <c r="I118">
        <v>3.5226247000000002E-2</v>
      </c>
      <c r="J118">
        <v>0.35342353799999998</v>
      </c>
      <c r="K118">
        <v>1</v>
      </c>
      <c r="L118">
        <v>8.9429414999999998E-2</v>
      </c>
      <c r="M118">
        <v>0.54894039699999997</v>
      </c>
      <c r="N118">
        <v>-1.4143017000000001E-2</v>
      </c>
      <c r="O118">
        <v>0.14154983300000001</v>
      </c>
      <c r="P118">
        <v>0.278574286</v>
      </c>
      <c r="Q118">
        <v>8.9931311E-2</v>
      </c>
      <c r="R118">
        <v>0.121329721</v>
      </c>
      <c r="S118">
        <v>-0.126252841</v>
      </c>
      <c r="T118">
        <v>0.13468661400000001</v>
      </c>
      <c r="U118" t="s">
        <v>1132</v>
      </c>
    </row>
    <row r="119" spans="1:21" x14ac:dyDescent="0.45">
      <c r="A119" t="s">
        <v>1133</v>
      </c>
      <c r="B119">
        <v>1.6243638000000001E-2</v>
      </c>
      <c r="C119">
        <v>-1.8264757E-2</v>
      </c>
      <c r="D119">
        <v>3.1564636E-2</v>
      </c>
      <c r="E119">
        <v>4.1847918999999997E-2</v>
      </c>
      <c r="F119">
        <v>-2.7931286999999999E-2</v>
      </c>
      <c r="G119">
        <v>-6.9381290000000003E-3</v>
      </c>
      <c r="H119">
        <v>-6.1629866999999998E-2</v>
      </c>
      <c r="I119">
        <v>-4.3982220000000002E-2</v>
      </c>
      <c r="J119">
        <v>0.446977509</v>
      </c>
      <c r="K119">
        <v>8.9429414999999998E-2</v>
      </c>
      <c r="L119">
        <v>1</v>
      </c>
      <c r="M119">
        <v>-0.25885396700000002</v>
      </c>
      <c r="N119">
        <v>0.31293490299999999</v>
      </c>
      <c r="O119">
        <v>-6.1100117000000002E-2</v>
      </c>
      <c r="P119">
        <v>1.9630162999999999E-2</v>
      </c>
      <c r="Q119">
        <v>0.114727461</v>
      </c>
      <c r="R119">
        <v>0.140219541</v>
      </c>
      <c r="S119">
        <v>-0.37827013199999998</v>
      </c>
      <c r="T119">
        <v>4.8268011E-2</v>
      </c>
      <c r="U119" t="s">
        <v>1133</v>
      </c>
    </row>
    <row r="120" spans="1:21" x14ac:dyDescent="0.45">
      <c r="A120" t="s">
        <v>1134</v>
      </c>
      <c r="B120">
        <v>2.1766325E-2</v>
      </c>
      <c r="C120">
        <v>4.7794509999999998E-2</v>
      </c>
      <c r="D120">
        <v>-2.2246560000000002E-3</v>
      </c>
      <c r="E120">
        <v>-6.9485585000000002E-2</v>
      </c>
      <c r="F120">
        <v>0.121826773</v>
      </c>
      <c r="G120">
        <v>-3.6877752E-2</v>
      </c>
      <c r="H120">
        <v>4.9154820000000002E-2</v>
      </c>
      <c r="I120">
        <v>3.8331780000000003E-2</v>
      </c>
      <c r="J120">
        <v>6.9849078999999994E-2</v>
      </c>
      <c r="K120">
        <v>0.54894039699999997</v>
      </c>
      <c r="L120">
        <v>-0.25885396700000002</v>
      </c>
      <c r="M120">
        <v>1</v>
      </c>
      <c r="N120">
        <v>-0.14021963900000001</v>
      </c>
      <c r="O120">
        <v>0.18089137399999999</v>
      </c>
      <c r="P120">
        <v>0.331314039</v>
      </c>
      <c r="Q120">
        <v>9.8388343000000003E-2</v>
      </c>
      <c r="R120">
        <v>0.20199789400000001</v>
      </c>
      <c r="S120">
        <v>5.6258949000000003E-2</v>
      </c>
      <c r="T120">
        <v>5.3974854000000003E-2</v>
      </c>
      <c r="U120" t="s">
        <v>1134</v>
      </c>
    </row>
    <row r="121" spans="1:21" x14ac:dyDescent="0.45">
      <c r="A121" t="s">
        <v>1135</v>
      </c>
      <c r="B121">
        <v>0.23292185000000001</v>
      </c>
      <c r="C121">
        <v>0.212829871</v>
      </c>
      <c r="D121">
        <v>0.11564675200000001</v>
      </c>
      <c r="E121">
        <v>-2.8020116000000001E-2</v>
      </c>
      <c r="F121">
        <v>0.16301879799999999</v>
      </c>
      <c r="G121">
        <v>-8.6440571999999993E-2</v>
      </c>
      <c r="H121">
        <v>-3.2745216000000001E-2</v>
      </c>
      <c r="I121">
        <v>1.0480046999999999E-2</v>
      </c>
      <c r="J121">
        <v>0.15110325899999999</v>
      </c>
      <c r="K121">
        <v>-1.4143017000000001E-2</v>
      </c>
      <c r="L121">
        <v>0.31293490299999999</v>
      </c>
      <c r="M121">
        <v>-0.14021963900000001</v>
      </c>
      <c r="N121">
        <v>1</v>
      </c>
      <c r="O121">
        <v>-4.3767072999999997E-2</v>
      </c>
      <c r="P121">
        <v>0.159343489</v>
      </c>
      <c r="Q121">
        <v>-5.4845609999999998E-3</v>
      </c>
      <c r="R121">
        <v>9.7829595000000005E-2</v>
      </c>
      <c r="S121">
        <v>-0.30603649700000002</v>
      </c>
      <c r="T121">
        <v>0.21534341700000001</v>
      </c>
      <c r="U121" t="s">
        <v>1135</v>
      </c>
    </row>
    <row r="122" spans="1:21" x14ac:dyDescent="0.45">
      <c r="A122" t="s">
        <v>381</v>
      </c>
      <c r="B122">
        <v>-3.5531304999999999E-2</v>
      </c>
      <c r="C122">
        <v>4.8897461000000003E-2</v>
      </c>
      <c r="D122">
        <v>-1.6205847999999998E-2</v>
      </c>
      <c r="E122">
        <v>-0.16724947900000001</v>
      </c>
      <c r="F122">
        <v>0.23319521400000001</v>
      </c>
      <c r="G122">
        <v>-5.9772901000000003E-2</v>
      </c>
      <c r="H122">
        <v>7.7511315999999997E-2</v>
      </c>
      <c r="I122">
        <v>4.6644182999999999E-2</v>
      </c>
      <c r="J122">
        <v>0.137640976</v>
      </c>
      <c r="K122">
        <v>0.14154983300000001</v>
      </c>
      <c r="L122">
        <v>-6.1100117000000002E-2</v>
      </c>
      <c r="M122">
        <v>0.18089137399999999</v>
      </c>
      <c r="N122">
        <v>-4.3767072999999997E-2</v>
      </c>
      <c r="O122">
        <v>1</v>
      </c>
      <c r="P122">
        <v>0.42543165199999999</v>
      </c>
      <c r="Q122">
        <v>0.155056375</v>
      </c>
      <c r="R122">
        <v>0.12677133700000001</v>
      </c>
      <c r="S122">
        <v>1.5392761E-2</v>
      </c>
      <c r="T122">
        <v>0.16735196399999999</v>
      </c>
      <c r="U122" t="s">
        <v>381</v>
      </c>
    </row>
    <row r="123" spans="1:21" x14ac:dyDescent="0.45">
      <c r="A123" t="s">
        <v>382</v>
      </c>
      <c r="B123">
        <v>0.12307404700000001</v>
      </c>
      <c r="C123">
        <v>0.32771183399999998</v>
      </c>
      <c r="D123">
        <v>0.13470116400000001</v>
      </c>
      <c r="E123">
        <v>-0.19799829799999999</v>
      </c>
      <c r="F123">
        <v>0.462674166</v>
      </c>
      <c r="G123">
        <v>-0.21050400799999999</v>
      </c>
      <c r="H123">
        <v>-2.2640325999999999E-2</v>
      </c>
      <c r="I123">
        <v>3.275782E-2</v>
      </c>
      <c r="J123">
        <v>0.23271093500000001</v>
      </c>
      <c r="K123">
        <v>0.278574286</v>
      </c>
      <c r="L123">
        <v>1.9630162999999999E-2</v>
      </c>
      <c r="M123">
        <v>0.331314039</v>
      </c>
      <c r="N123">
        <v>0.159343489</v>
      </c>
      <c r="O123">
        <v>0.42543165199999999</v>
      </c>
      <c r="P123">
        <v>1</v>
      </c>
      <c r="Q123">
        <v>0.426622591</v>
      </c>
      <c r="R123">
        <v>0.31044229299999998</v>
      </c>
      <c r="S123">
        <v>-7.2461271999999993E-2</v>
      </c>
      <c r="T123">
        <v>0.49729987599999997</v>
      </c>
      <c r="U123" t="s">
        <v>382</v>
      </c>
    </row>
    <row r="124" spans="1:21" x14ac:dyDescent="0.45">
      <c r="A124" t="s">
        <v>383</v>
      </c>
      <c r="B124">
        <v>-6.4627324999999999E-2</v>
      </c>
      <c r="C124">
        <v>4.4528843999999998E-2</v>
      </c>
      <c r="D124">
        <v>3.3012789999999998E-3</v>
      </c>
      <c r="E124">
        <v>3.5265494000000001E-2</v>
      </c>
      <c r="F124">
        <v>-0.105033111</v>
      </c>
      <c r="G124">
        <v>-5.6124469999999996E-3</v>
      </c>
      <c r="H124">
        <v>-0.116585763</v>
      </c>
      <c r="I124">
        <v>-5.0953404000000001E-2</v>
      </c>
      <c r="J124">
        <v>0.404653967</v>
      </c>
      <c r="K124">
        <v>8.9931311E-2</v>
      </c>
      <c r="L124">
        <v>0.114727461</v>
      </c>
      <c r="M124">
        <v>9.8388343000000003E-2</v>
      </c>
      <c r="N124">
        <v>-5.4845609999999998E-3</v>
      </c>
      <c r="O124">
        <v>0.155056375</v>
      </c>
      <c r="P124">
        <v>0.426622591</v>
      </c>
      <c r="Q124">
        <v>1</v>
      </c>
      <c r="R124">
        <v>0.73401805499999995</v>
      </c>
      <c r="S124">
        <v>-7.2747173999999998E-2</v>
      </c>
      <c r="T124">
        <v>-1.1798681E-2</v>
      </c>
      <c r="U124" t="s">
        <v>383</v>
      </c>
    </row>
    <row r="125" spans="1:21" x14ac:dyDescent="0.45">
      <c r="A125" t="s">
        <v>385</v>
      </c>
      <c r="B125">
        <v>-1.1597358E-2</v>
      </c>
      <c r="C125">
        <v>4.7644552E-2</v>
      </c>
      <c r="D125">
        <v>-2.1499850000000001E-2</v>
      </c>
      <c r="E125">
        <v>-3.4324955999999997E-2</v>
      </c>
      <c r="F125">
        <v>1.6896767E-2</v>
      </c>
      <c r="G125" s="1">
        <v>-5.9000000000000003E-4</v>
      </c>
      <c r="H125">
        <v>-1.4424329999999999E-3</v>
      </c>
      <c r="I125">
        <v>2.6626264E-2</v>
      </c>
      <c r="J125">
        <v>0.33573349200000002</v>
      </c>
      <c r="K125">
        <v>0.121329721</v>
      </c>
      <c r="L125">
        <v>0.140219541</v>
      </c>
      <c r="M125">
        <v>0.20199789400000001</v>
      </c>
      <c r="N125">
        <v>9.7829595000000005E-2</v>
      </c>
      <c r="O125">
        <v>0.12677133700000001</v>
      </c>
      <c r="P125">
        <v>0.31044229299999998</v>
      </c>
      <c r="Q125">
        <v>0.73401805499999995</v>
      </c>
      <c r="R125">
        <v>1</v>
      </c>
      <c r="S125">
        <v>-8.9895805999999995E-2</v>
      </c>
      <c r="T125">
        <v>0.121144103</v>
      </c>
      <c r="U125" t="s">
        <v>385</v>
      </c>
    </row>
    <row r="126" spans="1:21" x14ac:dyDescent="0.45">
      <c r="A126" t="s">
        <v>384</v>
      </c>
      <c r="B126">
        <v>-0.103516486</v>
      </c>
      <c r="C126">
        <v>-5.6216358000000001E-2</v>
      </c>
      <c r="D126">
        <v>-3.5406445000000002E-2</v>
      </c>
      <c r="E126">
        <v>1.4372479000000001E-2</v>
      </c>
      <c r="F126">
        <v>-0.135723925</v>
      </c>
      <c r="G126">
        <v>5.6707199E-2</v>
      </c>
      <c r="H126">
        <v>-5.1726314000000002E-2</v>
      </c>
      <c r="I126">
        <v>-3.1654544999999999E-2</v>
      </c>
      <c r="J126">
        <v>-0.42557378099999998</v>
      </c>
      <c r="K126">
        <v>-0.126252841</v>
      </c>
      <c r="L126">
        <v>-0.37827013199999998</v>
      </c>
      <c r="M126">
        <v>5.6258949000000003E-2</v>
      </c>
      <c r="N126">
        <v>-0.30603649700000002</v>
      </c>
      <c r="O126">
        <v>1.5392761E-2</v>
      </c>
      <c r="P126">
        <v>-7.2461271999999993E-2</v>
      </c>
      <c r="Q126">
        <v>-7.2747173999999998E-2</v>
      </c>
      <c r="R126">
        <v>-8.9895805999999995E-2</v>
      </c>
      <c r="S126">
        <v>1</v>
      </c>
      <c r="T126">
        <v>-0.14645238399999999</v>
      </c>
      <c r="U126" t="s">
        <v>384</v>
      </c>
    </row>
    <row r="127" spans="1:21" x14ac:dyDescent="0.45">
      <c r="A127" t="s">
        <v>526</v>
      </c>
      <c r="B127">
        <v>6.7388641999999999E-2</v>
      </c>
      <c r="C127">
        <v>0.34705738200000003</v>
      </c>
      <c r="D127">
        <v>-5.4927944999999999E-2</v>
      </c>
      <c r="E127">
        <v>-0.63370751400000003</v>
      </c>
      <c r="F127">
        <v>0.91609520600000005</v>
      </c>
      <c r="G127">
        <v>-0.241935758</v>
      </c>
      <c r="H127">
        <v>0.51045584300000002</v>
      </c>
      <c r="I127">
        <v>0.39480599599999999</v>
      </c>
      <c r="J127">
        <v>0.12473157999999999</v>
      </c>
      <c r="K127">
        <v>0.13468661400000001</v>
      </c>
      <c r="L127">
        <v>4.8268011E-2</v>
      </c>
      <c r="M127">
        <v>5.3974854000000003E-2</v>
      </c>
      <c r="N127">
        <v>0.21534341700000001</v>
      </c>
      <c r="O127">
        <v>0.16735196399999999</v>
      </c>
      <c r="P127">
        <v>0.49729987599999997</v>
      </c>
      <c r="Q127">
        <v>-1.1798681E-2</v>
      </c>
      <c r="R127">
        <v>0.121144103</v>
      </c>
      <c r="S127">
        <v>-0.14645238399999999</v>
      </c>
      <c r="T127">
        <v>1</v>
      </c>
      <c r="U127" t="s">
        <v>526</v>
      </c>
    </row>
    <row r="129" spans="1:21" x14ac:dyDescent="0.45">
      <c r="B129" t="s">
        <v>181</v>
      </c>
      <c r="C129" t="s">
        <v>182</v>
      </c>
      <c r="D129" t="s">
        <v>183</v>
      </c>
      <c r="E129" t="s">
        <v>377</v>
      </c>
      <c r="F129" t="s">
        <v>188</v>
      </c>
      <c r="G129" t="s">
        <v>194</v>
      </c>
      <c r="H129" t="s">
        <v>378</v>
      </c>
      <c r="I129" t="s">
        <v>379</v>
      </c>
      <c r="J129" t="s">
        <v>380</v>
      </c>
      <c r="K129" t="s">
        <v>1132</v>
      </c>
      <c r="L129" t="s">
        <v>1133</v>
      </c>
      <c r="M129" t="s">
        <v>1134</v>
      </c>
      <c r="N129" t="s">
        <v>1135</v>
      </c>
      <c r="O129" t="s">
        <v>381</v>
      </c>
      <c r="P129" t="s">
        <v>382</v>
      </c>
      <c r="Q129" t="s">
        <v>383</v>
      </c>
      <c r="R129" t="s">
        <v>385</v>
      </c>
      <c r="S129" t="s">
        <v>405</v>
      </c>
      <c r="T129" t="s">
        <v>526</v>
      </c>
    </row>
    <row r="130" spans="1:21" x14ac:dyDescent="0.45">
      <c r="A130" t="s">
        <v>404</v>
      </c>
      <c r="B130">
        <v>-3.78408589572704E-2</v>
      </c>
      <c r="C130">
        <v>2.0173759255050501E-2</v>
      </c>
      <c r="D130">
        <v>6.7743928465059403E-2</v>
      </c>
      <c r="E130">
        <v>0.42117913933699902</v>
      </c>
      <c r="F130">
        <v>-0.56300661452634604</v>
      </c>
      <c r="G130">
        <v>-0.24634506744813101</v>
      </c>
      <c r="H130">
        <v>-0.43394886979730701</v>
      </c>
      <c r="I130">
        <v>-0.26664948922088499</v>
      </c>
      <c r="J130">
        <v>-9.4611470505378395E-2</v>
      </c>
      <c r="K130">
        <v>-7.2422382884166706E-2</v>
      </c>
      <c r="L130">
        <v>0.113450502766276</v>
      </c>
      <c r="M130">
        <v>-0.13230680164939401</v>
      </c>
      <c r="N130">
        <v>4.1417075793490597E-2</v>
      </c>
      <c r="O130">
        <v>8.0315549622799007E-2</v>
      </c>
      <c r="P130">
        <v>-3.7007572945976001E-2</v>
      </c>
      <c r="Q130">
        <v>0.130219959343263</v>
      </c>
      <c r="R130">
        <v>8.8278194974597005E-2</v>
      </c>
      <c r="S130">
        <v>1.7798718209597001E-2</v>
      </c>
      <c r="T130">
        <v>-0.43818926654922702</v>
      </c>
      <c r="U130" t="s">
        <v>404</v>
      </c>
    </row>
    <row r="131" spans="1:21" x14ac:dyDescent="0.45">
      <c r="A131" t="s">
        <v>181</v>
      </c>
      <c r="B131">
        <v>1</v>
      </c>
      <c r="C131">
        <v>0.38793757539947799</v>
      </c>
      <c r="D131">
        <v>9.2159842354104002E-2</v>
      </c>
      <c r="E131">
        <v>0.35622139763906502</v>
      </c>
      <c r="F131">
        <v>0.11647502560168101</v>
      </c>
      <c r="G131">
        <v>-0.111083868439634</v>
      </c>
      <c r="H131">
        <v>-0.154033259608583</v>
      </c>
      <c r="I131">
        <v>5.5803116744436001E-3</v>
      </c>
      <c r="J131">
        <v>6.8124172662817895E-2</v>
      </c>
      <c r="K131">
        <v>5.1667413602037599E-3</v>
      </c>
      <c r="L131">
        <v>4.9562715453732101E-2</v>
      </c>
      <c r="M131">
        <v>2.4857117239299401E-2</v>
      </c>
      <c r="N131">
        <v>0.33843229968710498</v>
      </c>
      <c r="O131">
        <v>-7.3490629429876594E-2</v>
      </c>
      <c r="P131">
        <v>0.11630974971013899</v>
      </c>
      <c r="Q131">
        <v>-3.9004693074066003E-2</v>
      </c>
      <c r="R131">
        <v>3.8529008620555701E-2</v>
      </c>
      <c r="S131">
        <v>3.7296211342060402E-3</v>
      </c>
      <c r="T131">
        <v>4.3268996611239598E-2</v>
      </c>
      <c r="U131" t="s">
        <v>181</v>
      </c>
    </row>
    <row r="132" spans="1:21" x14ac:dyDescent="0.45">
      <c r="A132" t="s">
        <v>182</v>
      </c>
      <c r="B132">
        <v>0.38793757539947799</v>
      </c>
      <c r="C132">
        <v>1</v>
      </c>
      <c r="D132" s="1">
        <v>-9.6432843901515905E-4</v>
      </c>
      <c r="E132">
        <v>-0.27220293502093101</v>
      </c>
      <c r="F132">
        <v>0.36327016962609798</v>
      </c>
      <c r="G132">
        <v>-0.179859639101906</v>
      </c>
      <c r="H132">
        <v>0.332614340138221</v>
      </c>
      <c r="I132">
        <v>0.49880967762625</v>
      </c>
      <c r="J132">
        <v>0.114988769991084</v>
      </c>
      <c r="K132">
        <v>6.4117336048646195E-2</v>
      </c>
      <c r="L132">
        <v>-5.7394840896023598E-3</v>
      </c>
      <c r="M132">
        <v>0.122258882962558</v>
      </c>
      <c r="N132">
        <v>0.31278676631328101</v>
      </c>
      <c r="O132">
        <v>-5.6134879635966098E-2</v>
      </c>
      <c r="P132">
        <v>0.40438441472638298</v>
      </c>
      <c r="Q132">
        <v>0.20417713894890599</v>
      </c>
      <c r="R132">
        <v>3.5882565992389502E-2</v>
      </c>
      <c r="S132">
        <v>-6.8489011223955301E-2</v>
      </c>
      <c r="T132">
        <v>0.32906680763287999</v>
      </c>
      <c r="U132" t="s">
        <v>182</v>
      </c>
    </row>
    <row r="133" spans="1:21" x14ac:dyDescent="0.45">
      <c r="A133" t="s">
        <v>183</v>
      </c>
      <c r="B133">
        <v>9.2159842354104002E-2</v>
      </c>
      <c r="C133" s="1">
        <v>-9.6432843901515905E-4</v>
      </c>
      <c r="D133">
        <v>1</v>
      </c>
      <c r="E133">
        <v>0.29374545494280402</v>
      </c>
      <c r="F133">
        <v>-9.3173233178644996E-2</v>
      </c>
      <c r="G133">
        <v>-1.3663867741772201E-2</v>
      </c>
      <c r="H133">
        <v>-6.3125443750270196E-2</v>
      </c>
      <c r="I133">
        <v>-0.29866263050726699</v>
      </c>
      <c r="J133">
        <v>4.7044299949424398E-2</v>
      </c>
      <c r="K133">
        <v>0.18651454593133501</v>
      </c>
      <c r="L133">
        <v>3.8941200997212301E-2</v>
      </c>
      <c r="M133">
        <v>-7.9863943663367291E-3</v>
      </c>
      <c r="N133">
        <v>3.8449745703506399E-2</v>
      </c>
      <c r="O133">
        <v>-9.1627044725813497E-2</v>
      </c>
      <c r="P133">
        <v>0.171301512331936</v>
      </c>
      <c r="Q133">
        <v>0.105362227154273</v>
      </c>
      <c r="R133">
        <v>-6.2205654752910096E-3</v>
      </c>
      <c r="S133">
        <v>-6.4964306142327705E-2</v>
      </c>
      <c r="T133">
        <v>-2.3800242712297099E-2</v>
      </c>
      <c r="U133" t="s">
        <v>183</v>
      </c>
    </row>
    <row r="134" spans="1:21" x14ac:dyDescent="0.45">
      <c r="A134" t="s">
        <v>377</v>
      </c>
      <c r="B134">
        <v>0.35622139763906502</v>
      </c>
      <c r="C134">
        <v>-0.27220293502093101</v>
      </c>
      <c r="D134">
        <v>0.29374545494280402</v>
      </c>
      <c r="E134">
        <v>1</v>
      </c>
      <c r="F134">
        <v>-0.64700925913969098</v>
      </c>
      <c r="G134">
        <v>-3.5854105211431002E-2</v>
      </c>
      <c r="H134">
        <v>-0.51578603975733395</v>
      </c>
      <c r="I134">
        <v>-0.49404410483407102</v>
      </c>
      <c r="J134">
        <v>-0.17458911125966101</v>
      </c>
      <c r="K134">
        <v>-5.12520348433467E-2</v>
      </c>
      <c r="L134">
        <v>3.68854598555826E-2</v>
      </c>
      <c r="M134">
        <v>-0.15336581767451701</v>
      </c>
      <c r="N134">
        <v>-0.108871986662905</v>
      </c>
      <c r="O134">
        <v>-5.7363387006352802E-2</v>
      </c>
      <c r="P134">
        <v>-0.17711531487012699</v>
      </c>
      <c r="Q134">
        <v>-2.6456617272213299E-2</v>
      </c>
      <c r="R134">
        <v>-4.2086468096736801E-2</v>
      </c>
      <c r="S134">
        <v>0.108343558295175</v>
      </c>
      <c r="T134">
        <v>-0.60829190219114504</v>
      </c>
      <c r="U134" t="s">
        <v>377</v>
      </c>
    </row>
    <row r="135" spans="1:21" x14ac:dyDescent="0.45">
      <c r="A135" t="s">
        <v>188</v>
      </c>
      <c r="B135">
        <v>0.11647502560168101</v>
      </c>
      <c r="C135">
        <v>0.36327016962609798</v>
      </c>
      <c r="D135">
        <v>-9.3173233178644996E-2</v>
      </c>
      <c r="E135">
        <v>-0.64700925913969098</v>
      </c>
      <c r="F135">
        <v>1</v>
      </c>
      <c r="G135">
        <v>-0.22611873523086401</v>
      </c>
      <c r="H135">
        <v>0.59266469206678596</v>
      </c>
      <c r="I135">
        <v>0.46863583284134702</v>
      </c>
      <c r="J135">
        <v>0.33896201349966099</v>
      </c>
      <c r="K135">
        <v>0.24935474634285101</v>
      </c>
      <c r="L135">
        <v>1.0963568833150601E-2</v>
      </c>
      <c r="M135">
        <v>0.24586446101166001</v>
      </c>
      <c r="N135">
        <v>0.30884433974924702</v>
      </c>
      <c r="O135">
        <v>8.1903630872315301E-3</v>
      </c>
      <c r="P135">
        <v>0.47636839832420402</v>
      </c>
      <c r="Q135">
        <v>3.6350293550821998E-2</v>
      </c>
      <c r="R135">
        <v>7.7503885893639698E-2</v>
      </c>
      <c r="S135">
        <v>-0.145328046052348</v>
      </c>
      <c r="T135">
        <v>0.92214482833453504</v>
      </c>
      <c r="U135" t="s">
        <v>188</v>
      </c>
    </row>
    <row r="136" spans="1:21" x14ac:dyDescent="0.45">
      <c r="A136" t="s">
        <v>194</v>
      </c>
      <c r="B136">
        <v>-0.111083868439634</v>
      </c>
      <c r="C136">
        <v>-0.179859639101906</v>
      </c>
      <c r="D136">
        <v>-1.3663867741772201E-2</v>
      </c>
      <c r="E136">
        <v>-3.5854105211431002E-2</v>
      </c>
      <c r="F136">
        <v>-0.22611873523086401</v>
      </c>
      <c r="G136">
        <v>1</v>
      </c>
      <c r="H136">
        <v>-6.6080878546715002E-2</v>
      </c>
      <c r="I136">
        <v>-2.5186144524157499E-2</v>
      </c>
      <c r="J136">
        <v>-8.4346583001357597E-2</v>
      </c>
      <c r="K136">
        <v>-0.169664280386643</v>
      </c>
      <c r="L136">
        <v>-1.8491350262747501E-2</v>
      </c>
      <c r="M136">
        <v>-8.4735000985713696E-2</v>
      </c>
      <c r="N136">
        <v>-0.11527440081865201</v>
      </c>
      <c r="O136">
        <v>2.16972758032602E-2</v>
      </c>
      <c r="P136">
        <v>-0.274525993443752</v>
      </c>
      <c r="Q136">
        <v>-0.10562756115371599</v>
      </c>
      <c r="R136">
        <v>-3.21343352087178E-2</v>
      </c>
      <c r="S136">
        <v>0.11421539676213301</v>
      </c>
      <c r="T136">
        <v>-0.26151106007468</v>
      </c>
      <c r="U136" t="s">
        <v>194</v>
      </c>
    </row>
    <row r="137" spans="1:21" x14ac:dyDescent="0.45">
      <c r="A137" t="s">
        <v>378</v>
      </c>
      <c r="B137">
        <v>-0.154033259608583</v>
      </c>
      <c r="C137">
        <v>0.332614340138221</v>
      </c>
      <c r="D137">
        <v>-6.3125443750270196E-2</v>
      </c>
      <c r="E137">
        <v>-0.51578603975733395</v>
      </c>
      <c r="F137">
        <v>0.59266469206678596</v>
      </c>
      <c r="G137">
        <v>-6.6080878546715002E-2</v>
      </c>
      <c r="H137">
        <v>1</v>
      </c>
      <c r="I137">
        <v>0.64479283077426097</v>
      </c>
      <c r="J137">
        <v>0.12393085705048</v>
      </c>
      <c r="K137">
        <v>6.4701160582544104E-2</v>
      </c>
      <c r="L137">
        <v>-3.2238365939374999E-2</v>
      </c>
      <c r="M137">
        <v>0.114435940189757</v>
      </c>
      <c r="N137">
        <v>6.7503512665586907E-2</v>
      </c>
      <c r="O137">
        <v>-4.5907330482550898E-2</v>
      </c>
      <c r="P137">
        <v>-6.1209918444362403E-2</v>
      </c>
      <c r="Q137">
        <v>-7.8730618769877206E-2</v>
      </c>
      <c r="R137">
        <v>4.6300742535307603E-2</v>
      </c>
      <c r="S137">
        <v>-4.2262745524484002E-2</v>
      </c>
      <c r="T137">
        <v>0.467715728351069</v>
      </c>
      <c r="U137" t="s">
        <v>378</v>
      </c>
    </row>
    <row r="138" spans="1:21" x14ac:dyDescent="0.45">
      <c r="A138" t="s">
        <v>379</v>
      </c>
      <c r="B138">
        <v>5.5803116744436001E-3</v>
      </c>
      <c r="C138">
        <v>0.49880967762625</v>
      </c>
      <c r="D138">
        <v>-0.29866263050726699</v>
      </c>
      <c r="E138">
        <v>-0.49404410483407102</v>
      </c>
      <c r="F138">
        <v>0.46863583284134702</v>
      </c>
      <c r="G138">
        <v>-2.5186144524157499E-2</v>
      </c>
      <c r="H138">
        <v>0.64479283077426097</v>
      </c>
      <c r="I138">
        <v>1</v>
      </c>
      <c r="J138">
        <v>0.120287414636153</v>
      </c>
      <c r="K138">
        <v>-6.68410495813224E-3</v>
      </c>
      <c r="L138">
        <v>-3.4520034126442702E-2</v>
      </c>
      <c r="M138">
        <v>7.2943463393827998E-2</v>
      </c>
      <c r="N138">
        <v>8.4372258319068499E-2</v>
      </c>
      <c r="O138">
        <v>-4.3312663707153899E-2</v>
      </c>
      <c r="P138">
        <v>-8.7319483202887901E-3</v>
      </c>
      <c r="Q138">
        <v>-2.3011785429735799E-2</v>
      </c>
      <c r="R138">
        <v>2.7238880120416701E-2</v>
      </c>
      <c r="S138">
        <v>-5.6800609646977303E-3</v>
      </c>
      <c r="T138">
        <v>0.357228231990595</v>
      </c>
      <c r="U138" t="s">
        <v>379</v>
      </c>
    </row>
    <row r="139" spans="1:21" x14ac:dyDescent="0.45">
      <c r="A139" t="s">
        <v>380</v>
      </c>
      <c r="B139">
        <v>6.8124172662817895E-2</v>
      </c>
      <c r="C139">
        <v>0.114988769991084</v>
      </c>
      <c r="D139">
        <v>4.7044299949424398E-2</v>
      </c>
      <c r="E139">
        <v>-0.17458911125966101</v>
      </c>
      <c r="F139">
        <v>0.33896201349966099</v>
      </c>
      <c r="G139">
        <v>-8.4346583001357597E-2</v>
      </c>
      <c r="H139">
        <v>0.12393085705048</v>
      </c>
      <c r="I139">
        <v>0.120287414636153</v>
      </c>
      <c r="J139">
        <v>1</v>
      </c>
      <c r="K139">
        <v>0.37634683676603897</v>
      </c>
      <c r="L139">
        <v>0.45292800539762701</v>
      </c>
      <c r="M139">
        <v>-0.29837564931496002</v>
      </c>
      <c r="N139">
        <v>0.29122026915184801</v>
      </c>
      <c r="O139">
        <v>0.28455696369752698</v>
      </c>
      <c r="P139">
        <v>0.20969655980826801</v>
      </c>
      <c r="Q139">
        <v>-5.61092439179171E-2</v>
      </c>
      <c r="R139">
        <v>3.1095448759919701E-2</v>
      </c>
      <c r="S139">
        <v>-6.25273530992283E-2</v>
      </c>
      <c r="T139">
        <v>0.31489438755781302</v>
      </c>
      <c r="U139" t="s">
        <v>380</v>
      </c>
    </row>
    <row r="140" spans="1:21" x14ac:dyDescent="0.45">
      <c r="A140" t="s">
        <v>1132</v>
      </c>
      <c r="B140">
        <v>5.1667413602037599E-3</v>
      </c>
      <c r="C140">
        <v>6.4117336048646195E-2</v>
      </c>
      <c r="D140">
        <v>0.18651454593133501</v>
      </c>
      <c r="E140">
        <v>-5.12520348433467E-2</v>
      </c>
      <c r="F140">
        <v>0.24935474634285101</v>
      </c>
      <c r="G140">
        <v>-0.169664280386643</v>
      </c>
      <c r="H140">
        <v>6.4701160582544104E-2</v>
      </c>
      <c r="I140">
        <v>-6.68410495813224E-3</v>
      </c>
      <c r="J140">
        <v>0.37634683676603897</v>
      </c>
      <c r="K140">
        <v>1</v>
      </c>
      <c r="L140">
        <v>0.222404878275135</v>
      </c>
      <c r="M140">
        <v>-3.8377673098412203E-2</v>
      </c>
      <c r="N140">
        <v>9.1582143905011598E-2</v>
      </c>
      <c r="O140">
        <v>0.15883501954748599</v>
      </c>
      <c r="P140">
        <v>0.35471322338755801</v>
      </c>
      <c r="Q140">
        <v>-9.3613579027864005E-2</v>
      </c>
      <c r="R140">
        <v>-0.28344072802426901</v>
      </c>
      <c r="S140">
        <v>-0.17637156327596101</v>
      </c>
      <c r="T140">
        <v>0.27650074660111101</v>
      </c>
      <c r="U140" t="s">
        <v>1132</v>
      </c>
    </row>
    <row r="141" spans="1:21" x14ac:dyDescent="0.45">
      <c r="A141" t="s">
        <v>1133</v>
      </c>
      <c r="B141">
        <v>4.9562715453732101E-2</v>
      </c>
      <c r="C141">
        <v>-5.7394840896023598E-3</v>
      </c>
      <c r="D141">
        <v>3.8941200997212301E-2</v>
      </c>
      <c r="E141">
        <v>3.68854598555826E-2</v>
      </c>
      <c r="F141">
        <v>1.0963568833150601E-2</v>
      </c>
      <c r="G141">
        <v>-1.8491350262747501E-2</v>
      </c>
      <c r="H141">
        <v>-3.2238365939374999E-2</v>
      </c>
      <c r="I141">
        <v>-3.4520034126442702E-2</v>
      </c>
      <c r="J141">
        <v>0.45292800539762701</v>
      </c>
      <c r="K141">
        <v>0.222404878275135</v>
      </c>
      <c r="L141">
        <v>1</v>
      </c>
      <c r="M141">
        <v>-0.52735672337163297</v>
      </c>
      <c r="N141">
        <v>0.36569523549344801</v>
      </c>
      <c r="O141">
        <v>-8.8438379007992896E-2</v>
      </c>
      <c r="P141">
        <v>-4.7715370426740997E-3</v>
      </c>
      <c r="Q141">
        <v>-0.12824916278416801</v>
      </c>
      <c r="R141">
        <v>6.3027791998622407E-2</v>
      </c>
      <c r="S141">
        <v>-0.101488532329834</v>
      </c>
      <c r="T141">
        <v>6.9462909839110201E-2</v>
      </c>
      <c r="U141" t="s">
        <v>1133</v>
      </c>
    </row>
    <row r="142" spans="1:21" x14ac:dyDescent="0.45">
      <c r="A142" t="s">
        <v>1134</v>
      </c>
      <c r="B142">
        <v>2.4857117239299401E-2</v>
      </c>
      <c r="C142">
        <v>0.122258882962558</v>
      </c>
      <c r="D142">
        <v>-7.9863943663367291E-3</v>
      </c>
      <c r="E142">
        <v>-0.15336581767451701</v>
      </c>
      <c r="F142">
        <v>0.24586446101166001</v>
      </c>
      <c r="G142">
        <v>-8.4735000985713696E-2</v>
      </c>
      <c r="H142">
        <v>0.114435940189757</v>
      </c>
      <c r="I142">
        <v>7.2943463393827998E-2</v>
      </c>
      <c r="J142">
        <v>-0.29837564931496002</v>
      </c>
      <c r="K142">
        <v>-3.8377673098412203E-2</v>
      </c>
      <c r="L142">
        <v>-0.52735672337163297</v>
      </c>
      <c r="M142">
        <v>1</v>
      </c>
      <c r="N142">
        <v>-0.23907764137590301</v>
      </c>
      <c r="O142">
        <v>0.14961777226182499</v>
      </c>
      <c r="P142">
        <v>0.32104605193859798</v>
      </c>
      <c r="Q142">
        <v>0.30319316473818098</v>
      </c>
      <c r="R142">
        <v>7.3304419465826998E-2</v>
      </c>
      <c r="S142">
        <v>1.78969236159384E-2</v>
      </c>
      <c r="T142">
        <v>0.246552434030233</v>
      </c>
      <c r="U142" t="s">
        <v>1134</v>
      </c>
    </row>
    <row r="143" spans="1:21" x14ac:dyDescent="0.45">
      <c r="A143" t="s">
        <v>1135</v>
      </c>
      <c r="B143">
        <v>0.33843229968710498</v>
      </c>
      <c r="C143">
        <v>0.31278676631328101</v>
      </c>
      <c r="D143">
        <v>3.8449745703506399E-2</v>
      </c>
      <c r="E143">
        <v>-0.108871986662905</v>
      </c>
      <c r="F143">
        <v>0.30884433974924702</v>
      </c>
      <c r="G143">
        <v>-0.11527440081865201</v>
      </c>
      <c r="H143">
        <v>6.7503512665586907E-2</v>
      </c>
      <c r="I143">
        <v>8.4372258319068499E-2</v>
      </c>
      <c r="J143">
        <v>0.29122026915184801</v>
      </c>
      <c r="K143">
        <v>9.1582143905011598E-2</v>
      </c>
      <c r="L143">
        <v>0.36569523549344801</v>
      </c>
      <c r="M143">
        <v>-0.23907764137590301</v>
      </c>
      <c r="N143">
        <v>1</v>
      </c>
      <c r="O143">
        <v>4.0898274658732497E-2</v>
      </c>
      <c r="P143">
        <v>0.261812433194197</v>
      </c>
      <c r="Q143">
        <v>8.0288385030883397E-2</v>
      </c>
      <c r="R143">
        <v>0.19620239879047199</v>
      </c>
      <c r="S143">
        <v>2.20122960728346E-2</v>
      </c>
      <c r="T143">
        <v>0.32136273165234902</v>
      </c>
      <c r="U143" t="s">
        <v>1135</v>
      </c>
    </row>
    <row r="144" spans="1:21" x14ac:dyDescent="0.45">
      <c r="A144" t="s">
        <v>381</v>
      </c>
      <c r="B144">
        <v>-7.3490629429876594E-2</v>
      </c>
      <c r="C144">
        <v>-5.6134879635966098E-2</v>
      </c>
      <c r="D144">
        <v>-9.1627044725813497E-2</v>
      </c>
      <c r="E144">
        <v>-5.7363387006352802E-2</v>
      </c>
      <c r="F144">
        <v>8.1903630872315301E-3</v>
      </c>
      <c r="G144">
        <v>2.16972758032602E-2</v>
      </c>
      <c r="H144">
        <v>-4.5907330482550898E-2</v>
      </c>
      <c r="I144">
        <v>-4.3312663707153899E-2</v>
      </c>
      <c r="J144">
        <v>0.28455696369752698</v>
      </c>
      <c r="K144">
        <v>0.15883501954748599</v>
      </c>
      <c r="L144">
        <v>-8.8438379007992896E-2</v>
      </c>
      <c r="M144">
        <v>0.14961777226182499</v>
      </c>
      <c r="N144">
        <v>4.0898274658732497E-2</v>
      </c>
      <c r="O144">
        <v>1</v>
      </c>
      <c r="P144">
        <v>0.15154584434972199</v>
      </c>
      <c r="Q144">
        <v>4.37976647148174E-2</v>
      </c>
      <c r="R144">
        <v>0.122307896088499</v>
      </c>
      <c r="S144">
        <v>6.2239938275777798E-2</v>
      </c>
      <c r="T144">
        <v>1.9367729189102002E-2</v>
      </c>
      <c r="U144" t="s">
        <v>381</v>
      </c>
    </row>
    <row r="145" spans="1:21" x14ac:dyDescent="0.45">
      <c r="A145" t="s">
        <v>382</v>
      </c>
      <c r="B145">
        <v>0.11630974971013899</v>
      </c>
      <c r="C145">
        <v>0.40438441472638298</v>
      </c>
      <c r="D145">
        <v>0.171301512331936</v>
      </c>
      <c r="E145">
        <v>-0.17711531487012699</v>
      </c>
      <c r="F145">
        <v>0.47636839832420402</v>
      </c>
      <c r="G145">
        <v>-0.274525993443752</v>
      </c>
      <c r="H145">
        <v>-6.1209918444362403E-2</v>
      </c>
      <c r="I145">
        <v>-8.7319483202887901E-3</v>
      </c>
      <c r="J145">
        <v>0.20969655980826801</v>
      </c>
      <c r="K145">
        <v>0.35471322338755801</v>
      </c>
      <c r="L145">
        <v>-4.7715370426740997E-3</v>
      </c>
      <c r="M145">
        <v>0.32104605193859798</v>
      </c>
      <c r="N145">
        <v>0.261812433194197</v>
      </c>
      <c r="O145">
        <v>0.15154584434972199</v>
      </c>
      <c r="P145">
        <v>1</v>
      </c>
      <c r="Q145">
        <v>0.54481289164427105</v>
      </c>
      <c r="R145">
        <v>0.185570724991238</v>
      </c>
      <c r="S145">
        <v>-9.1191197416421906E-3</v>
      </c>
      <c r="T145">
        <v>0.56306154940485598</v>
      </c>
      <c r="U145" t="s">
        <v>382</v>
      </c>
    </row>
    <row r="146" spans="1:21" x14ac:dyDescent="0.45">
      <c r="A146" t="s">
        <v>383</v>
      </c>
      <c r="B146">
        <v>-3.9004693074066003E-2</v>
      </c>
      <c r="C146">
        <v>0.20417713894890599</v>
      </c>
      <c r="D146">
        <v>0.105362227154273</v>
      </c>
      <c r="E146">
        <v>-2.6456617272213299E-2</v>
      </c>
      <c r="F146">
        <v>3.6350293550821998E-2</v>
      </c>
      <c r="G146">
        <v>-0.10562756115371599</v>
      </c>
      <c r="H146">
        <v>-7.8730618769877206E-2</v>
      </c>
      <c r="I146">
        <v>-2.3011785429735799E-2</v>
      </c>
      <c r="J146">
        <v>-5.61092439179171E-2</v>
      </c>
      <c r="K146">
        <v>-9.3613579027864005E-2</v>
      </c>
      <c r="L146">
        <v>-0.12824916278416801</v>
      </c>
      <c r="M146">
        <v>0.30319316473818098</v>
      </c>
      <c r="N146">
        <v>8.0288385030883397E-2</v>
      </c>
      <c r="O146">
        <v>4.37976647148174E-2</v>
      </c>
      <c r="P146">
        <v>0.54481289164427105</v>
      </c>
      <c r="Q146">
        <v>1</v>
      </c>
      <c r="R146">
        <v>0.61366751763245597</v>
      </c>
      <c r="S146">
        <v>8.98400077682798E-2</v>
      </c>
      <c r="T146">
        <v>0.162845796625464</v>
      </c>
      <c r="U146" t="s">
        <v>383</v>
      </c>
    </row>
    <row r="147" spans="1:21" x14ac:dyDescent="0.45">
      <c r="A147" t="s">
        <v>385</v>
      </c>
      <c r="B147">
        <v>3.8529008620555701E-2</v>
      </c>
      <c r="C147">
        <v>3.5882565992389502E-2</v>
      </c>
      <c r="D147">
        <v>-6.2205654752910096E-3</v>
      </c>
      <c r="E147">
        <v>-4.2086468096736801E-2</v>
      </c>
      <c r="F147">
        <v>7.7503885893639698E-2</v>
      </c>
      <c r="G147">
        <v>-3.21343352087178E-2</v>
      </c>
      <c r="H147">
        <v>4.6300742535307603E-2</v>
      </c>
      <c r="I147">
        <v>2.7238880120416701E-2</v>
      </c>
      <c r="J147">
        <v>3.1095448759919701E-2</v>
      </c>
      <c r="K147">
        <v>-0.28344072802426901</v>
      </c>
      <c r="L147">
        <v>6.3027791998622407E-2</v>
      </c>
      <c r="M147">
        <v>7.3304419465826998E-2</v>
      </c>
      <c r="N147">
        <v>0.19620239879047199</v>
      </c>
      <c r="O147">
        <v>0.122307896088499</v>
      </c>
      <c r="P147">
        <v>0.185570724991238</v>
      </c>
      <c r="Q147">
        <v>0.61366751763245597</v>
      </c>
      <c r="R147">
        <v>1</v>
      </c>
      <c r="S147">
        <v>-3.6549051842730398E-2</v>
      </c>
      <c r="T147">
        <v>0.186454649170162</v>
      </c>
      <c r="U147" t="s">
        <v>385</v>
      </c>
    </row>
    <row r="148" spans="1:21" x14ac:dyDescent="0.45">
      <c r="A148" t="s">
        <v>405</v>
      </c>
      <c r="B148">
        <v>3.7296211342060402E-3</v>
      </c>
      <c r="C148">
        <v>-6.8489011223955301E-2</v>
      </c>
      <c r="D148">
        <v>-6.4964306142327705E-2</v>
      </c>
      <c r="E148">
        <v>0.108343558295175</v>
      </c>
      <c r="F148">
        <v>-0.145328046052348</v>
      </c>
      <c r="G148">
        <v>0.11421539676213301</v>
      </c>
      <c r="H148">
        <v>-4.2262745524484002E-2</v>
      </c>
      <c r="I148">
        <v>-5.6800609646977303E-3</v>
      </c>
      <c r="J148">
        <v>-6.25273530992283E-2</v>
      </c>
      <c r="K148">
        <v>-0.17637156327596101</v>
      </c>
      <c r="L148">
        <v>-0.101488532329834</v>
      </c>
      <c r="M148">
        <v>1.78969236159384E-2</v>
      </c>
      <c r="N148">
        <v>2.20122960728346E-2</v>
      </c>
      <c r="O148">
        <v>6.2239938275777798E-2</v>
      </c>
      <c r="P148">
        <v>-9.1191197416421906E-3</v>
      </c>
      <c r="Q148">
        <v>8.98400077682798E-2</v>
      </c>
      <c r="R148">
        <v>-3.6549051842730398E-2</v>
      </c>
      <c r="S148">
        <v>1</v>
      </c>
      <c r="T148">
        <v>-0.201393348869847</v>
      </c>
      <c r="U148" t="s">
        <v>405</v>
      </c>
    </row>
    <row r="149" spans="1:21" x14ac:dyDescent="0.45">
      <c r="A149" t="s">
        <v>526</v>
      </c>
      <c r="B149">
        <v>4.3268996611239598E-2</v>
      </c>
      <c r="C149">
        <v>0.32906680763287999</v>
      </c>
      <c r="D149">
        <v>-2.3800242712297099E-2</v>
      </c>
      <c r="E149">
        <v>-0.60829190219114504</v>
      </c>
      <c r="F149">
        <v>0.92214482833453504</v>
      </c>
      <c r="G149">
        <v>-0.26151106007468</v>
      </c>
      <c r="H149">
        <v>0.467715728351069</v>
      </c>
      <c r="I149">
        <v>0.357228231990595</v>
      </c>
      <c r="J149">
        <v>0.31489438755781302</v>
      </c>
      <c r="K149">
        <v>0.27650074660111101</v>
      </c>
      <c r="L149">
        <v>6.9462909839110201E-2</v>
      </c>
      <c r="M149">
        <v>0.246552434030233</v>
      </c>
      <c r="N149">
        <v>0.32136273165234902</v>
      </c>
      <c r="O149">
        <v>1.9367729189102002E-2</v>
      </c>
      <c r="P149">
        <v>0.56306154940485598</v>
      </c>
      <c r="Q149">
        <v>0.162845796625464</v>
      </c>
      <c r="R149">
        <v>0.186454649170162</v>
      </c>
      <c r="S149">
        <v>-0.201393348869847</v>
      </c>
      <c r="T149">
        <v>1</v>
      </c>
      <c r="U149" t="s">
        <v>526</v>
      </c>
    </row>
    <row r="152" spans="1:21" x14ac:dyDescent="0.45">
      <c r="B152" t="s">
        <v>181</v>
      </c>
      <c r="C152" t="s">
        <v>182</v>
      </c>
      <c r="D152" t="s">
        <v>183</v>
      </c>
      <c r="E152" t="s">
        <v>377</v>
      </c>
      <c r="F152" t="s">
        <v>188</v>
      </c>
      <c r="G152" t="s">
        <v>194</v>
      </c>
      <c r="H152" t="s">
        <v>378</v>
      </c>
      <c r="I152" t="s">
        <v>379</v>
      </c>
      <c r="J152" t="s">
        <v>380</v>
      </c>
      <c r="K152" t="s">
        <v>1132</v>
      </c>
      <c r="L152" t="s">
        <v>1133</v>
      </c>
      <c r="M152" t="s">
        <v>1134</v>
      </c>
      <c r="N152" t="s">
        <v>1135</v>
      </c>
      <c r="O152" t="s">
        <v>381</v>
      </c>
      <c r="P152" t="s">
        <v>382</v>
      </c>
      <c r="Q152" t="s">
        <v>383</v>
      </c>
      <c r="R152" t="s">
        <v>385</v>
      </c>
      <c r="S152" t="s">
        <v>408</v>
      </c>
      <c r="T152" t="s">
        <v>526</v>
      </c>
    </row>
    <row r="153" spans="1:21" x14ac:dyDescent="0.45">
      <c r="A153" t="s">
        <v>407</v>
      </c>
      <c r="B153">
        <v>-0.30386526284142701</v>
      </c>
      <c r="C153">
        <v>-0.25200564402742698</v>
      </c>
      <c r="D153">
        <v>9.1720645907378995E-2</v>
      </c>
      <c r="E153">
        <v>0.33608490635893101</v>
      </c>
      <c r="F153">
        <v>-0.60696856601607696</v>
      </c>
      <c r="G153">
        <v>-5.8596073684516903E-3</v>
      </c>
      <c r="H153">
        <v>-0.34717077296547699</v>
      </c>
      <c r="I153">
        <v>-0.28000095453123802</v>
      </c>
      <c r="J153">
        <v>-1.35426274652627E-2</v>
      </c>
      <c r="K153">
        <v>2.8637755639854899E-2</v>
      </c>
      <c r="L153">
        <v>0.118408733693185</v>
      </c>
      <c r="M153">
        <v>-0.12851587398011</v>
      </c>
      <c r="N153">
        <v>-9.4495242252272404E-2</v>
      </c>
      <c r="O153">
        <v>-1.2006064058814899E-2</v>
      </c>
      <c r="P153">
        <v>-0.20375676023600101</v>
      </c>
      <c r="Q153">
        <v>-0.114938095411075</v>
      </c>
      <c r="R153">
        <v>-0.15229107155125701</v>
      </c>
      <c r="S153">
        <v>0.39129924305188402</v>
      </c>
      <c r="T153">
        <v>-0.51365052461779803</v>
      </c>
      <c r="U153" t="s">
        <v>407</v>
      </c>
    </row>
    <row r="154" spans="1:21" x14ac:dyDescent="0.45">
      <c r="A154" t="s">
        <v>181</v>
      </c>
      <c r="B154">
        <v>1</v>
      </c>
      <c r="C154">
        <v>0.42030133144416199</v>
      </c>
      <c r="D154">
        <v>6.5359799432716997E-2</v>
      </c>
      <c r="E154">
        <v>0.27361994019200098</v>
      </c>
      <c r="F154">
        <v>0.15012348995180599</v>
      </c>
      <c r="G154">
        <v>-8.4753827096991294E-2</v>
      </c>
      <c r="H154">
        <v>-0.20435644016157301</v>
      </c>
      <c r="I154">
        <v>2.4130344069993901E-2</v>
      </c>
      <c r="J154">
        <v>5.3338712007582903E-2</v>
      </c>
      <c r="K154">
        <v>3.9063584993406501E-2</v>
      </c>
      <c r="L154">
        <v>1.5459737929814201E-2</v>
      </c>
      <c r="M154">
        <v>0.11694583683981501</v>
      </c>
      <c r="N154">
        <v>0.35105771861981</v>
      </c>
      <c r="O154">
        <v>-4.1411281711906597E-2</v>
      </c>
      <c r="P154">
        <v>0.140178653880629</v>
      </c>
      <c r="Q154">
        <v>-2.49022015980126E-2</v>
      </c>
      <c r="R154">
        <v>2.2426252327664001E-2</v>
      </c>
      <c r="S154">
        <v>-0.10592825533846099</v>
      </c>
      <c r="T154">
        <v>7.4455672141262405E-2</v>
      </c>
      <c r="U154" t="s">
        <v>181</v>
      </c>
    </row>
    <row r="155" spans="1:21" x14ac:dyDescent="0.45">
      <c r="A155" t="s">
        <v>182</v>
      </c>
      <c r="B155">
        <v>0.42030133144416199</v>
      </c>
      <c r="C155">
        <v>1</v>
      </c>
      <c r="D155">
        <v>-6.2960070706598897E-2</v>
      </c>
      <c r="E155">
        <v>-0.37722135117335598</v>
      </c>
      <c r="F155">
        <v>0.342950334202824</v>
      </c>
      <c r="G155">
        <v>-0.14067728982293001</v>
      </c>
      <c r="H155">
        <v>0.36227037196475498</v>
      </c>
      <c r="I155">
        <v>0.55095875013474604</v>
      </c>
      <c r="J155">
        <v>0.11805172761344</v>
      </c>
      <c r="K155">
        <v>5.2933411726169298E-2</v>
      </c>
      <c r="L155">
        <v>-4.5715233716548301E-2</v>
      </c>
      <c r="M155">
        <v>8.9560577946927594E-2</v>
      </c>
      <c r="N155">
        <v>0.28216425122838201</v>
      </c>
      <c r="O155">
        <v>-3.5646298619490001E-2</v>
      </c>
      <c r="P155">
        <v>0.22468646513167501</v>
      </c>
      <c r="Q155">
        <v>7.0866462623351695E-2</v>
      </c>
      <c r="R155">
        <v>-1.7014316904762499E-2</v>
      </c>
      <c r="S155">
        <v>-9.0750047285583696E-2</v>
      </c>
      <c r="T155">
        <v>0.27191266124544999</v>
      </c>
      <c r="U155" t="s">
        <v>182</v>
      </c>
    </row>
    <row r="156" spans="1:21" x14ac:dyDescent="0.45">
      <c r="A156" t="s">
        <v>183</v>
      </c>
      <c r="B156">
        <v>6.5359799432716997E-2</v>
      </c>
      <c r="C156">
        <v>-6.2960070706598897E-2</v>
      </c>
      <c r="D156">
        <v>1</v>
      </c>
      <c r="E156">
        <v>0.35427981822349702</v>
      </c>
      <c r="F156">
        <v>-0.15458874242133899</v>
      </c>
      <c r="G156">
        <v>-5.1958718141135599E-3</v>
      </c>
      <c r="H156">
        <v>-7.6929011431535799E-2</v>
      </c>
      <c r="I156">
        <v>-0.25662027345288102</v>
      </c>
      <c r="J156">
        <v>-3.9312868212183398E-3</v>
      </c>
      <c r="K156">
        <v>3.9246289920057499E-2</v>
      </c>
      <c r="L156">
        <v>6.2064291959538997E-2</v>
      </c>
      <c r="M156">
        <v>-2.91671440076719E-2</v>
      </c>
      <c r="N156">
        <v>-8.1349453828489706E-3</v>
      </c>
      <c r="O156">
        <v>-0.15036670850276701</v>
      </c>
      <c r="P156">
        <v>0.124030785424612</v>
      </c>
      <c r="Q156">
        <v>0.14650587257696801</v>
      </c>
      <c r="R156">
        <v>-5.3494971563051497E-2</v>
      </c>
      <c r="S156">
        <v>5.4184003814295799E-2</v>
      </c>
      <c r="T156">
        <v>-0.10306027093930401</v>
      </c>
      <c r="U156" t="s">
        <v>183</v>
      </c>
    </row>
    <row r="157" spans="1:21" x14ac:dyDescent="0.45">
      <c r="A157" t="s">
        <v>377</v>
      </c>
      <c r="B157">
        <v>0.27361994019200098</v>
      </c>
      <c r="C157">
        <v>-0.37722135117335598</v>
      </c>
      <c r="D157">
        <v>0.35427981822349702</v>
      </c>
      <c r="E157">
        <v>1</v>
      </c>
      <c r="F157">
        <v>-0.65559560068387801</v>
      </c>
      <c r="G157">
        <v>1.05749072895508E-3</v>
      </c>
      <c r="H157">
        <v>-0.58701434253313201</v>
      </c>
      <c r="I157">
        <v>-0.53446196167884397</v>
      </c>
      <c r="J157">
        <v>-0.20908941451607499</v>
      </c>
      <c r="K157">
        <v>-8.7266625965511296E-2</v>
      </c>
      <c r="L157">
        <v>0.12419272952065299</v>
      </c>
      <c r="M157">
        <v>-0.15836196946613401</v>
      </c>
      <c r="N157">
        <v>-0.17212659413690401</v>
      </c>
      <c r="O157">
        <v>-0.14973931021890999</v>
      </c>
      <c r="P157">
        <v>-0.19101470803408299</v>
      </c>
      <c r="Q157">
        <v>-7.7594897117195499E-2</v>
      </c>
      <c r="R157">
        <v>-9.4562488970520095E-2</v>
      </c>
      <c r="S157">
        <v>0.27444683731976199</v>
      </c>
      <c r="T157">
        <v>-0.61071182174898397</v>
      </c>
      <c r="U157" t="s">
        <v>377</v>
      </c>
    </row>
    <row r="158" spans="1:21" x14ac:dyDescent="0.45">
      <c r="A158" t="s">
        <v>188</v>
      </c>
      <c r="B158">
        <v>0.15012348995180599</v>
      </c>
      <c r="C158">
        <v>0.342950334202824</v>
      </c>
      <c r="D158">
        <v>-0.15458874242133899</v>
      </c>
      <c r="E158">
        <v>-0.65559560068387801</v>
      </c>
      <c r="F158">
        <v>1</v>
      </c>
      <c r="G158">
        <v>-0.21580431156271901</v>
      </c>
      <c r="H158">
        <v>0.61125260882712995</v>
      </c>
      <c r="I158">
        <v>0.47375618231402</v>
      </c>
      <c r="J158">
        <v>0.35322690322414202</v>
      </c>
      <c r="K158">
        <v>0.27989718457193702</v>
      </c>
      <c r="L158">
        <v>-0.153514245209765</v>
      </c>
      <c r="M158">
        <v>0.35764205493918899</v>
      </c>
      <c r="N158">
        <v>0.31301465000197698</v>
      </c>
      <c r="O158">
        <v>0.178857739913968</v>
      </c>
      <c r="P158">
        <v>0.50794698490816004</v>
      </c>
      <c r="Q158">
        <v>7.0128554379478306E-2</v>
      </c>
      <c r="R158">
        <v>0.12859645552673399</v>
      </c>
      <c r="S158">
        <v>-0.41446828101986999</v>
      </c>
      <c r="T158">
        <v>0.91255249713751396</v>
      </c>
      <c r="U158" t="s">
        <v>188</v>
      </c>
    </row>
    <row r="159" spans="1:21" x14ac:dyDescent="0.45">
      <c r="A159" t="s">
        <v>194</v>
      </c>
      <c r="B159">
        <v>-8.4753827096991294E-2</v>
      </c>
      <c r="C159">
        <v>-0.14067728982293001</v>
      </c>
      <c r="D159">
        <v>-5.1958718141135599E-3</v>
      </c>
      <c r="E159">
        <v>1.05749072895508E-3</v>
      </c>
      <c r="F159">
        <v>-0.21580431156271901</v>
      </c>
      <c r="G159">
        <v>1</v>
      </c>
      <c r="H159">
        <v>-6.4383612387179295E-2</v>
      </c>
      <c r="I159">
        <v>-3.3966419009607798E-2</v>
      </c>
      <c r="J159">
        <v>-0.111069165301971</v>
      </c>
      <c r="K159">
        <v>-8.2301776845982902E-2</v>
      </c>
      <c r="L159">
        <v>3.4385864796975397E-2</v>
      </c>
      <c r="M159">
        <v>-8.0366708657137395E-2</v>
      </c>
      <c r="N159">
        <v>-5.0062616469607399E-2</v>
      </c>
      <c r="O159">
        <v>4.9344910701638697E-2</v>
      </c>
      <c r="P159">
        <v>-0.28126446249326897</v>
      </c>
      <c r="Q159">
        <v>-8.69613035055882E-2</v>
      </c>
      <c r="R159">
        <v>-5.5229988924513597E-3</v>
      </c>
      <c r="S159">
        <v>6.1300996747457301E-2</v>
      </c>
      <c r="T159">
        <v>-0.253620524258242</v>
      </c>
      <c r="U159" t="s">
        <v>194</v>
      </c>
    </row>
    <row r="160" spans="1:21" x14ac:dyDescent="0.45">
      <c r="A160" t="s">
        <v>378</v>
      </c>
      <c r="B160">
        <v>-0.20435644016157301</v>
      </c>
      <c r="C160">
        <v>0.36227037196475498</v>
      </c>
      <c r="D160">
        <v>-7.6929011431535799E-2</v>
      </c>
      <c r="E160">
        <v>-0.58701434253313201</v>
      </c>
      <c r="F160">
        <v>0.61125260882712995</v>
      </c>
      <c r="G160">
        <v>-6.4383612387179295E-2</v>
      </c>
      <c r="H160">
        <v>1</v>
      </c>
      <c r="I160">
        <v>0.65241974290587501</v>
      </c>
      <c r="J160">
        <v>0.109670923302956</v>
      </c>
      <c r="K160">
        <v>0.20972566057536501</v>
      </c>
      <c r="L160">
        <v>-0.105948301225602</v>
      </c>
      <c r="M160">
        <v>0.20830985009573899</v>
      </c>
      <c r="N160">
        <v>3.4909667582660703E-2</v>
      </c>
      <c r="O160">
        <v>7.1083964335728306E-2</v>
      </c>
      <c r="P160">
        <v>-6.5374674272557304E-2</v>
      </c>
      <c r="Q160">
        <v>-4.3607431670112197E-2</v>
      </c>
      <c r="R160">
        <v>6.7374959148003899E-2</v>
      </c>
      <c r="S160">
        <v>-0.18020386490795201</v>
      </c>
      <c r="T160">
        <v>0.48110792191722501</v>
      </c>
      <c r="U160" t="s">
        <v>378</v>
      </c>
    </row>
    <row r="161" spans="1:21" x14ac:dyDescent="0.45">
      <c r="A161" t="s">
        <v>379</v>
      </c>
      <c r="B161">
        <v>2.4130344069993901E-2</v>
      </c>
      <c r="C161">
        <v>0.55095875013474604</v>
      </c>
      <c r="D161">
        <v>-0.25662027345288102</v>
      </c>
      <c r="E161">
        <v>-0.53446196167884397</v>
      </c>
      <c r="F161">
        <v>0.47375618231402</v>
      </c>
      <c r="G161">
        <v>-3.3966419009607798E-2</v>
      </c>
      <c r="H161">
        <v>0.65241974290587501</v>
      </c>
      <c r="I161">
        <v>1</v>
      </c>
      <c r="J161">
        <v>0.125692384881228</v>
      </c>
      <c r="K161">
        <v>0.123295492132526</v>
      </c>
      <c r="L161">
        <v>-9.3971419655985003E-2</v>
      </c>
      <c r="M161">
        <v>0.13467164464909001</v>
      </c>
      <c r="N161">
        <v>0.10825372516432701</v>
      </c>
      <c r="O161">
        <v>4.2113830601450297E-2</v>
      </c>
      <c r="P161">
        <v>-3.6105939301484001E-2</v>
      </c>
      <c r="Q161">
        <v>-1.0690244034940399E-2</v>
      </c>
      <c r="R161">
        <v>6.5122585072483294E-2</v>
      </c>
      <c r="S161">
        <v>-0.18052844515803801</v>
      </c>
      <c r="T161">
        <v>0.379346490740186</v>
      </c>
      <c r="U161" t="s">
        <v>379</v>
      </c>
    </row>
    <row r="162" spans="1:21" x14ac:dyDescent="0.45">
      <c r="A162" t="s">
        <v>380</v>
      </c>
      <c r="B162">
        <v>5.3338712007582903E-2</v>
      </c>
      <c r="C162">
        <v>0.11805172761344</v>
      </c>
      <c r="D162">
        <v>-3.9312868212183398E-3</v>
      </c>
      <c r="E162">
        <v>-0.20908941451607499</v>
      </c>
      <c r="F162">
        <v>0.35322690322414202</v>
      </c>
      <c r="G162">
        <v>-0.111069165301971</v>
      </c>
      <c r="H162">
        <v>0.109670923302956</v>
      </c>
      <c r="I162">
        <v>0.125692384881228</v>
      </c>
      <c r="J162">
        <v>1</v>
      </c>
      <c r="K162">
        <v>0.24549835060474101</v>
      </c>
      <c r="L162">
        <v>0.53104567158159799</v>
      </c>
      <c r="M162">
        <v>-0.13890126394233901</v>
      </c>
      <c r="N162">
        <v>0.39871934329465297</v>
      </c>
      <c r="O162">
        <v>3.1943803899836601E-2</v>
      </c>
      <c r="P162">
        <v>0.21948873530454699</v>
      </c>
      <c r="Q162">
        <v>9.28843890688528E-3</v>
      </c>
      <c r="R162">
        <v>-6.3427808396112395E-2</v>
      </c>
      <c r="S162">
        <v>-0.28125796194279401</v>
      </c>
      <c r="T162">
        <v>0.385549399459088</v>
      </c>
      <c r="U162" t="s">
        <v>380</v>
      </c>
    </row>
    <row r="163" spans="1:21" x14ac:dyDescent="0.45">
      <c r="A163" t="s">
        <v>1132</v>
      </c>
      <c r="B163">
        <v>3.9063584993406501E-2</v>
      </c>
      <c r="C163">
        <v>5.2933411726169298E-2</v>
      </c>
      <c r="D163">
        <v>3.9246289920057499E-2</v>
      </c>
      <c r="E163">
        <v>-8.7266625965511296E-2</v>
      </c>
      <c r="F163">
        <v>0.27989718457193702</v>
      </c>
      <c r="G163">
        <v>-8.2301776845982902E-2</v>
      </c>
      <c r="H163">
        <v>0.20972566057536501</v>
      </c>
      <c r="I163">
        <v>0.123295492132526</v>
      </c>
      <c r="J163">
        <v>0.24549835060474101</v>
      </c>
      <c r="K163">
        <v>1</v>
      </c>
      <c r="L163">
        <v>-5.90272504216154E-3</v>
      </c>
      <c r="M163">
        <v>0.63593713977521404</v>
      </c>
      <c r="N163">
        <v>-6.7272691368847601E-2</v>
      </c>
      <c r="O163">
        <v>0.15188062679332301</v>
      </c>
      <c r="P163">
        <v>0.27425867564926398</v>
      </c>
      <c r="Q163">
        <v>-6.9237911968179397E-2</v>
      </c>
      <c r="R163">
        <v>-1.87845106480585E-2</v>
      </c>
      <c r="S163">
        <v>-0.115924624603089</v>
      </c>
      <c r="T163">
        <v>0.19875349979123999</v>
      </c>
      <c r="U163" t="s">
        <v>1132</v>
      </c>
    </row>
    <row r="164" spans="1:21" x14ac:dyDescent="0.45">
      <c r="A164" t="s">
        <v>1133</v>
      </c>
      <c r="B164">
        <v>1.5459737929814201E-2</v>
      </c>
      <c r="C164">
        <v>-4.5715233716548301E-2</v>
      </c>
      <c r="D164">
        <v>6.2064291959538997E-2</v>
      </c>
      <c r="E164">
        <v>0.12419272952065299</v>
      </c>
      <c r="F164">
        <v>-0.153514245209765</v>
      </c>
      <c r="G164">
        <v>3.4385864796975397E-2</v>
      </c>
      <c r="H164">
        <v>-0.105948301225602</v>
      </c>
      <c r="I164">
        <v>-9.3971419655985003E-2</v>
      </c>
      <c r="J164">
        <v>0.53104567158159799</v>
      </c>
      <c r="K164">
        <v>-5.90272504216154E-3</v>
      </c>
      <c r="L164">
        <v>1</v>
      </c>
      <c r="M164">
        <v>-0.29578287802348802</v>
      </c>
      <c r="N164">
        <v>0.36285963980379599</v>
      </c>
      <c r="O164">
        <v>-0.11832676566283799</v>
      </c>
      <c r="P164">
        <v>-2.4627574227576499E-2</v>
      </c>
      <c r="Q164">
        <v>0.140894425232403</v>
      </c>
      <c r="R164">
        <v>0.13014893988964699</v>
      </c>
      <c r="S164">
        <v>-0.37045099916424901</v>
      </c>
      <c r="T164">
        <v>-1.5431512573678301E-2</v>
      </c>
      <c r="U164" t="s">
        <v>1133</v>
      </c>
    </row>
    <row r="165" spans="1:21" x14ac:dyDescent="0.45">
      <c r="A165" t="s">
        <v>1134</v>
      </c>
      <c r="B165">
        <v>0.11694583683981501</v>
      </c>
      <c r="C165">
        <v>8.9560577946927594E-2</v>
      </c>
      <c r="D165">
        <v>-2.91671440076719E-2</v>
      </c>
      <c r="E165">
        <v>-0.15836196946613401</v>
      </c>
      <c r="F165">
        <v>0.35764205493918899</v>
      </c>
      <c r="G165">
        <v>-8.0366708657137395E-2</v>
      </c>
      <c r="H165">
        <v>0.20830985009573899</v>
      </c>
      <c r="I165">
        <v>0.13467164464909001</v>
      </c>
      <c r="J165">
        <v>-0.13890126394233901</v>
      </c>
      <c r="K165">
        <v>0.63593713977521404</v>
      </c>
      <c r="L165">
        <v>-0.29578287802348802</v>
      </c>
      <c r="M165">
        <v>1</v>
      </c>
      <c r="N165">
        <v>-0.120168998715923</v>
      </c>
      <c r="O165">
        <v>0.39240522760316399</v>
      </c>
      <c r="P165">
        <v>0.42044339825312599</v>
      </c>
      <c r="Q165">
        <v>9.4891551156781398E-2</v>
      </c>
      <c r="R165">
        <v>0.173391941517403</v>
      </c>
      <c r="S165">
        <v>-4.4531617530046398E-2</v>
      </c>
      <c r="T165">
        <v>0.18995729516071699</v>
      </c>
      <c r="U165" t="s">
        <v>1134</v>
      </c>
    </row>
    <row r="166" spans="1:21" x14ac:dyDescent="0.45">
      <c r="A166" t="s">
        <v>1135</v>
      </c>
      <c r="B166">
        <v>0.35105771861981</v>
      </c>
      <c r="C166">
        <v>0.28216425122838201</v>
      </c>
      <c r="D166">
        <v>-8.1349453828489706E-3</v>
      </c>
      <c r="E166">
        <v>-0.17212659413690401</v>
      </c>
      <c r="F166">
        <v>0.31301465000197698</v>
      </c>
      <c r="G166">
        <v>-5.0062616469607399E-2</v>
      </c>
      <c r="H166">
        <v>3.4909667582660703E-2</v>
      </c>
      <c r="I166">
        <v>0.10825372516432701</v>
      </c>
      <c r="J166">
        <v>0.39871934329465297</v>
      </c>
      <c r="K166">
        <v>-6.7272691368847601E-2</v>
      </c>
      <c r="L166">
        <v>0.36285963980379599</v>
      </c>
      <c r="M166">
        <v>-0.120168998715923</v>
      </c>
      <c r="N166">
        <v>1</v>
      </c>
      <c r="O166">
        <v>6.2889331829382306E-2</v>
      </c>
      <c r="P166">
        <v>0.214384164404224</v>
      </c>
      <c r="Q166">
        <v>0.183252224728221</v>
      </c>
      <c r="R166">
        <v>0.27665299749970201</v>
      </c>
      <c r="S166">
        <v>-0.45525671164737402</v>
      </c>
      <c r="T166">
        <v>0.398296311777533</v>
      </c>
      <c r="U166" t="s">
        <v>1135</v>
      </c>
    </row>
    <row r="167" spans="1:21" x14ac:dyDescent="0.45">
      <c r="A167" t="s">
        <v>381</v>
      </c>
      <c r="B167">
        <v>-4.1411281711906597E-2</v>
      </c>
      <c r="C167">
        <v>-3.5646298619490001E-2</v>
      </c>
      <c r="D167">
        <v>-0.15036670850276701</v>
      </c>
      <c r="E167">
        <v>-0.14973931021890999</v>
      </c>
      <c r="F167">
        <v>0.178857739913968</v>
      </c>
      <c r="G167">
        <v>4.9344910701638697E-2</v>
      </c>
      <c r="H167">
        <v>7.1083964335728306E-2</v>
      </c>
      <c r="I167">
        <v>4.2113830601450297E-2</v>
      </c>
      <c r="J167">
        <v>3.1943803899836601E-2</v>
      </c>
      <c r="K167">
        <v>0.15188062679332301</v>
      </c>
      <c r="L167">
        <v>-0.11832676566283799</v>
      </c>
      <c r="M167">
        <v>0.39240522760316399</v>
      </c>
      <c r="N167">
        <v>6.2889331829382306E-2</v>
      </c>
      <c r="O167">
        <v>1</v>
      </c>
      <c r="P167">
        <v>0.19537364787943901</v>
      </c>
      <c r="Q167">
        <v>-2.7486525555746499E-2</v>
      </c>
      <c r="R167">
        <v>0.13849567634854501</v>
      </c>
      <c r="S167">
        <v>-0.14786901457565699</v>
      </c>
      <c r="T167">
        <v>9.4839822615650701E-2</v>
      </c>
      <c r="U167" t="s">
        <v>381</v>
      </c>
    </row>
    <row r="168" spans="1:21" x14ac:dyDescent="0.45">
      <c r="A168" t="s">
        <v>382</v>
      </c>
      <c r="B168">
        <v>0.140178653880629</v>
      </c>
      <c r="C168">
        <v>0.22468646513167501</v>
      </c>
      <c r="D168">
        <v>0.124030785424612</v>
      </c>
      <c r="E168">
        <v>-0.19101470803408299</v>
      </c>
      <c r="F168">
        <v>0.50794698490816004</v>
      </c>
      <c r="G168">
        <v>-0.28126446249326897</v>
      </c>
      <c r="H168">
        <v>-6.5374674272557304E-2</v>
      </c>
      <c r="I168">
        <v>-3.6105939301484001E-2</v>
      </c>
      <c r="J168">
        <v>0.21948873530454699</v>
      </c>
      <c r="K168">
        <v>0.27425867564926398</v>
      </c>
      <c r="L168">
        <v>-2.4627574227576499E-2</v>
      </c>
      <c r="M168">
        <v>0.42044339825312599</v>
      </c>
      <c r="N168">
        <v>0.214384164404224</v>
      </c>
      <c r="O168">
        <v>0.19537364787943901</v>
      </c>
      <c r="P168">
        <v>1</v>
      </c>
      <c r="Q168">
        <v>0.46133299803887101</v>
      </c>
      <c r="R168">
        <v>0.25649348716367998</v>
      </c>
      <c r="S168">
        <v>-0.32146641318172697</v>
      </c>
      <c r="T168">
        <v>0.56089838402949199</v>
      </c>
      <c r="U168" t="s">
        <v>382</v>
      </c>
    </row>
    <row r="169" spans="1:21" x14ac:dyDescent="0.45">
      <c r="A169" t="s">
        <v>383</v>
      </c>
      <c r="B169">
        <v>-2.49022015980126E-2</v>
      </c>
      <c r="C169">
        <v>7.0866462623351695E-2</v>
      </c>
      <c r="D169">
        <v>0.14650587257696801</v>
      </c>
      <c r="E169">
        <v>-7.7594897117195499E-2</v>
      </c>
      <c r="F169">
        <v>7.0128554379478306E-2</v>
      </c>
      <c r="G169">
        <v>-8.69613035055882E-2</v>
      </c>
      <c r="H169">
        <v>-4.3607431670112197E-2</v>
      </c>
      <c r="I169">
        <v>-1.0690244034940399E-2</v>
      </c>
      <c r="J169">
        <v>9.28843890688528E-3</v>
      </c>
      <c r="K169">
        <v>-6.9237911968179397E-2</v>
      </c>
      <c r="L169">
        <v>0.140894425232403</v>
      </c>
      <c r="M169">
        <v>9.4891551156781398E-2</v>
      </c>
      <c r="N169">
        <v>0.183252224728221</v>
      </c>
      <c r="O169">
        <v>-2.7486525555746499E-2</v>
      </c>
      <c r="P169">
        <v>0.46133299803887101</v>
      </c>
      <c r="Q169">
        <v>1</v>
      </c>
      <c r="R169">
        <v>0.75574358606637804</v>
      </c>
      <c r="S169">
        <v>-0.42401607284385401</v>
      </c>
      <c r="T169">
        <v>0.201232817751229</v>
      </c>
      <c r="U169" t="s">
        <v>383</v>
      </c>
    </row>
    <row r="170" spans="1:21" x14ac:dyDescent="0.45">
      <c r="A170" t="s">
        <v>385</v>
      </c>
      <c r="B170">
        <v>2.2426252327664001E-2</v>
      </c>
      <c r="C170">
        <v>-1.7014316904762499E-2</v>
      </c>
      <c r="D170">
        <v>-5.3494971563051497E-2</v>
      </c>
      <c r="E170">
        <v>-9.4562488970520095E-2</v>
      </c>
      <c r="F170">
        <v>0.12859645552673399</v>
      </c>
      <c r="G170">
        <v>-5.5229988924513597E-3</v>
      </c>
      <c r="H170">
        <v>6.7374959148003899E-2</v>
      </c>
      <c r="I170">
        <v>6.5122585072483294E-2</v>
      </c>
      <c r="J170">
        <v>-6.3427808396112395E-2</v>
      </c>
      <c r="K170">
        <v>-1.87845106480585E-2</v>
      </c>
      <c r="L170">
        <v>0.13014893988964699</v>
      </c>
      <c r="M170">
        <v>0.173391941517403</v>
      </c>
      <c r="N170">
        <v>0.27665299749970201</v>
      </c>
      <c r="O170">
        <v>0.13849567634854501</v>
      </c>
      <c r="P170">
        <v>0.25649348716367998</v>
      </c>
      <c r="Q170">
        <v>0.75574358606637804</v>
      </c>
      <c r="R170">
        <v>1</v>
      </c>
      <c r="S170">
        <v>-0.47051416085970699</v>
      </c>
      <c r="T170">
        <v>0.25543638020671999</v>
      </c>
      <c r="U170" t="s">
        <v>385</v>
      </c>
    </row>
    <row r="171" spans="1:21" x14ac:dyDescent="0.45">
      <c r="A171" t="s">
        <v>408</v>
      </c>
      <c r="B171">
        <v>-0.10592825533846099</v>
      </c>
      <c r="C171">
        <v>-9.0750047285583696E-2</v>
      </c>
      <c r="D171">
        <v>5.4184003814295799E-2</v>
      </c>
      <c r="E171">
        <v>0.27444683731976199</v>
      </c>
      <c r="F171">
        <v>-0.41446828101986999</v>
      </c>
      <c r="G171">
        <v>6.1300996747457301E-2</v>
      </c>
      <c r="H171">
        <v>-0.18020386490795201</v>
      </c>
      <c r="I171">
        <v>-0.18052844515803801</v>
      </c>
      <c r="J171">
        <v>-0.28125796194279401</v>
      </c>
      <c r="K171">
        <v>-0.115924624603089</v>
      </c>
      <c r="L171">
        <v>-0.37045099916424901</v>
      </c>
      <c r="M171">
        <v>-4.4531617530046398E-2</v>
      </c>
      <c r="N171">
        <v>-0.45525671164737402</v>
      </c>
      <c r="O171">
        <v>-0.14786901457565699</v>
      </c>
      <c r="P171">
        <v>-0.32146641318172697</v>
      </c>
      <c r="Q171">
        <v>-0.42401607284385401</v>
      </c>
      <c r="R171">
        <v>-0.47051416085970699</v>
      </c>
      <c r="S171">
        <v>1</v>
      </c>
      <c r="T171">
        <v>-0.51169194235433102</v>
      </c>
      <c r="U171" t="s">
        <v>408</v>
      </c>
    </row>
    <row r="172" spans="1:21" x14ac:dyDescent="0.45">
      <c r="A172" t="s">
        <v>526</v>
      </c>
      <c r="B172">
        <v>7.4455672141262405E-2</v>
      </c>
      <c r="C172">
        <v>0.27191266124544999</v>
      </c>
      <c r="D172">
        <v>-0.10306027093930401</v>
      </c>
      <c r="E172">
        <v>-0.61071182174898397</v>
      </c>
      <c r="F172">
        <v>0.91255249713751396</v>
      </c>
      <c r="G172">
        <v>-0.253620524258242</v>
      </c>
      <c r="H172">
        <v>0.48110792191722501</v>
      </c>
      <c r="I172">
        <v>0.379346490740186</v>
      </c>
      <c r="J172">
        <v>0.385549399459088</v>
      </c>
      <c r="K172">
        <v>0.19875349979123999</v>
      </c>
      <c r="L172">
        <v>-1.5431512573678301E-2</v>
      </c>
      <c r="M172">
        <v>0.18995729516071699</v>
      </c>
      <c r="N172">
        <v>0.398296311777533</v>
      </c>
      <c r="O172">
        <v>9.4839822615650701E-2</v>
      </c>
      <c r="P172">
        <v>0.56089838402949199</v>
      </c>
      <c r="Q172">
        <v>0.201232817751229</v>
      </c>
      <c r="R172">
        <v>0.25543638020671999</v>
      </c>
      <c r="S172">
        <v>-0.51169194235433102</v>
      </c>
      <c r="T172">
        <v>1</v>
      </c>
      <c r="U172" t="s">
        <v>526</v>
      </c>
    </row>
  </sheetData>
  <mergeCells count="12">
    <mergeCell ref="M42:M43"/>
    <mergeCell ref="B42:B43"/>
    <mergeCell ref="C42:C43"/>
    <mergeCell ref="D42:D43"/>
    <mergeCell ref="E42:E43"/>
    <mergeCell ref="F42:F43"/>
    <mergeCell ref="G42:G43"/>
    <mergeCell ref="H42:H43"/>
    <mergeCell ref="I42:I43"/>
    <mergeCell ref="J42:J43"/>
    <mergeCell ref="K42:K43"/>
    <mergeCell ref="L42:L43"/>
  </mergeCells>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19"/>
  <sheetViews>
    <sheetView workbookViewId="0">
      <selection sqref="A1:G19"/>
    </sheetView>
  </sheetViews>
  <sheetFormatPr defaultRowHeight="14.25" x14ac:dyDescent="0.45"/>
  <sheetData>
    <row r="1" spans="1:7" x14ac:dyDescent="0.45">
      <c r="B1" s="93" t="s">
        <v>199</v>
      </c>
      <c r="C1" s="93"/>
      <c r="D1" s="93"/>
      <c r="E1" s="93" t="s">
        <v>200</v>
      </c>
      <c r="F1" s="93"/>
      <c r="G1" s="93"/>
    </row>
    <row r="2" spans="1:7" x14ac:dyDescent="0.45">
      <c r="B2" t="s">
        <v>127</v>
      </c>
      <c r="C2" t="s">
        <v>201</v>
      </c>
      <c r="D2" t="s">
        <v>193</v>
      </c>
      <c r="E2" t="s">
        <v>127</v>
      </c>
      <c r="F2" t="s">
        <v>146</v>
      </c>
      <c r="G2" t="s">
        <v>193</v>
      </c>
    </row>
    <row r="3" spans="1:7" x14ac:dyDescent="0.45">
      <c r="A3" t="s">
        <v>181</v>
      </c>
      <c r="B3" s="3">
        <v>7.9115000000000005E-2</v>
      </c>
      <c r="C3" s="3">
        <v>-17.350556999999998</v>
      </c>
      <c r="D3" s="3">
        <v>-13.409418000000001</v>
      </c>
      <c r="E3" s="3">
        <v>-0.39841399999999999</v>
      </c>
      <c r="F3" s="3">
        <v>-11.911758000000001</v>
      </c>
      <c r="G3" s="3">
        <v>-14.001238000000001</v>
      </c>
    </row>
    <row r="4" spans="1:7" x14ac:dyDescent="0.45">
      <c r="B4" s="3">
        <v>0.97399999999999998</v>
      </c>
      <c r="C4" s="3">
        <v>0</v>
      </c>
      <c r="D4" s="3">
        <v>4.3999999999999997E-2</v>
      </c>
      <c r="E4" s="3">
        <v>0.85399999999999998</v>
      </c>
      <c r="F4" s="3">
        <v>0</v>
      </c>
      <c r="G4" s="3">
        <v>5.0000000000000001E-3</v>
      </c>
    </row>
    <row r="5" spans="1:7" x14ac:dyDescent="0.45">
      <c r="A5" t="s">
        <v>182</v>
      </c>
      <c r="B5" s="3">
        <v>-0.33961799999999998</v>
      </c>
      <c r="C5" s="3">
        <v>1.493104</v>
      </c>
      <c r="D5" s="3">
        <v>0.258718</v>
      </c>
      <c r="E5" s="3">
        <v>-0.30374600000000002</v>
      </c>
      <c r="F5" s="3">
        <v>1.068816</v>
      </c>
      <c r="G5" s="3">
        <v>0.40695300000000001</v>
      </c>
    </row>
    <row r="6" spans="1:7" x14ac:dyDescent="0.45">
      <c r="B6" s="3">
        <v>3.0000000000000001E-3</v>
      </c>
      <c r="C6" s="3">
        <v>0</v>
      </c>
      <c r="D6" s="3">
        <v>0.312</v>
      </c>
      <c r="E6" s="3">
        <v>1E-3</v>
      </c>
      <c r="F6" s="3">
        <v>0</v>
      </c>
      <c r="G6" s="3">
        <v>1.2999999999999999E-2</v>
      </c>
    </row>
    <row r="7" spans="1:7" x14ac:dyDescent="0.45">
      <c r="A7" t="s">
        <v>183</v>
      </c>
      <c r="B7" s="3">
        <v>1.972642</v>
      </c>
      <c r="C7" s="3">
        <v>-1.5102420000000001</v>
      </c>
      <c r="D7" s="3">
        <v>3.7634729999999998</v>
      </c>
      <c r="E7" s="3">
        <v>-3.238826</v>
      </c>
      <c r="F7" s="3">
        <v>-0.172235</v>
      </c>
      <c r="G7" s="3">
        <v>2.0119180000000001</v>
      </c>
    </row>
    <row r="8" spans="1:7" x14ac:dyDescent="0.45">
      <c r="B8" s="3">
        <v>4.0000000000000001E-3</v>
      </c>
      <c r="C8" s="3">
        <v>1.9E-2</v>
      </c>
      <c r="D8" s="3">
        <v>7.0000000000000001E-3</v>
      </c>
      <c r="E8" s="3">
        <v>0</v>
      </c>
      <c r="F8" s="3">
        <v>0.61199999999999999</v>
      </c>
      <c r="G8" s="3">
        <v>2E-3</v>
      </c>
    </row>
    <row r="9" spans="1:7" x14ac:dyDescent="0.45">
      <c r="A9" t="s">
        <v>185</v>
      </c>
      <c r="B9" s="3">
        <v>-2.1214200000000001</v>
      </c>
      <c r="C9" s="3">
        <v>3.077874</v>
      </c>
      <c r="D9" s="3">
        <v>-1.0766039999999999</v>
      </c>
      <c r="E9" s="3">
        <v>-0.16076099999999999</v>
      </c>
      <c r="F9" s="3">
        <v>1.2215819999999999</v>
      </c>
      <c r="G9" s="3">
        <v>-1.2567E-2</v>
      </c>
    </row>
    <row r="10" spans="1:7" x14ac:dyDescent="0.45">
      <c r="B10" s="3">
        <v>0</v>
      </c>
      <c r="C10" s="3">
        <v>0</v>
      </c>
      <c r="D10" s="3">
        <v>0.20599999999999999</v>
      </c>
      <c r="E10" s="3">
        <v>0.39200000000000002</v>
      </c>
      <c r="F10" s="3">
        <v>0</v>
      </c>
      <c r="G10" s="3">
        <v>0.97299999999999998</v>
      </c>
    </row>
    <row r="11" spans="1:7" x14ac:dyDescent="0.45">
      <c r="A11" t="s">
        <v>188</v>
      </c>
      <c r="B11" s="3">
        <v>-1.662318</v>
      </c>
      <c r="C11" s="3">
        <v>-0.40552899999999997</v>
      </c>
      <c r="D11" s="3">
        <v>-1.488917</v>
      </c>
      <c r="E11" s="3">
        <v>-1.6018209999999999</v>
      </c>
      <c r="F11" s="3">
        <v>-0.83944099999999999</v>
      </c>
      <c r="G11" s="3">
        <v>-1.446699</v>
      </c>
    </row>
    <row r="12" spans="1:7" x14ac:dyDescent="0.45">
      <c r="B12" s="3">
        <v>0</v>
      </c>
      <c r="C12" s="3">
        <v>0</v>
      </c>
      <c r="D12" s="3">
        <v>1E-3</v>
      </c>
      <c r="E12" s="3">
        <v>0</v>
      </c>
      <c r="F12" s="3">
        <v>0</v>
      </c>
      <c r="G12" s="3">
        <v>0</v>
      </c>
    </row>
    <row r="13" spans="1:7" x14ac:dyDescent="0.45">
      <c r="A13" t="s">
        <v>194</v>
      </c>
      <c r="B13" s="3"/>
      <c r="C13" s="3"/>
      <c r="D13" s="3"/>
      <c r="E13" s="3">
        <v>-9.3812850000000001</v>
      </c>
      <c r="F13" s="3">
        <v>-24.288739</v>
      </c>
      <c r="G13" s="3">
        <v>-16.614121000000001</v>
      </c>
    </row>
    <row r="14" spans="1:7" x14ac:dyDescent="0.45">
      <c r="B14" s="3"/>
      <c r="C14" s="3"/>
      <c r="D14" s="3"/>
      <c r="E14" s="3">
        <v>0</v>
      </c>
      <c r="F14" s="3">
        <v>0</v>
      </c>
      <c r="G14" s="3">
        <v>0</v>
      </c>
    </row>
    <row r="15" spans="1:7" x14ac:dyDescent="0.45">
      <c r="A15" t="s">
        <v>195</v>
      </c>
      <c r="B15" s="3">
        <v>2.0094120000000002</v>
      </c>
      <c r="C15" s="3">
        <v>-23.004652</v>
      </c>
      <c r="D15" s="3">
        <v>-16.774359</v>
      </c>
      <c r="E15" s="3">
        <v>7.0897829999999997</v>
      </c>
      <c r="F15" s="3">
        <v>-20.175041</v>
      </c>
      <c r="G15" s="3">
        <v>-10.181571999999999</v>
      </c>
    </row>
    <row r="16" spans="1:7" x14ac:dyDescent="0.45">
      <c r="B16" s="3">
        <v>0.46</v>
      </c>
      <c r="C16" s="3">
        <v>0</v>
      </c>
      <c r="D16" s="3">
        <v>2E-3</v>
      </c>
      <c r="E16" s="3">
        <v>1.0999999999999999E-2</v>
      </c>
      <c r="F16" s="3">
        <v>0</v>
      </c>
      <c r="G16" s="3">
        <v>4.1000000000000002E-2</v>
      </c>
    </row>
    <row r="17" spans="1:7" x14ac:dyDescent="0.45">
      <c r="A17" t="s">
        <v>196</v>
      </c>
      <c r="B17" t="s">
        <v>217</v>
      </c>
      <c r="C17" t="s">
        <v>217</v>
      </c>
      <c r="D17" t="s">
        <v>217</v>
      </c>
      <c r="E17" t="s">
        <v>217</v>
      </c>
      <c r="F17" t="s">
        <v>217</v>
      </c>
      <c r="G17" t="s">
        <v>217</v>
      </c>
    </row>
    <row r="18" spans="1:7" x14ac:dyDescent="0.45">
      <c r="A18" t="s">
        <v>197</v>
      </c>
      <c r="B18">
        <v>900</v>
      </c>
      <c r="C18">
        <v>300</v>
      </c>
      <c r="D18">
        <v>135</v>
      </c>
      <c r="E18">
        <v>1475</v>
      </c>
      <c r="F18">
        <v>452</v>
      </c>
      <c r="G18">
        <v>230</v>
      </c>
    </row>
    <row r="19" spans="1:7" x14ac:dyDescent="0.45">
      <c r="A19" t="s">
        <v>198</v>
      </c>
      <c r="B19" s="3">
        <v>0.44069999999999998</v>
      </c>
      <c r="C19" s="3">
        <v>0.61356999999999995</v>
      </c>
      <c r="D19" s="3">
        <v>0.65803</v>
      </c>
      <c r="E19" s="3">
        <v>0.47303000000000001</v>
      </c>
      <c r="F19" s="3">
        <v>0.61980000000000002</v>
      </c>
      <c r="G19" s="3">
        <v>0.61460999999999999</v>
      </c>
    </row>
  </sheetData>
  <mergeCells count="2">
    <mergeCell ref="B1:D1"/>
    <mergeCell ref="E1:G1"/>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41"/>
  <sheetViews>
    <sheetView workbookViewId="0">
      <selection sqref="A1:G41"/>
    </sheetView>
  </sheetViews>
  <sheetFormatPr defaultRowHeight="14.25" x14ac:dyDescent="0.45"/>
  <sheetData>
    <row r="1" spans="1:15" x14ac:dyDescent="0.45">
      <c r="B1" s="87" t="s">
        <v>218</v>
      </c>
      <c r="C1" s="87"/>
      <c r="D1" s="87"/>
      <c r="E1" s="87"/>
      <c r="F1" s="87"/>
      <c r="G1" s="93"/>
    </row>
    <row r="2" spans="1:15" x14ac:dyDescent="0.45">
      <c r="B2" s="93" t="s">
        <v>199</v>
      </c>
      <c r="C2" s="93"/>
      <c r="D2" s="93"/>
      <c r="E2" s="93" t="s">
        <v>200</v>
      </c>
      <c r="F2" s="93"/>
      <c r="G2" s="93"/>
      <c r="J2" s="93" t="s">
        <v>199</v>
      </c>
      <c r="K2" s="93"/>
      <c r="L2" s="93"/>
      <c r="M2" s="93" t="s">
        <v>200</v>
      </c>
      <c r="N2" s="93"/>
      <c r="O2" s="93"/>
    </row>
    <row r="3" spans="1:15" x14ac:dyDescent="0.45">
      <c r="B3" t="s">
        <v>127</v>
      </c>
      <c r="C3" t="s">
        <v>201</v>
      </c>
      <c r="D3" t="s">
        <v>193</v>
      </c>
      <c r="E3" t="s">
        <v>127</v>
      </c>
      <c r="F3" t="s">
        <v>146</v>
      </c>
      <c r="G3" t="s">
        <v>193</v>
      </c>
      <c r="J3" t="s">
        <v>127</v>
      </c>
      <c r="K3" t="s">
        <v>201</v>
      </c>
      <c r="L3" t="s">
        <v>193</v>
      </c>
      <c r="M3" t="s">
        <v>127</v>
      </c>
      <c r="N3" t="s">
        <v>146</v>
      </c>
      <c r="O3" t="s">
        <v>193</v>
      </c>
    </row>
    <row r="4" spans="1:15" x14ac:dyDescent="0.45">
      <c r="A4" t="s">
        <v>181</v>
      </c>
      <c r="B4" s="3">
        <v>5.9253689999999999</v>
      </c>
      <c r="C4" s="3">
        <v>-17.350556999999998</v>
      </c>
      <c r="D4" s="3">
        <v>-12.644018000000001</v>
      </c>
      <c r="E4" s="3">
        <v>4.6685140000000001</v>
      </c>
      <c r="F4" s="3">
        <v>-10.353014</v>
      </c>
      <c r="G4" s="3">
        <v>-13.175755000000001</v>
      </c>
      <c r="I4" t="s">
        <v>181</v>
      </c>
      <c r="J4" s="3">
        <v>7.9115000000000005E-2</v>
      </c>
      <c r="K4" s="3">
        <v>-17.350556999999998</v>
      </c>
      <c r="L4" s="3">
        <v>-13.409418000000001</v>
      </c>
      <c r="M4" s="3">
        <v>-0.39841399999999999</v>
      </c>
      <c r="N4" s="3">
        <v>-11.911758000000001</v>
      </c>
      <c r="O4" s="3">
        <v>-14.001238000000001</v>
      </c>
    </row>
    <row r="5" spans="1:15" x14ac:dyDescent="0.45">
      <c r="B5" s="3">
        <v>0.14000000000000001</v>
      </c>
      <c r="C5" s="3">
        <v>0</v>
      </c>
      <c r="D5" s="3">
        <v>8.5999999999999993E-2</v>
      </c>
      <c r="E5" s="3">
        <v>0.17199999999999999</v>
      </c>
      <c r="F5" s="3">
        <v>0</v>
      </c>
      <c r="G5" s="3">
        <v>1.2E-2</v>
      </c>
      <c r="J5" s="3">
        <v>0.97399999999999998</v>
      </c>
      <c r="K5" s="3">
        <v>0</v>
      </c>
      <c r="L5" s="3">
        <v>4.3999999999999997E-2</v>
      </c>
      <c r="M5" s="3">
        <v>0.85399999999999998</v>
      </c>
      <c r="N5" s="3">
        <v>0</v>
      </c>
      <c r="O5" s="3">
        <v>5.0000000000000001E-3</v>
      </c>
    </row>
    <row r="6" spans="1:15" x14ac:dyDescent="0.45">
      <c r="A6" t="s">
        <v>182</v>
      </c>
      <c r="B6" s="3">
        <v>-0.60803499999999999</v>
      </c>
      <c r="C6" s="3">
        <v>1.493104</v>
      </c>
      <c r="D6" s="3">
        <v>0.25188300000000002</v>
      </c>
      <c r="E6" s="3">
        <v>-0.56581400000000004</v>
      </c>
      <c r="F6" s="3">
        <v>1.0293540000000001</v>
      </c>
      <c r="G6" s="3">
        <v>0.39481899999999998</v>
      </c>
      <c r="I6" t="s">
        <v>182</v>
      </c>
      <c r="J6" s="3">
        <v>-0.33961799999999998</v>
      </c>
      <c r="K6" s="3">
        <v>1.493104</v>
      </c>
      <c r="L6" s="3">
        <v>0.258718</v>
      </c>
      <c r="M6" s="3">
        <v>-0.30374600000000002</v>
      </c>
      <c r="N6" s="3">
        <v>1.068816</v>
      </c>
      <c r="O6" s="3">
        <v>0.40695300000000001</v>
      </c>
    </row>
    <row r="7" spans="1:15" x14ac:dyDescent="0.45">
      <c r="B7" s="3">
        <v>1E-3</v>
      </c>
      <c r="C7" s="3">
        <v>0</v>
      </c>
      <c r="D7" s="3">
        <v>0.38600000000000001</v>
      </c>
      <c r="E7" s="3">
        <v>0</v>
      </c>
      <c r="F7" s="3">
        <v>0</v>
      </c>
      <c r="G7" s="3">
        <v>2.9000000000000001E-2</v>
      </c>
      <c r="J7" s="3">
        <v>3.0000000000000001E-3</v>
      </c>
      <c r="K7" s="3">
        <v>0</v>
      </c>
      <c r="L7" s="3">
        <v>0.312</v>
      </c>
      <c r="M7" s="3">
        <v>1E-3</v>
      </c>
      <c r="N7" s="3">
        <v>0</v>
      </c>
      <c r="O7" s="3">
        <v>1.2999999999999999E-2</v>
      </c>
    </row>
    <row r="8" spans="1:15" x14ac:dyDescent="0.45">
      <c r="A8" t="s">
        <v>183</v>
      </c>
      <c r="B8" s="3">
        <v>2.8806400000000001</v>
      </c>
      <c r="C8" s="3">
        <v>-1.5102420000000001</v>
      </c>
      <c r="D8" s="3">
        <v>4.1655600000000002</v>
      </c>
      <c r="E8" s="3">
        <v>-4.1882429999999999</v>
      </c>
      <c r="F8" s="3">
        <v>-0.31222499999999997</v>
      </c>
      <c r="G8" s="3">
        <v>2.0837599999999998</v>
      </c>
      <c r="I8" t="s">
        <v>183</v>
      </c>
      <c r="J8" s="3">
        <v>1.972642</v>
      </c>
      <c r="K8" s="3">
        <v>-1.5102420000000001</v>
      </c>
      <c r="L8" s="3">
        <v>3.7634729999999998</v>
      </c>
      <c r="M8" s="3">
        <v>-3.238826</v>
      </c>
      <c r="N8" s="3">
        <v>-0.172235</v>
      </c>
      <c r="O8" s="3">
        <v>2.0119180000000001</v>
      </c>
    </row>
    <row r="9" spans="1:15" x14ac:dyDescent="0.45">
      <c r="B9" s="3">
        <v>6.0000000000000001E-3</v>
      </c>
      <c r="C9" s="3">
        <v>1.9E-2</v>
      </c>
      <c r="D9" s="3">
        <v>7.0000000000000001E-3</v>
      </c>
      <c r="E9" s="3">
        <v>0</v>
      </c>
      <c r="F9" s="3">
        <v>0.33300000000000002</v>
      </c>
      <c r="G9" s="3">
        <v>4.0000000000000001E-3</v>
      </c>
      <c r="J9" s="3">
        <v>4.0000000000000001E-3</v>
      </c>
      <c r="K9" s="3">
        <v>1.9E-2</v>
      </c>
      <c r="L9" s="3">
        <v>7.0000000000000001E-3</v>
      </c>
      <c r="M9" s="3">
        <v>0</v>
      </c>
      <c r="N9" s="3">
        <v>0.61199999999999999</v>
      </c>
      <c r="O9" s="3">
        <v>2E-3</v>
      </c>
    </row>
    <row r="10" spans="1:15" x14ac:dyDescent="0.45">
      <c r="A10" t="s">
        <v>185</v>
      </c>
      <c r="B10" s="3">
        <v>-2.7637649999999998</v>
      </c>
      <c r="C10" s="3">
        <v>3.077874</v>
      </c>
      <c r="D10" s="3">
        <v>-1.254678</v>
      </c>
      <c r="E10" s="3">
        <v>-0.27959200000000001</v>
      </c>
      <c r="F10" s="3">
        <v>1.233846</v>
      </c>
      <c r="G10" s="3">
        <v>-7.6900999999999997E-2</v>
      </c>
      <c r="I10" t="s">
        <v>185</v>
      </c>
      <c r="J10" s="3">
        <v>-2.1214200000000001</v>
      </c>
      <c r="K10" s="3">
        <v>3.077874</v>
      </c>
      <c r="L10" s="3">
        <v>-1.0766039999999999</v>
      </c>
      <c r="M10" s="3">
        <v>-0.16076099999999999</v>
      </c>
      <c r="N10" s="3">
        <v>1.2215819999999999</v>
      </c>
      <c r="O10" s="3">
        <v>-1.2567E-2</v>
      </c>
    </row>
    <row r="11" spans="1:15" x14ac:dyDescent="0.45">
      <c r="B11" s="3">
        <v>0</v>
      </c>
      <c r="C11" s="3">
        <v>0</v>
      </c>
      <c r="D11" s="3">
        <v>0.19</v>
      </c>
      <c r="E11" s="3">
        <v>0.20899999999999999</v>
      </c>
      <c r="F11" s="3">
        <v>0</v>
      </c>
      <c r="G11" s="3">
        <v>0.85399999999999998</v>
      </c>
      <c r="J11" s="3">
        <v>0</v>
      </c>
      <c r="K11" s="3">
        <v>0</v>
      </c>
      <c r="L11" s="3">
        <v>0.20599999999999999</v>
      </c>
      <c r="M11" s="3">
        <v>0.39200000000000002</v>
      </c>
      <c r="N11" s="3">
        <v>0</v>
      </c>
      <c r="O11" s="3">
        <v>0.97299999999999998</v>
      </c>
    </row>
    <row r="12" spans="1:15" x14ac:dyDescent="0.45">
      <c r="A12" t="s">
        <v>188</v>
      </c>
      <c r="B12" s="3">
        <v>-2.3170009999999999</v>
      </c>
      <c r="C12" s="3">
        <v>-0.40552899999999997</v>
      </c>
      <c r="D12" s="3">
        <v>-1.55131</v>
      </c>
      <c r="E12" s="3">
        <v>-2.3575349999999999</v>
      </c>
      <c r="F12" s="3">
        <v>-0.82087299999999996</v>
      </c>
      <c r="G12" s="3">
        <v>-1.519352</v>
      </c>
      <c r="I12" t="s">
        <v>188</v>
      </c>
      <c r="J12" s="3">
        <v>-1.662318</v>
      </c>
      <c r="K12" s="3">
        <v>-0.40552899999999997</v>
      </c>
      <c r="L12" s="3">
        <v>-1.488917</v>
      </c>
      <c r="M12" s="3">
        <v>-1.6018209999999999</v>
      </c>
      <c r="N12" s="3">
        <v>-0.83944099999999999</v>
      </c>
      <c r="O12" s="3">
        <v>-1.446699</v>
      </c>
    </row>
    <row r="13" spans="1:15" x14ac:dyDescent="0.45">
      <c r="B13" s="3">
        <v>0</v>
      </c>
      <c r="C13" s="3">
        <v>0</v>
      </c>
      <c r="D13" s="3">
        <v>1E-3</v>
      </c>
      <c r="E13" s="3">
        <v>0</v>
      </c>
      <c r="F13" s="3">
        <v>0</v>
      </c>
      <c r="G13" s="3">
        <v>0</v>
      </c>
      <c r="J13" s="3">
        <v>0</v>
      </c>
      <c r="K13" s="3">
        <v>0</v>
      </c>
      <c r="L13" s="3">
        <v>1E-3</v>
      </c>
      <c r="M13" s="3">
        <v>0</v>
      </c>
      <c r="N13" s="3">
        <v>0</v>
      </c>
      <c r="O13" s="3">
        <v>0</v>
      </c>
    </row>
    <row r="14" spans="1:15" x14ac:dyDescent="0.45">
      <c r="A14" t="s">
        <v>194</v>
      </c>
      <c r="B14" s="3"/>
      <c r="C14" s="3"/>
      <c r="D14" s="3"/>
      <c r="E14" s="3">
        <v>-13.417064</v>
      </c>
      <c r="F14" s="3">
        <v>-24.053557999999999</v>
      </c>
      <c r="G14" s="3">
        <v>-16.914618000000001</v>
      </c>
      <c r="I14" t="s">
        <v>194</v>
      </c>
      <c r="J14" s="3"/>
      <c r="K14" s="3"/>
      <c r="L14" s="3"/>
      <c r="M14" s="3">
        <v>-9.3812850000000001</v>
      </c>
      <c r="N14" s="3">
        <v>-24.288739</v>
      </c>
      <c r="O14" s="3">
        <v>-16.614121000000001</v>
      </c>
    </row>
    <row r="15" spans="1:15" x14ac:dyDescent="0.45">
      <c r="B15" s="3"/>
      <c r="C15" s="3"/>
      <c r="D15" s="3"/>
      <c r="E15" s="3">
        <v>0</v>
      </c>
      <c r="F15" s="3">
        <v>0</v>
      </c>
      <c r="G15" s="3">
        <v>1E-3</v>
      </c>
      <c r="J15" s="3"/>
      <c r="K15" s="3"/>
      <c r="L15" s="3"/>
      <c r="M15" s="3">
        <v>0</v>
      </c>
      <c r="N15" s="3">
        <v>0</v>
      </c>
      <c r="O15" s="3">
        <v>0</v>
      </c>
    </row>
    <row r="16" spans="1:15" x14ac:dyDescent="0.45">
      <c r="A16" t="s">
        <v>195</v>
      </c>
      <c r="B16" s="3">
        <v>9.0525160000000007</v>
      </c>
      <c r="C16" s="3">
        <v>-23.004652</v>
      </c>
      <c r="D16" s="3">
        <v>-16.98725</v>
      </c>
      <c r="E16" s="3">
        <v>16.078264000000001</v>
      </c>
      <c r="F16" s="3">
        <v>-20.119256</v>
      </c>
      <c r="G16" s="3">
        <v>-9.2844949999999997</v>
      </c>
      <c r="I16" t="s">
        <v>195</v>
      </c>
      <c r="J16" s="3">
        <v>2.0094120000000002</v>
      </c>
      <c r="K16" s="3">
        <v>-23.004652</v>
      </c>
      <c r="L16" s="3">
        <v>-16.774359</v>
      </c>
      <c r="M16" s="3">
        <v>7.0897829999999997</v>
      </c>
      <c r="N16" s="3">
        <v>-20.175041</v>
      </c>
      <c r="O16" s="3">
        <v>-10.181571999999999</v>
      </c>
    </row>
    <row r="17" spans="1:15" x14ac:dyDescent="0.45">
      <c r="B17" s="3">
        <v>4.1000000000000002E-2</v>
      </c>
      <c r="C17" s="3">
        <v>0</v>
      </c>
      <c r="D17" s="3">
        <v>5.0000000000000001E-3</v>
      </c>
      <c r="E17" s="3">
        <v>0</v>
      </c>
      <c r="F17" s="3">
        <v>0</v>
      </c>
      <c r="G17" s="3">
        <v>8.3000000000000004E-2</v>
      </c>
      <c r="J17" s="3">
        <v>0.46</v>
      </c>
      <c r="K17" s="3">
        <v>0</v>
      </c>
      <c r="L17" s="3">
        <v>2E-3</v>
      </c>
      <c r="M17" s="3">
        <v>1.0999999999999999E-2</v>
      </c>
      <c r="N17" s="3">
        <v>0</v>
      </c>
      <c r="O17" s="3">
        <v>4.1000000000000002E-2</v>
      </c>
    </row>
    <row r="18" spans="1:15" x14ac:dyDescent="0.45">
      <c r="A18" t="s">
        <v>196</v>
      </c>
      <c r="B18" t="s">
        <v>217</v>
      </c>
      <c r="C18" t="s">
        <v>217</v>
      </c>
      <c r="D18" t="s">
        <v>217</v>
      </c>
      <c r="E18" t="s">
        <v>217</v>
      </c>
      <c r="F18" t="s">
        <v>217</v>
      </c>
      <c r="G18" t="s">
        <v>217</v>
      </c>
      <c r="I18" t="s">
        <v>196</v>
      </c>
      <c r="J18" t="s">
        <v>217</v>
      </c>
      <c r="K18" t="s">
        <v>217</v>
      </c>
      <c r="L18" t="s">
        <v>217</v>
      </c>
      <c r="M18" t="s">
        <v>217</v>
      </c>
      <c r="N18" t="s">
        <v>217</v>
      </c>
      <c r="O18" t="s">
        <v>217</v>
      </c>
    </row>
    <row r="19" spans="1:15" x14ac:dyDescent="0.45">
      <c r="A19" t="s">
        <v>197</v>
      </c>
      <c r="B19">
        <v>510</v>
      </c>
      <c r="C19">
        <v>300</v>
      </c>
      <c r="D19">
        <v>120</v>
      </c>
      <c r="E19">
        <v>778</v>
      </c>
      <c r="F19">
        <v>436</v>
      </c>
      <c r="G19">
        <v>208</v>
      </c>
      <c r="I19" t="s">
        <v>197</v>
      </c>
      <c r="J19">
        <v>900</v>
      </c>
      <c r="K19">
        <v>300</v>
      </c>
      <c r="L19">
        <v>135</v>
      </c>
      <c r="M19">
        <v>1475</v>
      </c>
      <c r="N19">
        <v>452</v>
      </c>
      <c r="O19">
        <v>230</v>
      </c>
    </row>
    <row r="20" spans="1:15" x14ac:dyDescent="0.45">
      <c r="A20" t="s">
        <v>198</v>
      </c>
      <c r="B20" s="3">
        <v>0.55113000000000001</v>
      </c>
      <c r="C20" s="3">
        <v>0.61356999999999995</v>
      </c>
      <c r="D20" s="3">
        <v>0.64339999999999997</v>
      </c>
      <c r="E20" s="3">
        <v>0.64237999999999995</v>
      </c>
      <c r="F20" s="3">
        <v>0.62429000000000001</v>
      </c>
      <c r="G20" s="3">
        <v>0.60175999999999996</v>
      </c>
      <c r="I20" t="s">
        <v>198</v>
      </c>
      <c r="J20" s="3">
        <v>0.44069999999999998</v>
      </c>
      <c r="K20" s="3">
        <v>0.61356999999999995</v>
      </c>
      <c r="L20" s="3">
        <v>0.65803</v>
      </c>
      <c r="M20" s="3">
        <v>0.47303000000000001</v>
      </c>
      <c r="N20" s="3">
        <v>0.61980000000000002</v>
      </c>
      <c r="O20" s="3">
        <v>0.61460999999999999</v>
      </c>
    </row>
    <row r="22" spans="1:15" x14ac:dyDescent="0.45">
      <c r="B22" s="87" t="s">
        <v>219</v>
      </c>
      <c r="C22" s="87"/>
      <c r="D22" s="87"/>
      <c r="E22" s="87"/>
      <c r="F22" s="87"/>
      <c r="G22" s="93"/>
    </row>
    <row r="23" spans="1:15" x14ac:dyDescent="0.45">
      <c r="B23" s="93" t="s">
        <v>199</v>
      </c>
      <c r="C23" s="93"/>
      <c r="D23" s="93"/>
      <c r="E23" s="93" t="s">
        <v>200</v>
      </c>
      <c r="F23" s="93"/>
      <c r="G23" s="93"/>
    </row>
    <row r="24" spans="1:15" x14ac:dyDescent="0.45">
      <c r="B24" t="s">
        <v>127</v>
      </c>
      <c r="C24" t="s">
        <v>201</v>
      </c>
      <c r="D24" t="s">
        <v>193</v>
      </c>
      <c r="E24" t="s">
        <v>127</v>
      </c>
      <c r="F24" t="s">
        <v>146</v>
      </c>
      <c r="G24" t="s">
        <v>193</v>
      </c>
    </row>
    <row r="25" spans="1:15" x14ac:dyDescent="0.45">
      <c r="A25" t="s">
        <v>181</v>
      </c>
      <c r="B25" s="3">
        <v>-7.5659859999999997</v>
      </c>
      <c r="C25" s="3"/>
      <c r="D25" s="3"/>
      <c r="E25" s="3">
        <v>-7.4975540000000001</v>
      </c>
      <c r="F25" s="3"/>
      <c r="G25" s="3"/>
    </row>
    <row r="26" spans="1:15" x14ac:dyDescent="0.45">
      <c r="B26" s="3">
        <v>0</v>
      </c>
      <c r="C26" s="3"/>
      <c r="D26" s="3"/>
      <c r="E26" s="3">
        <v>0</v>
      </c>
      <c r="F26" s="3"/>
      <c r="G26" s="3"/>
    </row>
    <row r="27" spans="1:15" x14ac:dyDescent="0.45">
      <c r="A27" t="s">
        <v>182</v>
      </c>
      <c r="B27" s="3">
        <v>1.1388000000000001E-2</v>
      </c>
      <c r="C27" s="3"/>
      <c r="D27" s="3"/>
      <c r="E27" s="3">
        <v>6.9151000000000004E-2</v>
      </c>
      <c r="F27" s="3"/>
      <c r="G27" s="3"/>
    </row>
    <row r="28" spans="1:15" x14ac:dyDescent="0.45">
      <c r="B28" s="3">
        <v>0.88400000000000001</v>
      </c>
      <c r="C28" s="3"/>
      <c r="D28" s="3"/>
      <c r="E28" s="3">
        <v>0.189</v>
      </c>
      <c r="F28" s="3"/>
      <c r="G28" s="3"/>
    </row>
    <row r="29" spans="1:15" x14ac:dyDescent="0.45">
      <c r="A29" t="s">
        <v>183</v>
      </c>
      <c r="B29" s="3">
        <v>0.78525999999999996</v>
      </c>
      <c r="C29" s="3"/>
      <c r="D29" s="3"/>
      <c r="E29" s="3">
        <v>-1.4550510000000001</v>
      </c>
      <c r="F29" s="3"/>
      <c r="G29" s="3"/>
    </row>
    <row r="30" spans="1:15" x14ac:dyDescent="0.45">
      <c r="B30" s="3">
        <v>0.29599999999999999</v>
      </c>
      <c r="C30" s="3"/>
      <c r="D30" s="3"/>
      <c r="E30" s="3">
        <v>1.7000000000000001E-2</v>
      </c>
      <c r="F30" s="3"/>
      <c r="G30" s="3"/>
    </row>
    <row r="31" spans="1:15" x14ac:dyDescent="0.45">
      <c r="A31" t="s">
        <v>185</v>
      </c>
      <c r="B31" s="3">
        <v>-1.281431</v>
      </c>
      <c r="C31" s="3"/>
      <c r="D31" s="3"/>
      <c r="E31" s="3">
        <v>-1.0163999999999999E-2</v>
      </c>
      <c r="F31" s="3"/>
      <c r="G31" s="3"/>
    </row>
    <row r="32" spans="1:15" x14ac:dyDescent="0.45">
      <c r="B32" s="3">
        <v>6.5000000000000002E-2</v>
      </c>
      <c r="C32" s="3"/>
      <c r="D32" s="3"/>
      <c r="E32" s="3">
        <v>0.97</v>
      </c>
      <c r="F32" s="3"/>
      <c r="G32" s="3"/>
    </row>
    <row r="33" spans="1:7" x14ac:dyDescent="0.45">
      <c r="A33" t="s">
        <v>188</v>
      </c>
      <c r="B33" s="3">
        <v>-0.80619399999999997</v>
      </c>
      <c r="C33" s="3"/>
      <c r="D33" s="3"/>
      <c r="E33" s="3">
        <v>-0.67100400000000004</v>
      </c>
      <c r="F33" s="3"/>
      <c r="G33" s="3"/>
    </row>
    <row r="34" spans="1:7" x14ac:dyDescent="0.45">
      <c r="B34" s="3">
        <v>1E-3</v>
      </c>
      <c r="C34" s="3"/>
      <c r="D34" s="3"/>
      <c r="E34" s="3">
        <v>0</v>
      </c>
      <c r="F34" s="3"/>
      <c r="G34" s="3"/>
    </row>
    <row r="35" spans="1:7" x14ac:dyDescent="0.45">
      <c r="A35" t="s">
        <v>194</v>
      </c>
      <c r="B35" s="3"/>
      <c r="C35" s="3"/>
      <c r="D35" s="3"/>
      <c r="E35" s="3">
        <v>-4.7254339999999999</v>
      </c>
      <c r="F35" s="3"/>
      <c r="G35" s="3"/>
    </row>
    <row r="36" spans="1:7" x14ac:dyDescent="0.45">
      <c r="B36" s="3"/>
      <c r="C36" s="3"/>
      <c r="D36" s="3"/>
      <c r="E36" s="3">
        <v>0.02</v>
      </c>
      <c r="F36" s="3"/>
      <c r="G36" s="3"/>
    </row>
    <row r="37" spans="1:7" x14ac:dyDescent="0.45">
      <c r="A37" t="s">
        <v>195</v>
      </c>
      <c r="B37" s="3">
        <v>-7.2008000000000001</v>
      </c>
      <c r="C37" s="3"/>
      <c r="D37" s="3"/>
      <c r="E37" s="3">
        <v>-4.880681</v>
      </c>
      <c r="F37" s="3"/>
      <c r="G37" s="3"/>
    </row>
    <row r="38" spans="1:7" x14ac:dyDescent="0.45">
      <c r="B38" s="3">
        <v>0</v>
      </c>
      <c r="C38" s="3"/>
      <c r="D38" s="3"/>
      <c r="E38" s="3">
        <v>3.0000000000000001E-3</v>
      </c>
      <c r="F38" s="3"/>
      <c r="G38" s="3"/>
    </row>
    <row r="39" spans="1:7" x14ac:dyDescent="0.45">
      <c r="A39" t="s">
        <v>196</v>
      </c>
      <c r="B39" t="s">
        <v>217</v>
      </c>
      <c r="E39" t="s">
        <v>217</v>
      </c>
    </row>
    <row r="40" spans="1:7" x14ac:dyDescent="0.45">
      <c r="A40" t="s">
        <v>197</v>
      </c>
      <c r="B40">
        <v>390</v>
      </c>
      <c r="E40">
        <v>697</v>
      </c>
    </row>
    <row r="41" spans="1:7" x14ac:dyDescent="0.45">
      <c r="A41" t="s">
        <v>198</v>
      </c>
      <c r="B41" s="3">
        <v>0.35174</v>
      </c>
      <c r="C41" s="3"/>
      <c r="D41" s="3"/>
      <c r="E41" s="3">
        <v>0.32779999999999998</v>
      </c>
      <c r="F41" s="3"/>
      <c r="G41" s="3"/>
    </row>
  </sheetData>
  <mergeCells count="8">
    <mergeCell ref="B23:D23"/>
    <mergeCell ref="E23:G23"/>
    <mergeCell ref="J2:L2"/>
    <mergeCell ref="M2:O2"/>
    <mergeCell ref="B1:G1"/>
    <mergeCell ref="B22:G22"/>
    <mergeCell ref="B2:D2"/>
    <mergeCell ref="E2:G2"/>
  </mergeCells>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42"/>
  <sheetViews>
    <sheetView workbookViewId="0">
      <selection sqref="A1:G41"/>
    </sheetView>
  </sheetViews>
  <sheetFormatPr defaultRowHeight="14.25" x14ac:dyDescent="0.45"/>
  <sheetData>
    <row r="1" spans="1:15" x14ac:dyDescent="0.45">
      <c r="B1" s="87" t="s">
        <v>224</v>
      </c>
      <c r="C1" s="87"/>
      <c r="D1" s="87"/>
      <c r="E1" s="87"/>
      <c r="F1" s="87"/>
      <c r="G1" s="87"/>
    </row>
    <row r="2" spans="1:15" x14ac:dyDescent="0.45">
      <c r="B2" s="93" t="s">
        <v>220</v>
      </c>
      <c r="C2" s="93"/>
      <c r="D2" s="93"/>
      <c r="E2" s="93" t="s">
        <v>221</v>
      </c>
      <c r="F2" s="93"/>
      <c r="G2" s="93"/>
      <c r="J2" s="93"/>
      <c r="K2" s="93"/>
      <c r="L2" s="93"/>
      <c r="M2" s="93"/>
      <c r="N2" s="93"/>
      <c r="O2" s="93"/>
    </row>
    <row r="3" spans="1:15" x14ac:dyDescent="0.45">
      <c r="B3" t="s">
        <v>127</v>
      </c>
      <c r="C3" t="s">
        <v>201</v>
      </c>
      <c r="D3" t="s">
        <v>193</v>
      </c>
      <c r="E3" t="s">
        <v>127</v>
      </c>
      <c r="F3" t="s">
        <v>146</v>
      </c>
      <c r="G3" t="s">
        <v>193</v>
      </c>
    </row>
    <row r="4" spans="1:15" x14ac:dyDescent="0.45">
      <c r="A4" t="s">
        <v>181</v>
      </c>
      <c r="B4" s="3">
        <v>16.214673000000001</v>
      </c>
      <c r="C4" s="3">
        <v>3.278985</v>
      </c>
      <c r="D4" s="3">
        <v>15.241937</v>
      </c>
      <c r="E4" s="3">
        <v>-64.474868999999998</v>
      </c>
      <c r="F4" s="3">
        <v>15.679244000000001</v>
      </c>
      <c r="G4" s="3">
        <v>-24.581012000000001</v>
      </c>
      <c r="J4" s="3"/>
      <c r="K4" s="3"/>
      <c r="L4" s="3"/>
      <c r="M4" s="3"/>
      <c r="N4" s="3"/>
      <c r="O4" s="3"/>
    </row>
    <row r="5" spans="1:15" x14ac:dyDescent="0.45">
      <c r="B5" s="3">
        <v>1E-3</v>
      </c>
      <c r="C5" s="3">
        <v>0.40400000000000003</v>
      </c>
      <c r="D5" s="3">
        <v>5.1999999999999998E-2</v>
      </c>
      <c r="E5" s="3">
        <v>0</v>
      </c>
      <c r="F5" s="3">
        <v>3.2000000000000001E-2</v>
      </c>
      <c r="G5" s="3">
        <v>0.29799999999999999</v>
      </c>
      <c r="J5" s="3"/>
      <c r="K5" s="3"/>
      <c r="L5" s="3"/>
      <c r="M5" s="3"/>
      <c r="N5" s="3"/>
      <c r="O5" s="3"/>
    </row>
    <row r="6" spans="1:15" x14ac:dyDescent="0.45">
      <c r="A6" t="s">
        <v>182</v>
      </c>
      <c r="B6" s="3">
        <v>-1.123321</v>
      </c>
      <c r="C6" s="3">
        <v>-6.4717999999999998E-2</v>
      </c>
      <c r="D6" s="3">
        <v>-0.74901099999999998</v>
      </c>
      <c r="E6" s="3">
        <v>-0.48874099999999998</v>
      </c>
      <c r="F6" s="3">
        <v>-0.41012700000000002</v>
      </c>
      <c r="G6" s="3">
        <v>-0.35860500000000001</v>
      </c>
      <c r="J6" s="3"/>
      <c r="K6" s="3"/>
      <c r="L6" s="3"/>
      <c r="M6" s="3"/>
      <c r="N6" s="3"/>
      <c r="O6" s="3"/>
    </row>
    <row r="7" spans="1:15" x14ac:dyDescent="0.45">
      <c r="B7" s="3">
        <v>0</v>
      </c>
      <c r="C7" s="3">
        <v>0.51400000000000001</v>
      </c>
      <c r="D7" s="3">
        <v>1.4999999999999999E-2</v>
      </c>
      <c r="E7" s="3">
        <v>0.01</v>
      </c>
      <c r="F7" s="3">
        <v>3.0000000000000001E-3</v>
      </c>
      <c r="G7" s="3">
        <v>0.20899999999999999</v>
      </c>
      <c r="J7" s="3"/>
      <c r="K7" s="3"/>
      <c r="L7" s="3"/>
      <c r="M7" s="3"/>
      <c r="N7" s="3"/>
      <c r="O7" s="3"/>
    </row>
    <row r="8" spans="1:15" x14ac:dyDescent="0.45">
      <c r="A8" t="s">
        <v>183</v>
      </c>
      <c r="B8" s="3">
        <v>7.6846730000000001</v>
      </c>
      <c r="C8" s="3">
        <v>0.91617700000000002</v>
      </c>
      <c r="D8" s="3">
        <v>2.8698730000000001</v>
      </c>
      <c r="E8" s="3">
        <v>-13.04949</v>
      </c>
      <c r="F8" s="3">
        <v>1.8672150000000001</v>
      </c>
      <c r="G8" s="3">
        <v>-6.7229219999999996</v>
      </c>
      <c r="J8" s="3"/>
      <c r="K8" s="3"/>
      <c r="L8" s="3"/>
      <c r="M8" s="3"/>
      <c r="N8" s="3"/>
      <c r="O8" s="3"/>
    </row>
    <row r="9" spans="1:15" x14ac:dyDescent="0.45">
      <c r="B9" s="3">
        <v>0</v>
      </c>
      <c r="C9" s="3">
        <v>0.66400000000000003</v>
      </c>
      <c r="D9" s="3">
        <v>0.48799999999999999</v>
      </c>
      <c r="E9" s="3">
        <v>0</v>
      </c>
      <c r="F9" s="3">
        <v>9.8000000000000004E-2</v>
      </c>
      <c r="G9" s="3">
        <v>0.27900000000000003</v>
      </c>
      <c r="J9" s="3"/>
      <c r="K9" s="3"/>
      <c r="L9" s="3"/>
      <c r="M9" s="3"/>
      <c r="N9" s="3"/>
      <c r="O9" s="3"/>
    </row>
    <row r="10" spans="1:15" x14ac:dyDescent="0.45">
      <c r="A10" t="s">
        <v>185</v>
      </c>
      <c r="B10" s="3">
        <v>-7.7195960000000001</v>
      </c>
      <c r="C10" s="3">
        <v>-0.61435600000000001</v>
      </c>
      <c r="D10" s="3">
        <v>-2.313898</v>
      </c>
      <c r="E10" s="3">
        <v>5.9180650000000004</v>
      </c>
      <c r="F10" s="3">
        <v>1.3843559999999999</v>
      </c>
      <c r="G10" s="3">
        <v>2.8970899999999999</v>
      </c>
      <c r="J10" s="3"/>
      <c r="K10" s="3"/>
      <c r="L10" s="3"/>
      <c r="M10" s="3"/>
      <c r="N10" s="3"/>
      <c r="O10" s="3"/>
    </row>
    <row r="11" spans="1:15" x14ac:dyDescent="0.45">
      <c r="B11" s="3">
        <v>0</v>
      </c>
      <c r="C11" s="3">
        <v>0.71599999999999997</v>
      </c>
      <c r="D11" s="3">
        <v>0.47399999999999998</v>
      </c>
      <c r="E11" s="3">
        <v>0</v>
      </c>
      <c r="F11" s="3">
        <v>1E-3</v>
      </c>
      <c r="G11" s="3">
        <v>9.4E-2</v>
      </c>
      <c r="J11" s="3"/>
      <c r="K11" s="3"/>
      <c r="L11" s="3"/>
      <c r="M11" s="3"/>
      <c r="N11" s="3"/>
      <c r="O11" s="3"/>
    </row>
    <row r="12" spans="1:15" x14ac:dyDescent="0.45">
      <c r="A12" t="s">
        <v>188</v>
      </c>
      <c r="B12" s="3">
        <v>-2.2314910000000001</v>
      </c>
      <c r="C12" s="3">
        <v>0.14402300000000001</v>
      </c>
      <c r="D12" s="3">
        <v>5.8861999999999998E-2</v>
      </c>
      <c r="E12" s="3">
        <v>3.2800389999999999</v>
      </c>
      <c r="F12" s="3">
        <v>0.15930900000000001</v>
      </c>
      <c r="G12" s="3">
        <v>2.5474190000000001</v>
      </c>
      <c r="J12" s="3"/>
      <c r="K12" s="3"/>
      <c r="L12" s="3"/>
      <c r="M12" s="3"/>
      <c r="N12" s="3"/>
      <c r="O12" s="3"/>
    </row>
    <row r="13" spans="1:15" x14ac:dyDescent="0.45">
      <c r="B13" s="3">
        <v>0</v>
      </c>
      <c r="C13" s="3">
        <v>0.72299999999999998</v>
      </c>
      <c r="D13" s="3">
        <v>0.92300000000000004</v>
      </c>
      <c r="E13" s="3">
        <v>0</v>
      </c>
      <c r="F13" s="3">
        <v>0.64</v>
      </c>
      <c r="G13" s="3">
        <v>0.20100000000000001</v>
      </c>
      <c r="J13" s="3"/>
      <c r="K13" s="3"/>
      <c r="L13" s="3"/>
      <c r="M13" s="3"/>
      <c r="N13" s="3"/>
      <c r="O13" s="3"/>
    </row>
    <row r="14" spans="1:15" x14ac:dyDescent="0.45">
      <c r="A14" t="s">
        <v>194</v>
      </c>
      <c r="B14" s="3"/>
      <c r="C14" s="3"/>
      <c r="D14" s="3"/>
      <c r="E14" s="3">
        <v>-8.0104889999999997</v>
      </c>
      <c r="F14" s="3">
        <v>-21.855184999999999</v>
      </c>
      <c r="G14" s="3">
        <v>-10.637658</v>
      </c>
      <c r="J14" s="3"/>
      <c r="K14" s="3"/>
      <c r="L14" s="3"/>
      <c r="M14" s="3"/>
      <c r="N14" s="3"/>
      <c r="O14" s="3"/>
    </row>
    <row r="15" spans="1:15" x14ac:dyDescent="0.45">
      <c r="B15" s="3"/>
      <c r="C15" s="3"/>
      <c r="D15" s="3"/>
      <c r="E15" s="3">
        <v>0</v>
      </c>
      <c r="F15" s="3">
        <v>0</v>
      </c>
      <c r="G15" s="3">
        <v>1.4999999999999999E-2</v>
      </c>
      <c r="J15" s="3"/>
      <c r="K15" s="3"/>
      <c r="L15" s="3"/>
      <c r="M15" s="3"/>
      <c r="N15" s="3"/>
      <c r="O15" s="3"/>
    </row>
    <row r="16" spans="1:15" x14ac:dyDescent="0.45">
      <c r="A16" t="s">
        <v>195</v>
      </c>
      <c r="B16" s="3"/>
      <c r="C16" s="3"/>
      <c r="D16" s="3"/>
      <c r="E16" s="3"/>
      <c r="F16" s="3"/>
      <c r="G16" s="3"/>
      <c r="J16" s="3"/>
      <c r="K16" s="3"/>
      <c r="L16" s="3"/>
      <c r="M16" s="3"/>
      <c r="N16" s="3"/>
      <c r="O16" s="3"/>
    </row>
    <row r="17" spans="1:15" x14ac:dyDescent="0.45">
      <c r="B17" s="3"/>
      <c r="C17" s="3"/>
      <c r="D17" s="3"/>
      <c r="F17" s="3"/>
      <c r="G17" s="3"/>
      <c r="J17" s="3"/>
      <c r="K17" s="3"/>
      <c r="L17" s="3"/>
      <c r="M17" s="3"/>
      <c r="N17" s="3"/>
      <c r="O17" s="3"/>
    </row>
    <row r="18" spans="1:15" x14ac:dyDescent="0.45">
      <c r="A18" t="s">
        <v>196</v>
      </c>
      <c r="B18" t="s">
        <v>217</v>
      </c>
      <c r="C18" t="s">
        <v>217</v>
      </c>
      <c r="D18" t="s">
        <v>217</v>
      </c>
      <c r="E18" t="s">
        <v>217</v>
      </c>
      <c r="F18" t="s">
        <v>217</v>
      </c>
      <c r="G18" t="s">
        <v>217</v>
      </c>
    </row>
    <row r="19" spans="1:15" x14ac:dyDescent="0.45">
      <c r="A19" t="s">
        <v>197</v>
      </c>
      <c r="B19">
        <v>488</v>
      </c>
      <c r="C19">
        <v>160</v>
      </c>
      <c r="D19">
        <v>72</v>
      </c>
      <c r="E19">
        <v>569</v>
      </c>
      <c r="F19">
        <v>195</v>
      </c>
      <c r="G19">
        <v>81</v>
      </c>
    </row>
    <row r="20" spans="1:15" x14ac:dyDescent="0.45">
      <c r="A20" t="s">
        <v>198</v>
      </c>
      <c r="B20" s="3">
        <v>5.0689999999999999E-2</v>
      </c>
      <c r="C20" s="3">
        <v>-8.6489999999999997E-2</v>
      </c>
      <c r="D20" s="3">
        <v>-6.0229999999999999E-2</v>
      </c>
      <c r="E20" s="3">
        <v>0.2369</v>
      </c>
      <c r="F20" s="3">
        <v>0.74248999999999998</v>
      </c>
      <c r="G20" s="3">
        <v>0.17174</v>
      </c>
      <c r="J20" s="3"/>
      <c r="K20" s="3"/>
      <c r="L20" s="3"/>
      <c r="M20" s="3"/>
      <c r="N20" s="3"/>
      <c r="O20" s="3"/>
    </row>
    <row r="22" spans="1:15" x14ac:dyDescent="0.45">
      <c r="B22" s="87" t="s">
        <v>225</v>
      </c>
      <c r="C22" s="87"/>
      <c r="D22" s="87"/>
      <c r="E22" s="87"/>
      <c r="F22" s="87"/>
      <c r="G22" s="87"/>
    </row>
    <row r="23" spans="1:15" x14ac:dyDescent="0.45">
      <c r="B23" s="93" t="s">
        <v>222</v>
      </c>
      <c r="C23" s="93"/>
      <c r="D23" s="93"/>
      <c r="E23" s="93" t="s">
        <v>223</v>
      </c>
      <c r="F23" s="93"/>
      <c r="G23" s="93"/>
    </row>
    <row r="24" spans="1:15" x14ac:dyDescent="0.45">
      <c r="B24" t="s">
        <v>127</v>
      </c>
      <c r="C24" t="s">
        <v>201</v>
      </c>
      <c r="D24" t="s">
        <v>193</v>
      </c>
      <c r="E24" t="s">
        <v>127</v>
      </c>
      <c r="F24" t="s">
        <v>146</v>
      </c>
      <c r="G24" t="s">
        <v>193</v>
      </c>
      <c r="J24" s="93"/>
      <c r="K24" s="93"/>
      <c r="L24" s="93"/>
      <c r="M24" s="93"/>
      <c r="N24" s="93"/>
      <c r="O24" s="93"/>
    </row>
    <row r="25" spans="1:15" x14ac:dyDescent="0.45">
      <c r="A25" t="s">
        <v>181</v>
      </c>
      <c r="B25" s="3">
        <v>-9.2028990000000004</v>
      </c>
      <c r="C25" s="3">
        <v>84.847883999999993</v>
      </c>
      <c r="D25" s="3">
        <v>-26.192845999999999</v>
      </c>
      <c r="E25" s="3">
        <v>10.385306999999999</v>
      </c>
      <c r="F25" s="3">
        <v>-33.908853000000001</v>
      </c>
      <c r="G25" s="3">
        <v>14.175692</v>
      </c>
    </row>
    <row r="26" spans="1:15" x14ac:dyDescent="0.45">
      <c r="B26" s="3">
        <v>0.39200000000000002</v>
      </c>
      <c r="C26" s="3">
        <v>8.9999999999999993E-3</v>
      </c>
      <c r="D26" s="3">
        <v>0.34899999999999998</v>
      </c>
      <c r="E26" s="3">
        <v>1E-3</v>
      </c>
      <c r="F26" s="3">
        <v>0</v>
      </c>
      <c r="G26" s="3">
        <v>0.123</v>
      </c>
      <c r="J26" s="3"/>
      <c r="K26" s="3"/>
      <c r="L26" s="3"/>
      <c r="M26" s="3"/>
      <c r="N26" s="3"/>
      <c r="O26" s="3"/>
    </row>
    <row r="27" spans="1:15" x14ac:dyDescent="0.45">
      <c r="A27" t="s">
        <v>182</v>
      </c>
      <c r="B27" s="3">
        <v>0.42366900000000002</v>
      </c>
      <c r="C27" s="3">
        <v>-4.3543390000000004</v>
      </c>
      <c r="D27" s="3">
        <v>1.260832</v>
      </c>
      <c r="E27" s="3">
        <v>-0.56588700000000003</v>
      </c>
      <c r="F27" s="3">
        <v>2.2221950000000001</v>
      </c>
      <c r="G27" s="3">
        <v>-0.75062399999999996</v>
      </c>
      <c r="J27" s="3"/>
      <c r="K27" s="3"/>
      <c r="L27" s="3"/>
      <c r="M27" s="3"/>
      <c r="N27" s="3"/>
      <c r="O27" s="3"/>
    </row>
    <row r="28" spans="1:15" x14ac:dyDescent="0.45">
      <c r="B28" s="3">
        <v>0.45600000000000002</v>
      </c>
      <c r="C28" s="3">
        <v>8.0000000000000002E-3</v>
      </c>
      <c r="D28" s="3">
        <v>0.36699999999999999</v>
      </c>
      <c r="E28" s="3">
        <v>0</v>
      </c>
      <c r="F28" s="3">
        <v>0</v>
      </c>
      <c r="G28" s="3">
        <v>7.0000000000000007E-2</v>
      </c>
      <c r="J28" s="3"/>
      <c r="K28" s="3"/>
      <c r="L28" s="3"/>
      <c r="M28" s="3"/>
      <c r="N28" s="3"/>
      <c r="O28" s="3"/>
    </row>
    <row r="29" spans="1:15" x14ac:dyDescent="0.45">
      <c r="A29" t="s">
        <v>183</v>
      </c>
      <c r="B29" s="3">
        <v>-54.450310999999999</v>
      </c>
      <c r="C29" s="3">
        <v>338.97560099999998</v>
      </c>
      <c r="D29" s="3">
        <v>-62.818210000000001</v>
      </c>
      <c r="E29" s="3">
        <v>-6.6257400000000004</v>
      </c>
      <c r="F29" s="3">
        <v>1.9967220000000001</v>
      </c>
      <c r="G29" s="3">
        <v>-6.4064819999999996</v>
      </c>
      <c r="J29" s="3"/>
      <c r="K29" s="3"/>
      <c r="L29" s="3"/>
      <c r="M29" s="3"/>
      <c r="N29" s="3"/>
      <c r="O29" s="3"/>
    </row>
    <row r="30" spans="1:15" x14ac:dyDescent="0.45">
      <c r="B30" s="3">
        <v>2E-3</v>
      </c>
      <c r="C30" s="3">
        <v>0</v>
      </c>
      <c r="D30" s="3">
        <v>0.122</v>
      </c>
      <c r="E30" s="3">
        <v>0</v>
      </c>
      <c r="F30" s="3">
        <v>0.21299999999999999</v>
      </c>
      <c r="G30" s="3">
        <v>4.7E-2</v>
      </c>
      <c r="J30" s="3"/>
      <c r="K30" s="3"/>
      <c r="L30" s="3"/>
      <c r="M30" s="3"/>
      <c r="N30" s="3"/>
      <c r="O30" s="3"/>
    </row>
    <row r="31" spans="1:15" x14ac:dyDescent="0.45">
      <c r="A31" t="s">
        <v>185</v>
      </c>
      <c r="B31" s="3">
        <v>3.5516649999999998</v>
      </c>
      <c r="C31" s="3">
        <v>-23.687664000000002</v>
      </c>
      <c r="D31" s="3">
        <v>5.3286410000000002</v>
      </c>
      <c r="E31" s="3">
        <v>-0.301844</v>
      </c>
      <c r="F31" s="3">
        <v>3.6580849999999998</v>
      </c>
      <c r="G31" s="3">
        <v>-1.1455010000000001</v>
      </c>
      <c r="J31" s="3"/>
      <c r="K31" s="3"/>
      <c r="L31" s="3"/>
      <c r="M31" s="3"/>
      <c r="N31" s="3"/>
      <c r="O31" s="3"/>
    </row>
    <row r="32" spans="1:15" x14ac:dyDescent="0.45">
      <c r="B32" s="3">
        <v>2.8000000000000001E-2</v>
      </c>
      <c r="C32" s="3">
        <v>0</v>
      </c>
      <c r="D32" s="3">
        <v>0.19900000000000001</v>
      </c>
      <c r="E32" s="3">
        <v>0.377</v>
      </c>
      <c r="F32" s="3">
        <v>0</v>
      </c>
      <c r="G32" s="3">
        <v>0.27</v>
      </c>
      <c r="J32" s="3"/>
      <c r="K32" s="3"/>
      <c r="L32" s="3"/>
      <c r="M32" s="3"/>
      <c r="N32" s="3"/>
      <c r="O32" s="3"/>
    </row>
    <row r="33" spans="1:15" x14ac:dyDescent="0.45">
      <c r="A33" t="s">
        <v>188</v>
      </c>
      <c r="B33" s="3">
        <v>-2.7908729999999999</v>
      </c>
      <c r="C33" s="3">
        <v>5.4946400000000004</v>
      </c>
      <c r="D33" s="3">
        <v>-3.2162039999999998</v>
      </c>
      <c r="E33" s="3">
        <v>-2.5399530000000001</v>
      </c>
      <c r="F33" s="3">
        <v>0.71186899999999997</v>
      </c>
      <c r="G33" s="3">
        <v>-3.7428560000000002</v>
      </c>
      <c r="J33" s="3"/>
      <c r="K33" s="3"/>
      <c r="L33" s="3"/>
      <c r="M33" s="3"/>
      <c r="N33" s="3"/>
      <c r="O33" s="3"/>
    </row>
    <row r="34" spans="1:15" x14ac:dyDescent="0.45">
      <c r="B34" s="3">
        <v>0</v>
      </c>
      <c r="C34" s="3">
        <v>0</v>
      </c>
      <c r="D34" s="3">
        <v>6.0000000000000001E-3</v>
      </c>
      <c r="E34" s="3">
        <v>0</v>
      </c>
      <c r="F34" s="3">
        <v>1.2E-2</v>
      </c>
      <c r="G34" s="3">
        <v>0</v>
      </c>
      <c r="J34" s="3"/>
      <c r="K34" s="3"/>
      <c r="L34" s="3"/>
      <c r="M34" s="3"/>
      <c r="N34" s="3"/>
      <c r="O34" s="3"/>
    </row>
    <row r="35" spans="1:15" x14ac:dyDescent="0.45">
      <c r="A35" t="s">
        <v>194</v>
      </c>
      <c r="B35" s="3"/>
      <c r="C35" s="3"/>
      <c r="D35" s="3"/>
      <c r="E35" s="3"/>
      <c r="F35" s="3"/>
      <c r="G35" s="3"/>
      <c r="J35" s="3"/>
      <c r="K35" s="3"/>
      <c r="L35" s="3"/>
      <c r="M35" s="3"/>
      <c r="N35" s="3"/>
      <c r="O35" s="3"/>
    </row>
    <row r="36" spans="1:15" x14ac:dyDescent="0.45">
      <c r="B36" s="3"/>
      <c r="C36" s="3"/>
      <c r="D36" s="3"/>
      <c r="E36" s="3"/>
      <c r="F36" s="3"/>
      <c r="G36" s="3"/>
      <c r="J36" s="3"/>
      <c r="K36" s="3"/>
      <c r="L36" s="3"/>
      <c r="M36" s="3"/>
      <c r="N36" s="3"/>
      <c r="O36" s="3"/>
    </row>
    <row r="37" spans="1:15" x14ac:dyDescent="0.45">
      <c r="A37" t="s">
        <v>195</v>
      </c>
      <c r="B37" s="3">
        <v>17.925357999999999</v>
      </c>
      <c r="C37" s="3">
        <v>-56.438851</v>
      </c>
      <c r="D37" s="3">
        <v>6.2790410000000003</v>
      </c>
      <c r="E37" s="3">
        <v>21.349297</v>
      </c>
      <c r="F37" s="3">
        <v>-43.621200000000002</v>
      </c>
      <c r="G37" s="3">
        <v>26.578602</v>
      </c>
      <c r="J37" s="3"/>
      <c r="K37" s="3"/>
      <c r="L37" s="3"/>
      <c r="M37" s="3"/>
      <c r="N37" s="3"/>
      <c r="O37" s="3"/>
    </row>
    <row r="38" spans="1:15" x14ac:dyDescent="0.45">
      <c r="B38" s="3">
        <v>1.0999999999999999E-2</v>
      </c>
      <c r="C38" s="3">
        <v>0</v>
      </c>
      <c r="D38" s="3">
        <v>0.70499999999999996</v>
      </c>
      <c r="E38" s="3">
        <v>0</v>
      </c>
      <c r="F38" s="3">
        <v>0</v>
      </c>
      <c r="G38" s="3">
        <v>1.0999999999999999E-2</v>
      </c>
      <c r="J38" s="3"/>
      <c r="K38" s="3"/>
      <c r="L38" s="3"/>
      <c r="M38" s="3"/>
      <c r="N38" s="3"/>
      <c r="O38" s="3"/>
    </row>
    <row r="39" spans="1:15" x14ac:dyDescent="0.45">
      <c r="A39" t="s">
        <v>196</v>
      </c>
      <c r="B39" t="s">
        <v>217</v>
      </c>
      <c r="C39" t="s">
        <v>217</v>
      </c>
      <c r="D39" t="s">
        <v>217</v>
      </c>
      <c r="E39" t="s">
        <v>217</v>
      </c>
      <c r="F39" t="s">
        <v>217</v>
      </c>
      <c r="G39" t="s">
        <v>217</v>
      </c>
      <c r="J39" s="3"/>
      <c r="K39" s="3"/>
      <c r="L39" s="3"/>
      <c r="M39" s="3"/>
      <c r="N39" s="3"/>
      <c r="O39" s="3"/>
    </row>
    <row r="40" spans="1:15" x14ac:dyDescent="0.45">
      <c r="A40" t="s">
        <v>197</v>
      </c>
      <c r="B40">
        <v>553</v>
      </c>
      <c r="C40">
        <v>161</v>
      </c>
      <c r="D40">
        <v>84</v>
      </c>
      <c r="E40">
        <v>906</v>
      </c>
      <c r="F40">
        <v>257</v>
      </c>
      <c r="G40">
        <v>149</v>
      </c>
    </row>
    <row r="41" spans="1:15" x14ac:dyDescent="0.45">
      <c r="A41" t="s">
        <v>198</v>
      </c>
      <c r="B41" s="9">
        <v>0.30649999999999999</v>
      </c>
      <c r="C41" s="9">
        <v>0.50244999999999995</v>
      </c>
      <c r="D41" s="9">
        <v>0.4597</v>
      </c>
      <c r="E41" s="9">
        <v>0.40276000000000001</v>
      </c>
      <c r="F41" s="9">
        <v>0.57323999999999997</v>
      </c>
      <c r="G41" s="9">
        <v>0.58504</v>
      </c>
    </row>
    <row r="42" spans="1:15" x14ac:dyDescent="0.45">
      <c r="J42" s="3"/>
      <c r="K42" s="3"/>
      <c r="L42" s="3"/>
      <c r="M42" s="3"/>
      <c r="N42" s="3"/>
      <c r="O42" s="3"/>
    </row>
  </sheetData>
  <mergeCells count="10">
    <mergeCell ref="M24:O24"/>
    <mergeCell ref="J2:L2"/>
    <mergeCell ref="M2:O2"/>
    <mergeCell ref="B2:D2"/>
    <mergeCell ref="E2:G2"/>
    <mergeCell ref="B1:G1"/>
    <mergeCell ref="B22:G22"/>
    <mergeCell ref="B23:D23"/>
    <mergeCell ref="E23:G23"/>
    <mergeCell ref="J24:L24"/>
  </mergeCells>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R28"/>
  <sheetViews>
    <sheetView topLeftCell="R1" workbookViewId="0">
      <selection activeCell="AO22" sqref="AO22"/>
    </sheetView>
  </sheetViews>
  <sheetFormatPr defaultRowHeight="14.25" x14ac:dyDescent="0.45"/>
  <cols>
    <col min="8" max="8" width="11.6640625" customWidth="1"/>
  </cols>
  <sheetData>
    <row r="1" spans="1:44" x14ac:dyDescent="0.45">
      <c r="A1" t="s">
        <v>1</v>
      </c>
      <c r="B1" t="s">
        <v>2</v>
      </c>
      <c r="C1" t="s">
        <v>103</v>
      </c>
      <c r="D1" t="s">
        <v>104</v>
      </c>
      <c r="H1" t="s">
        <v>1</v>
      </c>
      <c r="I1" t="s">
        <v>226</v>
      </c>
      <c r="J1" t="s">
        <v>227</v>
      </c>
      <c r="K1" t="s">
        <v>228</v>
      </c>
      <c r="O1" t="s">
        <v>1</v>
      </c>
      <c r="P1" t="s">
        <v>229</v>
      </c>
      <c r="Q1" t="s">
        <v>230</v>
      </c>
      <c r="R1" t="s">
        <v>231</v>
      </c>
      <c r="U1" t="s">
        <v>1</v>
      </c>
      <c r="V1" t="s">
        <v>229</v>
      </c>
      <c r="W1" t="s">
        <v>230</v>
      </c>
      <c r="X1" t="s">
        <v>231</v>
      </c>
      <c r="AB1" t="s">
        <v>1</v>
      </c>
      <c r="AC1" t="s">
        <v>226</v>
      </c>
      <c r="AD1" t="s">
        <v>229</v>
      </c>
      <c r="AF1" t="s">
        <v>1</v>
      </c>
      <c r="AG1" t="s">
        <v>227</v>
      </c>
      <c r="AH1" t="s">
        <v>230</v>
      </c>
      <c r="AJ1" t="s">
        <v>1</v>
      </c>
      <c r="AK1" t="s">
        <v>228</v>
      </c>
      <c r="AL1" t="s">
        <v>231</v>
      </c>
      <c r="AP1" t="s">
        <v>232</v>
      </c>
      <c r="AQ1" t="s">
        <v>233</v>
      </c>
      <c r="AR1" t="s">
        <v>234</v>
      </c>
    </row>
    <row r="2" spans="1:44" x14ac:dyDescent="0.45">
      <c r="A2">
        <v>1986</v>
      </c>
      <c r="B2">
        <v>85.486124348894634</v>
      </c>
      <c r="C2">
        <v>55.871206542264275</v>
      </c>
      <c r="D2">
        <v>85.792220131284751</v>
      </c>
      <c r="H2">
        <v>1986</v>
      </c>
      <c r="O2">
        <v>1986</v>
      </c>
      <c r="P2">
        <f>(100-B2)/100</f>
        <v>0.14513875651105365</v>
      </c>
      <c r="Q2">
        <f t="shared" ref="Q2:Q28" si="0">(100-C2)/100</f>
        <v>0.44128793457735727</v>
      </c>
      <c r="R2">
        <f t="shared" ref="R2:R28" si="1">(100-D2)/100</f>
        <v>0.14207779868715251</v>
      </c>
      <c r="U2">
        <v>1986</v>
      </c>
      <c r="AB2">
        <v>1988</v>
      </c>
      <c r="AC2">
        <v>0.291880887933262</v>
      </c>
      <c r="AD2">
        <v>0.15910533516229308</v>
      </c>
      <c r="AF2">
        <v>1993</v>
      </c>
      <c r="AG2">
        <v>0.51500689735357097</v>
      </c>
      <c r="AH2">
        <v>8.948837272796055E-2</v>
      </c>
      <c r="AJ2">
        <v>1990</v>
      </c>
      <c r="AK2">
        <v>0.28514777030168298</v>
      </c>
      <c r="AL2">
        <v>7.240235373375015E-4</v>
      </c>
      <c r="AP2">
        <f>CORREL(AC2:AC26, AD2:AD26)</f>
        <v>0.90732985830962576</v>
      </c>
      <c r="AQ2">
        <f>CORREL(AG2:AG21, AH2:AH21)</f>
        <v>0.35866237979393817</v>
      </c>
      <c r="AR2">
        <f>CORREL(AK2:AK24, AL2:AL24)</f>
        <v>0.89337819102685168</v>
      </c>
    </row>
    <row r="3" spans="1:44" x14ac:dyDescent="0.45">
      <c r="A3">
        <v>1987</v>
      </c>
      <c r="B3">
        <v>83.067676877546802</v>
      </c>
      <c r="C3">
        <v>93.929639519633511</v>
      </c>
      <c r="D3">
        <v>90.703792246359541</v>
      </c>
      <c r="H3">
        <v>1987</v>
      </c>
      <c r="O3">
        <v>1987</v>
      </c>
      <c r="P3">
        <f t="shared" ref="P3:P28" si="2">(100-B3)/100</f>
        <v>0.16932323122453197</v>
      </c>
      <c r="Q3">
        <f t="shared" si="0"/>
        <v>6.0703604803664886E-2</v>
      </c>
      <c r="R3">
        <f t="shared" si="1"/>
        <v>9.2962077536404591E-2</v>
      </c>
      <c r="U3">
        <v>1987</v>
      </c>
      <c r="AB3">
        <v>1989</v>
      </c>
      <c r="AC3">
        <v>0.25774416663751998</v>
      </c>
      <c r="AD3">
        <v>0.15070308220399312</v>
      </c>
      <c r="AF3">
        <v>1994</v>
      </c>
      <c r="AG3">
        <v>0.44888125374131299</v>
      </c>
      <c r="AH3">
        <v>5.1812445366377913E-2</v>
      </c>
      <c r="AJ3">
        <v>1991</v>
      </c>
      <c r="AK3">
        <v>0.29024062478413898</v>
      </c>
      <c r="AL3">
        <v>1.3180017729104775E-2</v>
      </c>
    </row>
    <row r="4" spans="1:44" x14ac:dyDescent="0.45">
      <c r="A4">
        <v>1988</v>
      </c>
      <c r="B4">
        <v>84.089466483770693</v>
      </c>
      <c r="C4">
        <v>95.550758783004866</v>
      </c>
      <c r="D4">
        <v>92.198097907780848</v>
      </c>
      <c r="H4">
        <v>1988</v>
      </c>
      <c r="I4">
        <v>0.291880887933262</v>
      </c>
      <c r="O4">
        <v>1988</v>
      </c>
      <c r="P4">
        <f t="shared" si="2"/>
        <v>0.15910533516229308</v>
      </c>
      <c r="Q4">
        <f t="shared" si="0"/>
        <v>4.449241216995134E-2</v>
      </c>
      <c r="R4">
        <f t="shared" si="1"/>
        <v>7.8019020922191512E-2</v>
      </c>
      <c r="U4">
        <v>1988</v>
      </c>
      <c r="V4">
        <v>0.15910533516229308</v>
      </c>
      <c r="AB4">
        <v>1990</v>
      </c>
      <c r="AC4">
        <v>0.255463340017899</v>
      </c>
      <c r="AD4">
        <v>3.7157041547756365E-3</v>
      </c>
      <c r="AF4">
        <v>1995</v>
      </c>
      <c r="AG4">
        <v>0.45174757118705799</v>
      </c>
      <c r="AH4">
        <v>7.8129614236451053E-3</v>
      </c>
      <c r="AJ4">
        <v>1992</v>
      </c>
      <c r="AK4">
        <v>0.30306648366214101</v>
      </c>
      <c r="AL4">
        <v>0.15703607964144667</v>
      </c>
    </row>
    <row r="5" spans="1:44" x14ac:dyDescent="0.45">
      <c r="A5">
        <v>1989</v>
      </c>
      <c r="B5">
        <v>84.929691779600688</v>
      </c>
      <c r="C5">
        <v>83.535492492588773</v>
      </c>
      <c r="D5">
        <v>91.874691069302756</v>
      </c>
      <c r="H5">
        <v>1989</v>
      </c>
      <c r="I5">
        <v>0.25774416663751998</v>
      </c>
      <c r="O5">
        <v>1989</v>
      </c>
      <c r="P5">
        <f t="shared" si="2"/>
        <v>0.15070308220399312</v>
      </c>
      <c r="Q5">
        <f t="shared" si="0"/>
        <v>0.16464507507411227</v>
      </c>
      <c r="R5">
        <f t="shared" si="1"/>
        <v>8.1253089306972448E-2</v>
      </c>
      <c r="U5">
        <v>1989</v>
      </c>
      <c r="V5">
        <v>0.15070308220399312</v>
      </c>
      <c r="AB5">
        <v>1991</v>
      </c>
      <c r="AC5">
        <v>0.29094642880253502</v>
      </c>
      <c r="AD5">
        <v>2.3280306709779382E-2</v>
      </c>
      <c r="AF5">
        <v>1996</v>
      </c>
      <c r="AG5">
        <v>0.40097640451980898</v>
      </c>
      <c r="AH5">
        <v>2.5855260310624715E-2</v>
      </c>
      <c r="AJ5">
        <v>1993</v>
      </c>
      <c r="AK5">
        <v>0.26877871456809999</v>
      </c>
      <c r="AL5">
        <v>3.4714890338510856E-2</v>
      </c>
    </row>
    <row r="6" spans="1:44" x14ac:dyDescent="0.45">
      <c r="A6">
        <v>1990</v>
      </c>
      <c r="B6">
        <v>99.628429584522436</v>
      </c>
      <c r="C6">
        <v>99.998223416246745</v>
      </c>
      <c r="D6">
        <v>99.92759764626625</v>
      </c>
      <c r="H6">
        <v>1990</v>
      </c>
      <c r="I6">
        <v>0.255463340017899</v>
      </c>
      <c r="K6">
        <v>0.28514777030168298</v>
      </c>
      <c r="O6">
        <v>1990</v>
      </c>
      <c r="P6">
        <f t="shared" si="2"/>
        <v>3.7157041547756365E-3</v>
      </c>
      <c r="Q6">
        <f t="shared" si="0"/>
        <v>1.7765837532550678E-5</v>
      </c>
      <c r="R6">
        <f t="shared" si="1"/>
        <v>7.240235373375015E-4</v>
      </c>
      <c r="U6">
        <v>1990</v>
      </c>
      <c r="V6">
        <v>3.7157041547756365E-3</v>
      </c>
      <c r="X6">
        <v>7.240235373375015E-4</v>
      </c>
      <c r="AB6">
        <v>1992</v>
      </c>
      <c r="AC6">
        <v>0.284014398257255</v>
      </c>
      <c r="AD6">
        <v>0.15555727533569652</v>
      </c>
      <c r="AF6">
        <v>1997</v>
      </c>
      <c r="AG6">
        <v>0.449946356053265</v>
      </c>
      <c r="AH6">
        <v>3.2114547897771357E-2</v>
      </c>
      <c r="AJ6">
        <v>1994</v>
      </c>
      <c r="AK6">
        <v>0.24079022357355601</v>
      </c>
      <c r="AL6">
        <v>2.5683524837938593E-2</v>
      </c>
    </row>
    <row r="7" spans="1:44" x14ac:dyDescent="0.45">
      <c r="A7">
        <v>1991</v>
      </c>
      <c r="B7">
        <v>97.671969329022062</v>
      </c>
      <c r="C7">
        <v>99.691718472337627</v>
      </c>
      <c r="D7">
        <v>98.681998227089522</v>
      </c>
      <c r="H7">
        <v>1991</v>
      </c>
      <c r="I7">
        <v>0.29094642880253502</v>
      </c>
      <c r="K7">
        <v>0.29024062478413898</v>
      </c>
      <c r="O7">
        <v>1991</v>
      </c>
      <c r="P7">
        <f t="shared" si="2"/>
        <v>2.3280306709779382E-2</v>
      </c>
      <c r="Q7">
        <f t="shared" si="0"/>
        <v>3.0828152766237339E-3</v>
      </c>
      <c r="R7">
        <f t="shared" si="1"/>
        <v>1.3180017729104775E-2</v>
      </c>
      <c r="U7">
        <v>1991</v>
      </c>
      <c r="V7">
        <v>2.3280306709779382E-2</v>
      </c>
      <c r="X7">
        <v>1.3180017729104775E-2</v>
      </c>
      <c r="AB7">
        <v>1993</v>
      </c>
      <c r="AC7">
        <v>0.239995908879442</v>
      </c>
      <c r="AD7">
        <v>2.9906581685809355E-2</v>
      </c>
      <c r="AF7">
        <v>1998</v>
      </c>
      <c r="AG7">
        <v>0.55124875558931197</v>
      </c>
      <c r="AH7">
        <v>2.9806001371367616E-2</v>
      </c>
      <c r="AJ7">
        <v>1995</v>
      </c>
      <c r="AK7">
        <v>0.22811517099886</v>
      </c>
      <c r="AL7">
        <v>9.9385534461897858E-3</v>
      </c>
    </row>
    <row r="8" spans="1:44" x14ac:dyDescent="0.45">
      <c r="A8">
        <v>1992</v>
      </c>
      <c r="B8">
        <v>84.444272466430348</v>
      </c>
      <c r="C8">
        <v>70.700828611097819</v>
      </c>
      <c r="D8">
        <v>84.296392035855334</v>
      </c>
      <c r="H8">
        <v>1992</v>
      </c>
      <c r="I8">
        <v>0.284014398257255</v>
      </c>
      <c r="K8">
        <v>0.30306648366214101</v>
      </c>
      <c r="O8">
        <v>1992</v>
      </c>
      <c r="P8">
        <f t="shared" si="2"/>
        <v>0.15555727533569652</v>
      </c>
      <c r="Q8">
        <f t="shared" si="0"/>
        <v>0.29299171388902179</v>
      </c>
      <c r="R8">
        <f t="shared" si="1"/>
        <v>0.15703607964144667</v>
      </c>
      <c r="U8">
        <v>1992</v>
      </c>
      <c r="V8">
        <v>0.15555727533569652</v>
      </c>
      <c r="X8">
        <v>0.15703607964144667</v>
      </c>
      <c r="AB8">
        <v>1994</v>
      </c>
      <c r="AC8">
        <v>0.222099831442926</v>
      </c>
      <c r="AD8">
        <v>3.5247621257119589E-2</v>
      </c>
      <c r="AF8">
        <v>1999</v>
      </c>
      <c r="AG8">
        <v>0.541475027458025</v>
      </c>
      <c r="AH8">
        <v>1.4607964569409547E-2</v>
      </c>
      <c r="AJ8">
        <v>1996</v>
      </c>
      <c r="AK8">
        <v>0.213475712179513</v>
      </c>
      <c r="AL8">
        <v>7.9733935098489899E-3</v>
      </c>
    </row>
    <row r="9" spans="1:44" x14ac:dyDescent="0.45">
      <c r="A9">
        <v>1993</v>
      </c>
      <c r="B9">
        <v>97.009341831419064</v>
      </c>
      <c r="C9">
        <v>91.051162727203945</v>
      </c>
      <c r="D9">
        <v>96.528510966148914</v>
      </c>
      <c r="H9">
        <v>1993</v>
      </c>
      <c r="I9">
        <v>0.239995908879442</v>
      </c>
      <c r="J9">
        <v>0.51500689735357097</v>
      </c>
      <c r="K9">
        <v>0.26877871456809999</v>
      </c>
      <c r="O9">
        <v>1993</v>
      </c>
      <c r="P9">
        <f t="shared" si="2"/>
        <v>2.9906581685809355E-2</v>
      </c>
      <c r="Q9">
        <f t="shared" si="0"/>
        <v>8.948837272796055E-2</v>
      </c>
      <c r="R9">
        <f t="shared" si="1"/>
        <v>3.4714890338510856E-2</v>
      </c>
      <c r="U9">
        <v>1993</v>
      </c>
      <c r="V9">
        <v>2.9906581685809355E-2</v>
      </c>
      <c r="W9">
        <v>8.948837272796055E-2</v>
      </c>
      <c r="X9">
        <v>3.4714890338510856E-2</v>
      </c>
      <c r="AB9">
        <v>1995</v>
      </c>
      <c r="AC9">
        <v>0.208050297880574</v>
      </c>
      <c r="AD9">
        <v>3.2970384131806439E-2</v>
      </c>
      <c r="AF9">
        <v>2000</v>
      </c>
      <c r="AG9">
        <v>0.57949938875817197</v>
      </c>
      <c r="AH9">
        <v>1.3181404780115855E-2</v>
      </c>
      <c r="AJ9">
        <v>1997</v>
      </c>
      <c r="AK9">
        <v>0.204348204389595</v>
      </c>
      <c r="AL9">
        <v>9.1561235247328343E-2</v>
      </c>
    </row>
    <row r="10" spans="1:44" x14ac:dyDescent="0.45">
      <c r="A10">
        <v>1994</v>
      </c>
      <c r="B10">
        <v>96.475237874288041</v>
      </c>
      <c r="C10">
        <v>94.818755463362209</v>
      </c>
      <c r="D10">
        <v>97.431647516206141</v>
      </c>
      <c r="H10">
        <v>1994</v>
      </c>
      <c r="I10">
        <v>0.222099831442926</v>
      </c>
      <c r="J10">
        <v>0.44888125374131299</v>
      </c>
      <c r="K10">
        <v>0.24079022357355601</v>
      </c>
      <c r="O10">
        <v>1994</v>
      </c>
      <c r="P10">
        <f t="shared" si="2"/>
        <v>3.5247621257119589E-2</v>
      </c>
      <c r="Q10">
        <f t="shared" si="0"/>
        <v>5.1812445366377913E-2</v>
      </c>
      <c r="R10">
        <f t="shared" si="1"/>
        <v>2.5683524837938593E-2</v>
      </c>
      <c r="U10">
        <v>1994</v>
      </c>
      <c r="V10">
        <v>3.5247621257119589E-2</v>
      </c>
      <c r="W10">
        <v>5.1812445366377913E-2</v>
      </c>
      <c r="X10">
        <v>2.5683524837938593E-2</v>
      </c>
      <c r="AB10">
        <v>1996</v>
      </c>
      <c r="AC10">
        <v>0.20307810292786299</v>
      </c>
      <c r="AD10">
        <v>1.4634465465696422E-2</v>
      </c>
      <c r="AF10">
        <v>2001</v>
      </c>
      <c r="AG10">
        <v>0.66624091226778304</v>
      </c>
      <c r="AH10">
        <v>2.5372459783673803E-2</v>
      </c>
      <c r="AJ10">
        <v>1998</v>
      </c>
      <c r="AK10">
        <v>0.213282790590092</v>
      </c>
      <c r="AL10">
        <v>4.9184008904843209E-2</v>
      </c>
    </row>
    <row r="11" spans="1:44" x14ac:dyDescent="0.45">
      <c r="A11">
        <v>1995</v>
      </c>
      <c r="B11">
        <v>96.702961586819356</v>
      </c>
      <c r="C11">
        <v>99.218703857635489</v>
      </c>
      <c r="D11">
        <v>99.006144655381021</v>
      </c>
      <c r="H11">
        <v>1995</v>
      </c>
      <c r="I11">
        <v>0.208050297880574</v>
      </c>
      <c r="J11">
        <v>0.45174757118705799</v>
      </c>
      <c r="K11">
        <v>0.22811517099886</v>
      </c>
      <c r="O11">
        <v>1995</v>
      </c>
      <c r="P11">
        <f t="shared" si="2"/>
        <v>3.2970384131806439E-2</v>
      </c>
      <c r="Q11">
        <f t="shared" si="0"/>
        <v>7.8129614236451053E-3</v>
      </c>
      <c r="R11">
        <f t="shared" si="1"/>
        <v>9.9385534461897858E-3</v>
      </c>
      <c r="U11">
        <v>1995</v>
      </c>
      <c r="V11">
        <v>3.2970384131806439E-2</v>
      </c>
      <c r="W11">
        <v>7.8129614236451053E-3</v>
      </c>
      <c r="X11">
        <v>9.9385534461897858E-3</v>
      </c>
      <c r="AB11">
        <v>1997</v>
      </c>
      <c r="AC11">
        <v>0.203358287745456</v>
      </c>
      <c r="AD11">
        <v>0.17382180717464621</v>
      </c>
      <c r="AF11">
        <v>2002</v>
      </c>
      <c r="AG11">
        <v>0.67807633204921303</v>
      </c>
      <c r="AH11">
        <v>1.2472377285241407E-2</v>
      </c>
      <c r="AJ11">
        <v>1999</v>
      </c>
      <c r="AK11">
        <v>0.21514987467423199</v>
      </c>
      <c r="AL11">
        <v>3.0761739995801493E-2</v>
      </c>
    </row>
    <row r="12" spans="1:44" x14ac:dyDescent="0.45">
      <c r="A12">
        <v>1996</v>
      </c>
      <c r="B12">
        <v>98.536553453430358</v>
      </c>
      <c r="C12">
        <v>97.414473968937529</v>
      </c>
      <c r="D12">
        <v>99.202660649015101</v>
      </c>
      <c r="H12">
        <v>1996</v>
      </c>
      <c r="I12">
        <v>0.20307810292786299</v>
      </c>
      <c r="J12">
        <v>0.40097640451980898</v>
      </c>
      <c r="K12">
        <v>0.213475712179513</v>
      </c>
      <c r="O12">
        <v>1996</v>
      </c>
      <c r="P12">
        <f t="shared" si="2"/>
        <v>1.4634465465696422E-2</v>
      </c>
      <c r="Q12">
        <f t="shared" si="0"/>
        <v>2.5855260310624715E-2</v>
      </c>
      <c r="R12">
        <f t="shared" si="1"/>
        <v>7.9733935098489899E-3</v>
      </c>
      <c r="U12">
        <v>1996</v>
      </c>
      <c r="V12">
        <v>1.4634465465696422E-2</v>
      </c>
      <c r="W12">
        <v>2.5855260310624715E-2</v>
      </c>
      <c r="X12">
        <v>7.9733935098489899E-3</v>
      </c>
      <c r="AB12">
        <v>1998</v>
      </c>
      <c r="AC12">
        <v>0.27790200568604001</v>
      </c>
      <c r="AD12">
        <v>0.14860451253267684</v>
      </c>
      <c r="AF12">
        <v>2003</v>
      </c>
      <c r="AG12">
        <v>0.72218021123818998</v>
      </c>
      <c r="AH12">
        <v>1.1761776099539106E-2</v>
      </c>
      <c r="AJ12">
        <v>2000</v>
      </c>
      <c r="AK12">
        <v>0.21221901084335701</v>
      </c>
      <c r="AL12">
        <v>2.382978554127746E-2</v>
      </c>
    </row>
    <row r="13" spans="1:44" x14ac:dyDescent="0.45">
      <c r="A13">
        <v>1997</v>
      </c>
      <c r="B13">
        <v>82.617819282535379</v>
      </c>
      <c r="C13">
        <v>96.788545210222864</v>
      </c>
      <c r="D13">
        <v>90.843876475267166</v>
      </c>
      <c r="H13">
        <v>1997</v>
      </c>
      <c r="I13">
        <v>0.203358287745456</v>
      </c>
      <c r="J13">
        <v>0.449946356053265</v>
      </c>
      <c r="K13">
        <v>0.204348204389595</v>
      </c>
      <c r="O13">
        <v>1997</v>
      </c>
      <c r="P13">
        <f t="shared" si="2"/>
        <v>0.17382180717464621</v>
      </c>
      <c r="Q13">
        <f t="shared" si="0"/>
        <v>3.2114547897771357E-2</v>
      </c>
      <c r="R13">
        <f t="shared" si="1"/>
        <v>9.1561235247328343E-2</v>
      </c>
      <c r="U13">
        <v>1997</v>
      </c>
      <c r="V13">
        <v>0.17382180717464621</v>
      </c>
      <c r="W13">
        <v>3.2114547897771357E-2</v>
      </c>
      <c r="X13">
        <v>9.1561235247328343E-2</v>
      </c>
      <c r="AB13">
        <v>1999</v>
      </c>
      <c r="AC13">
        <v>0.27697752243648199</v>
      </c>
      <c r="AD13">
        <v>0.10682221576580872</v>
      </c>
      <c r="AF13">
        <v>2004</v>
      </c>
      <c r="AG13">
        <v>0.78290640218850804</v>
      </c>
      <c r="AH13">
        <v>0.17990621185211877</v>
      </c>
      <c r="AJ13">
        <v>2001</v>
      </c>
      <c r="AK13">
        <v>0.23099423420777901</v>
      </c>
      <c r="AL13">
        <v>8.1797988922762382E-2</v>
      </c>
    </row>
    <row r="14" spans="1:44" x14ac:dyDescent="0.45">
      <c r="A14">
        <v>1998</v>
      </c>
      <c r="B14">
        <v>85.139548746732316</v>
      </c>
      <c r="C14">
        <v>97.019399862863239</v>
      </c>
      <c r="D14">
        <v>95.081599109515679</v>
      </c>
      <c r="H14">
        <v>1998</v>
      </c>
      <c r="I14">
        <v>0.27790200568604001</v>
      </c>
      <c r="J14">
        <v>0.55124875558931197</v>
      </c>
      <c r="K14">
        <v>0.213282790590092</v>
      </c>
      <c r="O14">
        <v>1998</v>
      </c>
      <c r="P14">
        <f t="shared" si="2"/>
        <v>0.14860451253267684</v>
      </c>
      <c r="Q14">
        <f t="shared" si="0"/>
        <v>2.9806001371367616E-2</v>
      </c>
      <c r="R14">
        <f t="shared" si="1"/>
        <v>4.9184008904843209E-2</v>
      </c>
      <c r="U14">
        <v>1998</v>
      </c>
      <c r="V14">
        <v>0.14860451253267684</v>
      </c>
      <c r="W14">
        <v>2.9806001371367616E-2</v>
      </c>
      <c r="X14">
        <v>4.9184008904843209E-2</v>
      </c>
      <c r="AB14">
        <v>2000</v>
      </c>
      <c r="AC14">
        <v>0.27090330731550599</v>
      </c>
      <c r="AD14">
        <v>0.14010253107983203</v>
      </c>
      <c r="AF14">
        <v>2005</v>
      </c>
      <c r="AG14">
        <v>0.76682403351237605</v>
      </c>
      <c r="AH14">
        <v>0.40984757446555575</v>
      </c>
      <c r="AJ14">
        <v>2002</v>
      </c>
      <c r="AK14">
        <v>0.231759136290176</v>
      </c>
      <c r="AL14">
        <v>8.2665761086872749E-2</v>
      </c>
    </row>
    <row r="15" spans="1:44" x14ac:dyDescent="0.45">
      <c r="A15">
        <v>1999</v>
      </c>
      <c r="B15">
        <v>89.317778423419128</v>
      </c>
      <c r="C15">
        <v>98.539203543059045</v>
      </c>
      <c r="D15">
        <v>96.923826000419851</v>
      </c>
      <c r="H15">
        <v>1999</v>
      </c>
      <c r="I15">
        <v>0.27697752243648199</v>
      </c>
      <c r="J15">
        <v>0.541475027458025</v>
      </c>
      <c r="K15">
        <v>0.21514987467423199</v>
      </c>
      <c r="O15">
        <v>1999</v>
      </c>
      <c r="P15">
        <f t="shared" si="2"/>
        <v>0.10682221576580872</v>
      </c>
      <c r="Q15">
        <f t="shared" si="0"/>
        <v>1.4607964569409547E-2</v>
      </c>
      <c r="R15">
        <f t="shared" si="1"/>
        <v>3.0761739995801493E-2</v>
      </c>
      <c r="U15">
        <v>1999</v>
      </c>
      <c r="V15">
        <v>0.10682221576580872</v>
      </c>
      <c r="W15">
        <v>1.4607964569409547E-2</v>
      </c>
      <c r="X15">
        <v>3.0761739995801493E-2</v>
      </c>
      <c r="AB15">
        <v>2001</v>
      </c>
      <c r="AC15">
        <v>0.27802925661503403</v>
      </c>
      <c r="AD15">
        <v>0.16304946549427143</v>
      </c>
      <c r="AF15">
        <v>2006</v>
      </c>
      <c r="AG15">
        <v>0.74733803754555905</v>
      </c>
      <c r="AH15">
        <v>0.23651802865034383</v>
      </c>
      <c r="AJ15">
        <v>2003</v>
      </c>
      <c r="AK15">
        <v>0.231035859476064</v>
      </c>
      <c r="AL15">
        <v>3.5464919661911835E-2</v>
      </c>
    </row>
    <row r="16" spans="1:44" x14ac:dyDescent="0.45">
      <c r="A16">
        <v>2000</v>
      </c>
      <c r="B16">
        <v>85.989746892016797</v>
      </c>
      <c r="C16">
        <v>98.681859521988414</v>
      </c>
      <c r="D16">
        <v>97.617021445872254</v>
      </c>
      <c r="H16">
        <v>2000</v>
      </c>
      <c r="I16">
        <v>0.27090330731550599</v>
      </c>
      <c r="J16">
        <v>0.57949938875817197</v>
      </c>
      <c r="K16">
        <v>0.21221901084335701</v>
      </c>
      <c r="O16">
        <v>2000</v>
      </c>
      <c r="P16">
        <f t="shared" si="2"/>
        <v>0.14010253107983203</v>
      </c>
      <c r="Q16">
        <f t="shared" si="0"/>
        <v>1.3181404780115855E-2</v>
      </c>
      <c r="R16">
        <f t="shared" si="1"/>
        <v>2.382978554127746E-2</v>
      </c>
      <c r="U16">
        <v>2000</v>
      </c>
      <c r="V16">
        <v>0.14010253107983203</v>
      </c>
      <c r="W16">
        <v>1.3181404780115855E-2</v>
      </c>
      <c r="X16">
        <v>2.382978554127746E-2</v>
      </c>
      <c r="AB16">
        <v>2002</v>
      </c>
      <c r="AC16">
        <v>0.28481400668736501</v>
      </c>
      <c r="AD16">
        <v>0.15264181389602924</v>
      </c>
      <c r="AF16">
        <v>2007</v>
      </c>
      <c r="AG16">
        <v>0.67265557857265501</v>
      </c>
      <c r="AH16">
        <v>0.13444841178397055</v>
      </c>
      <c r="AJ16">
        <v>2004</v>
      </c>
      <c r="AK16">
        <v>0.26025307307627998</v>
      </c>
      <c r="AL16">
        <v>0.16391840977109823</v>
      </c>
    </row>
    <row r="17" spans="1:38" x14ac:dyDescent="0.45">
      <c r="A17">
        <v>2001</v>
      </c>
      <c r="B17">
        <v>83.695053450572857</v>
      </c>
      <c r="C17">
        <v>97.46275402163262</v>
      </c>
      <c r="D17">
        <v>91.820201107723761</v>
      </c>
      <c r="H17">
        <v>2001</v>
      </c>
      <c r="I17">
        <v>0.27802925661503403</v>
      </c>
      <c r="J17">
        <v>0.66624091226778304</v>
      </c>
      <c r="K17">
        <v>0.23099423420777901</v>
      </c>
      <c r="O17">
        <v>2001</v>
      </c>
      <c r="P17">
        <f t="shared" si="2"/>
        <v>0.16304946549427143</v>
      </c>
      <c r="Q17">
        <f t="shared" si="0"/>
        <v>2.5372459783673803E-2</v>
      </c>
      <c r="R17">
        <f t="shared" si="1"/>
        <v>8.1797988922762382E-2</v>
      </c>
      <c r="U17">
        <v>2001</v>
      </c>
      <c r="V17">
        <v>0.16304946549427143</v>
      </c>
      <c r="W17">
        <v>2.5372459783673803E-2</v>
      </c>
      <c r="X17">
        <v>8.1797988922762382E-2</v>
      </c>
      <c r="AB17">
        <v>2003</v>
      </c>
      <c r="AC17">
        <v>0.28769314426339598</v>
      </c>
      <c r="AD17">
        <v>0.13793109242301071</v>
      </c>
      <c r="AF17">
        <v>2008</v>
      </c>
      <c r="AG17">
        <v>0.66407385526329099</v>
      </c>
      <c r="AH17">
        <v>0.23000452575764641</v>
      </c>
      <c r="AJ17">
        <v>2005</v>
      </c>
      <c r="AK17">
        <v>0.275783239132744</v>
      </c>
      <c r="AL17">
        <v>0.15978268477233995</v>
      </c>
    </row>
    <row r="18" spans="1:38" x14ac:dyDescent="0.45">
      <c r="A18">
        <v>2002</v>
      </c>
      <c r="B18">
        <v>84.735818610397075</v>
      </c>
      <c r="C18">
        <v>98.752762271475859</v>
      </c>
      <c r="D18">
        <v>91.733423891312725</v>
      </c>
      <c r="H18">
        <v>2002</v>
      </c>
      <c r="I18">
        <v>0.28481400668736501</v>
      </c>
      <c r="J18">
        <v>0.67807633204921303</v>
      </c>
      <c r="K18">
        <v>0.231759136290176</v>
      </c>
      <c r="O18">
        <v>2002</v>
      </c>
      <c r="P18">
        <f t="shared" si="2"/>
        <v>0.15264181389602924</v>
      </c>
      <c r="Q18">
        <f t="shared" si="0"/>
        <v>1.2472377285241407E-2</v>
      </c>
      <c r="R18">
        <f t="shared" si="1"/>
        <v>8.2665761086872749E-2</v>
      </c>
      <c r="U18">
        <v>2002</v>
      </c>
      <c r="V18">
        <v>0.15264181389602924</v>
      </c>
      <c r="W18">
        <v>1.2472377285241407E-2</v>
      </c>
      <c r="X18">
        <v>8.2665761086872749E-2</v>
      </c>
      <c r="AB18">
        <v>2004</v>
      </c>
      <c r="AC18">
        <v>0.32717143156230899</v>
      </c>
      <c r="AD18">
        <v>0.21605591348078435</v>
      </c>
      <c r="AF18">
        <v>2009</v>
      </c>
      <c r="AG18">
        <v>0.68150431089008301</v>
      </c>
      <c r="AH18">
        <v>0.37103310807224998</v>
      </c>
      <c r="AJ18">
        <v>2006</v>
      </c>
      <c r="AK18">
        <v>0.29642673776415202</v>
      </c>
      <c r="AL18">
        <v>0.20517781008551167</v>
      </c>
    </row>
    <row r="19" spans="1:38" x14ac:dyDescent="0.45">
      <c r="A19">
        <v>2003</v>
      </c>
      <c r="B19">
        <v>86.206890757698929</v>
      </c>
      <c r="C19">
        <v>98.823822390046089</v>
      </c>
      <c r="D19">
        <v>96.453508033808816</v>
      </c>
      <c r="H19">
        <v>2003</v>
      </c>
      <c r="I19">
        <v>0.28769314426339598</v>
      </c>
      <c r="J19">
        <v>0.72218021123818998</v>
      </c>
      <c r="K19">
        <v>0.231035859476064</v>
      </c>
      <c r="O19">
        <v>2003</v>
      </c>
      <c r="P19">
        <f t="shared" si="2"/>
        <v>0.13793109242301071</v>
      </c>
      <c r="Q19">
        <f t="shared" si="0"/>
        <v>1.1761776099539106E-2</v>
      </c>
      <c r="R19">
        <f t="shared" si="1"/>
        <v>3.5464919661911835E-2</v>
      </c>
      <c r="U19">
        <v>2003</v>
      </c>
      <c r="V19">
        <v>0.13793109242301071</v>
      </c>
      <c r="W19">
        <v>1.1761776099539106E-2</v>
      </c>
      <c r="X19">
        <v>3.5464919661911835E-2</v>
      </c>
      <c r="AB19">
        <v>2005</v>
      </c>
      <c r="AC19">
        <v>0.35081906584682299</v>
      </c>
      <c r="AD19">
        <v>0.19282217888716716</v>
      </c>
      <c r="AF19">
        <v>2010</v>
      </c>
      <c r="AG19">
        <v>0.63155950227054103</v>
      </c>
      <c r="AH19">
        <v>0.40684306457571184</v>
      </c>
      <c r="AJ19">
        <v>2007</v>
      </c>
      <c r="AK19">
        <v>0.34482659244747599</v>
      </c>
      <c r="AL19">
        <v>0.29409671741881666</v>
      </c>
    </row>
    <row r="20" spans="1:38" x14ac:dyDescent="0.45">
      <c r="A20">
        <v>2004</v>
      </c>
      <c r="B20">
        <v>78.394408651921566</v>
      </c>
      <c r="C20">
        <v>82.009378814788121</v>
      </c>
      <c r="D20">
        <v>83.608159022890177</v>
      </c>
      <c r="H20">
        <v>2004</v>
      </c>
      <c r="I20">
        <v>0.32717143156230899</v>
      </c>
      <c r="J20">
        <v>0.78290640218850804</v>
      </c>
      <c r="K20">
        <v>0.26025307307627998</v>
      </c>
      <c r="O20">
        <v>2004</v>
      </c>
      <c r="P20">
        <f t="shared" si="2"/>
        <v>0.21605591348078435</v>
      </c>
      <c r="Q20">
        <f t="shared" si="0"/>
        <v>0.17990621185211877</v>
      </c>
      <c r="R20">
        <f t="shared" si="1"/>
        <v>0.16391840977109823</v>
      </c>
      <c r="U20">
        <v>2004</v>
      </c>
      <c r="V20">
        <v>0.21605591348078435</v>
      </c>
      <c r="W20">
        <v>0.17990621185211877</v>
      </c>
      <c r="X20">
        <v>0.16391840977109823</v>
      </c>
      <c r="AB20">
        <v>2006</v>
      </c>
      <c r="AC20">
        <v>0.38085568710630002</v>
      </c>
      <c r="AD20">
        <v>0.25672849667255038</v>
      </c>
      <c r="AF20">
        <v>2011</v>
      </c>
      <c r="AG20">
        <v>0.57417967655643598</v>
      </c>
      <c r="AH20">
        <v>0.40481908804348704</v>
      </c>
      <c r="AJ20">
        <v>2008</v>
      </c>
      <c r="AK20">
        <v>0.38641005080707302</v>
      </c>
      <c r="AL20">
        <v>0.35241550517613845</v>
      </c>
    </row>
    <row r="21" spans="1:38" x14ac:dyDescent="0.45">
      <c r="A21">
        <v>2005</v>
      </c>
      <c r="B21">
        <v>80.717782111283285</v>
      </c>
      <c r="C21">
        <v>59.015242553444423</v>
      </c>
      <c r="D21">
        <v>84.021731522766004</v>
      </c>
      <c r="H21">
        <v>2005</v>
      </c>
      <c r="I21">
        <v>0.35081906584682299</v>
      </c>
      <c r="J21">
        <v>0.76682403351237605</v>
      </c>
      <c r="K21">
        <v>0.275783239132744</v>
      </c>
      <c r="O21">
        <v>2005</v>
      </c>
      <c r="P21">
        <f t="shared" si="2"/>
        <v>0.19282217888716716</v>
      </c>
      <c r="Q21">
        <f t="shared" si="0"/>
        <v>0.40984757446555575</v>
      </c>
      <c r="R21">
        <f t="shared" si="1"/>
        <v>0.15978268477233995</v>
      </c>
      <c r="U21">
        <v>2005</v>
      </c>
      <c r="V21">
        <v>0.19282217888716716</v>
      </c>
      <c r="W21">
        <v>0.40984757446555575</v>
      </c>
      <c r="X21">
        <v>0.15978268477233995</v>
      </c>
      <c r="AB21">
        <v>2007</v>
      </c>
      <c r="AC21">
        <v>0.41932464268474701</v>
      </c>
      <c r="AD21">
        <v>0.30758686900206611</v>
      </c>
      <c r="AF21">
        <v>2012</v>
      </c>
      <c r="AG21">
        <v>0.54026199680424103</v>
      </c>
      <c r="AH21">
        <v>0.46245388356945016</v>
      </c>
      <c r="AJ21">
        <v>2009</v>
      </c>
      <c r="AK21">
        <v>0.42430877129005701</v>
      </c>
      <c r="AL21">
        <v>0.33070906857478832</v>
      </c>
    </row>
    <row r="22" spans="1:38" x14ac:dyDescent="0.45">
      <c r="A22">
        <v>2006</v>
      </c>
      <c r="B22">
        <v>74.327150332744964</v>
      </c>
      <c r="C22">
        <v>76.348197134965616</v>
      </c>
      <c r="D22">
        <v>79.482218991448832</v>
      </c>
      <c r="H22">
        <v>2006</v>
      </c>
      <c r="I22">
        <v>0.38085568710630002</v>
      </c>
      <c r="J22">
        <v>0.74733803754555905</v>
      </c>
      <c r="K22">
        <v>0.29642673776415202</v>
      </c>
      <c r="O22">
        <v>2006</v>
      </c>
      <c r="P22">
        <f t="shared" si="2"/>
        <v>0.25672849667255038</v>
      </c>
      <c r="Q22">
        <f t="shared" si="0"/>
        <v>0.23651802865034383</v>
      </c>
      <c r="R22">
        <f t="shared" si="1"/>
        <v>0.20517781008551167</v>
      </c>
      <c r="U22">
        <v>2006</v>
      </c>
      <c r="V22">
        <v>0.25672849667255038</v>
      </c>
      <c r="W22">
        <v>0.23651802865034383</v>
      </c>
      <c r="X22">
        <v>0.20517781008551167</v>
      </c>
      <c r="AB22">
        <v>2008</v>
      </c>
      <c r="AC22">
        <v>0.46355464742748598</v>
      </c>
      <c r="AD22">
        <v>0.3546221744355485</v>
      </c>
      <c r="AJ22">
        <v>2010</v>
      </c>
      <c r="AK22">
        <v>0.44286956055350502</v>
      </c>
      <c r="AL22">
        <v>0.37970538185952529</v>
      </c>
    </row>
    <row r="23" spans="1:38" x14ac:dyDescent="0.45">
      <c r="A23">
        <v>2007</v>
      </c>
      <c r="B23">
        <v>69.241313099793388</v>
      </c>
      <c r="C23">
        <v>86.555158821602944</v>
      </c>
      <c r="D23">
        <v>70.590328258118333</v>
      </c>
      <c r="H23">
        <v>2007</v>
      </c>
      <c r="I23">
        <v>0.41932464268474701</v>
      </c>
      <c r="J23">
        <v>0.67265557857265501</v>
      </c>
      <c r="K23">
        <v>0.34482659244747599</v>
      </c>
      <c r="O23">
        <v>2007</v>
      </c>
      <c r="P23">
        <f t="shared" si="2"/>
        <v>0.30758686900206611</v>
      </c>
      <c r="Q23">
        <f t="shared" si="0"/>
        <v>0.13444841178397055</v>
      </c>
      <c r="R23">
        <f t="shared" si="1"/>
        <v>0.29409671741881666</v>
      </c>
      <c r="U23">
        <v>2007</v>
      </c>
      <c r="V23">
        <v>0.30758686900206611</v>
      </c>
      <c r="W23">
        <v>0.13444841178397055</v>
      </c>
      <c r="X23">
        <v>0.29409671741881666</v>
      </c>
      <c r="AB23">
        <v>2009</v>
      </c>
      <c r="AC23">
        <v>0.50492815382020995</v>
      </c>
      <c r="AD23">
        <v>0.32598088440817219</v>
      </c>
      <c r="AJ23">
        <v>2011</v>
      </c>
      <c r="AK23">
        <v>0.473633809742604</v>
      </c>
      <c r="AL23">
        <v>0.44021934940225732</v>
      </c>
    </row>
    <row r="24" spans="1:38" x14ac:dyDescent="0.45">
      <c r="A24">
        <v>2008</v>
      </c>
      <c r="B24">
        <v>64.537782556445151</v>
      </c>
      <c r="C24">
        <v>76.999547424235359</v>
      </c>
      <c r="D24">
        <v>64.758449482386155</v>
      </c>
      <c r="H24">
        <v>2008</v>
      </c>
      <c r="I24">
        <v>0.46355464742748598</v>
      </c>
      <c r="J24">
        <v>0.66407385526329099</v>
      </c>
      <c r="K24">
        <v>0.38641005080707302</v>
      </c>
      <c r="O24">
        <v>2008</v>
      </c>
      <c r="P24">
        <f t="shared" si="2"/>
        <v>0.3546221744355485</v>
      </c>
      <c r="Q24">
        <f t="shared" si="0"/>
        <v>0.23000452575764641</v>
      </c>
      <c r="R24">
        <f t="shared" si="1"/>
        <v>0.35241550517613845</v>
      </c>
      <c r="U24">
        <v>2008</v>
      </c>
      <c r="V24">
        <v>0.3546221744355485</v>
      </c>
      <c r="W24">
        <v>0.23000452575764641</v>
      </c>
      <c r="X24">
        <v>0.35241550517613845</v>
      </c>
      <c r="AB24">
        <v>2010</v>
      </c>
      <c r="AC24">
        <v>0.51879406507062098</v>
      </c>
      <c r="AD24">
        <v>0.37223937445829919</v>
      </c>
      <c r="AJ24">
        <v>2012</v>
      </c>
      <c r="AK24">
        <v>0.514824926607371</v>
      </c>
      <c r="AL24">
        <v>0.33199207423930532</v>
      </c>
    </row>
    <row r="25" spans="1:38" x14ac:dyDescent="0.45">
      <c r="A25">
        <v>2009</v>
      </c>
      <c r="B25">
        <v>67.401911559182778</v>
      </c>
      <c r="C25">
        <v>62.896689192775</v>
      </c>
      <c r="D25">
        <v>66.929093142521168</v>
      </c>
      <c r="H25">
        <v>2009</v>
      </c>
      <c r="I25">
        <v>0.50492815382020995</v>
      </c>
      <c r="J25">
        <v>0.68150431089008301</v>
      </c>
      <c r="K25">
        <v>0.42430877129005701</v>
      </c>
      <c r="O25">
        <v>2009</v>
      </c>
      <c r="P25">
        <f t="shared" si="2"/>
        <v>0.32598088440817219</v>
      </c>
      <c r="Q25">
        <f t="shared" si="0"/>
        <v>0.37103310807224998</v>
      </c>
      <c r="R25">
        <f t="shared" si="1"/>
        <v>0.33070906857478832</v>
      </c>
      <c r="U25">
        <v>2009</v>
      </c>
      <c r="V25">
        <v>0.32598088440817219</v>
      </c>
      <c r="W25">
        <v>0.37103310807224998</v>
      </c>
      <c r="X25">
        <v>0.33070906857478832</v>
      </c>
      <c r="AB25">
        <v>2011</v>
      </c>
      <c r="AC25">
        <v>0.51801530399391105</v>
      </c>
      <c r="AD25">
        <v>0.36791242879577235</v>
      </c>
    </row>
    <row r="26" spans="1:38" x14ac:dyDescent="0.45">
      <c r="A26">
        <v>2010</v>
      </c>
      <c r="B26">
        <v>62.776062554170082</v>
      </c>
      <c r="C26">
        <v>59.315693542428818</v>
      </c>
      <c r="D26">
        <v>62.029461814047473</v>
      </c>
      <c r="H26">
        <v>2010</v>
      </c>
      <c r="I26">
        <v>0.51879406507062098</v>
      </c>
      <c r="J26">
        <v>0.63155950227054103</v>
      </c>
      <c r="K26">
        <v>0.44286956055350502</v>
      </c>
      <c r="O26">
        <v>2010</v>
      </c>
      <c r="P26">
        <f t="shared" si="2"/>
        <v>0.37223937445829919</v>
      </c>
      <c r="Q26">
        <f t="shared" si="0"/>
        <v>0.40684306457571184</v>
      </c>
      <c r="R26">
        <f t="shared" si="1"/>
        <v>0.37970538185952529</v>
      </c>
      <c r="U26">
        <v>2010</v>
      </c>
      <c r="V26">
        <v>0.37223937445829919</v>
      </c>
      <c r="W26">
        <v>0.40684306457571184</v>
      </c>
      <c r="X26">
        <v>0.37970538185952529</v>
      </c>
      <c r="AB26">
        <v>2012</v>
      </c>
      <c r="AC26">
        <v>0.52896193115685997</v>
      </c>
      <c r="AD26">
        <v>0.33933289964367291</v>
      </c>
    </row>
    <row r="27" spans="1:38" x14ac:dyDescent="0.45">
      <c r="A27">
        <v>2011</v>
      </c>
      <c r="B27">
        <v>63.208757120422767</v>
      </c>
      <c r="C27">
        <v>59.518091195651294</v>
      </c>
      <c r="D27">
        <v>55.978065059774266</v>
      </c>
      <c r="H27">
        <v>2011</v>
      </c>
      <c r="I27">
        <v>0.51801530399391105</v>
      </c>
      <c r="J27">
        <v>0.57417967655643598</v>
      </c>
      <c r="K27">
        <v>0.473633809742604</v>
      </c>
      <c r="O27">
        <v>2011</v>
      </c>
      <c r="P27">
        <f t="shared" si="2"/>
        <v>0.36791242879577235</v>
      </c>
      <c r="Q27">
        <f t="shared" si="0"/>
        <v>0.40481908804348704</v>
      </c>
      <c r="R27">
        <f t="shared" si="1"/>
        <v>0.44021934940225732</v>
      </c>
      <c r="U27">
        <v>2011</v>
      </c>
      <c r="V27">
        <v>0.36791242879577235</v>
      </c>
      <c r="W27">
        <v>0.40481908804348704</v>
      </c>
      <c r="X27">
        <v>0.44021934940225732</v>
      </c>
    </row>
    <row r="28" spans="1:38" x14ac:dyDescent="0.45">
      <c r="A28">
        <v>2012</v>
      </c>
      <c r="B28">
        <v>66.06671003563271</v>
      </c>
      <c r="C28">
        <v>53.754611643054986</v>
      </c>
      <c r="D28">
        <v>66.800792576069469</v>
      </c>
      <c r="H28">
        <v>2012</v>
      </c>
      <c r="I28">
        <v>0.52896193115685997</v>
      </c>
      <c r="J28">
        <v>0.54026199680424103</v>
      </c>
      <c r="K28">
        <v>0.514824926607371</v>
      </c>
      <c r="O28">
        <v>2012</v>
      </c>
      <c r="P28">
        <f t="shared" si="2"/>
        <v>0.33933289964367291</v>
      </c>
      <c r="Q28">
        <f t="shared" si="0"/>
        <v>0.46245388356945016</v>
      </c>
      <c r="R28">
        <f t="shared" si="1"/>
        <v>0.33199207423930532</v>
      </c>
      <c r="U28">
        <v>2012</v>
      </c>
      <c r="V28">
        <v>0.33933289964367291</v>
      </c>
      <c r="W28">
        <v>0.46245388356945016</v>
      </c>
      <c r="X28">
        <v>0.33199207423930532</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M57"/>
  <sheetViews>
    <sheetView workbookViewId="0">
      <selection sqref="A1:CM1048576"/>
    </sheetView>
  </sheetViews>
  <sheetFormatPr defaultRowHeight="14.25" x14ac:dyDescent="0.45"/>
  <sheetData>
    <row r="1" spans="1:91" x14ac:dyDescent="0.45">
      <c r="A1" t="s">
        <v>1</v>
      </c>
      <c r="B1" t="s">
        <v>2</v>
      </c>
      <c r="C1" t="s">
        <v>97</v>
      </c>
      <c r="D1" t="s">
        <v>3</v>
      </c>
      <c r="E1" t="s">
        <v>4</v>
      </c>
      <c r="F1" t="s">
        <v>5</v>
      </c>
      <c r="G1" t="s">
        <v>98</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99</v>
      </c>
      <c r="BQ1" t="s">
        <v>100</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row>
    <row r="2" spans="1:91" x14ac:dyDescent="0.45">
      <c r="A2">
        <v>1986</v>
      </c>
      <c r="B2">
        <f>AVERAGE(C2:CM2)</f>
        <v>85.486124348894634</v>
      </c>
      <c r="D2">
        <v>99.702784988334855</v>
      </c>
      <c r="E2">
        <v>69.467209351312192</v>
      </c>
      <c r="H2">
        <v>67.484429544826398</v>
      </c>
      <c r="J2">
        <v>98.839867641302476</v>
      </c>
      <c r="L2">
        <v>97.610192129974351</v>
      </c>
      <c r="T2">
        <v>76.346540712034198</v>
      </c>
      <c r="Y2">
        <v>73.864793173884294</v>
      </c>
      <c r="Z2">
        <v>79.632609665296201</v>
      </c>
      <c r="AC2">
        <v>99.699546283714696</v>
      </c>
      <c r="AH2">
        <v>85.650361921529708</v>
      </c>
      <c r="AJ2">
        <v>86.004841145663804</v>
      </c>
      <c r="AL2">
        <v>79.722526693872396</v>
      </c>
      <c r="AV2">
        <v>100</v>
      </c>
      <c r="BC2">
        <v>60.891771392836901</v>
      </c>
      <c r="BF2">
        <v>89.967271759103696</v>
      </c>
      <c r="BS2">
        <v>96.888555643868941</v>
      </c>
      <c r="BV2">
        <v>92.58305079976418</v>
      </c>
      <c r="BW2">
        <v>94.873971696272108</v>
      </c>
      <c r="BX2">
        <v>84.665216777053601</v>
      </c>
      <c r="BZ2">
        <v>87.858902304717503</v>
      </c>
      <c r="CA2">
        <v>52.3262896345475</v>
      </c>
      <c r="CB2">
        <v>94.063339185458887</v>
      </c>
      <c r="CI2">
        <v>84.265947041303008</v>
      </c>
      <c r="CJ2">
        <v>99.256964886799466</v>
      </c>
    </row>
    <row r="3" spans="1:91" x14ac:dyDescent="0.45">
      <c r="A3">
        <v>1987</v>
      </c>
      <c r="B3">
        <f t="shared" ref="B3:B28" si="0">AVERAGE(C3:CM3)</f>
        <v>83.067676877546802</v>
      </c>
      <c r="D3">
        <v>73.5759577136686</v>
      </c>
      <c r="E3">
        <v>93.804467009030859</v>
      </c>
      <c r="H3">
        <v>88.764677635850205</v>
      </c>
      <c r="J3">
        <v>94.550432113766234</v>
      </c>
      <c r="L3">
        <v>72.256962955078507</v>
      </c>
      <c r="M3">
        <v>83.009280170587701</v>
      </c>
      <c r="T3">
        <v>100</v>
      </c>
      <c r="X3">
        <v>70.939825858830005</v>
      </c>
      <c r="Y3">
        <v>84.448884849927794</v>
      </c>
      <c r="Z3">
        <v>79.930284937735095</v>
      </c>
      <c r="AC3">
        <v>88.990320850756902</v>
      </c>
      <c r="AF3">
        <v>98.712053076408466</v>
      </c>
      <c r="AH3">
        <v>79.359780327719307</v>
      </c>
      <c r="AI3">
        <v>99.105273262487501</v>
      </c>
      <c r="AJ3">
        <v>67.309246584390394</v>
      </c>
      <c r="AL3">
        <v>73.581426144106402</v>
      </c>
      <c r="AV3">
        <v>83.152482205428797</v>
      </c>
      <c r="BC3">
        <v>75.992518616358197</v>
      </c>
      <c r="BF3">
        <v>64.56330051294421</v>
      </c>
      <c r="BS3">
        <v>80.078729579421704</v>
      </c>
      <c r="BV3">
        <v>84.392733982915502</v>
      </c>
      <c r="BW3">
        <v>92.853921113930696</v>
      </c>
      <c r="BX3">
        <v>90.56898819531682</v>
      </c>
      <c r="BZ3">
        <v>74.098985535683298</v>
      </c>
      <c r="CA3">
        <v>62.286097874699699</v>
      </c>
      <c r="CB3">
        <v>98.743987557947406</v>
      </c>
      <c r="CC3">
        <v>90.584833222619224</v>
      </c>
      <c r="CI3">
        <v>68.384109608173105</v>
      </c>
      <c r="CJ3">
        <v>94.923067953073669</v>
      </c>
    </row>
    <row r="4" spans="1:91" x14ac:dyDescent="0.45">
      <c r="A4">
        <v>1988</v>
      </c>
      <c r="B4">
        <f t="shared" si="0"/>
        <v>84.089466483770693</v>
      </c>
      <c r="D4">
        <v>72.029388905066298</v>
      </c>
      <c r="E4">
        <v>91.642623777094016</v>
      </c>
      <c r="H4">
        <v>66.974903447398603</v>
      </c>
      <c r="J4">
        <v>100</v>
      </c>
      <c r="L4">
        <v>95.486561147425107</v>
      </c>
      <c r="M4">
        <v>95.611893627423967</v>
      </c>
      <c r="T4">
        <v>97.658174066818646</v>
      </c>
      <c r="X4">
        <v>89.697098769336804</v>
      </c>
      <c r="Y4">
        <v>86.759886413950397</v>
      </c>
      <c r="Z4">
        <v>74.628520521033806</v>
      </c>
      <c r="AC4">
        <v>66.347095367454997</v>
      </c>
      <c r="AF4">
        <v>98.602384432882943</v>
      </c>
      <c r="AH4">
        <v>76.7855277702959</v>
      </c>
      <c r="AI4">
        <v>91.459607475774803</v>
      </c>
      <c r="AJ4">
        <v>80.061194085939007</v>
      </c>
      <c r="AL4">
        <v>80.1248143968146</v>
      </c>
      <c r="AV4">
        <v>65.62377097368261</v>
      </c>
      <c r="AY4">
        <v>100</v>
      </c>
      <c r="BA4">
        <v>98.386223398750275</v>
      </c>
      <c r="BC4">
        <v>70.723101968530102</v>
      </c>
      <c r="BD4">
        <v>87.920014204165895</v>
      </c>
      <c r="BF4">
        <v>80.151494443860301</v>
      </c>
      <c r="BK4">
        <v>94.787643748728925</v>
      </c>
      <c r="BS4">
        <v>55.876333403870497</v>
      </c>
      <c r="BV4">
        <v>90.865468247022903</v>
      </c>
      <c r="BW4">
        <v>97.822745815183836</v>
      </c>
      <c r="BX4">
        <v>60.968054678505098</v>
      </c>
      <c r="BZ4">
        <v>70.251254987031501</v>
      </c>
      <c r="CA4">
        <v>61.835941135434901</v>
      </c>
      <c r="CB4">
        <v>91.1042717544765</v>
      </c>
      <c r="CC4">
        <v>80.196349399460701</v>
      </c>
      <c r="CF4">
        <v>99.40715236601838</v>
      </c>
      <c r="CI4">
        <v>89.252365718770804</v>
      </c>
      <c r="CJ4">
        <v>100</v>
      </c>
    </row>
    <row r="5" spans="1:91" x14ac:dyDescent="0.45">
      <c r="A5">
        <v>1989</v>
      </c>
      <c r="B5">
        <f t="shared" si="0"/>
        <v>84.929691779600688</v>
      </c>
      <c r="D5">
        <v>96.004002269678821</v>
      </c>
      <c r="E5">
        <v>77.326950219616691</v>
      </c>
      <c r="H5">
        <v>94.863393953154244</v>
      </c>
      <c r="J5">
        <v>100</v>
      </c>
      <c r="L5">
        <v>98.757718309197074</v>
      </c>
      <c r="M5">
        <v>94.022000429126834</v>
      </c>
      <c r="T5">
        <v>93.748930041195663</v>
      </c>
      <c r="X5">
        <v>65.962337458928801</v>
      </c>
      <c r="Y5">
        <v>71.068677303357305</v>
      </c>
      <c r="Z5">
        <v>62.938781449991403</v>
      </c>
      <c r="AB5">
        <v>85.709348820588403</v>
      </c>
      <c r="AC5">
        <v>94.984227067735574</v>
      </c>
      <c r="AF5">
        <v>94.749106708492235</v>
      </c>
      <c r="AH5">
        <v>61.236073348543897</v>
      </c>
      <c r="AI5">
        <v>99.236861215334017</v>
      </c>
      <c r="AJ5">
        <v>61.593496185806003</v>
      </c>
      <c r="AL5">
        <v>76.023763828998597</v>
      </c>
      <c r="AM5">
        <v>97.478918430854534</v>
      </c>
      <c r="AV5">
        <v>88.166022036107904</v>
      </c>
      <c r="AY5">
        <v>99.6271756717492</v>
      </c>
      <c r="BA5">
        <v>87.179994590047897</v>
      </c>
      <c r="BC5">
        <v>52.5193564282254</v>
      </c>
      <c r="BD5">
        <v>87.543919593723501</v>
      </c>
      <c r="BF5">
        <v>87.750313449975195</v>
      </c>
      <c r="BH5">
        <v>95.595720260710664</v>
      </c>
      <c r="BK5">
        <v>90.264372194563776</v>
      </c>
      <c r="BS5">
        <v>86.392176804952697</v>
      </c>
      <c r="BV5">
        <v>76.849020933995206</v>
      </c>
      <c r="BW5">
        <v>92.128138074665287</v>
      </c>
      <c r="BX5">
        <v>68.842502293796699</v>
      </c>
      <c r="BZ5">
        <v>63.117846265175899</v>
      </c>
      <c r="CA5">
        <v>73.490005721107792</v>
      </c>
      <c r="CB5">
        <v>98.270570814153956</v>
      </c>
      <c r="CC5">
        <v>98.308320573308094</v>
      </c>
      <c r="CF5">
        <v>100</v>
      </c>
      <c r="CI5">
        <v>70.6485530983649</v>
      </c>
      <c r="CJ5">
        <v>100</v>
      </c>
    </row>
    <row r="6" spans="1:91" x14ac:dyDescent="0.45">
      <c r="A6">
        <v>1990</v>
      </c>
      <c r="B6">
        <f t="shared" si="0"/>
        <v>99.628429584522436</v>
      </c>
      <c r="C6">
        <v>99.890112000533094</v>
      </c>
      <c r="D6">
        <v>99.878336449617663</v>
      </c>
      <c r="E6">
        <v>100</v>
      </c>
      <c r="G6">
        <v>98.66723896247855</v>
      </c>
      <c r="H6">
        <v>100</v>
      </c>
      <c r="J6">
        <v>100</v>
      </c>
      <c r="L6">
        <v>100</v>
      </c>
      <c r="M6">
        <v>100</v>
      </c>
      <c r="T6">
        <v>100</v>
      </c>
      <c r="X6">
        <v>100</v>
      </c>
      <c r="Y6">
        <v>100</v>
      </c>
      <c r="Z6">
        <v>99.539905605236925</v>
      </c>
      <c r="AB6">
        <v>98.681965496812694</v>
      </c>
      <c r="AC6">
        <v>99.666521375242539</v>
      </c>
      <c r="AF6">
        <v>100</v>
      </c>
      <c r="AH6">
        <v>99.949264686082302</v>
      </c>
      <c r="AI6">
        <v>98.04731846141263</v>
      </c>
      <c r="AJ6">
        <v>100</v>
      </c>
      <c r="AL6">
        <v>100</v>
      </c>
      <c r="AM6">
        <v>97.395375852320953</v>
      </c>
      <c r="AO6">
        <v>99.802396447808562</v>
      </c>
      <c r="AV6">
        <v>99.756504993334843</v>
      </c>
      <c r="AY6">
        <v>100</v>
      </c>
      <c r="BA6">
        <v>100</v>
      </c>
      <c r="BC6">
        <v>100</v>
      </c>
      <c r="BD6">
        <v>99.406232875410666</v>
      </c>
      <c r="BF6">
        <v>98.345260931543066</v>
      </c>
      <c r="BH6">
        <v>100</v>
      </c>
      <c r="BK6">
        <v>99.871264879177659</v>
      </c>
      <c r="BM6">
        <v>99.496068486055506</v>
      </c>
      <c r="BS6">
        <v>100</v>
      </c>
      <c r="BV6">
        <v>97.602140557178387</v>
      </c>
      <c r="BW6">
        <v>99.468803359954137</v>
      </c>
      <c r="BX6">
        <v>100</v>
      </c>
      <c r="BY6">
        <v>100</v>
      </c>
      <c r="BZ6">
        <v>100</v>
      </c>
      <c r="CA6">
        <v>100</v>
      </c>
      <c r="CB6">
        <v>100</v>
      </c>
      <c r="CC6">
        <v>99.278405816956095</v>
      </c>
      <c r="CF6">
        <v>100</v>
      </c>
      <c r="CI6">
        <v>100</v>
      </c>
      <c r="CJ6">
        <v>100</v>
      </c>
      <c r="CK6">
        <v>99.279354897308195</v>
      </c>
    </row>
    <row r="7" spans="1:91" x14ac:dyDescent="0.45">
      <c r="A7">
        <v>1991</v>
      </c>
      <c r="B7">
        <f t="shared" si="0"/>
        <v>97.671969329022062</v>
      </c>
      <c r="C7">
        <v>99.120963516892971</v>
      </c>
      <c r="D7">
        <v>97.458321843760231</v>
      </c>
      <c r="E7">
        <v>96.938375542283467</v>
      </c>
      <c r="G7">
        <v>98.777265276141421</v>
      </c>
      <c r="H7">
        <v>94.805611402272547</v>
      </c>
      <c r="J7">
        <v>95.762640565271525</v>
      </c>
      <c r="L7">
        <v>96.719055974184897</v>
      </c>
      <c r="M7">
        <v>100</v>
      </c>
      <c r="T7">
        <v>99.093001804639599</v>
      </c>
      <c r="X7">
        <v>99.267267442977868</v>
      </c>
      <c r="Y7">
        <v>95.680720169945275</v>
      </c>
      <c r="Z7">
        <v>94.883227037733519</v>
      </c>
      <c r="AB7">
        <v>96.529058769484237</v>
      </c>
      <c r="AC7">
        <v>97.713385467518989</v>
      </c>
      <c r="AD7">
        <v>99.876276623480578</v>
      </c>
      <c r="AF7">
        <v>98.394437595583838</v>
      </c>
      <c r="AH7">
        <v>97.610747638693738</v>
      </c>
      <c r="AI7">
        <v>100</v>
      </c>
      <c r="AJ7">
        <v>94.471124983676035</v>
      </c>
      <c r="AL7">
        <v>97.040254355139353</v>
      </c>
      <c r="AM7">
        <v>100</v>
      </c>
      <c r="AO7">
        <v>100</v>
      </c>
      <c r="AV7">
        <v>97.960522852144933</v>
      </c>
      <c r="AY7">
        <v>96.472555965502309</v>
      </c>
      <c r="BA7">
        <v>100</v>
      </c>
      <c r="BC7">
        <v>97.679474694098701</v>
      </c>
      <c r="BD7">
        <v>100</v>
      </c>
      <c r="BF7">
        <v>94.306621691191552</v>
      </c>
      <c r="BH7">
        <v>100</v>
      </c>
      <c r="BJ7">
        <v>95.573357193150073</v>
      </c>
      <c r="BK7">
        <v>98.421711341430495</v>
      </c>
      <c r="BL7">
        <v>100</v>
      </c>
      <c r="BM7">
        <v>95.828934229647857</v>
      </c>
      <c r="BS7">
        <v>91.519718743117892</v>
      </c>
      <c r="BV7">
        <v>97.769092874380334</v>
      </c>
      <c r="BW7">
        <v>99.364799889366253</v>
      </c>
      <c r="BX7">
        <v>93.787306629318635</v>
      </c>
      <c r="BY7">
        <v>99.695131288242891</v>
      </c>
      <c r="BZ7">
        <v>94.71263793946207</v>
      </c>
      <c r="CA7">
        <v>97.568428003483831</v>
      </c>
      <c r="CB7">
        <v>99.412194931649196</v>
      </c>
      <c r="CC7">
        <v>98.377847478624616</v>
      </c>
      <c r="CF7">
        <v>99.329710129057801</v>
      </c>
      <c r="CI7">
        <v>98.81308214556104</v>
      </c>
      <c r="CJ7">
        <v>96.175725105903211</v>
      </c>
      <c r="CK7">
        <v>100</v>
      </c>
    </row>
    <row r="8" spans="1:91" x14ac:dyDescent="0.45">
      <c r="A8">
        <v>1992</v>
      </c>
      <c r="B8">
        <f t="shared" si="0"/>
        <v>84.444272466430348</v>
      </c>
      <c r="C8">
        <v>96.342579327439964</v>
      </c>
      <c r="D8">
        <v>76.682485753814603</v>
      </c>
      <c r="E8">
        <v>60.032335135511602</v>
      </c>
      <c r="G8">
        <v>88.306628657344106</v>
      </c>
      <c r="H8">
        <v>58.069510179697801</v>
      </c>
      <c r="J8">
        <v>98.623147359919926</v>
      </c>
      <c r="L8">
        <v>97.160947274125405</v>
      </c>
      <c r="M8">
        <v>98.505335221456832</v>
      </c>
      <c r="O8">
        <v>87.278416954173707</v>
      </c>
      <c r="T8">
        <v>86.904366439010801</v>
      </c>
      <c r="X8">
        <v>71.748062527411292</v>
      </c>
      <c r="Y8">
        <v>54.085275603131102</v>
      </c>
      <c r="Z8">
        <v>50.509122048889402</v>
      </c>
      <c r="AB8">
        <v>95.508648867827901</v>
      </c>
      <c r="AC8">
        <v>91.565185276659832</v>
      </c>
      <c r="AD8">
        <v>87.027537541163198</v>
      </c>
      <c r="AF8">
        <v>100</v>
      </c>
      <c r="AH8">
        <v>71.0724683422509</v>
      </c>
      <c r="AI8">
        <v>96.065922942647177</v>
      </c>
      <c r="AJ8">
        <v>81.021054696750298</v>
      </c>
      <c r="AL8">
        <v>82.790324290620802</v>
      </c>
      <c r="AM8">
        <v>87.679236526443106</v>
      </c>
      <c r="AO8">
        <v>99.054418493770072</v>
      </c>
      <c r="AV8">
        <v>80.794900088496206</v>
      </c>
      <c r="AY8">
        <v>92.125643548681566</v>
      </c>
      <c r="BA8">
        <v>93.365579818603834</v>
      </c>
      <c r="BC8">
        <v>46.373875958414203</v>
      </c>
      <c r="BD8">
        <v>75.293411382847808</v>
      </c>
      <c r="BF8">
        <v>84.682236517921694</v>
      </c>
      <c r="BH8">
        <v>100</v>
      </c>
      <c r="BI8">
        <v>83.796189019860606</v>
      </c>
      <c r="BJ8">
        <v>92.343139711702975</v>
      </c>
      <c r="BK8">
        <v>99.655308481767193</v>
      </c>
      <c r="BL8">
        <v>90.468518546560901</v>
      </c>
      <c r="BM8">
        <v>100</v>
      </c>
      <c r="BS8">
        <v>74.675039600178792</v>
      </c>
      <c r="BV8">
        <v>70.817017312553403</v>
      </c>
      <c r="BW8">
        <v>90.836507648602009</v>
      </c>
      <c r="BX8">
        <v>74.480518316368702</v>
      </c>
      <c r="BY8">
        <v>100</v>
      </c>
      <c r="BZ8">
        <v>73.8019627970058</v>
      </c>
      <c r="CA8">
        <v>55.855510732550897</v>
      </c>
      <c r="CB8">
        <v>97.562240648405776</v>
      </c>
      <c r="CC8">
        <v>99.775217063883161</v>
      </c>
      <c r="CF8">
        <v>96.788835285381367</v>
      </c>
      <c r="CI8">
        <v>65.183014036974001</v>
      </c>
      <c r="CJ8">
        <v>100</v>
      </c>
      <c r="CK8">
        <v>98.617402411834703</v>
      </c>
    </row>
    <row r="9" spans="1:91" x14ac:dyDescent="0.45">
      <c r="A9">
        <v>1993</v>
      </c>
      <c r="B9">
        <f t="shared" si="0"/>
        <v>97.009341831419064</v>
      </c>
      <c r="C9">
        <v>99.365335542577711</v>
      </c>
      <c r="D9">
        <v>96.498695083107151</v>
      </c>
      <c r="E9">
        <v>91.983933970689918</v>
      </c>
      <c r="G9">
        <v>100</v>
      </c>
      <c r="H9">
        <v>92.680546812267636</v>
      </c>
      <c r="J9">
        <v>99.333324402528888</v>
      </c>
      <c r="L9">
        <v>96.062579991570075</v>
      </c>
      <c r="M9">
        <v>98.394457247739936</v>
      </c>
      <c r="O9">
        <v>99.303496096912809</v>
      </c>
      <c r="T9">
        <v>98.942785446160727</v>
      </c>
      <c r="U9">
        <v>100</v>
      </c>
      <c r="X9">
        <v>93.976446867238906</v>
      </c>
      <c r="Y9">
        <v>91.900112607711293</v>
      </c>
      <c r="Z9">
        <v>91.953278423569714</v>
      </c>
      <c r="AB9">
        <v>98.060383588612964</v>
      </c>
      <c r="AC9">
        <v>98.533498145139774</v>
      </c>
      <c r="AD9">
        <v>98.165060359893545</v>
      </c>
      <c r="AE9">
        <v>97.58667903240233</v>
      </c>
      <c r="AF9">
        <v>97.511155385525186</v>
      </c>
      <c r="AH9">
        <v>95.762771523225553</v>
      </c>
      <c r="AI9">
        <v>96.224594780517137</v>
      </c>
      <c r="AJ9">
        <v>100</v>
      </c>
      <c r="AL9">
        <v>98.254498081008904</v>
      </c>
      <c r="AM9">
        <v>97.043650938517246</v>
      </c>
      <c r="AO9">
        <v>100</v>
      </c>
      <c r="AV9">
        <v>97.514638431123814</v>
      </c>
      <c r="AY9">
        <v>98.769024401978484</v>
      </c>
      <c r="BA9">
        <v>94.213279390826898</v>
      </c>
      <c r="BC9">
        <v>90.876600347035335</v>
      </c>
      <c r="BD9">
        <v>98.304765538230839</v>
      </c>
      <c r="BF9">
        <v>96.77435744471164</v>
      </c>
      <c r="BH9">
        <v>98.677922294032683</v>
      </c>
      <c r="BI9">
        <v>97.317198261870914</v>
      </c>
      <c r="BJ9">
        <v>95.871644380871345</v>
      </c>
      <c r="BK9">
        <v>97.327653388213875</v>
      </c>
      <c r="BL9">
        <v>96.836198803248706</v>
      </c>
      <c r="BM9">
        <v>100</v>
      </c>
      <c r="BS9">
        <v>97.235110512551884</v>
      </c>
      <c r="BV9">
        <v>96.942766826062268</v>
      </c>
      <c r="BW9">
        <v>96.587150155669406</v>
      </c>
      <c r="BX9">
        <v>96.054957194308344</v>
      </c>
      <c r="BY9">
        <v>98.841906924528359</v>
      </c>
      <c r="BZ9">
        <v>98.217532154440121</v>
      </c>
      <c r="CA9">
        <v>92.868531920155135</v>
      </c>
      <c r="CB9">
        <v>100</v>
      </c>
      <c r="CC9">
        <v>91.280949195539591</v>
      </c>
      <c r="CF9">
        <v>100</v>
      </c>
      <c r="CI9">
        <v>94.145698036135613</v>
      </c>
      <c r="CJ9">
        <v>98.757624963743766</v>
      </c>
      <c r="CK9">
        <v>99.514296678756835</v>
      </c>
    </row>
    <row r="10" spans="1:91" x14ac:dyDescent="0.45">
      <c r="A10">
        <v>1994</v>
      </c>
      <c r="B10">
        <f t="shared" si="0"/>
        <v>96.475237874288041</v>
      </c>
      <c r="C10">
        <v>81.463286059354701</v>
      </c>
      <c r="D10">
        <v>99.807283283376734</v>
      </c>
      <c r="E10">
        <v>96.471508063254106</v>
      </c>
      <c r="G10">
        <v>99.223074963214927</v>
      </c>
      <c r="H10">
        <v>97.109398995317918</v>
      </c>
      <c r="J10">
        <v>94.906280932791617</v>
      </c>
      <c r="L10">
        <v>89.764465055569602</v>
      </c>
      <c r="M10">
        <v>94.246392675987636</v>
      </c>
      <c r="N10">
        <v>100</v>
      </c>
      <c r="O10">
        <v>99.124773923894367</v>
      </c>
      <c r="S10">
        <v>100</v>
      </c>
      <c r="T10">
        <v>98.128799578255624</v>
      </c>
      <c r="U10">
        <v>100</v>
      </c>
      <c r="X10">
        <v>91.424348932097871</v>
      </c>
      <c r="Y10">
        <v>90.572280532368637</v>
      </c>
      <c r="Z10">
        <v>93.490845072942818</v>
      </c>
      <c r="AB10">
        <v>100</v>
      </c>
      <c r="AC10">
        <v>98.103824388414367</v>
      </c>
      <c r="AD10">
        <v>96.130151727297303</v>
      </c>
      <c r="AE10">
        <v>99.167239418256969</v>
      </c>
      <c r="AF10">
        <v>100</v>
      </c>
      <c r="AH10">
        <v>92.661339807918836</v>
      </c>
      <c r="AI10">
        <v>100</v>
      </c>
      <c r="AJ10">
        <v>97.650392827179687</v>
      </c>
      <c r="AL10">
        <v>98.089669040595396</v>
      </c>
      <c r="AM10">
        <v>100</v>
      </c>
      <c r="AO10">
        <v>100</v>
      </c>
      <c r="AV10">
        <v>100</v>
      </c>
      <c r="AY10">
        <v>86.608467100220196</v>
      </c>
      <c r="BA10">
        <v>96.502427551963393</v>
      </c>
      <c r="BC10">
        <v>90.477993660950773</v>
      </c>
      <c r="BD10">
        <v>96.765541407448296</v>
      </c>
      <c r="BF10">
        <v>93.209986358652387</v>
      </c>
      <c r="BH10">
        <v>99.476895488939547</v>
      </c>
      <c r="BI10">
        <v>100</v>
      </c>
      <c r="BJ10">
        <v>89.696314517247203</v>
      </c>
      <c r="BK10">
        <v>99.955985706006146</v>
      </c>
      <c r="BL10">
        <v>100</v>
      </c>
      <c r="BM10">
        <v>100</v>
      </c>
      <c r="BS10">
        <v>96.775248694592023</v>
      </c>
      <c r="BT10">
        <v>99.87889222429321</v>
      </c>
      <c r="BV10">
        <v>100</v>
      </c>
      <c r="BW10">
        <v>98.465389810991283</v>
      </c>
      <c r="BX10">
        <v>89.864645708610098</v>
      </c>
      <c r="BY10">
        <v>99.00881332448418</v>
      </c>
      <c r="BZ10">
        <v>93.826205446957857</v>
      </c>
      <c r="CA10">
        <v>91.523236699595955</v>
      </c>
      <c r="CB10">
        <v>99.926396983163997</v>
      </c>
      <c r="CC10">
        <v>100</v>
      </c>
      <c r="CF10">
        <v>100</v>
      </c>
      <c r="CI10">
        <v>89.151782450395203</v>
      </c>
      <c r="CJ10">
        <v>94.538028924666023</v>
      </c>
      <c r="CK10">
        <v>100</v>
      </c>
    </row>
    <row r="11" spans="1:91" x14ac:dyDescent="0.45">
      <c r="A11">
        <v>1995</v>
      </c>
      <c r="B11">
        <f t="shared" si="0"/>
        <v>96.702961586819356</v>
      </c>
      <c r="C11">
        <v>63.709477502212501</v>
      </c>
      <c r="D11">
        <v>98.816314857059325</v>
      </c>
      <c r="E11">
        <v>100</v>
      </c>
      <c r="G11">
        <v>100</v>
      </c>
      <c r="H11">
        <v>97.256176846043232</v>
      </c>
      <c r="J11">
        <v>100</v>
      </c>
      <c r="L11">
        <v>96.193193241709963</v>
      </c>
      <c r="M11">
        <v>67.22458442234489</v>
      </c>
      <c r="N11">
        <v>100</v>
      </c>
      <c r="O11">
        <v>99.295209463158855</v>
      </c>
      <c r="S11">
        <v>97.262153828518635</v>
      </c>
      <c r="T11">
        <v>100</v>
      </c>
      <c r="U11">
        <v>100</v>
      </c>
      <c r="V11">
        <v>98.853006798086426</v>
      </c>
      <c r="X11">
        <v>97.640454633068344</v>
      </c>
      <c r="Y11">
        <v>95.898438934813697</v>
      </c>
      <c r="Z11">
        <v>99.024175990556458</v>
      </c>
      <c r="AB11">
        <v>99.272620189467006</v>
      </c>
      <c r="AC11">
        <v>100</v>
      </c>
      <c r="AD11">
        <v>98.774426637280627</v>
      </c>
      <c r="AE11">
        <v>98.344074987510027</v>
      </c>
      <c r="AF11">
        <v>99.047668019188578</v>
      </c>
      <c r="AH11">
        <v>95.998622801821355</v>
      </c>
      <c r="AI11">
        <v>100</v>
      </c>
      <c r="AJ11">
        <v>97.152559086577597</v>
      </c>
      <c r="AL11">
        <v>100</v>
      </c>
      <c r="AM11">
        <v>99.96264174405141</v>
      </c>
      <c r="AO11">
        <v>100</v>
      </c>
      <c r="AP11">
        <v>100</v>
      </c>
      <c r="AV11">
        <v>100</v>
      </c>
      <c r="AY11">
        <v>79.475398221473299</v>
      </c>
      <c r="BA11">
        <v>100</v>
      </c>
      <c r="BC11">
        <v>98.980574625011755</v>
      </c>
      <c r="BD11">
        <v>100</v>
      </c>
      <c r="BE11">
        <v>100</v>
      </c>
      <c r="BF11">
        <v>90.733589257610575</v>
      </c>
      <c r="BH11">
        <v>100</v>
      </c>
      <c r="BI11">
        <v>99.90109305856781</v>
      </c>
      <c r="BJ11">
        <v>89.475503857778307</v>
      </c>
      <c r="BK11">
        <v>100</v>
      </c>
      <c r="BL11">
        <v>100</v>
      </c>
      <c r="BM11">
        <v>98.17345069894823</v>
      </c>
      <c r="BP11">
        <v>100</v>
      </c>
      <c r="BS11">
        <v>100</v>
      </c>
      <c r="BT11">
        <v>98.013987818993769</v>
      </c>
      <c r="BV11">
        <v>96.760816178954016</v>
      </c>
      <c r="BW11">
        <v>100</v>
      </c>
      <c r="BX11">
        <v>87.888888474922993</v>
      </c>
      <c r="BY11">
        <v>96.102734304235298</v>
      </c>
      <c r="BZ11">
        <v>92.742001949664996</v>
      </c>
      <c r="CA11">
        <v>100</v>
      </c>
      <c r="CB11">
        <v>100</v>
      </c>
      <c r="CC11">
        <v>100</v>
      </c>
      <c r="CF11">
        <v>100</v>
      </c>
      <c r="CI11">
        <v>92.901027420427184</v>
      </c>
      <c r="CJ11">
        <v>91.193944598645032</v>
      </c>
      <c r="CK11">
        <v>100</v>
      </c>
    </row>
    <row r="12" spans="1:91" x14ac:dyDescent="0.45">
      <c r="A12">
        <v>1996</v>
      </c>
      <c r="B12">
        <f t="shared" si="0"/>
        <v>98.536553453430358</v>
      </c>
      <c r="C12">
        <v>76.905470807581708</v>
      </c>
      <c r="D12">
        <v>99.751989068973003</v>
      </c>
      <c r="E12">
        <v>100</v>
      </c>
      <c r="G12">
        <v>100</v>
      </c>
      <c r="H12">
        <v>100</v>
      </c>
      <c r="J12">
        <v>99.886691499210229</v>
      </c>
      <c r="L12">
        <v>93.280465847856135</v>
      </c>
      <c r="M12">
        <v>97.330070579925277</v>
      </c>
      <c r="N12">
        <v>100</v>
      </c>
      <c r="O12">
        <v>98.804821278979858</v>
      </c>
      <c r="P12">
        <v>100</v>
      </c>
      <c r="S12">
        <v>100</v>
      </c>
      <c r="T12">
        <v>98.631408070152943</v>
      </c>
      <c r="U12">
        <v>100</v>
      </c>
      <c r="V12">
        <v>100</v>
      </c>
      <c r="W12">
        <v>96.363855082853902</v>
      </c>
      <c r="X12">
        <v>97.824928463408412</v>
      </c>
      <c r="Y12">
        <v>99.735004090446921</v>
      </c>
      <c r="Z12">
        <v>99.92855252830158</v>
      </c>
      <c r="AA12">
        <v>100</v>
      </c>
      <c r="AB12">
        <v>99.627787320266506</v>
      </c>
      <c r="AC12">
        <v>99.34845465397585</v>
      </c>
      <c r="AD12">
        <v>100</v>
      </c>
      <c r="AE12">
        <v>100</v>
      </c>
      <c r="AF12">
        <v>100</v>
      </c>
      <c r="AH12">
        <v>100</v>
      </c>
      <c r="AI12">
        <v>100</v>
      </c>
      <c r="AJ12">
        <v>93.309389467492863</v>
      </c>
      <c r="AK12">
        <v>99.940549339363884</v>
      </c>
      <c r="AL12">
        <v>100</v>
      </c>
      <c r="AM12">
        <v>100</v>
      </c>
      <c r="AO12">
        <v>99.91160777473516</v>
      </c>
      <c r="AP12">
        <v>100</v>
      </c>
      <c r="AV12">
        <v>99.388971518144515</v>
      </c>
      <c r="AW12">
        <v>96.176695864331194</v>
      </c>
      <c r="AX12">
        <v>100</v>
      </c>
      <c r="AY12">
        <v>95.969375557778477</v>
      </c>
      <c r="BA12">
        <v>98.081215354948625</v>
      </c>
      <c r="BC12">
        <v>98.913265476324099</v>
      </c>
      <c r="BD12">
        <v>100</v>
      </c>
      <c r="BE12">
        <v>100</v>
      </c>
      <c r="BF12">
        <v>100</v>
      </c>
      <c r="BH12">
        <v>98.868508949593917</v>
      </c>
      <c r="BI12">
        <v>96.004291301007299</v>
      </c>
      <c r="BJ12">
        <v>98.096859311579436</v>
      </c>
      <c r="BK12">
        <v>97.829200857167791</v>
      </c>
      <c r="BL12">
        <v>98.762892643083674</v>
      </c>
      <c r="BM12">
        <v>98.637655569839396</v>
      </c>
      <c r="BP12">
        <v>98.355743062589255</v>
      </c>
      <c r="BS12">
        <v>100</v>
      </c>
      <c r="BT12">
        <v>99.854781724194993</v>
      </c>
      <c r="BV12">
        <v>99.638198235239955</v>
      </c>
      <c r="BW12">
        <v>99.348492809904997</v>
      </c>
      <c r="BX12">
        <v>100</v>
      </c>
      <c r="BY12">
        <v>100</v>
      </c>
      <c r="BZ12">
        <v>97.766959012588003</v>
      </c>
      <c r="CA12">
        <v>100</v>
      </c>
      <c r="CB12">
        <v>98.436815277178795</v>
      </c>
      <c r="CC12">
        <v>100</v>
      </c>
      <c r="CD12">
        <v>97.989194489955693</v>
      </c>
      <c r="CF12">
        <v>100</v>
      </c>
      <c r="CI12">
        <v>98.975206608451714</v>
      </c>
      <c r="CJ12">
        <v>91.828871424559125</v>
      </c>
      <c r="CK12">
        <v>96.835180097557043</v>
      </c>
    </row>
    <row r="13" spans="1:91" x14ac:dyDescent="0.45">
      <c r="A13">
        <v>1997</v>
      </c>
      <c r="B13">
        <f t="shared" si="0"/>
        <v>82.617819282535379</v>
      </c>
      <c r="C13">
        <v>88.981466110824798</v>
      </c>
      <c r="D13">
        <v>43.899349196933898</v>
      </c>
      <c r="E13">
        <v>54.011031885654603</v>
      </c>
      <c r="G13">
        <v>97.574449529749955</v>
      </c>
      <c r="H13">
        <v>66.638610042324302</v>
      </c>
      <c r="J13">
        <v>94.001183737460607</v>
      </c>
      <c r="L13">
        <v>75.170123469313197</v>
      </c>
      <c r="M13">
        <v>69.831483212355408</v>
      </c>
      <c r="N13">
        <v>100</v>
      </c>
      <c r="O13">
        <v>94.237596663192576</v>
      </c>
      <c r="P13">
        <v>99.632998632519048</v>
      </c>
      <c r="Q13">
        <v>99.420279014975804</v>
      </c>
      <c r="S13">
        <v>99.278414806688545</v>
      </c>
      <c r="T13">
        <v>100</v>
      </c>
      <c r="U13">
        <v>97.938223329147874</v>
      </c>
      <c r="V13">
        <v>96.930985733569116</v>
      </c>
      <c r="W13">
        <v>96.443714697110764</v>
      </c>
      <c r="X13">
        <v>36.359000849645</v>
      </c>
      <c r="Y13">
        <v>53.137554118941203</v>
      </c>
      <c r="Z13">
        <v>50.868416008081198</v>
      </c>
      <c r="AA13">
        <v>100</v>
      </c>
      <c r="AB13">
        <v>95.545347206646923</v>
      </c>
      <c r="AC13">
        <v>63.285275970328499</v>
      </c>
      <c r="AD13">
        <v>66.176137907541602</v>
      </c>
      <c r="AE13">
        <v>100</v>
      </c>
      <c r="AF13">
        <v>100</v>
      </c>
      <c r="AH13">
        <v>66.266421996379904</v>
      </c>
      <c r="AI13">
        <v>88.370321333995093</v>
      </c>
      <c r="AJ13">
        <v>71.258656974211505</v>
      </c>
      <c r="AK13">
        <v>100</v>
      </c>
      <c r="AL13">
        <v>85.054478893004998</v>
      </c>
      <c r="AM13">
        <v>100</v>
      </c>
      <c r="AO13">
        <v>99.07321134659945</v>
      </c>
      <c r="AP13">
        <v>98.899670588095589</v>
      </c>
      <c r="AV13">
        <v>89.161170125358893</v>
      </c>
      <c r="AW13">
        <v>98.773642022792956</v>
      </c>
      <c r="AX13">
        <v>100</v>
      </c>
      <c r="AY13">
        <v>76.4564179662421</v>
      </c>
      <c r="BA13">
        <v>99.109474004839512</v>
      </c>
      <c r="BC13">
        <v>54.947761636204802</v>
      </c>
      <c r="BD13">
        <v>60.1143862546215</v>
      </c>
      <c r="BE13">
        <v>100</v>
      </c>
      <c r="BF13">
        <v>64.323323452458098</v>
      </c>
      <c r="BG13">
        <v>100</v>
      </c>
      <c r="BH13">
        <v>79.941196043463904</v>
      </c>
      <c r="BJ13">
        <v>85.539634982165495</v>
      </c>
      <c r="BK13">
        <v>89.028814006706696</v>
      </c>
      <c r="BL13">
        <v>62.865980687662102</v>
      </c>
      <c r="BM13">
        <v>53.316057609673699</v>
      </c>
      <c r="BP13">
        <v>60.662324192595399</v>
      </c>
      <c r="BS13">
        <v>70.474723554918199</v>
      </c>
      <c r="BT13">
        <v>99.658640999266055</v>
      </c>
      <c r="BV13">
        <v>47.739385501523401</v>
      </c>
      <c r="BW13">
        <v>95.352249672303699</v>
      </c>
      <c r="BX13">
        <v>67.471488868189098</v>
      </c>
      <c r="BY13">
        <v>97.986026193760836</v>
      </c>
      <c r="BZ13">
        <v>42.621733974655001</v>
      </c>
      <c r="CA13">
        <v>69.684350197489195</v>
      </c>
      <c r="CB13">
        <v>96.759881016414525</v>
      </c>
      <c r="CC13">
        <v>97.021136492061714</v>
      </c>
      <c r="CD13">
        <v>100</v>
      </c>
      <c r="CF13">
        <v>96.212764460209186</v>
      </c>
      <c r="CI13">
        <v>67.23087291855299</v>
      </c>
      <c r="CJ13">
        <v>94.43228867125562</v>
      </c>
      <c r="CK13">
        <v>87.605943886659205</v>
      </c>
      <c r="CM13">
        <v>100</v>
      </c>
    </row>
    <row r="14" spans="1:91" x14ac:dyDescent="0.45">
      <c r="A14">
        <v>1998</v>
      </c>
      <c r="B14">
        <f t="shared" si="0"/>
        <v>85.139548746732316</v>
      </c>
      <c r="C14">
        <v>79.335388770391205</v>
      </c>
      <c r="D14">
        <v>75.081305779099893</v>
      </c>
      <c r="E14">
        <v>73.592815829340196</v>
      </c>
      <c r="G14">
        <v>97.951314409388146</v>
      </c>
      <c r="H14">
        <v>67.482361046549201</v>
      </c>
      <c r="J14">
        <v>93.684204683162747</v>
      </c>
      <c r="L14">
        <v>76.585872170189205</v>
      </c>
      <c r="M14">
        <v>68.059170384736902</v>
      </c>
      <c r="N14">
        <v>100</v>
      </c>
      <c r="O14">
        <v>99.207613333676633</v>
      </c>
      <c r="P14">
        <v>100</v>
      </c>
      <c r="Q14">
        <v>91.636744473254055</v>
      </c>
      <c r="S14">
        <v>69.095792839250805</v>
      </c>
      <c r="T14">
        <v>100</v>
      </c>
      <c r="U14">
        <v>99.026041911052459</v>
      </c>
      <c r="V14">
        <v>99.927553088721183</v>
      </c>
      <c r="W14">
        <v>95.905202195525177</v>
      </c>
      <c r="X14">
        <v>64.299630332440998</v>
      </c>
      <c r="Y14">
        <v>61.798443886958303</v>
      </c>
      <c r="Z14">
        <v>65.3934176973208</v>
      </c>
      <c r="AA14">
        <v>100</v>
      </c>
      <c r="AB14">
        <v>83.563329737942396</v>
      </c>
      <c r="AC14">
        <v>70.237293445103305</v>
      </c>
      <c r="AD14">
        <v>66.150017280638906</v>
      </c>
      <c r="AE14">
        <v>100</v>
      </c>
      <c r="AF14">
        <v>89.157498718352599</v>
      </c>
      <c r="AH14">
        <v>77.773456154195898</v>
      </c>
      <c r="AI14">
        <v>88.137362587992797</v>
      </c>
      <c r="AJ14">
        <v>73.244573795513304</v>
      </c>
      <c r="AK14">
        <v>100</v>
      </c>
      <c r="AL14">
        <v>76.326264599276399</v>
      </c>
      <c r="AM14">
        <v>100</v>
      </c>
      <c r="AO14">
        <v>100</v>
      </c>
      <c r="AP14">
        <v>99.0524358697173</v>
      </c>
      <c r="AV14">
        <v>89.055000754353898</v>
      </c>
      <c r="AW14">
        <v>99.909165950741468</v>
      </c>
      <c r="AX14">
        <v>99.272511800731138</v>
      </c>
      <c r="AY14">
        <v>76.845601802171402</v>
      </c>
      <c r="BA14">
        <v>98.683359479460321</v>
      </c>
      <c r="BC14">
        <v>62.385192098487501</v>
      </c>
      <c r="BD14">
        <v>75.559230682582395</v>
      </c>
      <c r="BE14">
        <v>100</v>
      </c>
      <c r="BF14">
        <v>73.249291998451298</v>
      </c>
      <c r="BG14">
        <v>99.42457107848432</v>
      </c>
      <c r="BH14">
        <v>99.322793752758272</v>
      </c>
      <c r="BI14">
        <v>98.416517568142154</v>
      </c>
      <c r="BJ14">
        <v>86.929990405224004</v>
      </c>
      <c r="BK14">
        <v>72.185346345302804</v>
      </c>
      <c r="BL14">
        <v>64.227930511628898</v>
      </c>
      <c r="BM14">
        <v>69.746017511361501</v>
      </c>
      <c r="BO14">
        <v>100</v>
      </c>
      <c r="BP14">
        <v>79.482246953583797</v>
      </c>
      <c r="BQ14">
        <v>97.478832646211487</v>
      </c>
      <c r="BS14">
        <v>62.289610478233499</v>
      </c>
      <c r="BT14">
        <v>100</v>
      </c>
      <c r="BV14">
        <v>68.126116624819801</v>
      </c>
      <c r="BW14">
        <v>94.447851267080011</v>
      </c>
      <c r="BX14">
        <v>66.358609549121695</v>
      </c>
      <c r="BY14">
        <v>97.405096410095794</v>
      </c>
      <c r="BZ14">
        <v>68.180738607796201</v>
      </c>
      <c r="CA14">
        <v>69.670311613962298</v>
      </c>
      <c r="CB14">
        <v>87.016929514584902</v>
      </c>
      <c r="CC14">
        <v>66.730596446152703</v>
      </c>
      <c r="CD14">
        <v>100</v>
      </c>
      <c r="CE14">
        <v>99.28262430123344</v>
      </c>
      <c r="CF14">
        <v>88.985761893197804</v>
      </c>
      <c r="CG14">
        <v>100</v>
      </c>
      <c r="CI14">
        <v>60.243094041875501</v>
      </c>
      <c r="CJ14">
        <v>84.417213416761697</v>
      </c>
      <c r="CK14">
        <v>88.075516288679893</v>
      </c>
      <c r="CM14">
        <v>99.799184204931649</v>
      </c>
    </row>
    <row r="15" spans="1:91" x14ac:dyDescent="0.45">
      <c r="A15">
        <v>1999</v>
      </c>
      <c r="B15">
        <f t="shared" si="0"/>
        <v>89.317778423419128</v>
      </c>
      <c r="C15">
        <v>82.101344812050897</v>
      </c>
      <c r="D15">
        <v>77.645395085203603</v>
      </c>
      <c r="E15">
        <v>87.6337812622494</v>
      </c>
      <c r="G15">
        <v>99.978262713495653</v>
      </c>
      <c r="H15">
        <v>84.787355207998701</v>
      </c>
      <c r="J15">
        <v>90.736166128595642</v>
      </c>
      <c r="L15">
        <v>75.758986417787696</v>
      </c>
      <c r="M15">
        <v>77.938352999415599</v>
      </c>
      <c r="N15">
        <v>100</v>
      </c>
      <c r="O15">
        <v>93.440460319564039</v>
      </c>
      <c r="P15">
        <v>100</v>
      </c>
      <c r="Q15">
        <v>95.507145798849805</v>
      </c>
      <c r="S15">
        <v>91.383552956012139</v>
      </c>
      <c r="T15">
        <v>100</v>
      </c>
      <c r="U15">
        <v>100</v>
      </c>
      <c r="V15">
        <v>99.320236271591753</v>
      </c>
      <c r="W15">
        <v>96.447169352924845</v>
      </c>
      <c r="X15">
        <v>75.066964380952598</v>
      </c>
      <c r="Y15">
        <v>62.702097792037002</v>
      </c>
      <c r="Z15">
        <v>68.765085566851397</v>
      </c>
      <c r="AA15">
        <v>100</v>
      </c>
      <c r="AB15">
        <v>97.741241741918714</v>
      </c>
      <c r="AC15">
        <v>75.900523931424601</v>
      </c>
      <c r="AD15">
        <v>75.438877656651201</v>
      </c>
      <c r="AE15">
        <v>98.126961037005415</v>
      </c>
      <c r="AF15">
        <v>100</v>
      </c>
      <c r="AH15">
        <v>87.088002067705204</v>
      </c>
      <c r="AI15">
        <v>85.541102860258604</v>
      </c>
      <c r="AJ15">
        <v>71.177896579271504</v>
      </c>
      <c r="AK15">
        <v>98.700295491288585</v>
      </c>
      <c r="AL15">
        <v>84.9317798068288</v>
      </c>
      <c r="AM15">
        <v>100</v>
      </c>
      <c r="AO15">
        <v>100</v>
      </c>
      <c r="AP15">
        <v>100</v>
      </c>
      <c r="AT15">
        <v>92.641109472052904</v>
      </c>
      <c r="AV15">
        <v>96.75722822549838</v>
      </c>
      <c r="AW15">
        <v>99.185093740024911</v>
      </c>
      <c r="AX15">
        <v>99.924398892400973</v>
      </c>
      <c r="AY15">
        <v>82.453420630271694</v>
      </c>
      <c r="BA15">
        <v>99.980953133183064</v>
      </c>
      <c r="BC15">
        <v>64.026344209199806</v>
      </c>
      <c r="BD15">
        <v>86.255339472914599</v>
      </c>
      <c r="BE15">
        <v>99.836205825214307</v>
      </c>
      <c r="BF15">
        <v>79.4129886727968</v>
      </c>
      <c r="BG15">
        <v>99.621476364442515</v>
      </c>
      <c r="BH15">
        <v>100</v>
      </c>
      <c r="BJ15">
        <v>81.261649195219604</v>
      </c>
      <c r="BK15">
        <v>84.524692478441295</v>
      </c>
      <c r="BL15">
        <v>79.926690919446401</v>
      </c>
      <c r="BM15">
        <v>84.717486484155103</v>
      </c>
      <c r="BO15">
        <v>100</v>
      </c>
      <c r="BP15">
        <v>92.583949207529045</v>
      </c>
      <c r="BQ15">
        <v>100</v>
      </c>
      <c r="BS15">
        <v>74.152793699691102</v>
      </c>
      <c r="BT15">
        <v>100</v>
      </c>
      <c r="BV15">
        <v>79.845490479160205</v>
      </c>
      <c r="BW15">
        <v>90.537306095887715</v>
      </c>
      <c r="BX15">
        <v>73.004976304526195</v>
      </c>
      <c r="BY15">
        <v>100</v>
      </c>
      <c r="BZ15">
        <v>72.909761644179198</v>
      </c>
      <c r="CA15">
        <v>72.081783079112597</v>
      </c>
      <c r="CB15">
        <v>97.831611855346168</v>
      </c>
      <c r="CC15">
        <v>75.937633858210006</v>
      </c>
      <c r="CD15">
        <v>99.827344820517979</v>
      </c>
      <c r="CE15">
        <v>99.770931923876205</v>
      </c>
      <c r="CF15">
        <v>98.514843119729022</v>
      </c>
      <c r="CG15">
        <v>100</v>
      </c>
      <c r="CI15">
        <v>60.063621998862999</v>
      </c>
      <c r="CJ15">
        <v>94.016259606260263</v>
      </c>
      <c r="CK15">
        <v>96.099844416672866</v>
      </c>
      <c r="CM15">
        <v>100</v>
      </c>
    </row>
    <row r="16" spans="1:91" x14ac:dyDescent="0.45">
      <c r="A16">
        <v>2000</v>
      </c>
      <c r="B16">
        <f t="shared" si="0"/>
        <v>85.989746892016797</v>
      </c>
      <c r="C16">
        <v>80.023879026559996</v>
      </c>
      <c r="D16">
        <v>77.184608301930098</v>
      </c>
      <c r="E16">
        <v>91.283881544968807</v>
      </c>
      <c r="F16">
        <v>100</v>
      </c>
      <c r="G16">
        <v>100</v>
      </c>
      <c r="H16">
        <v>93.374270584177225</v>
      </c>
      <c r="J16">
        <v>79.303569488047899</v>
      </c>
      <c r="L16">
        <v>72.624641713041996</v>
      </c>
      <c r="M16">
        <v>76.460726736891402</v>
      </c>
      <c r="N16">
        <v>100</v>
      </c>
      <c r="O16">
        <v>100</v>
      </c>
      <c r="P16">
        <v>100</v>
      </c>
      <c r="Q16">
        <v>91.614013579838854</v>
      </c>
      <c r="S16">
        <v>73.614709280728604</v>
      </c>
      <c r="T16">
        <v>100</v>
      </c>
      <c r="U16">
        <v>100</v>
      </c>
      <c r="V16">
        <v>100</v>
      </c>
      <c r="W16">
        <v>91.824132527421213</v>
      </c>
      <c r="X16">
        <v>59.790400309941802</v>
      </c>
      <c r="Y16">
        <v>52.188371772174399</v>
      </c>
      <c r="Z16">
        <v>57.238133311366198</v>
      </c>
      <c r="AA16">
        <v>100</v>
      </c>
      <c r="AB16">
        <v>91.599581422594653</v>
      </c>
      <c r="AC16">
        <v>67.46558420959181</v>
      </c>
      <c r="AD16">
        <v>68.277352588513509</v>
      </c>
      <c r="AE16">
        <v>95.311952592585826</v>
      </c>
      <c r="AF16">
        <v>89.675484203346002</v>
      </c>
      <c r="AH16">
        <v>80.984535719167596</v>
      </c>
      <c r="AI16">
        <v>74.875685395239699</v>
      </c>
      <c r="AJ16">
        <v>68.269209618047398</v>
      </c>
      <c r="AK16">
        <v>99.11308870679089</v>
      </c>
      <c r="AL16">
        <v>89.659157656902494</v>
      </c>
      <c r="AM16">
        <v>99.720296747598297</v>
      </c>
      <c r="AO16">
        <v>100</v>
      </c>
      <c r="AP16">
        <v>100</v>
      </c>
      <c r="AQ16">
        <v>100</v>
      </c>
      <c r="AS16">
        <v>99.979999920156757</v>
      </c>
      <c r="AT16">
        <v>83.104679840859205</v>
      </c>
      <c r="AV16">
        <v>97.183870255845633</v>
      </c>
      <c r="AW16">
        <v>100</v>
      </c>
      <c r="AX16">
        <v>100</v>
      </c>
      <c r="AY16">
        <v>67.988932952407097</v>
      </c>
      <c r="BA16">
        <v>100</v>
      </c>
      <c r="BC16">
        <v>53.1639903738699</v>
      </c>
      <c r="BD16">
        <v>85.7273394232339</v>
      </c>
      <c r="BE16">
        <v>100</v>
      </c>
      <c r="BF16">
        <v>63.914076663675203</v>
      </c>
      <c r="BG16">
        <v>100</v>
      </c>
      <c r="BH16">
        <v>100</v>
      </c>
      <c r="BI16">
        <v>99.401752093604856</v>
      </c>
      <c r="BJ16">
        <v>76.452909750588105</v>
      </c>
      <c r="BK16">
        <v>83.608625800342793</v>
      </c>
      <c r="BL16">
        <v>71.280025561001906</v>
      </c>
      <c r="BM16">
        <v>64.862819503090293</v>
      </c>
      <c r="BO16">
        <v>99.060860731467486</v>
      </c>
      <c r="BP16">
        <v>68.305612811253198</v>
      </c>
      <c r="BQ16">
        <v>100</v>
      </c>
      <c r="BS16">
        <v>70.8715494466134</v>
      </c>
      <c r="BT16">
        <v>100</v>
      </c>
      <c r="BV16">
        <v>58.766537048894598</v>
      </c>
      <c r="BW16">
        <v>75.355769900476801</v>
      </c>
      <c r="BX16">
        <v>59.717909730486198</v>
      </c>
      <c r="BY16">
        <v>99.245495659361609</v>
      </c>
      <c r="BZ16">
        <v>58.513260522125499</v>
      </c>
      <c r="CA16">
        <v>78.675712709537095</v>
      </c>
      <c r="CB16">
        <v>93.533946443694546</v>
      </c>
      <c r="CC16">
        <v>86.844403481916402</v>
      </c>
      <c r="CD16">
        <v>100</v>
      </c>
      <c r="CE16">
        <v>100</v>
      </c>
      <c r="CF16">
        <v>92.585826706864523</v>
      </c>
      <c r="CG16">
        <v>98.978182781802715</v>
      </c>
      <c r="CI16">
        <v>54.4526419304961</v>
      </c>
      <c r="CJ16">
        <v>82.342892935629806</v>
      </c>
      <c r="CK16">
        <v>89.823871776514295</v>
      </c>
      <c r="CL16">
        <v>100</v>
      </c>
      <c r="CM16">
        <v>100</v>
      </c>
    </row>
    <row r="17" spans="1:91" x14ac:dyDescent="0.45">
      <c r="A17">
        <v>2001</v>
      </c>
      <c r="B17">
        <f t="shared" si="0"/>
        <v>83.695053450572857</v>
      </c>
      <c r="C17">
        <v>94.053748144232785</v>
      </c>
      <c r="D17">
        <v>76.552394999065498</v>
      </c>
      <c r="E17">
        <v>84.339667300234694</v>
      </c>
      <c r="F17">
        <v>100</v>
      </c>
      <c r="G17">
        <v>99.161827332737928</v>
      </c>
      <c r="H17">
        <v>60.051351880002201</v>
      </c>
      <c r="J17">
        <v>88.0274876988382</v>
      </c>
      <c r="K17">
        <v>99.291050201272597</v>
      </c>
      <c r="L17">
        <v>79.517000995228898</v>
      </c>
      <c r="M17">
        <v>82.657756299989401</v>
      </c>
      <c r="N17">
        <v>100</v>
      </c>
      <c r="O17">
        <v>99.07027158877429</v>
      </c>
      <c r="P17">
        <v>100</v>
      </c>
      <c r="Q17">
        <v>88.745071607064105</v>
      </c>
      <c r="S17">
        <v>75.459890996155195</v>
      </c>
      <c r="T17">
        <v>65.3856845458576</v>
      </c>
      <c r="V17">
        <v>99.297686595389678</v>
      </c>
      <c r="W17">
        <v>74.207272867349403</v>
      </c>
      <c r="X17">
        <v>57.443574948509401</v>
      </c>
      <c r="Y17">
        <v>31.522928437097207</v>
      </c>
      <c r="Z17">
        <v>43.2461691301217</v>
      </c>
      <c r="AA17">
        <v>100</v>
      </c>
      <c r="AB17">
        <v>78.617235780510896</v>
      </c>
      <c r="AC17">
        <v>68.688614513054006</v>
      </c>
      <c r="AD17">
        <v>59.667095850748503</v>
      </c>
      <c r="AE17">
        <v>99.720065923285603</v>
      </c>
      <c r="AF17">
        <v>90.347279739691672</v>
      </c>
      <c r="AG17">
        <v>99.874558750398677</v>
      </c>
      <c r="AH17">
        <v>63.091584921949398</v>
      </c>
      <c r="AI17">
        <v>75.6640141977051</v>
      </c>
      <c r="AJ17">
        <v>42.287119705256103</v>
      </c>
      <c r="AK17">
        <v>100</v>
      </c>
      <c r="AL17">
        <v>83.251767004514306</v>
      </c>
      <c r="AM17">
        <v>100</v>
      </c>
      <c r="AO17">
        <v>100</v>
      </c>
      <c r="AP17">
        <v>100</v>
      </c>
      <c r="AQ17">
        <v>99.596183279426782</v>
      </c>
      <c r="AS17">
        <v>93.494666197668224</v>
      </c>
      <c r="AT17">
        <v>80.382102891751998</v>
      </c>
      <c r="AV17">
        <v>97.95432900370092</v>
      </c>
      <c r="AW17">
        <v>99.84688658915438</v>
      </c>
      <c r="AX17">
        <v>100</v>
      </c>
      <c r="AY17">
        <v>78.569444622096299</v>
      </c>
      <c r="BA17">
        <v>100</v>
      </c>
      <c r="BC17">
        <v>37.8125643730368</v>
      </c>
      <c r="BD17">
        <v>82.2762555417725</v>
      </c>
      <c r="BE17">
        <v>99.919360892433858</v>
      </c>
      <c r="BF17">
        <v>57.684815170723503</v>
      </c>
      <c r="BG17">
        <v>100</v>
      </c>
      <c r="BH17">
        <v>99.509316069020613</v>
      </c>
      <c r="BI17">
        <v>98.741741305048535</v>
      </c>
      <c r="BJ17">
        <v>82.383332246976806</v>
      </c>
      <c r="BK17">
        <v>100</v>
      </c>
      <c r="BL17">
        <v>77.739257965179405</v>
      </c>
      <c r="BM17">
        <v>67.1918801511368</v>
      </c>
      <c r="BO17">
        <v>99.945453096709613</v>
      </c>
      <c r="BP17">
        <v>90.440316061171742</v>
      </c>
      <c r="BQ17">
        <v>100</v>
      </c>
      <c r="BS17">
        <v>71.0309710117983</v>
      </c>
      <c r="BT17">
        <v>97.50066931728405</v>
      </c>
      <c r="BV17">
        <v>75.091285947138005</v>
      </c>
      <c r="BW17">
        <v>86.421324200645898</v>
      </c>
      <c r="BX17">
        <v>43.068733612779504</v>
      </c>
      <c r="BY17">
        <v>100</v>
      </c>
      <c r="BZ17">
        <v>40.9408402237529</v>
      </c>
      <c r="CA17">
        <v>44.751360518289601</v>
      </c>
      <c r="CB17">
        <v>93.369814848271901</v>
      </c>
      <c r="CC17">
        <v>90.886009048289978</v>
      </c>
      <c r="CD17">
        <v>100</v>
      </c>
      <c r="CE17">
        <v>98.471910890362267</v>
      </c>
      <c r="CF17">
        <v>84.785195967647198</v>
      </c>
      <c r="CG17">
        <v>99.685438087072114</v>
      </c>
      <c r="CI17">
        <v>42.105197158545799</v>
      </c>
      <c r="CJ17">
        <v>73.682287450187502</v>
      </c>
      <c r="CK17">
        <v>100</v>
      </c>
      <c r="CL17">
        <v>100</v>
      </c>
      <c r="CM17">
        <v>100</v>
      </c>
    </row>
    <row r="18" spans="1:91" x14ac:dyDescent="0.45">
      <c r="A18">
        <v>2002</v>
      </c>
      <c r="B18">
        <f t="shared" si="0"/>
        <v>84.735818610397075</v>
      </c>
      <c r="C18">
        <v>97.668336727348077</v>
      </c>
      <c r="D18">
        <v>79.174643229924499</v>
      </c>
      <c r="E18">
        <v>84.155055007886602</v>
      </c>
      <c r="F18">
        <v>100</v>
      </c>
      <c r="G18">
        <v>100</v>
      </c>
      <c r="H18">
        <v>26.876360724625101</v>
      </c>
      <c r="J18">
        <v>93.501287107712983</v>
      </c>
      <c r="K18">
        <v>100</v>
      </c>
      <c r="L18">
        <v>65.887461381156299</v>
      </c>
      <c r="M18">
        <v>79.381505879974597</v>
      </c>
      <c r="N18">
        <v>100</v>
      </c>
      <c r="O18">
        <v>99.528994638605823</v>
      </c>
      <c r="P18">
        <v>100</v>
      </c>
      <c r="Q18">
        <v>100</v>
      </c>
      <c r="S18">
        <v>88.203897196751498</v>
      </c>
      <c r="T18">
        <v>56.963319589047401</v>
      </c>
      <c r="U18">
        <v>100</v>
      </c>
      <c r="V18">
        <v>100</v>
      </c>
      <c r="W18">
        <v>88.391781623654794</v>
      </c>
      <c r="X18">
        <v>48.325675095363103</v>
      </c>
      <c r="Y18">
        <v>20.432895141675203</v>
      </c>
      <c r="Z18">
        <v>52.546039099421399</v>
      </c>
      <c r="AA18">
        <v>100</v>
      </c>
      <c r="AB18">
        <v>74.302470573044502</v>
      </c>
      <c r="AC18">
        <v>87.1686281312912</v>
      </c>
      <c r="AD18">
        <v>83.118289340462695</v>
      </c>
      <c r="AE18">
        <v>99.601579729125106</v>
      </c>
      <c r="AF18">
        <v>98.671708523282305</v>
      </c>
      <c r="AG18">
        <v>96.501858279758736</v>
      </c>
      <c r="AH18">
        <v>53.896720819365903</v>
      </c>
      <c r="AI18">
        <v>93.452393857306348</v>
      </c>
      <c r="AJ18">
        <v>30.793303273379706</v>
      </c>
      <c r="AK18">
        <v>100</v>
      </c>
      <c r="AL18">
        <v>95.135781397431614</v>
      </c>
      <c r="AM18">
        <v>97.522060268189122</v>
      </c>
      <c r="AO18">
        <v>100</v>
      </c>
      <c r="AP18">
        <v>100</v>
      </c>
      <c r="AQ18">
        <v>100</v>
      </c>
      <c r="AS18">
        <v>100</v>
      </c>
      <c r="AT18">
        <v>82.8277972240613</v>
      </c>
      <c r="AV18">
        <v>97.289797692365241</v>
      </c>
      <c r="AW18">
        <v>100</v>
      </c>
      <c r="AX18">
        <v>100</v>
      </c>
      <c r="AY18">
        <v>80.261939094903596</v>
      </c>
      <c r="BA18">
        <v>100</v>
      </c>
      <c r="BC18">
        <v>21.359869843551905</v>
      </c>
      <c r="BD18">
        <v>86.723992818869206</v>
      </c>
      <c r="BE18">
        <v>100</v>
      </c>
      <c r="BF18">
        <v>57.660336549901402</v>
      </c>
      <c r="BG18">
        <v>99.790632655069587</v>
      </c>
      <c r="BH18">
        <v>100</v>
      </c>
      <c r="BI18">
        <v>98.718402093171946</v>
      </c>
      <c r="BJ18">
        <v>93.849121002634305</v>
      </c>
      <c r="BK18">
        <v>99.271192430057781</v>
      </c>
      <c r="BL18">
        <v>86.623584799025906</v>
      </c>
      <c r="BM18">
        <v>62.011398398934801</v>
      </c>
      <c r="BO18">
        <v>100</v>
      </c>
      <c r="BP18">
        <v>85.8765533389453</v>
      </c>
      <c r="BQ18">
        <v>99.863326863422856</v>
      </c>
      <c r="BS18">
        <v>91.690536234816875</v>
      </c>
      <c r="BT18">
        <v>100</v>
      </c>
      <c r="BV18">
        <v>91.049245430911441</v>
      </c>
      <c r="BW18">
        <v>91.933234684968227</v>
      </c>
      <c r="BX18">
        <v>28.304941258262502</v>
      </c>
      <c r="BY18">
        <v>100</v>
      </c>
      <c r="BZ18">
        <v>32.596068173637207</v>
      </c>
      <c r="CA18">
        <v>32.534941405378206</v>
      </c>
      <c r="CB18">
        <v>95.53215315777129</v>
      </c>
      <c r="CC18">
        <v>90.280816529723722</v>
      </c>
      <c r="CD18">
        <v>99.704487848495248</v>
      </c>
      <c r="CE18">
        <v>100</v>
      </c>
      <c r="CF18">
        <v>97.882046417289146</v>
      </c>
      <c r="CG18">
        <v>100</v>
      </c>
      <c r="CI18">
        <v>35.645050197279403</v>
      </c>
      <c r="CJ18">
        <v>79.660432395934691</v>
      </c>
      <c r="CK18">
        <v>100</v>
      </c>
      <c r="CL18">
        <v>100</v>
      </c>
      <c r="CM18">
        <v>99.24990643580756</v>
      </c>
    </row>
    <row r="19" spans="1:91" x14ac:dyDescent="0.45">
      <c r="A19">
        <v>2003</v>
      </c>
      <c r="B19">
        <f t="shared" si="0"/>
        <v>86.206890757698929</v>
      </c>
      <c r="C19">
        <v>98.475179560513325</v>
      </c>
      <c r="D19">
        <v>92.128058890299314</v>
      </c>
      <c r="E19">
        <v>95.124626077516695</v>
      </c>
      <c r="F19">
        <v>99.765263634068404</v>
      </c>
      <c r="H19">
        <v>37.506991107013803</v>
      </c>
      <c r="J19">
        <v>84.454276198069095</v>
      </c>
      <c r="K19">
        <v>98.584251528002767</v>
      </c>
      <c r="L19">
        <v>69.231306274839199</v>
      </c>
      <c r="M19">
        <v>77.674603287775497</v>
      </c>
      <c r="N19">
        <v>100</v>
      </c>
      <c r="O19">
        <v>99.650995677515041</v>
      </c>
      <c r="P19">
        <v>100</v>
      </c>
      <c r="Q19">
        <v>97.922967008413707</v>
      </c>
      <c r="S19">
        <v>99.862144101283789</v>
      </c>
      <c r="T19">
        <v>66.983539024174007</v>
      </c>
      <c r="U19">
        <v>100</v>
      </c>
      <c r="V19">
        <v>99.612893921840694</v>
      </c>
      <c r="W19">
        <v>99.658430027591251</v>
      </c>
      <c r="X19">
        <v>60.192082157613498</v>
      </c>
      <c r="Y19">
        <v>17.131759726294703</v>
      </c>
      <c r="Z19">
        <v>43.233841099168103</v>
      </c>
      <c r="AA19">
        <v>100</v>
      </c>
      <c r="AB19">
        <v>80.003479410637595</v>
      </c>
      <c r="AC19">
        <v>89.573393320083994</v>
      </c>
      <c r="AD19">
        <v>98.341278748199173</v>
      </c>
      <c r="AE19">
        <v>100</v>
      </c>
      <c r="AF19">
        <v>95.803237224427519</v>
      </c>
      <c r="AG19">
        <v>95.853307124748</v>
      </c>
      <c r="AH19">
        <v>77.186383907797804</v>
      </c>
      <c r="AI19">
        <v>91.219850493100097</v>
      </c>
      <c r="AJ19">
        <v>34.470006762497505</v>
      </c>
      <c r="AK19">
        <v>98.598281824530247</v>
      </c>
      <c r="AL19">
        <v>91.850747376867503</v>
      </c>
      <c r="AM19">
        <v>98.102292909892398</v>
      </c>
      <c r="AO19">
        <v>100</v>
      </c>
      <c r="AP19">
        <v>99.91016230322397</v>
      </c>
      <c r="AQ19">
        <v>99.506953721822285</v>
      </c>
      <c r="AS19">
        <v>100</v>
      </c>
      <c r="AT19">
        <v>82.988362163973193</v>
      </c>
      <c r="AV19">
        <v>96.860396619985579</v>
      </c>
      <c r="AW19">
        <v>99.128384343786152</v>
      </c>
      <c r="AX19">
        <v>100</v>
      </c>
      <c r="AY19">
        <v>71.364104457604</v>
      </c>
      <c r="AZ19">
        <v>100</v>
      </c>
      <c r="BA19">
        <v>100</v>
      </c>
      <c r="BC19">
        <v>21.460383874004904</v>
      </c>
      <c r="BD19">
        <v>96.570569409342795</v>
      </c>
      <c r="BE19">
        <v>100</v>
      </c>
      <c r="BF19">
        <v>74.793047805247596</v>
      </c>
      <c r="BG19">
        <v>100</v>
      </c>
      <c r="BH19">
        <v>99.663578179490216</v>
      </c>
      <c r="BI19">
        <v>100</v>
      </c>
      <c r="BJ19">
        <v>83.363579454866198</v>
      </c>
      <c r="BK19">
        <v>97.027003536905823</v>
      </c>
      <c r="BL19">
        <v>89.007641640467</v>
      </c>
      <c r="BM19">
        <v>81.532048998313499</v>
      </c>
      <c r="BO19">
        <v>100</v>
      </c>
      <c r="BP19">
        <v>97.53762252243628</v>
      </c>
      <c r="BQ19">
        <v>99.718137846231286</v>
      </c>
      <c r="BS19">
        <v>81.788466858658694</v>
      </c>
      <c r="BT19">
        <v>100</v>
      </c>
      <c r="BV19">
        <v>91.506524108972172</v>
      </c>
      <c r="BW19">
        <v>86.0373933287173</v>
      </c>
      <c r="BX19">
        <v>32.150855411427301</v>
      </c>
      <c r="BY19">
        <v>99.725375948903022</v>
      </c>
      <c r="BZ19">
        <v>36.772579092977601</v>
      </c>
      <c r="CA19">
        <v>32.633919516617595</v>
      </c>
      <c r="CB19">
        <v>90.271100123637694</v>
      </c>
      <c r="CC19">
        <v>96.540052870813113</v>
      </c>
      <c r="CD19">
        <v>100</v>
      </c>
      <c r="CE19">
        <v>100</v>
      </c>
      <c r="CF19">
        <v>99.082608533446717</v>
      </c>
      <c r="CG19">
        <v>100</v>
      </c>
      <c r="CI19">
        <v>34.257141130599805</v>
      </c>
      <c r="CJ19">
        <v>67.923449168360293</v>
      </c>
      <c r="CK19">
        <v>100</v>
      </c>
      <c r="CL19">
        <v>97.496383559023727</v>
      </c>
      <c r="CM19">
        <v>99.324184165886209</v>
      </c>
    </row>
    <row r="20" spans="1:91" x14ac:dyDescent="0.45">
      <c r="A20">
        <v>2004</v>
      </c>
      <c r="B20">
        <f t="shared" si="0"/>
        <v>78.394408651921566</v>
      </c>
      <c r="C20">
        <v>85.588288820006596</v>
      </c>
      <c r="D20">
        <v>55.919004638813199</v>
      </c>
      <c r="E20">
        <v>44.977587659503101</v>
      </c>
      <c r="F20">
        <v>100</v>
      </c>
      <c r="G20">
        <v>100</v>
      </c>
      <c r="H20">
        <v>32.225086192666097</v>
      </c>
      <c r="J20">
        <v>73.869300423803395</v>
      </c>
      <c r="K20">
        <v>87.035961276861997</v>
      </c>
      <c r="L20">
        <v>62.775642317158002</v>
      </c>
      <c r="M20">
        <v>61.852431978925999</v>
      </c>
      <c r="N20">
        <v>100</v>
      </c>
      <c r="O20">
        <v>94.064837352089384</v>
      </c>
      <c r="P20">
        <v>98.061204079828272</v>
      </c>
      <c r="Q20">
        <v>82.560704271981905</v>
      </c>
      <c r="R20">
        <v>96.264090636428264</v>
      </c>
      <c r="S20">
        <v>76.392359468926102</v>
      </c>
      <c r="T20">
        <v>46.971010390892502</v>
      </c>
      <c r="U20">
        <v>99.494996489280837</v>
      </c>
      <c r="V20">
        <v>100</v>
      </c>
      <c r="W20">
        <v>78.390448395119805</v>
      </c>
      <c r="X20">
        <v>52.986386447163802</v>
      </c>
      <c r="Y20">
        <v>19.968643614899804</v>
      </c>
      <c r="Z20">
        <v>25.550075028286798</v>
      </c>
      <c r="AA20">
        <v>100</v>
      </c>
      <c r="AB20">
        <v>63.719615710231302</v>
      </c>
      <c r="AC20">
        <v>71.460678466749499</v>
      </c>
      <c r="AD20">
        <v>71.220640861213596</v>
      </c>
      <c r="AE20">
        <v>91.623904455408265</v>
      </c>
      <c r="AF20">
        <v>87.916775391529598</v>
      </c>
      <c r="AG20">
        <v>82.095137014290799</v>
      </c>
      <c r="AH20">
        <v>55.050862178358202</v>
      </c>
      <c r="AI20">
        <v>75.3382869027254</v>
      </c>
      <c r="AJ20">
        <v>29.768437270688395</v>
      </c>
      <c r="AK20">
        <v>100</v>
      </c>
      <c r="AL20">
        <v>74.248949597349096</v>
      </c>
      <c r="AM20">
        <v>100</v>
      </c>
      <c r="AO20">
        <v>88.647651052123294</v>
      </c>
      <c r="AP20">
        <v>98.794327621126556</v>
      </c>
      <c r="AQ20">
        <v>93.397919713045127</v>
      </c>
      <c r="AS20">
        <v>87.396556610455093</v>
      </c>
      <c r="AT20">
        <v>86.439028408670595</v>
      </c>
      <c r="AV20">
        <v>82.727985614792303</v>
      </c>
      <c r="AW20">
        <v>91.29567720500846</v>
      </c>
      <c r="AX20">
        <v>100</v>
      </c>
      <c r="AY20">
        <v>60.361067459937203</v>
      </c>
      <c r="AZ20">
        <v>100</v>
      </c>
      <c r="BA20">
        <v>92.500167830879846</v>
      </c>
      <c r="BC20">
        <v>24.623971428931199</v>
      </c>
      <c r="BD20">
        <v>68.490651358247902</v>
      </c>
      <c r="BE20">
        <v>99.614921320013408</v>
      </c>
      <c r="BF20">
        <v>61.566731060465997</v>
      </c>
      <c r="BG20">
        <v>100</v>
      </c>
      <c r="BH20">
        <v>97.644029963476768</v>
      </c>
      <c r="BI20">
        <v>100</v>
      </c>
      <c r="BJ20">
        <v>87.560799038924898</v>
      </c>
      <c r="BK20">
        <v>95.022601432750704</v>
      </c>
      <c r="BL20">
        <v>69.3063545394089</v>
      </c>
      <c r="BM20">
        <v>76.908633237139298</v>
      </c>
      <c r="BO20">
        <v>96.77636821746465</v>
      </c>
      <c r="BP20">
        <v>96.05514454884792</v>
      </c>
      <c r="BQ20">
        <v>94.591239738572085</v>
      </c>
      <c r="BS20">
        <v>61.980520182171702</v>
      </c>
      <c r="BT20">
        <v>90.379739117233584</v>
      </c>
      <c r="BV20">
        <v>73.480025613472009</v>
      </c>
      <c r="BW20">
        <v>79.943338210533398</v>
      </c>
      <c r="BX20">
        <v>24.984562744389805</v>
      </c>
      <c r="BY20">
        <v>100</v>
      </c>
      <c r="BZ20">
        <v>28.620249410663007</v>
      </c>
      <c r="CA20">
        <v>39.499631067781799</v>
      </c>
      <c r="CB20">
        <v>82.622493445103999</v>
      </c>
      <c r="CC20">
        <v>82.304466613690693</v>
      </c>
      <c r="CD20">
        <v>100</v>
      </c>
      <c r="CE20">
        <v>83.726784451022198</v>
      </c>
      <c r="CF20">
        <v>87.8410526858911</v>
      </c>
      <c r="CG20">
        <v>100</v>
      </c>
      <c r="CI20">
        <v>34.268212211204997</v>
      </c>
      <c r="CJ20">
        <v>79.677185831755395</v>
      </c>
      <c r="CK20">
        <v>95.111255837348722</v>
      </c>
      <c r="CL20">
        <v>100</v>
      </c>
      <c r="CM20">
        <v>100</v>
      </c>
    </row>
    <row r="21" spans="1:91" x14ac:dyDescent="0.45">
      <c r="A21">
        <v>2005</v>
      </c>
      <c r="B21">
        <f t="shared" si="0"/>
        <v>80.717782111283285</v>
      </c>
      <c r="C21">
        <v>93.277697593632666</v>
      </c>
      <c r="D21">
        <v>59.680678896154703</v>
      </c>
      <c r="E21">
        <v>47.710655814866101</v>
      </c>
      <c r="F21">
        <v>100</v>
      </c>
      <c r="G21">
        <v>99.722836512805102</v>
      </c>
      <c r="H21">
        <v>31.5838413293516</v>
      </c>
      <c r="J21">
        <v>84.439861269396701</v>
      </c>
      <c r="K21">
        <v>88.376793434613106</v>
      </c>
      <c r="L21">
        <v>72.154921856606308</v>
      </c>
      <c r="M21">
        <v>74.708724783409906</v>
      </c>
      <c r="N21">
        <v>94.736263328409379</v>
      </c>
      <c r="O21">
        <v>90.300202800591819</v>
      </c>
      <c r="P21">
        <v>80.105149527773605</v>
      </c>
      <c r="Q21">
        <v>86.355134481840906</v>
      </c>
      <c r="R21">
        <v>90.159418508230729</v>
      </c>
      <c r="S21">
        <v>71.271111574196993</v>
      </c>
      <c r="T21">
        <v>55.286975192623402</v>
      </c>
      <c r="U21">
        <v>99.574303306826252</v>
      </c>
      <c r="V21">
        <v>100</v>
      </c>
      <c r="W21">
        <v>78.913403751908803</v>
      </c>
      <c r="X21">
        <v>50.405595002189102</v>
      </c>
      <c r="Y21">
        <v>27.547691531922098</v>
      </c>
      <c r="Z21">
        <v>40.852503138364803</v>
      </c>
      <c r="AA21">
        <v>100</v>
      </c>
      <c r="AB21">
        <v>68.981720129177702</v>
      </c>
      <c r="AC21">
        <v>83.2289130501009</v>
      </c>
      <c r="AD21">
        <v>78.659331035804698</v>
      </c>
      <c r="AE21">
        <v>79.154793512011196</v>
      </c>
      <c r="AF21">
        <v>91.465533924299251</v>
      </c>
      <c r="AG21">
        <v>97.659371912401426</v>
      </c>
      <c r="AH21">
        <v>61.463863117841797</v>
      </c>
      <c r="AI21">
        <v>88.320275527260506</v>
      </c>
      <c r="AJ21">
        <v>29.804224339235404</v>
      </c>
      <c r="AK21">
        <v>95.450663708757844</v>
      </c>
      <c r="AL21">
        <v>68.440480830402294</v>
      </c>
      <c r="AM21">
        <v>100</v>
      </c>
      <c r="AO21">
        <v>100</v>
      </c>
      <c r="AP21">
        <v>100</v>
      </c>
      <c r="AQ21">
        <v>90.661315862210628</v>
      </c>
      <c r="AS21">
        <v>91.152828323835507</v>
      </c>
      <c r="AT21">
        <v>93.489687819673165</v>
      </c>
      <c r="AU21">
        <v>100</v>
      </c>
      <c r="AV21">
        <v>97.352634736819795</v>
      </c>
      <c r="AW21">
        <v>82.367734532194191</v>
      </c>
      <c r="AX21">
        <v>100</v>
      </c>
      <c r="AY21">
        <v>76.846701529359805</v>
      </c>
      <c r="AZ21">
        <v>100</v>
      </c>
      <c r="BA21">
        <v>73.437798129733807</v>
      </c>
      <c r="BC21">
        <v>26.817762672240704</v>
      </c>
      <c r="BD21">
        <v>62.442694650301398</v>
      </c>
      <c r="BE21">
        <v>99.419236440819745</v>
      </c>
      <c r="BF21">
        <v>62.5402987479956</v>
      </c>
      <c r="BG21">
        <v>99.299996194222274</v>
      </c>
      <c r="BH21">
        <v>100</v>
      </c>
      <c r="BI21">
        <v>100</v>
      </c>
      <c r="BJ21">
        <v>92.062765955133884</v>
      </c>
      <c r="BK21">
        <v>98.091284898732283</v>
      </c>
      <c r="BL21">
        <v>56.709962406065401</v>
      </c>
      <c r="BM21">
        <v>97.511620874838741</v>
      </c>
      <c r="BN21">
        <v>100</v>
      </c>
      <c r="BO21">
        <v>92.1621058931958</v>
      </c>
      <c r="BP21">
        <v>92.49622215390076</v>
      </c>
      <c r="BQ21">
        <v>99.661373702964738</v>
      </c>
      <c r="BS21">
        <v>76.475412615055404</v>
      </c>
      <c r="BT21">
        <v>83.022435116569099</v>
      </c>
      <c r="BV21">
        <v>48.372704510228203</v>
      </c>
      <c r="BW21">
        <v>79.868750211931697</v>
      </c>
      <c r="BX21">
        <v>29.097076099185003</v>
      </c>
      <c r="BY21">
        <v>99.332489919961915</v>
      </c>
      <c r="BZ21">
        <v>37.796673537453202</v>
      </c>
      <c r="CA21">
        <v>34.074779089841101</v>
      </c>
      <c r="CB21">
        <v>91.784162708675666</v>
      </c>
      <c r="CC21">
        <v>90.471583542680335</v>
      </c>
      <c r="CD21">
        <v>99.166166075872169</v>
      </c>
      <c r="CE21">
        <v>77.319164771747296</v>
      </c>
      <c r="CF21">
        <v>76.4529176773394</v>
      </c>
      <c r="CG21">
        <v>98.756240057610441</v>
      </c>
      <c r="CH21">
        <v>100</v>
      </c>
      <c r="CI21">
        <v>39.275761298188897</v>
      </c>
      <c r="CJ21">
        <v>95.276047334935882</v>
      </c>
      <c r="CK21">
        <v>99.513077493649703</v>
      </c>
      <c r="CL21">
        <v>100</v>
      </c>
      <c r="CM21">
        <v>99.203512928341468</v>
      </c>
    </row>
    <row r="22" spans="1:91" x14ac:dyDescent="0.45">
      <c r="A22">
        <v>2006</v>
      </c>
      <c r="B22">
        <f t="shared" si="0"/>
        <v>74.327150332744964</v>
      </c>
      <c r="C22">
        <v>73.1858589233006</v>
      </c>
      <c r="D22">
        <v>59.826066535136299</v>
      </c>
      <c r="E22">
        <v>29.431540811366901</v>
      </c>
      <c r="F22">
        <v>100</v>
      </c>
      <c r="G22">
        <v>99.908706190037066</v>
      </c>
      <c r="H22">
        <v>20.021745803995998</v>
      </c>
      <c r="J22">
        <v>68.952242995812597</v>
      </c>
      <c r="K22">
        <v>87.751752698439105</v>
      </c>
      <c r="L22">
        <v>69.647024307324898</v>
      </c>
      <c r="M22">
        <v>49.111392892073503</v>
      </c>
      <c r="N22">
        <v>100</v>
      </c>
      <c r="O22">
        <v>57.416883589523202</v>
      </c>
      <c r="P22">
        <v>86.934305582984294</v>
      </c>
      <c r="Q22">
        <v>87.220660405972694</v>
      </c>
      <c r="R22">
        <v>80.583866589317395</v>
      </c>
      <c r="S22">
        <v>44.915873276486302</v>
      </c>
      <c r="T22">
        <v>32.325941181645007</v>
      </c>
      <c r="U22">
        <v>100</v>
      </c>
      <c r="V22">
        <v>97.777570063716254</v>
      </c>
      <c r="W22">
        <v>73.891419007762607</v>
      </c>
      <c r="X22">
        <v>28.753030782479598</v>
      </c>
      <c r="Y22">
        <v>20.288956859385607</v>
      </c>
      <c r="Z22">
        <v>33.489359726726505</v>
      </c>
      <c r="AA22">
        <v>99.814680377174653</v>
      </c>
      <c r="AB22">
        <v>41.120355113164599</v>
      </c>
      <c r="AC22">
        <v>71.750754373060303</v>
      </c>
      <c r="AD22">
        <v>52.452245083759401</v>
      </c>
      <c r="AE22">
        <v>90.775581194992952</v>
      </c>
      <c r="AF22">
        <v>71.921609220441098</v>
      </c>
      <c r="AG22">
        <v>67.223639307359605</v>
      </c>
      <c r="AH22">
        <v>29.8933687822514</v>
      </c>
      <c r="AI22">
        <v>76.806385160351795</v>
      </c>
      <c r="AJ22">
        <v>26.328572168079404</v>
      </c>
      <c r="AK22">
        <v>100</v>
      </c>
      <c r="AL22">
        <v>72.377277223454001</v>
      </c>
      <c r="AM22">
        <v>100</v>
      </c>
      <c r="AO22">
        <v>100</v>
      </c>
      <c r="AP22">
        <v>100</v>
      </c>
      <c r="AQ22">
        <v>93.382710907038415</v>
      </c>
      <c r="AS22">
        <v>93.803804342710535</v>
      </c>
      <c r="AT22">
        <v>93.846326352971886</v>
      </c>
      <c r="AU22">
        <v>97.932782976815005</v>
      </c>
      <c r="AV22">
        <v>83.147676137803899</v>
      </c>
      <c r="AW22">
        <v>97.686023599062963</v>
      </c>
      <c r="AY22">
        <v>59.029849025154498</v>
      </c>
      <c r="AZ22">
        <v>99.191563670300013</v>
      </c>
      <c r="BA22">
        <v>91.882751991343369</v>
      </c>
      <c r="BC22">
        <v>26.201524326635493</v>
      </c>
      <c r="BD22">
        <v>90.747553664740806</v>
      </c>
      <c r="BE22">
        <v>100</v>
      </c>
      <c r="BF22">
        <v>50.008753069100301</v>
      </c>
      <c r="BG22">
        <v>100</v>
      </c>
      <c r="BH22">
        <v>98.563247657603455</v>
      </c>
      <c r="BI22">
        <v>100</v>
      </c>
      <c r="BJ22">
        <v>91.934812444299709</v>
      </c>
      <c r="BK22">
        <v>87.875625760589301</v>
      </c>
      <c r="BL22">
        <v>49.923920010990699</v>
      </c>
      <c r="BM22">
        <v>78.472145385065403</v>
      </c>
      <c r="BN22">
        <v>100</v>
      </c>
      <c r="BO22">
        <v>88.858330996971503</v>
      </c>
      <c r="BP22">
        <v>47.0095117534471</v>
      </c>
      <c r="BQ22">
        <v>98.118135371317038</v>
      </c>
      <c r="BS22">
        <v>58.977362835777598</v>
      </c>
      <c r="BT22">
        <v>89.758482476923902</v>
      </c>
      <c r="BV22">
        <v>44.710696751314003</v>
      </c>
      <c r="BW22">
        <v>78.140912741163902</v>
      </c>
      <c r="BX22">
        <v>24.755228111989197</v>
      </c>
      <c r="BY22">
        <v>99.66269588749374</v>
      </c>
      <c r="BZ22">
        <v>29.226457744240193</v>
      </c>
      <c r="CA22">
        <v>26.713915306095103</v>
      </c>
      <c r="CB22">
        <v>82.7999538073894</v>
      </c>
      <c r="CC22">
        <v>87.613358211398605</v>
      </c>
      <c r="CD22">
        <v>100</v>
      </c>
      <c r="CE22">
        <v>85.951359748814497</v>
      </c>
      <c r="CF22">
        <v>57.120991596936598</v>
      </c>
      <c r="CG22">
        <v>99.653250874763032</v>
      </c>
      <c r="CH22">
        <v>100</v>
      </c>
      <c r="CI22">
        <v>24.9414966604824</v>
      </c>
      <c r="CJ22">
        <v>88.3031900926334</v>
      </c>
      <c r="CK22">
        <v>96.981258766134602</v>
      </c>
      <c r="CL22">
        <v>100</v>
      </c>
      <c r="CM22">
        <v>100</v>
      </c>
    </row>
    <row r="23" spans="1:91" x14ac:dyDescent="0.45">
      <c r="A23">
        <v>2007</v>
      </c>
      <c r="B23">
        <f t="shared" si="0"/>
        <v>69.241313099793388</v>
      </c>
      <c r="C23">
        <v>63.622879338841699</v>
      </c>
      <c r="D23">
        <v>47.415225712591898</v>
      </c>
      <c r="E23">
        <v>21.469016295838799</v>
      </c>
      <c r="F23">
        <v>100</v>
      </c>
      <c r="G23">
        <v>100</v>
      </c>
      <c r="H23">
        <v>18.684486056563003</v>
      </c>
      <c r="J23">
        <v>50.1322264767131</v>
      </c>
      <c r="K23">
        <v>93.288672784689751</v>
      </c>
      <c r="L23">
        <v>55.313554454597401</v>
      </c>
      <c r="M23">
        <v>58.014881675689203</v>
      </c>
      <c r="N23">
        <v>99.197423966913263</v>
      </c>
      <c r="O23">
        <v>63.279212121384802</v>
      </c>
      <c r="P23">
        <v>96.613408095759965</v>
      </c>
      <c r="Q23">
        <v>78.981134601734794</v>
      </c>
      <c r="R23">
        <v>57.222347963549801</v>
      </c>
      <c r="S23">
        <v>61.958335618671697</v>
      </c>
      <c r="T23">
        <v>21.528029356118907</v>
      </c>
      <c r="U23">
        <v>100</v>
      </c>
      <c r="V23">
        <v>91.669540083261822</v>
      </c>
      <c r="W23">
        <v>72.726675592913892</v>
      </c>
      <c r="X23">
        <v>23.738607957097898</v>
      </c>
      <c r="Y23">
        <v>12.787855075219298</v>
      </c>
      <c r="Z23">
        <v>24.329552753117298</v>
      </c>
      <c r="AA23">
        <v>99.237048510776816</v>
      </c>
      <c r="AB23">
        <v>32.167882040777201</v>
      </c>
      <c r="AC23">
        <v>60.820675107365297</v>
      </c>
      <c r="AD23">
        <v>44.327065487144203</v>
      </c>
      <c r="AE23">
        <v>46.813167726860399</v>
      </c>
      <c r="AF23">
        <v>71.347630923474597</v>
      </c>
      <c r="AG23">
        <v>55.625342074059603</v>
      </c>
      <c r="AH23">
        <v>34.645468642593997</v>
      </c>
      <c r="AI23">
        <v>52.211927956328701</v>
      </c>
      <c r="AJ23">
        <v>19.367921065367298</v>
      </c>
      <c r="AK23">
        <v>99.241349960096727</v>
      </c>
      <c r="AL23">
        <v>93.099308940067104</v>
      </c>
      <c r="AM23">
        <v>100</v>
      </c>
      <c r="AN23">
        <v>97.682181005692797</v>
      </c>
      <c r="AO23">
        <v>99.813446437791654</v>
      </c>
      <c r="AP23">
        <v>100</v>
      </c>
      <c r="AQ23">
        <v>83.019375683170495</v>
      </c>
      <c r="AS23">
        <v>76.7164048148597</v>
      </c>
      <c r="AT23">
        <v>96.029240794681513</v>
      </c>
      <c r="AU23">
        <v>100</v>
      </c>
      <c r="AV23">
        <v>56.659790413721304</v>
      </c>
      <c r="AW23">
        <v>86.726167320291296</v>
      </c>
      <c r="AX23">
        <v>100</v>
      </c>
      <c r="AY23">
        <v>60.530002300500001</v>
      </c>
      <c r="AZ23">
        <v>100</v>
      </c>
      <c r="BA23">
        <v>99.756476058411579</v>
      </c>
      <c r="BC23">
        <v>11.555506191565598</v>
      </c>
      <c r="BD23">
        <v>55.365467719028203</v>
      </c>
      <c r="BE23">
        <v>100</v>
      </c>
      <c r="BF23">
        <v>32.641097811515706</v>
      </c>
      <c r="BG23">
        <v>99.833548697284868</v>
      </c>
      <c r="BH23">
        <v>96.707384087909844</v>
      </c>
      <c r="BI23">
        <v>100</v>
      </c>
      <c r="BJ23">
        <v>60.958372503943103</v>
      </c>
      <c r="BK23">
        <v>73.5879102060196</v>
      </c>
      <c r="BL23">
        <v>38.280681901315603</v>
      </c>
      <c r="BM23">
        <v>51.490920415911503</v>
      </c>
      <c r="BN23">
        <v>99.463189568660525</v>
      </c>
      <c r="BO23">
        <v>65.88078983129671</v>
      </c>
      <c r="BP23">
        <v>48.891383090583503</v>
      </c>
      <c r="BQ23">
        <v>100</v>
      </c>
      <c r="BR23">
        <v>98.804671186270696</v>
      </c>
      <c r="BS23">
        <v>46.704597348990902</v>
      </c>
      <c r="BT23">
        <v>95.733213886927999</v>
      </c>
      <c r="BV23">
        <v>27.445593230357204</v>
      </c>
      <c r="BW23">
        <v>60.986559727499397</v>
      </c>
      <c r="BX23">
        <v>28.203872222284602</v>
      </c>
      <c r="BY23">
        <v>99.561419761600419</v>
      </c>
      <c r="BZ23">
        <v>22.693632380474099</v>
      </c>
      <c r="CA23">
        <v>26.223472976559094</v>
      </c>
      <c r="CB23">
        <v>66.051889048439506</v>
      </c>
      <c r="CC23">
        <v>79.033326659573703</v>
      </c>
      <c r="CD23">
        <v>100</v>
      </c>
      <c r="CE23">
        <v>91.033808268382856</v>
      </c>
      <c r="CF23">
        <v>35.969984771338005</v>
      </c>
      <c r="CG23">
        <v>100</v>
      </c>
      <c r="CH23">
        <v>98.890333547815004</v>
      </c>
      <c r="CI23">
        <v>18.785769266685705</v>
      </c>
      <c r="CJ23">
        <v>77.024019905435807</v>
      </c>
      <c r="CK23">
        <v>99.898258023468628</v>
      </c>
      <c r="CL23">
        <v>100</v>
      </c>
      <c r="CM23">
        <v>100</v>
      </c>
    </row>
    <row r="24" spans="1:91" x14ac:dyDescent="0.45">
      <c r="A24">
        <v>2008</v>
      </c>
      <c r="B24">
        <f t="shared" si="0"/>
        <v>64.537782556445151</v>
      </c>
      <c r="C24">
        <v>57.362701670680799</v>
      </c>
      <c r="D24">
        <v>41.985270358142699</v>
      </c>
      <c r="E24">
        <v>25.304483746805801</v>
      </c>
      <c r="F24">
        <v>100</v>
      </c>
      <c r="G24">
        <v>100</v>
      </c>
      <c r="H24">
        <v>21.761922459990998</v>
      </c>
      <c r="I24">
        <v>67.946937116972691</v>
      </c>
      <c r="J24">
        <v>50.413353353768798</v>
      </c>
      <c r="K24">
        <v>71.996605292191404</v>
      </c>
      <c r="L24">
        <v>50.179668620508501</v>
      </c>
      <c r="M24">
        <v>49.863974857326703</v>
      </c>
      <c r="N24">
        <v>96.715834327532036</v>
      </c>
      <c r="O24">
        <v>53.057458340385203</v>
      </c>
      <c r="P24">
        <v>93.514064227765701</v>
      </c>
      <c r="Q24">
        <v>47.433614023045799</v>
      </c>
      <c r="R24">
        <v>50.943851946943703</v>
      </c>
      <c r="S24">
        <v>42.751697574672498</v>
      </c>
      <c r="T24">
        <v>17.517715698747693</v>
      </c>
      <c r="U24">
        <v>97.675339493170043</v>
      </c>
      <c r="V24">
        <v>82.1952233388038</v>
      </c>
      <c r="W24">
        <v>56.280825293029999</v>
      </c>
      <c r="X24">
        <v>23.926449267510804</v>
      </c>
      <c r="Y24">
        <v>15.7855403374151</v>
      </c>
      <c r="Z24">
        <v>24.630189959354098</v>
      </c>
      <c r="AA24">
        <v>100</v>
      </c>
      <c r="AB24">
        <v>34.020031090866297</v>
      </c>
      <c r="AC24">
        <v>63.239418695018401</v>
      </c>
      <c r="AD24">
        <v>40.925712862158598</v>
      </c>
      <c r="AE24">
        <v>95.579391084813366</v>
      </c>
      <c r="AF24">
        <v>72.054996843745499</v>
      </c>
      <c r="AG24">
        <v>72.9770249960917</v>
      </c>
      <c r="AH24">
        <v>38.5910073799906</v>
      </c>
      <c r="AI24">
        <v>56.147260634875998</v>
      </c>
      <c r="AJ24">
        <v>18.003382207434399</v>
      </c>
      <c r="AK24">
        <v>89.492827958713093</v>
      </c>
      <c r="AL24">
        <v>70.079505354810408</v>
      </c>
      <c r="AM24">
        <v>95.599626513138134</v>
      </c>
      <c r="AN24">
        <v>69.249696226923405</v>
      </c>
      <c r="AO24">
        <v>91.65235849663118</v>
      </c>
      <c r="AP24">
        <v>98.216015550614458</v>
      </c>
      <c r="AQ24">
        <v>77.950938112034095</v>
      </c>
      <c r="AR24">
        <v>88.528872861917094</v>
      </c>
      <c r="AS24">
        <v>60.8642359293571</v>
      </c>
      <c r="AT24">
        <v>54.029075723265699</v>
      </c>
      <c r="AU24">
        <v>88.172896698888195</v>
      </c>
      <c r="AV24">
        <v>75.947078956152197</v>
      </c>
      <c r="AW24">
        <v>75.3466697222307</v>
      </c>
      <c r="AX24">
        <v>95.570310863117655</v>
      </c>
      <c r="AY24">
        <v>45.717196320848998</v>
      </c>
      <c r="AZ24">
        <v>95.657174324459788</v>
      </c>
      <c r="BA24">
        <v>69.503982964749795</v>
      </c>
      <c r="BB24">
        <v>50.726372178155401</v>
      </c>
      <c r="BC24">
        <v>15.682074238319501</v>
      </c>
      <c r="BD24">
        <v>39.924964206825997</v>
      </c>
      <c r="BE24">
        <v>100</v>
      </c>
      <c r="BF24">
        <v>25.218752374627698</v>
      </c>
      <c r="BG24">
        <v>91.254316097524466</v>
      </c>
      <c r="BH24">
        <v>100</v>
      </c>
      <c r="BI24">
        <v>99.586134543568974</v>
      </c>
      <c r="BJ24">
        <v>57.0530859422147</v>
      </c>
      <c r="BK24">
        <v>59.5525052009178</v>
      </c>
      <c r="BL24">
        <v>30.918846784061799</v>
      </c>
      <c r="BM24">
        <v>32.916490733714497</v>
      </c>
      <c r="BN24">
        <v>96.085765796371405</v>
      </c>
      <c r="BO24">
        <v>46.722948974139399</v>
      </c>
      <c r="BP24">
        <v>45.334546510494597</v>
      </c>
      <c r="BQ24">
        <v>98.439723517982529</v>
      </c>
      <c r="BR24">
        <v>79.497755642140802</v>
      </c>
      <c r="BS24">
        <v>54.801261497464502</v>
      </c>
      <c r="BT24">
        <v>81.142201828304195</v>
      </c>
      <c r="BU24">
        <v>59.481747572161403</v>
      </c>
      <c r="BV24">
        <v>31.375759421369807</v>
      </c>
      <c r="BW24">
        <v>69.064153536209503</v>
      </c>
      <c r="BX24">
        <v>20.245480722449301</v>
      </c>
      <c r="BY24">
        <v>90.926671864770796</v>
      </c>
      <c r="BZ24">
        <v>18.824175813192994</v>
      </c>
      <c r="CA24">
        <v>26.8333785166665</v>
      </c>
      <c r="CB24">
        <v>69.289780410516698</v>
      </c>
      <c r="CC24">
        <v>71.446789345210306</v>
      </c>
      <c r="CD24">
        <v>100</v>
      </c>
      <c r="CE24">
        <v>80.719516801690105</v>
      </c>
      <c r="CF24">
        <v>46.250868750799299</v>
      </c>
      <c r="CG24">
        <v>97.159597148769194</v>
      </c>
      <c r="CH24">
        <v>92.457936843811524</v>
      </c>
      <c r="CI24">
        <v>18.897022282759096</v>
      </c>
      <c r="CJ24">
        <v>78.613007136432898</v>
      </c>
      <c r="CK24">
        <v>100</v>
      </c>
      <c r="CL24">
        <v>98.088077803607348</v>
      </c>
      <c r="CM24">
        <v>96.971527808761053</v>
      </c>
    </row>
    <row r="25" spans="1:91" x14ac:dyDescent="0.45">
      <c r="A25">
        <v>2009</v>
      </c>
      <c r="B25">
        <f t="shared" si="0"/>
        <v>67.401911559182778</v>
      </c>
      <c r="C25">
        <v>63.6999508950489</v>
      </c>
      <c r="D25">
        <v>48.074634732892598</v>
      </c>
      <c r="E25">
        <v>26.3414620063798</v>
      </c>
      <c r="F25">
        <v>100</v>
      </c>
      <c r="G25">
        <v>100</v>
      </c>
      <c r="H25">
        <v>27.988826000846203</v>
      </c>
      <c r="I25">
        <v>64.956482828298391</v>
      </c>
      <c r="J25">
        <v>47.567560140927696</v>
      </c>
      <c r="K25">
        <v>63.549030397145899</v>
      </c>
      <c r="L25">
        <v>41.8817561321396</v>
      </c>
      <c r="M25">
        <v>59.543277557253802</v>
      </c>
      <c r="N25">
        <v>95.91976454623925</v>
      </c>
      <c r="O25">
        <v>62.450448419913499</v>
      </c>
      <c r="P25">
        <v>79.219630307192801</v>
      </c>
      <c r="Q25">
        <v>45.256285991590403</v>
      </c>
      <c r="R25">
        <v>62.290475121116202</v>
      </c>
      <c r="S25">
        <v>47.129075581660899</v>
      </c>
      <c r="T25">
        <v>34.193780008305893</v>
      </c>
      <c r="U25">
        <v>100</v>
      </c>
      <c r="V25">
        <v>83.339783396015008</v>
      </c>
      <c r="W25">
        <v>71.547840122711108</v>
      </c>
      <c r="X25">
        <v>24.928368895157305</v>
      </c>
      <c r="Y25">
        <v>15.336018684672098</v>
      </c>
      <c r="Z25">
        <v>20.335824209791795</v>
      </c>
      <c r="AA25">
        <v>100</v>
      </c>
      <c r="AB25">
        <v>49.468470099208197</v>
      </c>
      <c r="AC25">
        <v>65.760945419339208</v>
      </c>
      <c r="AD25">
        <v>48.222178131766</v>
      </c>
      <c r="AE25">
        <v>74.6865934531384</v>
      </c>
      <c r="AF25">
        <v>69.461874843924306</v>
      </c>
      <c r="AG25">
        <v>76.835665968188408</v>
      </c>
      <c r="AH25">
        <v>37.312194214503698</v>
      </c>
      <c r="AI25">
        <v>57.618386574008397</v>
      </c>
      <c r="AJ25">
        <v>17.807826074468394</v>
      </c>
      <c r="AK25">
        <v>100</v>
      </c>
      <c r="AL25">
        <v>90.937768189863689</v>
      </c>
      <c r="AM25">
        <v>98.308986855220809</v>
      </c>
      <c r="AN25">
        <v>82.733255291840294</v>
      </c>
      <c r="AO25">
        <v>98.608208952562208</v>
      </c>
      <c r="AP25">
        <v>97.437109929729303</v>
      </c>
      <c r="AQ25">
        <v>88.655302450104202</v>
      </c>
      <c r="AR25">
        <v>100</v>
      </c>
      <c r="AS25">
        <v>72.198648749178503</v>
      </c>
      <c r="AT25">
        <v>64.007426114069204</v>
      </c>
      <c r="AU25">
        <v>88.510554984706303</v>
      </c>
      <c r="AV25">
        <v>62.647719798976098</v>
      </c>
      <c r="AW25">
        <v>81.8989690353946</v>
      </c>
      <c r="AX25">
        <v>99.67503126619269</v>
      </c>
      <c r="AY25">
        <v>44.6304036745085</v>
      </c>
      <c r="AZ25">
        <v>100</v>
      </c>
      <c r="BA25">
        <v>83.483170255037408</v>
      </c>
      <c r="BB25">
        <v>46.412624816130602</v>
      </c>
      <c r="BC25">
        <v>16.026190768122603</v>
      </c>
      <c r="BD25">
        <v>39.519937279542901</v>
      </c>
      <c r="BE25">
        <v>99.971125233299446</v>
      </c>
      <c r="BF25">
        <v>33.318461696614094</v>
      </c>
      <c r="BG25">
        <v>95.512617287020603</v>
      </c>
      <c r="BH25">
        <v>98.94968605944176</v>
      </c>
      <c r="BI25">
        <v>100</v>
      </c>
      <c r="BJ25">
        <v>58.136142746185101</v>
      </c>
      <c r="BK25">
        <v>90.18490667262472</v>
      </c>
      <c r="BL25">
        <v>38.400052294710399</v>
      </c>
      <c r="BM25">
        <v>42.525384180985199</v>
      </c>
      <c r="BN25">
        <v>93.833629162300056</v>
      </c>
      <c r="BO25">
        <v>56.589342679258401</v>
      </c>
      <c r="BP25">
        <v>52.871018434491603</v>
      </c>
      <c r="BQ25">
        <v>80.735394089866602</v>
      </c>
      <c r="BR25">
        <v>80.281258898353101</v>
      </c>
      <c r="BS25">
        <v>52.785031104717497</v>
      </c>
      <c r="BT25">
        <v>96.991905104314867</v>
      </c>
      <c r="BU25">
        <v>84.755856208118402</v>
      </c>
      <c r="BV25">
        <v>32.056757092648596</v>
      </c>
      <c r="BW25">
        <v>71.030917999824695</v>
      </c>
      <c r="BX25">
        <v>16.165032923015403</v>
      </c>
      <c r="BY25">
        <v>100</v>
      </c>
      <c r="BZ25">
        <v>25.866252354643606</v>
      </c>
      <c r="CA25">
        <v>27.386058498275801</v>
      </c>
      <c r="CB25">
        <v>78.607282156295398</v>
      </c>
      <c r="CC25">
        <v>70.020265493679901</v>
      </c>
      <c r="CD25">
        <v>100</v>
      </c>
      <c r="CE25">
        <v>72.755850096833498</v>
      </c>
      <c r="CF25">
        <v>49.5737387265319</v>
      </c>
      <c r="CG25">
        <v>90.467586772840662</v>
      </c>
      <c r="CH25">
        <v>89.678024004321102</v>
      </c>
      <c r="CI25">
        <v>21.461429531818595</v>
      </c>
      <c r="CJ25">
        <v>65.170004923379395</v>
      </c>
      <c r="CK25">
        <v>100</v>
      </c>
      <c r="CL25">
        <v>95.516677892154817</v>
      </c>
      <c r="CM25">
        <v>98.756719283676873</v>
      </c>
    </row>
    <row r="26" spans="1:91" x14ac:dyDescent="0.45">
      <c r="A26">
        <v>2010</v>
      </c>
      <c r="B26">
        <f t="shared" si="0"/>
        <v>62.776062554170082</v>
      </c>
      <c r="C26">
        <v>65.589988702960909</v>
      </c>
      <c r="D26">
        <v>42.128700457379601</v>
      </c>
      <c r="E26">
        <v>11.856863371745803</v>
      </c>
      <c r="F26">
        <v>100</v>
      </c>
      <c r="G26">
        <v>100</v>
      </c>
      <c r="H26">
        <v>12.251874747572103</v>
      </c>
      <c r="I26">
        <v>77.949953152912599</v>
      </c>
      <c r="J26">
        <v>40.784121358321698</v>
      </c>
      <c r="K26">
        <v>63.447050177229798</v>
      </c>
      <c r="L26">
        <v>35.238979596278298</v>
      </c>
      <c r="M26">
        <v>50.456663690792297</v>
      </c>
      <c r="N26">
        <v>94.461224388307613</v>
      </c>
      <c r="O26">
        <v>67.842503364458906</v>
      </c>
      <c r="P26">
        <v>73.324486032962</v>
      </c>
      <c r="Q26">
        <v>60.160116154565301</v>
      </c>
      <c r="R26">
        <v>55.743174429838703</v>
      </c>
      <c r="S26">
        <v>37.451387370152503</v>
      </c>
      <c r="T26">
        <v>28.083872551838695</v>
      </c>
      <c r="U26">
        <v>100</v>
      </c>
      <c r="V26">
        <v>72.181757558508195</v>
      </c>
      <c r="W26">
        <v>64.839410590939394</v>
      </c>
      <c r="X26">
        <v>14.084683381274701</v>
      </c>
      <c r="Y26">
        <v>6.4925743345211941</v>
      </c>
      <c r="Z26">
        <v>10.557836997506996</v>
      </c>
      <c r="AA26">
        <v>100</v>
      </c>
      <c r="AB26">
        <v>49.567614964788099</v>
      </c>
      <c r="AC26">
        <v>69.271491193776001</v>
      </c>
      <c r="AD26">
        <v>28.829317690542595</v>
      </c>
      <c r="AE26">
        <v>71.467219373144005</v>
      </c>
      <c r="AF26">
        <v>54.536052135218</v>
      </c>
      <c r="AG26">
        <v>73.451213240282598</v>
      </c>
      <c r="AH26">
        <v>22.321781650411396</v>
      </c>
      <c r="AI26">
        <v>49.043350536439299</v>
      </c>
      <c r="AJ26">
        <v>12.030876046177795</v>
      </c>
      <c r="AK26">
        <v>100</v>
      </c>
      <c r="AL26">
        <v>94.820742672478474</v>
      </c>
      <c r="AM26">
        <v>100</v>
      </c>
      <c r="AN26">
        <v>72.249673265765296</v>
      </c>
      <c r="AO26">
        <v>93.106033394736855</v>
      </c>
      <c r="AP26">
        <v>99.564128228202591</v>
      </c>
      <c r="AQ26">
        <v>79.219938032457605</v>
      </c>
      <c r="AR26">
        <v>99.924691043065721</v>
      </c>
      <c r="AS26">
        <v>46.313074425775099</v>
      </c>
      <c r="AT26">
        <v>74.127277263930893</v>
      </c>
      <c r="AU26">
        <v>76.106482201432797</v>
      </c>
      <c r="AV26">
        <v>62.469150193243401</v>
      </c>
      <c r="AW26">
        <v>76.897946193089595</v>
      </c>
      <c r="AX26">
        <v>95.021486259236667</v>
      </c>
      <c r="AY26">
        <v>32.021273607839902</v>
      </c>
      <c r="AZ26">
        <v>100</v>
      </c>
      <c r="BA26">
        <v>73.128602066650004</v>
      </c>
      <c r="BB26">
        <v>45.340051854594101</v>
      </c>
      <c r="BC26">
        <v>6.1307743187421977</v>
      </c>
      <c r="BD26">
        <v>44.725556900699502</v>
      </c>
      <c r="BE26">
        <v>96.913365556270449</v>
      </c>
      <c r="BF26">
        <v>15.5683022274264</v>
      </c>
      <c r="BG26">
        <v>88.593515937708005</v>
      </c>
      <c r="BH26">
        <v>100</v>
      </c>
      <c r="BI26">
        <v>100</v>
      </c>
      <c r="BJ26">
        <v>49.872874101810403</v>
      </c>
      <c r="BK26">
        <v>87.897355453086703</v>
      </c>
      <c r="BL26">
        <v>17.192924363752795</v>
      </c>
      <c r="BM26">
        <v>40.2273343854365</v>
      </c>
      <c r="BN26">
        <v>92.588276095220465</v>
      </c>
      <c r="BO26">
        <v>48.499992311214697</v>
      </c>
      <c r="BP26">
        <v>30.214619642938104</v>
      </c>
      <c r="BQ26">
        <v>77.338705596567095</v>
      </c>
      <c r="BR26">
        <v>71.499348805053202</v>
      </c>
      <c r="BS26">
        <v>47.8825536055922</v>
      </c>
      <c r="BT26">
        <v>89.151109897465105</v>
      </c>
      <c r="BU26">
        <v>95.296695527284385</v>
      </c>
      <c r="BV26">
        <v>32.473270262882494</v>
      </c>
      <c r="BW26">
        <v>67.471186748490396</v>
      </c>
      <c r="BX26">
        <v>24.498801275556204</v>
      </c>
      <c r="BY26">
        <v>100</v>
      </c>
      <c r="BZ26">
        <v>14.192883708890193</v>
      </c>
      <c r="CA26">
        <v>21.366169697552095</v>
      </c>
      <c r="CB26">
        <v>74.924150852127497</v>
      </c>
      <c r="CC26">
        <v>79.216013839022708</v>
      </c>
      <c r="CD26">
        <v>99.803311738622895</v>
      </c>
      <c r="CE26">
        <v>86.724856044160205</v>
      </c>
      <c r="CF26">
        <v>39.391242723181499</v>
      </c>
      <c r="CG26">
        <v>73.1885289265512</v>
      </c>
      <c r="CH26">
        <v>84.964398225548095</v>
      </c>
      <c r="CI26">
        <v>12.135280644897506</v>
      </c>
      <c r="CJ26">
        <v>56.736160624511399</v>
      </c>
      <c r="CK26">
        <v>99.886156137879041</v>
      </c>
      <c r="CL26">
        <v>98.119162141003201</v>
      </c>
      <c r="CM26">
        <v>86.627999060647596</v>
      </c>
    </row>
    <row r="27" spans="1:91" x14ac:dyDescent="0.45">
      <c r="A27">
        <v>2011</v>
      </c>
      <c r="B27">
        <f t="shared" si="0"/>
        <v>63.208757120422767</v>
      </c>
      <c r="C27">
        <v>49.991745332523401</v>
      </c>
      <c r="D27">
        <v>44.812033001162398</v>
      </c>
      <c r="E27">
        <v>12.827943504738499</v>
      </c>
      <c r="F27">
        <v>100</v>
      </c>
      <c r="G27">
        <v>100</v>
      </c>
      <c r="H27">
        <v>12.419259399630107</v>
      </c>
      <c r="I27">
        <v>70.521894611709996</v>
      </c>
      <c r="J27">
        <v>40.564615360398101</v>
      </c>
      <c r="K27">
        <v>61.863523336179298</v>
      </c>
      <c r="L27">
        <v>26.804325192060105</v>
      </c>
      <c r="M27">
        <v>46.030367508157198</v>
      </c>
      <c r="N27">
        <v>97.906088204983675</v>
      </c>
      <c r="O27">
        <v>55.7065227571725</v>
      </c>
      <c r="P27">
        <v>81.618243213702598</v>
      </c>
      <c r="Q27">
        <v>38.5045035776254</v>
      </c>
      <c r="R27">
        <v>72.4201915449773</v>
      </c>
      <c r="S27">
        <v>44.419038884899599</v>
      </c>
      <c r="T27">
        <v>24.854338214069998</v>
      </c>
      <c r="U27">
        <v>98.689504829462436</v>
      </c>
      <c r="V27">
        <v>99.144424504361041</v>
      </c>
      <c r="W27">
        <v>44.936195685692802</v>
      </c>
      <c r="X27">
        <v>11.591464567413496</v>
      </c>
      <c r="Y27">
        <v>6.472799045136199</v>
      </c>
      <c r="Z27">
        <v>10.344755083612796</v>
      </c>
      <c r="AA27">
        <v>100</v>
      </c>
      <c r="AB27">
        <v>62.025653786761701</v>
      </c>
      <c r="AC27">
        <v>78.518167145542009</v>
      </c>
      <c r="AD27">
        <v>32.538421110210805</v>
      </c>
      <c r="AE27">
        <v>67.316703639774204</v>
      </c>
      <c r="AF27">
        <v>70.849635116444801</v>
      </c>
      <c r="AG27">
        <v>83.086657762795696</v>
      </c>
      <c r="AH27">
        <v>13.224797515751902</v>
      </c>
      <c r="AI27">
        <v>47.451962577123297</v>
      </c>
      <c r="AJ27">
        <v>14.782632602283599</v>
      </c>
      <c r="AK27">
        <v>100</v>
      </c>
      <c r="AL27">
        <v>92.483096503415055</v>
      </c>
      <c r="AM27">
        <v>100</v>
      </c>
      <c r="AN27">
        <v>85.766109777180404</v>
      </c>
      <c r="AO27">
        <v>98.882950731570887</v>
      </c>
      <c r="AP27">
        <v>97.254182387685461</v>
      </c>
      <c r="AQ27">
        <v>65.403628254559692</v>
      </c>
      <c r="AR27">
        <v>100</v>
      </c>
      <c r="AS27">
        <v>52.407598519173099</v>
      </c>
      <c r="AT27">
        <v>28.775511599881298</v>
      </c>
      <c r="AU27">
        <v>77.090646893982395</v>
      </c>
      <c r="AV27">
        <v>83.288998418030403</v>
      </c>
      <c r="AW27">
        <v>66.917096012219702</v>
      </c>
      <c r="AX27">
        <v>97.120620057827765</v>
      </c>
      <c r="AY27">
        <v>32.369407672756196</v>
      </c>
      <c r="AZ27">
        <v>100</v>
      </c>
      <c r="BA27">
        <v>71.7422347135835</v>
      </c>
      <c r="BB27">
        <v>40.097888524661897</v>
      </c>
      <c r="BC27">
        <v>5.5751440631624973</v>
      </c>
      <c r="BD27">
        <v>45.95384990993</v>
      </c>
      <c r="BE27">
        <v>99.3956252639491</v>
      </c>
      <c r="BF27">
        <v>13.574647601635604</v>
      </c>
      <c r="BG27">
        <v>100</v>
      </c>
      <c r="BH27">
        <v>99.507861988327889</v>
      </c>
      <c r="BI27">
        <v>100</v>
      </c>
      <c r="BJ27">
        <v>80.257374491097195</v>
      </c>
      <c r="BK27">
        <v>96.166947708488365</v>
      </c>
      <c r="BL27">
        <v>18.770498209101802</v>
      </c>
      <c r="BM27">
        <v>39.489501025036297</v>
      </c>
      <c r="BN27">
        <v>96.458715138432495</v>
      </c>
      <c r="BO27">
        <v>39.146849889974902</v>
      </c>
      <c r="BP27">
        <v>36.819247292670703</v>
      </c>
      <c r="BQ27">
        <v>97.745535229161504</v>
      </c>
      <c r="BR27">
        <v>70.885779791876701</v>
      </c>
      <c r="BS27">
        <v>48.598191548128298</v>
      </c>
      <c r="BT27">
        <v>74.798780266419797</v>
      </c>
      <c r="BU27">
        <v>94.683018771962594</v>
      </c>
      <c r="BV27">
        <v>29.789108695978996</v>
      </c>
      <c r="BW27">
        <v>78.177706947488502</v>
      </c>
      <c r="BX27">
        <v>20.758048505625197</v>
      </c>
      <c r="BY27">
        <v>98.579292910730899</v>
      </c>
      <c r="BZ27">
        <v>11.940710789746902</v>
      </c>
      <c r="CA27">
        <v>21.201268356833907</v>
      </c>
      <c r="CB27">
        <v>82.425692556581907</v>
      </c>
      <c r="CC27">
        <v>79.473282660334505</v>
      </c>
      <c r="CD27">
        <v>100</v>
      </c>
      <c r="CE27">
        <v>95.028969147320424</v>
      </c>
      <c r="CF27">
        <v>52.533988930611002</v>
      </c>
      <c r="CG27">
        <v>36.562209686062303</v>
      </c>
      <c r="CH27">
        <v>97.969588240919606</v>
      </c>
      <c r="CI27">
        <v>11.350537448599496</v>
      </c>
      <c r="CJ27">
        <v>44.720035075135499</v>
      </c>
      <c r="CK27">
        <v>97.824787521422422</v>
      </c>
      <c r="CL27">
        <v>100</v>
      </c>
      <c r="CM27">
        <v>97.578209371993211</v>
      </c>
    </row>
    <row r="28" spans="1:91" x14ac:dyDescent="0.45">
      <c r="A28">
        <v>2012</v>
      </c>
      <c r="B28">
        <f t="shared" si="0"/>
        <v>66.06671003563271</v>
      </c>
      <c r="C28">
        <v>80.203661053202609</v>
      </c>
      <c r="D28">
        <v>55.944746740414999</v>
      </c>
      <c r="E28">
        <v>11.464274415360904</v>
      </c>
      <c r="F28">
        <v>96.688502875139918</v>
      </c>
      <c r="G28">
        <v>100</v>
      </c>
      <c r="H28">
        <v>17.934066692855097</v>
      </c>
      <c r="I28">
        <v>61.823634745458001</v>
      </c>
      <c r="J28">
        <v>51.993907223770798</v>
      </c>
      <c r="K28">
        <v>64.530530714348799</v>
      </c>
      <c r="L28">
        <v>35.709799042769802</v>
      </c>
      <c r="M28">
        <v>36.007072753170903</v>
      </c>
      <c r="N28">
        <v>93.861968509482594</v>
      </c>
      <c r="O28">
        <v>75.146045508203301</v>
      </c>
      <c r="P28">
        <v>69.230178936313195</v>
      </c>
      <c r="Q28">
        <v>47.206267395381197</v>
      </c>
      <c r="R28">
        <v>90.753933663460217</v>
      </c>
      <c r="S28">
        <v>57.156210771088801</v>
      </c>
      <c r="T28">
        <v>41.670075027885702</v>
      </c>
      <c r="U28">
        <v>100</v>
      </c>
      <c r="V28">
        <v>100</v>
      </c>
      <c r="W28">
        <v>56.343599937614698</v>
      </c>
      <c r="X28">
        <v>11.823677974145099</v>
      </c>
      <c r="Y28">
        <v>7.2313384116798005</v>
      </c>
      <c r="Z28">
        <v>7.193866025685594</v>
      </c>
      <c r="AA28">
        <v>100</v>
      </c>
      <c r="AB28">
        <v>74.908972130680297</v>
      </c>
      <c r="AC28">
        <v>78.6088409655313</v>
      </c>
      <c r="AD28">
        <v>35.008201955752796</v>
      </c>
      <c r="AE28">
        <v>71.489608789240293</v>
      </c>
      <c r="AF28">
        <v>74.599346614919995</v>
      </c>
      <c r="AG28">
        <v>75.945087770334197</v>
      </c>
      <c r="AH28">
        <v>24.845361410096501</v>
      </c>
      <c r="AI28">
        <v>55.621103701796699</v>
      </c>
      <c r="AJ28">
        <v>17.001392620068202</v>
      </c>
      <c r="AK28">
        <v>100</v>
      </c>
      <c r="AL28">
        <v>92.855633116210768</v>
      </c>
      <c r="AM28">
        <v>99.441057358150985</v>
      </c>
      <c r="AN28">
        <v>96.455160387495454</v>
      </c>
      <c r="AO28">
        <v>99.576924991445566</v>
      </c>
      <c r="AP28">
        <v>95.976038327523412</v>
      </c>
      <c r="AQ28">
        <v>60.822930489008399</v>
      </c>
      <c r="AR28">
        <v>98.881438700127845</v>
      </c>
      <c r="AS28">
        <v>40.233577070451602</v>
      </c>
      <c r="AT28">
        <v>37.144684619103998</v>
      </c>
      <c r="AU28">
        <v>95.815972627543644</v>
      </c>
      <c r="AV28">
        <v>81.017941295249798</v>
      </c>
      <c r="AW28">
        <v>68.834764409369299</v>
      </c>
      <c r="AX28">
        <v>99.991159572292659</v>
      </c>
      <c r="AY28">
        <v>39.282784333509198</v>
      </c>
      <c r="AZ28">
        <v>100</v>
      </c>
      <c r="BA28">
        <v>77.212602680663394</v>
      </c>
      <c r="BB28">
        <v>50.089495539955301</v>
      </c>
      <c r="BC28">
        <v>6.4234657865156066</v>
      </c>
      <c r="BD28">
        <v>52.281012802758198</v>
      </c>
      <c r="BE28">
        <v>99.80506377118995</v>
      </c>
      <c r="BF28">
        <v>22.006931784363204</v>
      </c>
      <c r="BG28">
        <v>99.819906948793744</v>
      </c>
      <c r="BH28">
        <v>100</v>
      </c>
      <c r="BI28">
        <v>100</v>
      </c>
      <c r="BJ28">
        <v>54.3115054685423</v>
      </c>
      <c r="BK28">
        <v>89.683859030007298</v>
      </c>
      <c r="BL28">
        <v>22.786032191595396</v>
      </c>
      <c r="BM28">
        <v>48.5277368811755</v>
      </c>
      <c r="BN28">
        <v>100</v>
      </c>
      <c r="BO28">
        <v>45.848094642736797</v>
      </c>
      <c r="BP28">
        <v>35.961513250498797</v>
      </c>
      <c r="BQ28">
        <v>97.192697193418468</v>
      </c>
      <c r="BR28">
        <v>78.383691140796401</v>
      </c>
      <c r="BS28">
        <v>59.188492891534402</v>
      </c>
      <c r="BT28">
        <v>87.8917347277728</v>
      </c>
      <c r="BU28">
        <v>96.900625495946429</v>
      </c>
      <c r="BV28">
        <v>38.002436364234597</v>
      </c>
      <c r="BW28">
        <v>78.865448097188306</v>
      </c>
      <c r="BX28">
        <v>29.923274852694306</v>
      </c>
      <c r="BY28">
        <v>100</v>
      </c>
      <c r="BZ28">
        <v>17.253969218078595</v>
      </c>
      <c r="CA28">
        <v>11.779217219135802</v>
      </c>
      <c r="CB28">
        <v>88.832432635590706</v>
      </c>
      <c r="CC28">
        <v>78.230539912940301</v>
      </c>
      <c r="CD28">
        <v>100</v>
      </c>
      <c r="CE28">
        <v>74.401409269354602</v>
      </c>
      <c r="CF28">
        <v>52.700599235799999</v>
      </c>
      <c r="CG28">
        <v>40.809702498796199</v>
      </c>
      <c r="CH28">
        <v>95.084617643158467</v>
      </c>
      <c r="CI28">
        <v>15.956633089253401</v>
      </c>
      <c r="CJ28">
        <v>55.442572350455698</v>
      </c>
      <c r="CK28">
        <v>99.05373919487927</v>
      </c>
      <c r="CL28">
        <v>95.010797688153517</v>
      </c>
      <c r="CM28">
        <v>100</v>
      </c>
    </row>
    <row r="30" spans="1:91" x14ac:dyDescent="0.45">
      <c r="A30" t="s">
        <v>153</v>
      </c>
      <c r="B30" s="7">
        <f t="array" ref="B30:B31">LINEST(B2:B28,,TRUE, TRUE)</f>
        <v>-1.0885842017135965</v>
      </c>
      <c r="C30" s="7">
        <f t="array" ref="C30:C31">LINEST(C6:C28,,TRUE, TRUE)</f>
        <v>-1.3551635582108992</v>
      </c>
      <c r="D30" s="7">
        <f t="array" ref="D30:D31">LINEST(D2:D28,,TRUE, TRUE)</f>
        <v>-1.9676589121309169</v>
      </c>
      <c r="E30" s="7">
        <f t="array" ref="E30:E31">LINEST(E2:E28,,TRUE, TRUE)</f>
        <v>-3.1228766962176895</v>
      </c>
      <c r="F30" s="7">
        <f t="array" ref="F30:F31">LINEST(F16:F28,,TRUE,TRUE)</f>
        <v>-0.10530095412838301</v>
      </c>
      <c r="G30" s="7" t="e">
        <f>LINEST(G6:G28, ,TRUE, TRUE)</f>
        <v>#VALUE!</v>
      </c>
      <c r="H30" s="7">
        <f t="array" ref="H30:H31">LINEST(H2:H28,,TRUE, TRUE)</f>
        <v>-3.3865060115183905</v>
      </c>
      <c r="I30" s="7">
        <f t="array" ref="I30:I31">LINEST(I24:I28,,TRUE,TRUE)</f>
        <v>-0.66811929596177755</v>
      </c>
      <c r="J30" s="7">
        <f t="array" ref="J30:J31">LINEST(J2:J28,,TRUE, TRUE)</f>
        <v>-2.2916719354023947</v>
      </c>
      <c r="K30" s="7">
        <f t="array" ref="K30:K31">LINEST(K17:K28,,TRUE,TRUE)</f>
        <v>-3.9601143794599776</v>
      </c>
      <c r="L30" s="7">
        <f t="array" ref="L30:L31">LINEST(L2:L28,,TRUE, TRUE)</f>
        <v>-2.452703502220718</v>
      </c>
      <c r="M30" s="7">
        <f t="array" ref="M30:M31">LINEST(M3:M28,,TRUE,TRUE)</f>
        <v>-2.1914915885005897</v>
      </c>
      <c r="N30" s="7">
        <f t="array" ref="N30:N31">LINEST(N10:N28, ,TRUE, TRUE)</f>
        <v>-0.29018425546853766</v>
      </c>
      <c r="O30" s="7">
        <f t="array" ref="O30:O31">LINEST(O10:O28, , TRUE, TRUE)</f>
        <v>-2.5861869756209073</v>
      </c>
      <c r="P30" s="7">
        <f t="array" ref="P30:P31">LINEST(P12:P28,,TRUE, TRUE)</f>
        <v>-1.7606533010181091</v>
      </c>
      <c r="Q30" s="7">
        <f t="array" ref="Q30:Q31">LINEST(Q13:Q28, , TRUE, TRUE)</f>
        <v>-3.9743429411696694</v>
      </c>
      <c r="R30" s="7">
        <f t="array" ref="R30:R31">LINEST(R20:R28,,TRUE,TRUE)</f>
        <v>-1.9978594323837235</v>
      </c>
      <c r="S30" s="7">
        <f t="array" ref="S30:S31">LINEST(S10:S28, , TRUE, TRUE)</f>
        <v>-3.3592671870613562</v>
      </c>
      <c r="T30" s="7">
        <f t="array" ref="T30:T31">LINEST(T2:T28,,TRUE, TRUE)</f>
        <v>-3.2370834402519599</v>
      </c>
      <c r="U30" s="7" t="e">
        <f>LINEST(U9:U28, , TRUE, TRUE)</f>
        <v>#VALUE!</v>
      </c>
      <c r="V30" s="7">
        <f t="array" ref="V30:V31">LINEST(V11:V28, , TRUE, TRUE)</f>
        <v>-0.74013621598563473</v>
      </c>
      <c r="W30" s="7">
        <f t="array" ref="W30:W31">LINEST(W12:W28, , TRUE, TRUE)</f>
        <v>-2.9116834369822562</v>
      </c>
      <c r="X30" s="7">
        <f t="array" ref="X30:X31">LINEST(X10:X28, , TRUE, TRUE)</f>
        <v>-4.5074914992841615</v>
      </c>
      <c r="Y30" s="7">
        <f t="array" ref="Y30:Y31">LINEST(Y2:Y28,,TRUE, TRUE)</f>
        <v>-3.8124586860530911</v>
      </c>
      <c r="Z30" s="7">
        <f t="array" ref="Z30:Z31">LINEST(Z2:Z28,,TRUE, TRUE)</f>
        <v>-3.2358421538454141</v>
      </c>
      <c r="AA30" s="7">
        <f t="array" ref="AA30:AA31">LINEST(AA12:AA28,,TRUE, TRUE)</f>
        <v>-6.5183669444123637E-3</v>
      </c>
      <c r="AB30" s="7">
        <f t="array" ref="AB30:AB31">LINEST(AB5:AB28,,TRUE, TRUE)</f>
        <v>-2.5108400234304691</v>
      </c>
      <c r="AC30" s="7">
        <f t="array" ref="AC30:AC31">LINEST(AC2:AC28,,TRUE, TRUE)</f>
        <v>-1.0481381428193985</v>
      </c>
      <c r="AD30" s="7">
        <f t="array" ref="AD30:AD31">LINEST(AD7:AD28,,TRUE, TRUE)</f>
        <v>-3.1635706489986513</v>
      </c>
      <c r="AE30" s="7">
        <f t="array" ref="AE30:AE31">LINEST(AE9:AE28,,TRUE, TRUE)</f>
        <v>-1.8443415557398526</v>
      </c>
      <c r="AF30" s="7">
        <f t="array" ref="AF30:AF31">LINEST(AF3:AF28,,TRUE, TRUE)</f>
        <v>-1.4061130526227634</v>
      </c>
      <c r="AG30" s="7">
        <f t="array" ref="AG30:AG31">LINEST(AG17:AG28,,TRUE, TRUE)</f>
        <v>-2.2822319434873277</v>
      </c>
      <c r="AH30" s="7">
        <f t="array" ref="AH30:AH31">LINEST(AH2:AH28,,TRUE, TRUE)</f>
        <v>-2.6722639010848499</v>
      </c>
      <c r="AI30" s="7">
        <f t="array" ref="AI30:AI31">LINEST(AI3:AI28,,TRUE, TRUE)</f>
        <v>-2.0553180357302523</v>
      </c>
      <c r="AJ30" s="7">
        <f t="array" ref="AJ30:AJ31">LINEST(AJ2:AJ28,,TRUE, TRUE)</f>
        <v>-3.4780087336325458</v>
      </c>
      <c r="AK30" s="7">
        <f t="array" ref="AK30:AK31">LINEST(AK12:AK28,,TRUE, TRUE)</f>
        <v>-9.0515890684184738E-2</v>
      </c>
      <c r="AL30" s="7">
        <f t="array" ref="AL30:AL31">LINEST(AL2:AL28,,TRUE, TRUE)</f>
        <v>-5.5406586926572566E-4</v>
      </c>
      <c r="AM30" s="7">
        <f t="array" ref="AM30:AM31">LINEST(AM5:AM28,,TRUE, TRUE)</f>
        <v>0.10549564393890355</v>
      </c>
      <c r="AN30" s="7">
        <f t="array" ref="AN30:AN31">LINEST(AN23:AN28,,TRUE, TRUE)</f>
        <v>0.94087301524883704</v>
      </c>
      <c r="AO30" s="7">
        <f t="array" ref="AO30:AO31">LINEST(AO6:AO28,,TRUE, TRUE)</f>
        <v>-0.16579171539092971</v>
      </c>
      <c r="AP30" s="7">
        <f t="array" ref="AP30:AP31">LINEST(AP11:AP28,,TRUE, TRUE)</f>
        <v>-0.14024452359325529</v>
      </c>
      <c r="AQ30" s="7">
        <f t="array" ref="AQ30:AQ31">LINEST(AQ16:AQ28,,TRUE, TRUE)</f>
        <v>-3.0782214134981931</v>
      </c>
      <c r="AR30" s="7">
        <f t="array" ref="AR30:AR31">LINEST(AR24:AR28,,TRUE, TRUE)</f>
        <v>2.07051316764215</v>
      </c>
      <c r="AS30" s="7">
        <f t="array" ref="AS30:AS31">LINEST(AS16:AS28,,TRUE, TRUE)</f>
        <v>-5.1075093209408928</v>
      </c>
      <c r="AT30" s="7">
        <f t="array" ref="AT30:AT31">LINEST(AT15:AT28,,TRUE, TRUE)</f>
        <v>-3.566548480596996</v>
      </c>
      <c r="AU30" s="7">
        <f t="array" ref="AU30:AU31">LINEST(AU21:AU28,,TRUE, TRUE)</f>
        <v>-2.438592465848108</v>
      </c>
      <c r="AV30" s="7">
        <f t="array" ref="AV30:AV31">LINEST(AV2:AV28,,TRUE, TRUE)</f>
        <v>-0.69823353046071068</v>
      </c>
      <c r="AW30" s="7">
        <f t="array" ref="AW30:AW31">LINEST(AW12:AW28,,TRUE, TRUE)</f>
        <v>-2.0235129836125068</v>
      </c>
      <c r="AX30" s="7" t="e">
        <f>LINEST(AX12:AX28,,TRUE, TRUE)</f>
        <v>#VALUE!</v>
      </c>
      <c r="AY30" s="7">
        <f t="array" ref="AY30:AY31">LINEST(AY4:AY28,,TRUE, TRUE)</f>
        <v>-2.7593277456240926</v>
      </c>
      <c r="AZ30" s="7">
        <f t="array" ref="AZ30:AZ31">LINEST(AZ19:AZ28,,TRUE, TRUE)</f>
        <v>-1.1621313251153068E-2</v>
      </c>
      <c r="BA30" s="7">
        <f t="array" ref="BA30:BA31">LINEST(BA4:BA28,,TRUE, TRUE)</f>
        <v>-0.90067999951692479</v>
      </c>
      <c r="BB30" s="7">
        <f t="array" ref="BB30:BB31">LINEST(BB24:BB28,,TRUE, TRUE)</f>
        <v>-0.75884895678689024</v>
      </c>
      <c r="BC30" s="7">
        <f t="array" ref="BC30:BC31">LINEST(BC2:BC28,,TRUE, TRUE)</f>
        <v>-3.3684120591753497</v>
      </c>
      <c r="BD30" s="7">
        <f t="array" ref="BD30:BD31">LINEST(BD4:BD28,,TRUE, TRUE)</f>
        <v>-2.1400166366758384</v>
      </c>
      <c r="BE30" s="7">
        <f t="array" ref="BE30:BE31">LINEST(BE11:BE28,,TRUE, TRUE)</f>
        <v>-5.4771345076728609E-2</v>
      </c>
      <c r="BF30" s="7">
        <f t="array" ref="BF30:BF31">LINEST(BF2:BF28,,TRUE, TRUE)</f>
        <v>-2.8823400826876249</v>
      </c>
      <c r="BG30" s="7">
        <f t="array" ref="BG30:BG31">LINEST(BG13:BG28,,TRUE, TRUE)</f>
        <v>-0.32150005854605029</v>
      </c>
      <c r="BH30" s="7">
        <f t="array" ref="BH30:BH31">LINEST(BH5:BH28,,TRUE, TRUE)</f>
        <v>7.6716493684885659E-2</v>
      </c>
      <c r="BI30" s="7" t="e">
        <f>LINEST(BI8:BI28,,TRUE, TRUE)</f>
        <v>#VALUE!</v>
      </c>
      <c r="BJ30" s="7">
        <f t="array" ref="BJ30:BJ31">LINEST(BJ7:BJ28,,TRUE, TRUE)</f>
        <v>-1.707704862455659</v>
      </c>
      <c r="BK30" s="7">
        <f t="array" ref="BK30:BK31">LINEST(BK4:BK28,,TRUE, TRUE)</f>
        <v>-0.52061431951434434</v>
      </c>
      <c r="BL30" s="7">
        <f t="array" ref="BL30:BL31">LINEST(BL7:BL28,,TRUE, TRUE)</f>
        <v>-3.9442059463933221</v>
      </c>
      <c r="BM30" s="7">
        <f t="array" ref="BM30:BM31">LINEST(BM6:BM28,,TRUE, TRUE)</f>
        <v>-2.7502533499080237</v>
      </c>
      <c r="BN30" s="7">
        <f t="array" ref="BN30:BN31">LINEST(BN21:BN28,,TRUE, TRUE)</f>
        <v>-0.48313454002653611</v>
      </c>
      <c r="BO30" s="7">
        <f t="array" ref="BO30:BO31">LINEST(BO14:BO28,,TRUE, TRUE)</f>
        <v>-5.0228522591697971</v>
      </c>
      <c r="BP30" s="7">
        <f t="array" ref="BP30:BP31">LINEST(BP11:BP28,,TRUE, TRUE)</f>
        <v>-3.5708638901250769</v>
      </c>
      <c r="BQ30" s="7">
        <f t="array" ref="BQ30:BQ31">LINEST(BQ14:BQ28,,TRUE, TRUE)</f>
        <v>-0.73598150910113846</v>
      </c>
      <c r="BR30" s="7">
        <f t="array" ref="BR30:BR31">LINEST(BR23:BR28,,TRUE, TRUE)</f>
        <v>-3.9063639391846765</v>
      </c>
      <c r="BS30" s="7">
        <f t="array" ref="BS30:BS31">LINEST(BS2:BS28,,TRUE, TRUE)</f>
        <v>-1.5590205017654344</v>
      </c>
      <c r="BT30" s="7">
        <f t="array" ref="BT30:BT31">LINEST(BT10:BT28,,TRUE, TRUE)</f>
        <v>-0.99156072493032177</v>
      </c>
      <c r="BU30" s="7">
        <f t="array" ref="BU30:BU31">LINEST(BU24:BU28,,TRUE, TRUE)</f>
        <v>8.4764918411414225</v>
      </c>
      <c r="BV30" s="7">
        <f t="array" ref="BV30:BV31">LINEST(BV2:BV28,,TRUE, TRUE)</f>
        <v>-2.5774469046718709</v>
      </c>
      <c r="BW30" s="7">
        <f t="array" ref="BW30:BW31">LINEST(BW2:BW28,,TRUE, TRUE)</f>
        <v>-1.1639636461310796</v>
      </c>
      <c r="BX30" s="7">
        <f t="array" ref="BX30:BX31">LINEST(BX2:BX28,,TRUE, TRUE)</f>
        <v>-3.2280094034301583</v>
      </c>
      <c r="BY30" s="7">
        <f t="array" ref="BY30:BY31">LINEST(BY6:BY28,,TRUE, TRUE)</f>
        <v>-2.5718592188458178E-2</v>
      </c>
      <c r="BZ30" s="7">
        <f t="array" ref="BZ30:BZ31">LINEST(BZ2:BZ28,,TRUE, TRUE)</f>
        <v>-3.2922216173256533</v>
      </c>
      <c r="CA30" s="7">
        <f t="array" ref="CA30:CA31">LINEST(CA2:CA28,,TRUE, TRUE)</f>
        <v>-2.7382099367103399</v>
      </c>
      <c r="CB30" s="7">
        <f t="array" ref="CB30:CB31">LINEST(CB2:CB28,,TRUE, TRUE)</f>
        <v>-0.89667473482071558</v>
      </c>
      <c r="CC30" s="7">
        <f t="array" ref="CC30:CC31">LINEST(CC3:CC28,,TRUE, TRUE)</f>
        <v>-0.79917490811070546</v>
      </c>
      <c r="CD30" s="7">
        <f t="array" ref="CD30:CD31">LINEST(CD12:CD28,,TRUE, TRUE)</f>
        <v>3.8055835265646071E-2</v>
      </c>
      <c r="CE30" s="7">
        <f t="array" ref="CE30:CE31">LINEST(CE14:CE28,,TRUE, TRUE)</f>
        <v>-1.5907482235577584</v>
      </c>
      <c r="CF30" s="7">
        <f t="array" ref="CF30:CF31">LINEST(CF4:CF28,,TRUE, TRUE)</f>
        <v>-2.6153713159741647</v>
      </c>
      <c r="CG30" s="7">
        <f t="array" ref="CG30:CG31">LINEST(CG14:CG28,,TRUE, TRUE)</f>
        <v>-3.4630230593005913</v>
      </c>
      <c r="CH30" s="7">
        <f t="array" ref="CH30:CH31">LINEST(CH21:CH28,,TRUE, TRUE)</f>
        <v>-1.060922072614094</v>
      </c>
      <c r="CI30" s="7">
        <f t="array" ref="CI30:CI31">LINEST(CI2:CI28,,TRUE, TRUE)</f>
        <v>-3.4485130235281205</v>
      </c>
      <c r="CJ30" s="7">
        <f t="array" ref="CJ30:CJ31">LINEST(CJ2:CJ28,,TRUE, TRUE)</f>
        <v>-1.6435624121485943</v>
      </c>
      <c r="CK30" s="7">
        <f t="array" ref="CK30:CK31">LINEST(CK6:CK28,,TRUE, TRUE)</f>
        <v>7.6978899742745494E-2</v>
      </c>
      <c r="CL30" s="7">
        <f t="array" ref="CL30:CL31">LINEST(CL16:CL28,,TRUE, TRUE)</f>
        <v>-0.25945893791460517</v>
      </c>
      <c r="CM30" s="7">
        <f t="array" ref="CM30:CM31">LINEST(CM13:CM28,,TRUE, TRUE)</f>
        <v>-0.29907659808089981</v>
      </c>
    </row>
    <row r="31" spans="1:91" x14ac:dyDescent="0.45">
      <c r="A31" t="s">
        <v>154</v>
      </c>
      <c r="B31" s="7">
        <v>0.18477165234644541</v>
      </c>
      <c r="C31" s="7">
        <v>0.38364355419725393</v>
      </c>
      <c r="D31" s="7">
        <v>0.35305935753801082</v>
      </c>
      <c r="E31" s="7">
        <v>0.50738540565550316</v>
      </c>
      <c r="F31" s="7">
        <v>6.335475788329753E-2</v>
      </c>
      <c r="G31" s="7"/>
      <c r="H31" s="7">
        <v>0.46071886536302958</v>
      </c>
      <c r="I31" s="7">
        <v>2.2080488450145528</v>
      </c>
      <c r="J31" s="7">
        <v>0.25598311540347274</v>
      </c>
      <c r="K31" s="7">
        <v>0.51264356894703789</v>
      </c>
      <c r="L31" s="7">
        <v>0.2487554349096886</v>
      </c>
      <c r="M31" s="7">
        <v>0.25266441621059893</v>
      </c>
      <c r="N31" s="7">
        <v>6.5507517909557958E-2</v>
      </c>
      <c r="O31" s="7">
        <v>0.46564980093821584</v>
      </c>
      <c r="P31" s="7">
        <v>0.31451337585336059</v>
      </c>
      <c r="Q31" s="7">
        <v>0.60917697489598666</v>
      </c>
      <c r="R31" s="7">
        <v>2.2451470341904032</v>
      </c>
      <c r="S31" s="7">
        <v>0.50320500569231441</v>
      </c>
      <c r="T31" s="7">
        <v>0.42334167844095105</v>
      </c>
      <c r="U31" s="7"/>
      <c r="V31" s="7">
        <v>0.32851247588144122</v>
      </c>
      <c r="W31" s="7">
        <v>0.39379632700898115</v>
      </c>
      <c r="X31" s="7">
        <v>0.52097920971187028</v>
      </c>
      <c r="Y31" s="7">
        <v>0.40083498617396013</v>
      </c>
      <c r="Z31" s="7">
        <v>0.39411969595550983</v>
      </c>
      <c r="AA31" s="7">
        <v>9.4472010511986552E-3</v>
      </c>
      <c r="AB31" s="7">
        <v>0.40617079536374584</v>
      </c>
      <c r="AC31" s="7">
        <v>0.28141039636371268</v>
      </c>
      <c r="AD31" s="7">
        <v>0.43486633781959627</v>
      </c>
      <c r="AE31" s="7">
        <v>0.41437421892733273</v>
      </c>
      <c r="AF31" s="7">
        <v>0.20406976044253292</v>
      </c>
      <c r="AG31" s="7">
        <v>0.97204043581147537</v>
      </c>
      <c r="AH31" s="7">
        <v>0.39263088809069624</v>
      </c>
      <c r="AI31" s="7">
        <v>0.24396185095934619</v>
      </c>
      <c r="AJ31" s="7">
        <v>0.39697297880126792</v>
      </c>
      <c r="AK31" s="7">
        <v>0.13436570683136076</v>
      </c>
      <c r="AL31" s="7">
        <v>0.25639092311571926</v>
      </c>
      <c r="AM31" s="7">
        <v>7.7318472117221593E-2</v>
      </c>
      <c r="AN31" s="7">
        <v>3.1332404525859281</v>
      </c>
      <c r="AO31" s="7">
        <v>9.1853535531622163E-2</v>
      </c>
      <c r="AP31" s="7">
        <v>4.4551630539898905E-2</v>
      </c>
      <c r="AQ31" s="7">
        <v>0.40982391052065165</v>
      </c>
      <c r="AR31" s="7">
        <v>1.389159566816357</v>
      </c>
      <c r="AS31" s="7">
        <v>0.65873646878126346</v>
      </c>
      <c r="AT31" s="7">
        <v>1.0549596956983252</v>
      </c>
      <c r="AU31" s="7">
        <v>1.2764398427612473</v>
      </c>
      <c r="AV31" s="7">
        <v>0.30136145049942992</v>
      </c>
      <c r="AW31" s="7">
        <v>0.30387551958152742</v>
      </c>
      <c r="AX31" s="7"/>
      <c r="AY31" s="7">
        <v>0.21408302193578999</v>
      </c>
      <c r="AZ31" s="7">
        <v>0.15977736447759558</v>
      </c>
      <c r="BA31" s="7">
        <v>0.23483964496805798</v>
      </c>
      <c r="BB31" s="7">
        <v>1.4980296849526835</v>
      </c>
      <c r="BC31" s="7">
        <v>0.47008933204820452</v>
      </c>
      <c r="BD31" s="7">
        <v>0.38807506174862877</v>
      </c>
      <c r="BE31" s="7">
        <v>3.1182430447389182E-2</v>
      </c>
      <c r="BF31" s="7">
        <v>0.35290793709847001</v>
      </c>
      <c r="BG31" s="7">
        <v>0.17609260605963634</v>
      </c>
      <c r="BH31" s="7">
        <v>0.12256843322853057</v>
      </c>
      <c r="BI31" s="7"/>
      <c r="BJ31" s="7">
        <v>0.34707038958025649</v>
      </c>
      <c r="BK31" s="7">
        <v>0.2690568763669608</v>
      </c>
      <c r="BL31" s="7">
        <v>0.42749378433866858</v>
      </c>
      <c r="BM31" s="7">
        <v>0.45056918061587459</v>
      </c>
      <c r="BN31" s="7">
        <v>0.45922586823409067</v>
      </c>
      <c r="BO31" s="7">
        <v>0.63314007673333006</v>
      </c>
      <c r="BP31" s="7">
        <v>0.76592329739611897</v>
      </c>
      <c r="BQ31" s="7">
        <v>0.3903957110359712</v>
      </c>
      <c r="BR31" s="7">
        <v>1.8699705427367499</v>
      </c>
      <c r="BS31" s="7">
        <v>0.33074311462483102</v>
      </c>
      <c r="BT31" s="7">
        <v>0.22872611313267591</v>
      </c>
      <c r="BU31" s="7">
        <v>2.9813503966527604</v>
      </c>
      <c r="BV31" s="7">
        <v>0.40228402040736655</v>
      </c>
      <c r="BW31" s="7">
        <v>0.16720147505686786</v>
      </c>
      <c r="BX31" s="7">
        <v>0.37588466301782175</v>
      </c>
      <c r="BY31" s="7">
        <v>6.4558659518741332E-2</v>
      </c>
      <c r="BZ31" s="7">
        <v>0.38441539493339971</v>
      </c>
      <c r="CA31" s="7">
        <v>0.47313920847088919</v>
      </c>
      <c r="CB31" s="7">
        <v>0.16725958401944099</v>
      </c>
      <c r="CC31" s="7">
        <v>0.22533866550915069</v>
      </c>
      <c r="CD31" s="7">
        <v>2.4182900091541778E-2</v>
      </c>
      <c r="CE31" s="7">
        <v>0.44591281243763309</v>
      </c>
      <c r="CF31" s="7">
        <v>0.35345600352735168</v>
      </c>
      <c r="CG31" s="7">
        <v>0.93486618342257977</v>
      </c>
      <c r="CH31" s="7">
        <v>0.80196129060537691</v>
      </c>
      <c r="CI31" s="7">
        <v>0.34384032586297958</v>
      </c>
      <c r="CJ31" s="7">
        <v>0.21116950889464869</v>
      </c>
      <c r="CK31" s="7">
        <v>0.12354791421504766</v>
      </c>
      <c r="CL31" s="7">
        <v>0.11629006643954255</v>
      </c>
      <c r="CM31" s="7">
        <v>0.16844944670153891</v>
      </c>
    </row>
    <row r="32" spans="1:91" x14ac:dyDescent="0.45">
      <c r="A32" t="s">
        <v>155</v>
      </c>
      <c r="B32" s="7">
        <f>B30/B31</f>
        <v>-5.8915108886535776</v>
      </c>
      <c r="C32" s="7">
        <f t="shared" ref="C32:BN32" si="1">C30/C31</f>
        <v>-3.5323506504533349</v>
      </c>
      <c r="D32" s="7">
        <f t="shared" si="1"/>
        <v>-5.5731674295563067</v>
      </c>
      <c r="E32" s="7">
        <f t="shared" si="1"/>
        <v>-6.1548413915910167</v>
      </c>
      <c r="F32" s="7">
        <f t="shared" si="1"/>
        <v>-1.6620843902892404</v>
      </c>
      <c r="G32" s="7"/>
      <c r="H32" s="7">
        <f t="shared" si="1"/>
        <v>-7.3504826177455262</v>
      </c>
      <c r="I32" s="7">
        <f t="shared" si="1"/>
        <v>-0.30258356714811446</v>
      </c>
      <c r="J32" s="7">
        <f t="shared" si="1"/>
        <v>-8.9524339595224145</v>
      </c>
      <c r="K32" s="7">
        <f t="shared" si="1"/>
        <v>-7.7248884397281961</v>
      </c>
      <c r="L32" s="7">
        <f t="shared" si="1"/>
        <v>-9.8598991540071452</v>
      </c>
      <c r="M32" s="7">
        <f t="shared" si="1"/>
        <v>-8.6735268122360143</v>
      </c>
      <c r="N32" s="7">
        <f t="shared" si="1"/>
        <v>-4.4297855380381916</v>
      </c>
      <c r="O32" s="7">
        <f t="shared" si="1"/>
        <v>-5.5539312384760411</v>
      </c>
      <c r="P32" s="7">
        <f t="shared" si="1"/>
        <v>-5.5980236015113078</v>
      </c>
      <c r="Q32" s="7">
        <f t="shared" si="1"/>
        <v>-6.5241187782060619</v>
      </c>
      <c r="R32" s="7">
        <f t="shared" si="1"/>
        <v>-0.88985683430045315</v>
      </c>
      <c r="S32" s="7">
        <f t="shared" si="1"/>
        <v>-6.6757427868580983</v>
      </c>
      <c r="T32" s="7">
        <f t="shared" si="1"/>
        <v>-7.646503061482707</v>
      </c>
      <c r="U32" s="7"/>
      <c r="V32" s="7">
        <f t="shared" si="1"/>
        <v>-2.2529927181601068</v>
      </c>
      <c r="W32" s="7">
        <f t="shared" si="1"/>
        <v>-7.3938816522172655</v>
      </c>
      <c r="X32" s="7">
        <f t="shared" si="1"/>
        <v>-8.6519604146527236</v>
      </c>
      <c r="Y32" s="7">
        <f t="shared" si="1"/>
        <v>-9.511292221379362</v>
      </c>
      <c r="Z32" s="7">
        <f t="shared" si="1"/>
        <v>-8.2103030806425163</v>
      </c>
      <c r="AA32" s="7">
        <f t="shared" si="1"/>
        <v>-0.68997864119609453</v>
      </c>
      <c r="AB32" s="7">
        <f t="shared" si="1"/>
        <v>-6.1817345119111504</v>
      </c>
      <c r="AC32" s="7">
        <f t="shared" si="1"/>
        <v>-3.7245892702013688</v>
      </c>
      <c r="AD32" s="7">
        <f t="shared" si="1"/>
        <v>-7.2748115314252129</v>
      </c>
      <c r="AE32" s="7">
        <f t="shared" si="1"/>
        <v>-4.4509080717284872</v>
      </c>
      <c r="AF32" s="7">
        <f t="shared" si="1"/>
        <v>-6.8903547961910405</v>
      </c>
      <c r="AG32" s="7">
        <f t="shared" si="1"/>
        <v>-2.3478775773171234</v>
      </c>
      <c r="AH32" s="7">
        <f t="shared" si="1"/>
        <v>-6.8060460400343414</v>
      </c>
      <c r="AI32" s="7">
        <f t="shared" si="1"/>
        <v>-8.4247517701968508</v>
      </c>
      <c r="AJ32" s="7">
        <f t="shared" si="1"/>
        <v>-8.761323614859192</v>
      </c>
      <c r="AK32" s="7">
        <f t="shared" si="1"/>
        <v>-0.67365321716938609</v>
      </c>
      <c r="AL32" s="7">
        <f t="shared" si="1"/>
        <v>-2.1610198307045921E-3</v>
      </c>
      <c r="AM32" s="7">
        <f t="shared" si="1"/>
        <v>1.3644300132956959</v>
      </c>
      <c r="AN32" s="7">
        <f t="shared" si="1"/>
        <v>0.30028752324843599</v>
      </c>
      <c r="AO32" s="7">
        <f t="shared" si="1"/>
        <v>-1.8049573642579393</v>
      </c>
      <c r="AP32" s="7">
        <f t="shared" si="1"/>
        <v>-3.1479100067427863</v>
      </c>
      <c r="AQ32" s="7">
        <f t="shared" si="1"/>
        <v>-7.5110830151113817</v>
      </c>
      <c r="AR32" s="7">
        <f t="shared" si="1"/>
        <v>1.4904790040695635</v>
      </c>
      <c r="AS32" s="7">
        <f t="shared" si="1"/>
        <v>-7.7534940951278424</v>
      </c>
      <c r="AT32" s="7">
        <f t="shared" si="1"/>
        <v>-3.3807438285461111</v>
      </c>
      <c r="AU32" s="7">
        <f t="shared" si="1"/>
        <v>-1.9104640768442671</v>
      </c>
      <c r="AV32" s="7">
        <f t="shared" si="1"/>
        <v>-2.3169304810006928</v>
      </c>
      <c r="AW32" s="7">
        <f t="shared" si="1"/>
        <v>-6.6590194116298802</v>
      </c>
      <c r="AX32" s="7"/>
      <c r="AY32" s="7">
        <f t="shared" si="1"/>
        <v>-12.88905453909231</v>
      </c>
      <c r="AZ32" s="7">
        <f t="shared" si="1"/>
        <v>-7.2734415723715612E-2</v>
      </c>
      <c r="BA32" s="7">
        <f t="shared" si="1"/>
        <v>-3.8352979099394906</v>
      </c>
      <c r="BB32" s="7">
        <f t="shared" si="1"/>
        <v>-0.5065646992241406</v>
      </c>
      <c r="BC32" s="7">
        <f t="shared" si="1"/>
        <v>-7.1654722401357143</v>
      </c>
      <c r="BD32" s="7">
        <f t="shared" si="1"/>
        <v>-5.5144399823918855</v>
      </c>
      <c r="BE32" s="7">
        <f t="shared" si="1"/>
        <v>-1.7564809506795345</v>
      </c>
      <c r="BF32" s="7">
        <f t="shared" si="1"/>
        <v>-8.1673994254297</v>
      </c>
      <c r="BG32" s="7">
        <f t="shared" si="1"/>
        <v>-1.8257442248152633</v>
      </c>
      <c r="BH32" s="7">
        <f t="shared" si="1"/>
        <v>0.62590743525167425</v>
      </c>
      <c r="BI32" s="7"/>
      <c r="BJ32" s="7">
        <f t="shared" si="1"/>
        <v>-4.9203415610330241</v>
      </c>
      <c r="BK32" s="7">
        <f t="shared" si="1"/>
        <v>-1.9349600967056864</v>
      </c>
      <c r="BL32" s="7">
        <f t="shared" si="1"/>
        <v>-9.2263468871132126</v>
      </c>
      <c r="BM32" s="7">
        <f t="shared" si="1"/>
        <v>-6.1039535508148912</v>
      </c>
      <c r="BN32" s="7">
        <f t="shared" si="1"/>
        <v>-1.0520629900148786</v>
      </c>
      <c r="BO32" s="7">
        <f t="shared" ref="BO32:CM32" si="2">BO30/BO31</f>
        <v>-7.9332401213410373</v>
      </c>
      <c r="BP32" s="7">
        <f t="shared" si="2"/>
        <v>-4.6621690478208597</v>
      </c>
      <c r="BQ32" s="7">
        <f t="shared" si="2"/>
        <v>-1.8852192488183479</v>
      </c>
      <c r="BR32" s="7">
        <f t="shared" si="2"/>
        <v>-2.0889975803937597</v>
      </c>
      <c r="BS32" s="7">
        <f t="shared" si="2"/>
        <v>-4.7136899691286533</v>
      </c>
      <c r="BT32" s="7">
        <f t="shared" si="2"/>
        <v>-4.3351443844767852</v>
      </c>
      <c r="BU32" s="7">
        <f t="shared" si="2"/>
        <v>2.8431719567945453</v>
      </c>
      <c r="BV32" s="7">
        <f t="shared" si="2"/>
        <v>-6.4070327776426712</v>
      </c>
      <c r="BW32" s="7">
        <f t="shared" si="2"/>
        <v>-6.9614436459678197</v>
      </c>
      <c r="BX32" s="7">
        <f t="shared" si="2"/>
        <v>-8.5877656659726735</v>
      </c>
      <c r="BY32" s="7">
        <f t="shared" si="2"/>
        <v>-0.39837556077186037</v>
      </c>
      <c r="BZ32" s="7">
        <f t="shared" si="2"/>
        <v>-8.5642293745702709</v>
      </c>
      <c r="CA32" s="7">
        <f t="shared" si="2"/>
        <v>-5.7873240849343253</v>
      </c>
      <c r="CB32" s="7">
        <f t="shared" si="2"/>
        <v>-5.3609767122013938</v>
      </c>
      <c r="CC32" s="7">
        <f t="shared" si="2"/>
        <v>-3.5465502837916296</v>
      </c>
      <c r="CD32" s="7">
        <f t="shared" si="2"/>
        <v>1.5736671417236883</v>
      </c>
      <c r="CE32" s="7">
        <f t="shared" si="2"/>
        <v>-3.5673974355250131</v>
      </c>
      <c r="CF32" s="7">
        <f t="shared" si="2"/>
        <v>-7.399425359517986</v>
      </c>
      <c r="CG32" s="7">
        <f t="shared" si="2"/>
        <v>-3.7042981345440644</v>
      </c>
      <c r="CH32" s="7">
        <f t="shared" si="2"/>
        <v>-1.3229093287198876</v>
      </c>
      <c r="CI32" s="7">
        <f t="shared" si="2"/>
        <v>-10.029402499177346</v>
      </c>
      <c r="CJ32" s="7">
        <f t="shared" si="2"/>
        <v>-7.7831426551669383</v>
      </c>
      <c r="CK32" s="7">
        <f t="shared" si="2"/>
        <v>0.62306919733793253</v>
      </c>
      <c r="CL32" s="7">
        <f t="shared" si="2"/>
        <v>-2.2311358644677872</v>
      </c>
      <c r="CM32" s="7">
        <f t="shared" si="2"/>
        <v>-1.7754679753315421</v>
      </c>
    </row>
    <row r="34" spans="1:91" x14ac:dyDescent="0.45">
      <c r="A34" t="s">
        <v>157</v>
      </c>
      <c r="B34" s="8">
        <f t="array" ref="B34">MATCH(TRUE, B2:B28&lt;&gt;"",0)</f>
        <v>1</v>
      </c>
      <c r="C34" s="8">
        <f t="array" ref="C34">MATCH(TRUE, C2:C28&lt;&gt;"",0)</f>
        <v>5</v>
      </c>
      <c r="D34" s="8">
        <f t="array" ref="D34">MATCH(TRUE, D2:D28&lt;&gt;"",0)</f>
        <v>1</v>
      </c>
      <c r="E34" s="8">
        <f t="array" ref="E34">MATCH(TRUE, E2:E28&lt;&gt;"",0)</f>
        <v>1</v>
      </c>
      <c r="F34" s="8">
        <f t="array" ref="F34">MATCH(TRUE, F2:F28&lt;&gt;"",0)</f>
        <v>15</v>
      </c>
      <c r="G34" s="8">
        <f t="array" ref="G34">MATCH(TRUE, G2:G28&lt;&gt;"",0)</f>
        <v>5</v>
      </c>
      <c r="H34" s="8">
        <f t="array" ref="H34">MATCH(TRUE, H2:H28&lt;&gt;"",0)</f>
        <v>1</v>
      </c>
      <c r="I34" s="8">
        <f t="array" ref="I34">MATCH(TRUE, I2:I28&lt;&gt;"",0)</f>
        <v>23</v>
      </c>
      <c r="J34" s="8">
        <f t="array" ref="J34">MATCH(TRUE, J2:J28&lt;&gt;"",0)</f>
        <v>1</v>
      </c>
      <c r="K34" s="8">
        <f t="array" ref="K34">MATCH(TRUE, K2:K28&lt;&gt;"",0)</f>
        <v>16</v>
      </c>
      <c r="L34" s="8">
        <f t="array" ref="L34">MATCH(TRUE, L2:L28&lt;&gt;"",0)</f>
        <v>1</v>
      </c>
      <c r="M34" s="8">
        <f t="array" ref="M34">MATCH(TRUE, M2:M28&lt;&gt;"",0)</f>
        <v>2</v>
      </c>
      <c r="N34" s="8">
        <f t="array" ref="N34">MATCH(TRUE, N2:N28&lt;&gt;"",0)</f>
        <v>9</v>
      </c>
      <c r="O34" s="8">
        <f t="array" ref="O34">MATCH(TRUE, O2:O28&lt;&gt;"",0)</f>
        <v>7</v>
      </c>
      <c r="P34" s="8">
        <f t="array" ref="P34">MATCH(TRUE, P2:P28&lt;&gt;"",0)</f>
        <v>11</v>
      </c>
      <c r="Q34" s="8">
        <f t="array" ref="Q34">MATCH(TRUE, Q2:Q28&lt;&gt;"",0)</f>
        <v>12</v>
      </c>
      <c r="R34" s="8">
        <f t="array" ref="R34">MATCH(TRUE, R2:R28&lt;&gt;"",0)</f>
        <v>19</v>
      </c>
      <c r="S34" s="8">
        <f t="array" ref="S34">MATCH(TRUE, S2:S28&lt;&gt;"",0)</f>
        <v>9</v>
      </c>
      <c r="T34" s="8">
        <f t="array" ref="T34">MATCH(TRUE, T2:T28&lt;&gt;"",0)</f>
        <v>1</v>
      </c>
      <c r="U34" s="8">
        <f t="array" ref="U34">MATCH(TRUE, U2:U28&lt;&gt;"",0)</f>
        <v>8</v>
      </c>
      <c r="V34" s="8">
        <f t="array" ref="V34">MATCH(TRUE, V2:V28&lt;&gt;"",0)</f>
        <v>10</v>
      </c>
      <c r="W34" s="8">
        <f t="array" ref="W34">MATCH(TRUE, W2:W28&lt;&gt;"",0)</f>
        <v>11</v>
      </c>
      <c r="X34" s="8">
        <f t="array" ref="X34">MATCH(TRUE, X2:X28&lt;&gt;"",0)</f>
        <v>2</v>
      </c>
      <c r="Y34" s="8">
        <f t="array" ref="Y34">MATCH(TRUE, Y2:Y28&lt;&gt;"",0)</f>
        <v>1</v>
      </c>
      <c r="Z34" s="8">
        <f t="array" ref="Z34">MATCH(TRUE, Z2:Z28&lt;&gt;"",0)</f>
        <v>1</v>
      </c>
      <c r="AA34" s="8">
        <f t="array" ref="AA34">MATCH(TRUE, AA2:AA28&lt;&gt;"",0)</f>
        <v>11</v>
      </c>
      <c r="AB34" s="8">
        <f t="array" ref="AB34">MATCH(TRUE, AB2:AB28&lt;&gt;"",0)</f>
        <v>4</v>
      </c>
      <c r="AC34" s="8">
        <f t="array" ref="AC34">MATCH(TRUE, AC2:AC28&lt;&gt;"",0)</f>
        <v>1</v>
      </c>
      <c r="AD34" s="8">
        <f t="array" ref="AD34">MATCH(TRUE, AD2:AD28&lt;&gt;"",0)</f>
        <v>6</v>
      </c>
      <c r="AE34" s="8">
        <f t="array" ref="AE34">MATCH(TRUE, AE2:AE28&lt;&gt;"",0)</f>
        <v>8</v>
      </c>
      <c r="AF34" s="8">
        <f t="array" ref="AF34">MATCH(TRUE, AF2:AF28&lt;&gt;"",0)</f>
        <v>2</v>
      </c>
      <c r="AG34" s="8">
        <f t="array" ref="AG34">MATCH(TRUE, AG2:AG28&lt;&gt;"",0)</f>
        <v>16</v>
      </c>
      <c r="AH34" s="8">
        <f t="array" ref="AH34">MATCH(TRUE, AH2:AH28&lt;&gt;"",0)</f>
        <v>1</v>
      </c>
      <c r="AI34" s="8">
        <f t="array" ref="AI34">MATCH(TRUE, AI2:AI28&lt;&gt;"",0)</f>
        <v>2</v>
      </c>
      <c r="AJ34" s="8">
        <f t="array" ref="AJ34">MATCH(TRUE, AJ2:AJ28&lt;&gt;"",0)</f>
        <v>1</v>
      </c>
      <c r="AK34" s="8">
        <f t="array" ref="AK34">MATCH(TRUE, AK2:AK28&lt;&gt;"",0)</f>
        <v>11</v>
      </c>
      <c r="AL34" s="8">
        <f t="array" ref="AL34">MATCH(TRUE, AL2:AL28&lt;&gt;"",0)</f>
        <v>1</v>
      </c>
      <c r="AM34" s="8">
        <f t="array" ref="AM34">MATCH(TRUE, AM2:AM28&lt;&gt;"",0)</f>
        <v>4</v>
      </c>
      <c r="AN34" s="8">
        <f t="array" ref="AN34">MATCH(TRUE, AN2:AN28&lt;&gt;"",0)</f>
        <v>22</v>
      </c>
      <c r="AO34" s="8">
        <f t="array" ref="AO34">MATCH(TRUE, AO2:AO28&lt;&gt;"",0)</f>
        <v>5</v>
      </c>
      <c r="AP34" s="8">
        <f t="array" ref="AP34">MATCH(TRUE, AP2:AP28&lt;&gt;"",0)</f>
        <v>10</v>
      </c>
      <c r="AQ34" s="8">
        <f t="array" ref="AQ34">MATCH(TRUE, AQ2:AQ28&lt;&gt;"",0)</f>
        <v>15</v>
      </c>
      <c r="AR34" s="8">
        <f t="array" ref="AR34">MATCH(TRUE, AR2:AR28&lt;&gt;"",0)</f>
        <v>23</v>
      </c>
      <c r="AS34" s="8">
        <f t="array" ref="AS34">MATCH(TRUE, AS2:AS28&lt;&gt;"",0)</f>
        <v>15</v>
      </c>
      <c r="AT34" s="8">
        <f t="array" ref="AT34">MATCH(TRUE, AT2:AT28&lt;&gt;"",0)</f>
        <v>14</v>
      </c>
      <c r="AU34" s="8">
        <f t="array" ref="AU34">MATCH(TRUE, AU2:AU28&lt;&gt;"",0)</f>
        <v>20</v>
      </c>
      <c r="AV34" s="8">
        <f t="array" ref="AV34">MATCH(TRUE, AV2:AV28&lt;&gt;"",0)</f>
        <v>1</v>
      </c>
      <c r="AW34" s="8">
        <f t="array" ref="AW34">MATCH(TRUE, AW2:AW28&lt;&gt;"",0)</f>
        <v>11</v>
      </c>
      <c r="AX34" s="8">
        <f t="array" ref="AX34">MATCH(TRUE, AX2:AX28&lt;&gt;"",0)</f>
        <v>11</v>
      </c>
      <c r="AY34" s="8">
        <f t="array" ref="AY34">MATCH(TRUE, AY2:AY28&lt;&gt;"",0)</f>
        <v>3</v>
      </c>
      <c r="AZ34" s="8">
        <f t="array" ref="AZ34">MATCH(TRUE, AZ2:AZ28&lt;&gt;"",0)</f>
        <v>18</v>
      </c>
      <c r="BA34" s="8">
        <f t="array" ref="BA34">MATCH(TRUE, BA2:BA28&lt;&gt;"",0)</f>
        <v>3</v>
      </c>
      <c r="BB34" s="8">
        <f t="array" ref="BB34">MATCH(TRUE, BB2:BB28&lt;&gt;"",0)</f>
        <v>23</v>
      </c>
      <c r="BC34" s="8">
        <f t="array" ref="BC34">MATCH(TRUE, BC2:BC28&lt;&gt;"",0)</f>
        <v>1</v>
      </c>
      <c r="BD34" s="8">
        <f t="array" ref="BD34">MATCH(TRUE, BD2:BD28&lt;&gt;"",0)</f>
        <v>3</v>
      </c>
      <c r="BE34" s="8">
        <f t="array" ref="BE34">MATCH(TRUE, BE2:BE28&lt;&gt;"",0)</f>
        <v>10</v>
      </c>
      <c r="BF34" s="8">
        <f t="array" ref="BF34">MATCH(TRUE, BF2:BF28&lt;&gt;"",0)</f>
        <v>1</v>
      </c>
      <c r="BG34" s="8">
        <f t="array" ref="BG34">MATCH(TRUE, BG2:BG28&lt;&gt;"",0)</f>
        <v>12</v>
      </c>
      <c r="BH34" s="8">
        <f t="array" ref="BH34">MATCH(TRUE, BH2:BH28&lt;&gt;"",0)</f>
        <v>4</v>
      </c>
      <c r="BI34" s="8">
        <f t="array" ref="BI34">MATCH(TRUE, BI2:BI28&lt;&gt;"",0)</f>
        <v>7</v>
      </c>
      <c r="BJ34" s="8">
        <f t="array" ref="BJ34">MATCH(TRUE, BJ2:BJ28&lt;&gt;"",0)</f>
        <v>6</v>
      </c>
      <c r="BK34" s="8">
        <f t="array" ref="BK34">MATCH(TRUE, BK2:BK28&lt;&gt;"",0)</f>
        <v>3</v>
      </c>
      <c r="BL34" s="8">
        <f t="array" ref="BL34">MATCH(TRUE, BL2:BL28&lt;&gt;"",0)</f>
        <v>6</v>
      </c>
      <c r="BM34" s="8">
        <f t="array" ref="BM34">MATCH(TRUE, BM2:BM28&lt;&gt;"",0)</f>
        <v>5</v>
      </c>
      <c r="BN34" s="8">
        <f t="array" ref="BN34">MATCH(TRUE, BN2:BN28&lt;&gt;"",0)</f>
        <v>20</v>
      </c>
      <c r="BO34" s="8">
        <f t="array" ref="BO34">MATCH(TRUE, BO2:BO28&lt;&gt;"",0)</f>
        <v>13</v>
      </c>
      <c r="BP34" s="8">
        <f t="array" ref="BP34">MATCH(TRUE, BP2:BP28&lt;&gt;"",0)</f>
        <v>10</v>
      </c>
      <c r="BQ34" s="8">
        <f t="array" ref="BQ34">MATCH(TRUE, BQ2:BQ28&lt;&gt;"",0)</f>
        <v>13</v>
      </c>
      <c r="BR34" s="8">
        <f t="array" ref="BR34">MATCH(TRUE, BR2:BR28&lt;&gt;"",0)</f>
        <v>22</v>
      </c>
      <c r="BS34" s="8">
        <f t="array" ref="BS34">MATCH(TRUE, BS2:BS28&lt;&gt;"",0)</f>
        <v>1</v>
      </c>
      <c r="BT34" s="8">
        <f t="array" ref="BT34">MATCH(TRUE, BT2:BT28&lt;&gt;"",0)</f>
        <v>9</v>
      </c>
      <c r="BU34" s="8">
        <f t="array" ref="BU34">MATCH(TRUE, BU2:BU28&lt;&gt;"",0)</f>
        <v>23</v>
      </c>
      <c r="BV34" s="8">
        <f t="array" ref="BV34">MATCH(TRUE, BV2:BV28&lt;&gt;"",0)</f>
        <v>1</v>
      </c>
      <c r="BW34" s="8">
        <f t="array" ref="BW34">MATCH(TRUE, BW2:BW28&lt;&gt;"",0)</f>
        <v>1</v>
      </c>
      <c r="BX34" s="8">
        <f t="array" ref="BX34">MATCH(TRUE, BX2:BX28&lt;&gt;"",0)</f>
        <v>1</v>
      </c>
      <c r="BY34" s="8">
        <f t="array" ref="BY34">MATCH(TRUE, BY2:BY28&lt;&gt;"",0)</f>
        <v>5</v>
      </c>
      <c r="BZ34" s="8">
        <f t="array" ref="BZ34">MATCH(TRUE, BZ2:BZ28&lt;&gt;"",0)</f>
        <v>1</v>
      </c>
      <c r="CA34" s="8">
        <f t="array" ref="CA34">MATCH(TRUE, CA2:CA28&lt;&gt;"",0)</f>
        <v>1</v>
      </c>
      <c r="CB34" s="8">
        <f t="array" ref="CB34">MATCH(TRUE, CB2:CB28&lt;&gt;"",0)</f>
        <v>1</v>
      </c>
      <c r="CC34" s="8">
        <f t="array" ref="CC34">MATCH(TRUE, CC2:CC28&lt;&gt;"",0)</f>
        <v>2</v>
      </c>
      <c r="CD34" s="8">
        <f t="array" ref="CD34">MATCH(TRUE, CD2:CD28&lt;&gt;"",0)</f>
        <v>11</v>
      </c>
      <c r="CE34" s="8">
        <f t="array" ref="CE34">MATCH(TRUE, CE2:CE28&lt;&gt;"",0)</f>
        <v>13</v>
      </c>
      <c r="CF34" s="8">
        <f t="array" ref="CF34">MATCH(TRUE, CF2:CF28&lt;&gt;"",0)</f>
        <v>3</v>
      </c>
      <c r="CG34" s="8">
        <f t="array" ref="CG34">MATCH(TRUE, CG2:CG28&lt;&gt;"",0)</f>
        <v>13</v>
      </c>
      <c r="CH34" s="8">
        <f t="array" ref="CH34">MATCH(TRUE, CH2:CH28&lt;&gt;"",0)</f>
        <v>20</v>
      </c>
      <c r="CI34" s="8">
        <f t="array" ref="CI34">MATCH(TRUE, CI2:CI28&lt;&gt;"",0)</f>
        <v>1</v>
      </c>
      <c r="CJ34" s="8">
        <f t="array" ref="CJ34">MATCH(TRUE, CJ2:CJ28&lt;&gt;"",0)</f>
        <v>1</v>
      </c>
      <c r="CK34" s="8">
        <f t="array" ref="CK34">MATCH(TRUE, CK2:CK28&lt;&gt;"",0)</f>
        <v>5</v>
      </c>
      <c r="CL34" s="8">
        <f t="array" ref="CL34">MATCH(TRUE, CL2:CL28&lt;&gt;"",0)</f>
        <v>15</v>
      </c>
      <c r="CM34" s="8">
        <f t="array" ref="CM34">MATCH(TRUE, CM2:CM28&lt;&gt;"",0)</f>
        <v>12</v>
      </c>
    </row>
    <row r="35" spans="1:91" x14ac:dyDescent="0.45">
      <c r="A35" t="s">
        <v>160</v>
      </c>
      <c r="B35">
        <f>IF(B32&lt;-1.96, 1,0)</f>
        <v>1</v>
      </c>
      <c r="C35">
        <f t="shared" ref="C35:BN35" si="3">IF(C32&lt;-1.96, 1,0)</f>
        <v>1</v>
      </c>
      <c r="D35">
        <f t="shared" si="3"/>
        <v>1</v>
      </c>
      <c r="E35">
        <f t="shared" si="3"/>
        <v>1</v>
      </c>
      <c r="F35">
        <f t="shared" si="3"/>
        <v>0</v>
      </c>
      <c r="H35">
        <f t="shared" si="3"/>
        <v>1</v>
      </c>
      <c r="I35">
        <f t="shared" si="3"/>
        <v>0</v>
      </c>
      <c r="J35">
        <f t="shared" si="3"/>
        <v>1</v>
      </c>
      <c r="K35">
        <f t="shared" si="3"/>
        <v>1</v>
      </c>
      <c r="L35">
        <f t="shared" si="3"/>
        <v>1</v>
      </c>
      <c r="M35">
        <f t="shared" si="3"/>
        <v>1</v>
      </c>
      <c r="O35">
        <f t="shared" si="3"/>
        <v>1</v>
      </c>
      <c r="P35">
        <f t="shared" si="3"/>
        <v>1</v>
      </c>
      <c r="Q35">
        <f t="shared" si="3"/>
        <v>1</v>
      </c>
      <c r="R35">
        <f t="shared" si="3"/>
        <v>0</v>
      </c>
      <c r="S35">
        <f t="shared" si="3"/>
        <v>1</v>
      </c>
      <c r="T35">
        <f t="shared" si="3"/>
        <v>1</v>
      </c>
      <c r="V35">
        <f t="shared" si="3"/>
        <v>1</v>
      </c>
      <c r="W35">
        <f t="shared" si="3"/>
        <v>1</v>
      </c>
      <c r="X35">
        <f t="shared" si="3"/>
        <v>1</v>
      </c>
      <c r="Y35">
        <f t="shared" si="3"/>
        <v>1</v>
      </c>
      <c r="Z35">
        <f t="shared" si="3"/>
        <v>1</v>
      </c>
      <c r="AA35">
        <f t="shared" si="3"/>
        <v>0</v>
      </c>
      <c r="AB35">
        <f t="shared" si="3"/>
        <v>1</v>
      </c>
      <c r="AC35">
        <f t="shared" si="3"/>
        <v>1</v>
      </c>
      <c r="AD35">
        <f t="shared" si="3"/>
        <v>1</v>
      </c>
      <c r="AE35">
        <f t="shared" si="3"/>
        <v>1</v>
      </c>
      <c r="AF35">
        <f t="shared" si="3"/>
        <v>1</v>
      </c>
      <c r="AG35">
        <f t="shared" si="3"/>
        <v>1</v>
      </c>
      <c r="AH35">
        <f t="shared" si="3"/>
        <v>1</v>
      </c>
      <c r="AI35">
        <f t="shared" si="3"/>
        <v>1</v>
      </c>
      <c r="AJ35">
        <f t="shared" si="3"/>
        <v>1</v>
      </c>
      <c r="AK35">
        <f t="shared" si="3"/>
        <v>0</v>
      </c>
      <c r="AL35">
        <f t="shared" si="3"/>
        <v>0</v>
      </c>
      <c r="AM35">
        <f t="shared" si="3"/>
        <v>0</v>
      </c>
      <c r="AN35">
        <f t="shared" si="3"/>
        <v>0</v>
      </c>
      <c r="AO35">
        <f t="shared" si="3"/>
        <v>0</v>
      </c>
      <c r="AP35">
        <f t="shared" si="3"/>
        <v>1</v>
      </c>
      <c r="AQ35">
        <f t="shared" si="3"/>
        <v>1</v>
      </c>
      <c r="AR35">
        <f t="shared" si="3"/>
        <v>0</v>
      </c>
      <c r="AS35">
        <f t="shared" si="3"/>
        <v>1</v>
      </c>
      <c r="AT35">
        <f t="shared" si="3"/>
        <v>1</v>
      </c>
      <c r="AU35">
        <f t="shared" si="3"/>
        <v>0</v>
      </c>
      <c r="AV35">
        <f t="shared" si="3"/>
        <v>1</v>
      </c>
      <c r="AW35">
        <f t="shared" si="3"/>
        <v>1</v>
      </c>
      <c r="AY35">
        <f t="shared" si="3"/>
        <v>1</v>
      </c>
      <c r="AZ35">
        <f t="shared" si="3"/>
        <v>0</v>
      </c>
      <c r="BA35">
        <f t="shared" si="3"/>
        <v>1</v>
      </c>
      <c r="BB35">
        <f t="shared" si="3"/>
        <v>0</v>
      </c>
      <c r="BC35">
        <f t="shared" si="3"/>
        <v>1</v>
      </c>
      <c r="BD35">
        <f t="shared" si="3"/>
        <v>1</v>
      </c>
      <c r="BE35">
        <f t="shared" si="3"/>
        <v>0</v>
      </c>
      <c r="BF35">
        <f t="shared" si="3"/>
        <v>1</v>
      </c>
      <c r="BG35">
        <f t="shared" si="3"/>
        <v>0</v>
      </c>
      <c r="BH35">
        <f t="shared" si="3"/>
        <v>0</v>
      </c>
      <c r="BJ35">
        <f t="shared" si="3"/>
        <v>1</v>
      </c>
      <c r="BK35">
        <f t="shared" si="3"/>
        <v>0</v>
      </c>
      <c r="BL35">
        <f t="shared" si="3"/>
        <v>1</v>
      </c>
      <c r="BM35">
        <f t="shared" si="3"/>
        <v>1</v>
      </c>
      <c r="BN35">
        <f t="shared" si="3"/>
        <v>0</v>
      </c>
      <c r="BO35">
        <f t="shared" ref="BO35:CM35" si="4">IF(BO32&lt;-1.96, 1,0)</f>
        <v>1</v>
      </c>
      <c r="BP35">
        <f t="shared" si="4"/>
        <v>1</v>
      </c>
      <c r="BQ35">
        <f t="shared" si="4"/>
        <v>0</v>
      </c>
      <c r="BR35">
        <f t="shared" si="4"/>
        <v>1</v>
      </c>
      <c r="BS35">
        <f t="shared" si="4"/>
        <v>1</v>
      </c>
      <c r="BT35">
        <f t="shared" si="4"/>
        <v>1</v>
      </c>
      <c r="BU35">
        <f t="shared" si="4"/>
        <v>0</v>
      </c>
      <c r="BV35">
        <f t="shared" si="4"/>
        <v>1</v>
      </c>
      <c r="BW35">
        <f t="shared" si="4"/>
        <v>1</v>
      </c>
      <c r="BX35">
        <f t="shared" si="4"/>
        <v>1</v>
      </c>
      <c r="BY35">
        <f t="shared" si="4"/>
        <v>0</v>
      </c>
      <c r="BZ35">
        <f t="shared" si="4"/>
        <v>1</v>
      </c>
      <c r="CA35">
        <f t="shared" si="4"/>
        <v>1</v>
      </c>
      <c r="CB35">
        <f t="shared" si="4"/>
        <v>1</v>
      </c>
      <c r="CC35">
        <f t="shared" si="4"/>
        <v>1</v>
      </c>
      <c r="CD35">
        <f t="shared" si="4"/>
        <v>0</v>
      </c>
      <c r="CE35">
        <f t="shared" si="4"/>
        <v>1</v>
      </c>
      <c r="CF35">
        <f t="shared" si="4"/>
        <v>1</v>
      </c>
      <c r="CG35">
        <f t="shared" si="4"/>
        <v>1</v>
      </c>
      <c r="CH35">
        <f t="shared" si="4"/>
        <v>0</v>
      </c>
      <c r="CI35">
        <f t="shared" si="4"/>
        <v>1</v>
      </c>
      <c r="CJ35">
        <f t="shared" si="4"/>
        <v>1</v>
      </c>
      <c r="CK35">
        <f t="shared" si="4"/>
        <v>0</v>
      </c>
      <c r="CL35">
        <f t="shared" si="4"/>
        <v>1</v>
      </c>
      <c r="CM35">
        <f t="shared" si="4"/>
        <v>0</v>
      </c>
    </row>
    <row r="36" spans="1:91" x14ac:dyDescent="0.45">
      <c r="A36" t="s">
        <v>156</v>
      </c>
      <c r="B36">
        <f>IF(B32&gt;1.96, 1, 0)</f>
        <v>0</v>
      </c>
      <c r="C36">
        <f t="shared" ref="C36:BN36" si="5">IF(C32&gt;1.96, 1, 0)</f>
        <v>0</v>
      </c>
      <c r="D36">
        <f t="shared" si="5"/>
        <v>0</v>
      </c>
      <c r="E36">
        <f t="shared" si="5"/>
        <v>0</v>
      </c>
      <c r="F36">
        <f t="shared" si="5"/>
        <v>0</v>
      </c>
      <c r="H36">
        <f t="shared" si="5"/>
        <v>0</v>
      </c>
      <c r="I36">
        <f t="shared" si="5"/>
        <v>0</v>
      </c>
      <c r="J36">
        <f t="shared" si="5"/>
        <v>0</v>
      </c>
      <c r="K36">
        <f t="shared" si="5"/>
        <v>0</v>
      </c>
      <c r="L36">
        <f t="shared" si="5"/>
        <v>0</v>
      </c>
      <c r="M36">
        <f t="shared" si="5"/>
        <v>0</v>
      </c>
      <c r="O36">
        <f t="shared" si="5"/>
        <v>0</v>
      </c>
      <c r="P36">
        <f t="shared" si="5"/>
        <v>0</v>
      </c>
      <c r="Q36">
        <f t="shared" si="5"/>
        <v>0</v>
      </c>
      <c r="R36">
        <f t="shared" si="5"/>
        <v>0</v>
      </c>
      <c r="S36">
        <f t="shared" si="5"/>
        <v>0</v>
      </c>
      <c r="T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c r="AI36">
        <f t="shared" si="5"/>
        <v>0</v>
      </c>
      <c r="AJ36">
        <f t="shared" si="5"/>
        <v>0</v>
      </c>
      <c r="AK36">
        <f t="shared" si="5"/>
        <v>0</v>
      </c>
      <c r="AL36">
        <f t="shared" si="5"/>
        <v>0</v>
      </c>
      <c r="AM36">
        <f t="shared" si="5"/>
        <v>0</v>
      </c>
      <c r="AN36">
        <f t="shared" si="5"/>
        <v>0</v>
      </c>
      <c r="AO36">
        <f t="shared" si="5"/>
        <v>0</v>
      </c>
      <c r="AP36">
        <f t="shared" si="5"/>
        <v>0</v>
      </c>
      <c r="AQ36">
        <f t="shared" si="5"/>
        <v>0</v>
      </c>
      <c r="AR36">
        <f t="shared" si="5"/>
        <v>0</v>
      </c>
      <c r="AS36">
        <f t="shared" si="5"/>
        <v>0</v>
      </c>
      <c r="AT36">
        <f t="shared" si="5"/>
        <v>0</v>
      </c>
      <c r="AU36">
        <f t="shared" si="5"/>
        <v>0</v>
      </c>
      <c r="AV36">
        <f t="shared" si="5"/>
        <v>0</v>
      </c>
      <c r="AW36">
        <f t="shared" si="5"/>
        <v>0</v>
      </c>
      <c r="AY36">
        <f t="shared" si="5"/>
        <v>0</v>
      </c>
      <c r="AZ36">
        <f t="shared" si="5"/>
        <v>0</v>
      </c>
      <c r="BA36">
        <f t="shared" si="5"/>
        <v>0</v>
      </c>
      <c r="BB36">
        <f t="shared" si="5"/>
        <v>0</v>
      </c>
      <c r="BC36">
        <f t="shared" si="5"/>
        <v>0</v>
      </c>
      <c r="BD36">
        <f t="shared" si="5"/>
        <v>0</v>
      </c>
      <c r="BE36">
        <f t="shared" si="5"/>
        <v>0</v>
      </c>
      <c r="BF36">
        <f t="shared" si="5"/>
        <v>0</v>
      </c>
      <c r="BG36">
        <f t="shared" si="5"/>
        <v>0</v>
      </c>
      <c r="BH36">
        <f t="shared" si="5"/>
        <v>0</v>
      </c>
      <c r="BJ36">
        <f t="shared" si="5"/>
        <v>0</v>
      </c>
      <c r="BK36">
        <f t="shared" si="5"/>
        <v>0</v>
      </c>
      <c r="BL36">
        <f t="shared" si="5"/>
        <v>0</v>
      </c>
      <c r="BM36">
        <f t="shared" si="5"/>
        <v>0</v>
      </c>
      <c r="BN36">
        <f t="shared" si="5"/>
        <v>0</v>
      </c>
      <c r="BO36">
        <f t="shared" ref="BO36:CM36" si="6">IF(BO32&gt;1.96, 1, 0)</f>
        <v>0</v>
      </c>
      <c r="BP36">
        <f t="shared" si="6"/>
        <v>0</v>
      </c>
      <c r="BQ36">
        <f t="shared" si="6"/>
        <v>0</v>
      </c>
      <c r="BR36">
        <f t="shared" si="6"/>
        <v>0</v>
      </c>
      <c r="BS36">
        <f t="shared" si="6"/>
        <v>0</v>
      </c>
      <c r="BT36">
        <f t="shared" si="6"/>
        <v>0</v>
      </c>
      <c r="BU36">
        <f t="shared" si="6"/>
        <v>1</v>
      </c>
      <c r="BV36">
        <f t="shared" si="6"/>
        <v>0</v>
      </c>
      <c r="BW36">
        <f t="shared" si="6"/>
        <v>0</v>
      </c>
      <c r="BX36">
        <f t="shared" si="6"/>
        <v>0</v>
      </c>
      <c r="BY36">
        <f t="shared" si="6"/>
        <v>0</v>
      </c>
      <c r="BZ36">
        <f t="shared" si="6"/>
        <v>0</v>
      </c>
      <c r="CA36">
        <f t="shared" si="6"/>
        <v>0</v>
      </c>
      <c r="CB36">
        <f t="shared" si="6"/>
        <v>0</v>
      </c>
      <c r="CC36">
        <f t="shared" si="6"/>
        <v>0</v>
      </c>
      <c r="CD36">
        <f t="shared" si="6"/>
        <v>0</v>
      </c>
      <c r="CE36">
        <f t="shared" si="6"/>
        <v>0</v>
      </c>
      <c r="CF36">
        <f t="shared" si="6"/>
        <v>0</v>
      </c>
      <c r="CG36">
        <f t="shared" si="6"/>
        <v>0</v>
      </c>
      <c r="CH36">
        <f t="shared" si="6"/>
        <v>0</v>
      </c>
      <c r="CI36">
        <f t="shared" si="6"/>
        <v>0</v>
      </c>
      <c r="CJ36">
        <f t="shared" si="6"/>
        <v>0</v>
      </c>
      <c r="CK36">
        <f t="shared" si="6"/>
        <v>0</v>
      </c>
      <c r="CL36">
        <f t="shared" si="6"/>
        <v>0</v>
      </c>
      <c r="CM36">
        <f t="shared" si="6"/>
        <v>0</v>
      </c>
    </row>
    <row r="37" spans="1:91" x14ac:dyDescent="0.45">
      <c r="A37" t="s">
        <v>158</v>
      </c>
      <c r="B37">
        <f>SUM(C35:CM35)</f>
        <v>59</v>
      </c>
    </row>
    <row r="38" spans="1:91" x14ac:dyDescent="0.45">
      <c r="A38" t="s">
        <v>159</v>
      </c>
      <c r="B38">
        <f>SUM(C36:CM36)</f>
        <v>1</v>
      </c>
    </row>
    <row r="39" spans="1:91" x14ac:dyDescent="0.45">
      <c r="A39" s="10"/>
      <c r="B39" s="11"/>
      <c r="C39" s="12"/>
      <c r="D39" s="9"/>
    </row>
    <row r="41" spans="1:91" x14ac:dyDescent="0.45">
      <c r="A41" t="s">
        <v>161</v>
      </c>
      <c r="B41" s="7">
        <f>AVERAGE(C32:CM32)</f>
        <v>-4.5768543716611605</v>
      </c>
    </row>
    <row r="43" spans="1:91" x14ac:dyDescent="0.45">
      <c r="B43" s="7"/>
    </row>
    <row r="44" spans="1:91" x14ac:dyDescent="0.45">
      <c r="B44" s="7"/>
    </row>
    <row r="45" spans="1:91" x14ac:dyDescent="0.45">
      <c r="B45" s="7"/>
    </row>
    <row r="47" spans="1:91" x14ac:dyDescent="0.45">
      <c r="B47" s="8"/>
    </row>
    <row r="53" spans="2:2" x14ac:dyDescent="0.45">
      <c r="B53" s="7"/>
    </row>
    <row r="54" spans="2:2" x14ac:dyDescent="0.45">
      <c r="B54" s="7"/>
    </row>
    <row r="55" spans="2:2" x14ac:dyDescent="0.45">
      <c r="B55" s="7"/>
    </row>
    <row r="57" spans="2:2" x14ac:dyDescent="0.45">
      <c r="B57" s="8"/>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D39"/>
  <sheetViews>
    <sheetView workbookViewId="0">
      <selection sqref="A1:XFD1048576"/>
    </sheetView>
  </sheetViews>
  <sheetFormatPr defaultRowHeight="14.25" x14ac:dyDescent="0.45"/>
  <cols>
    <col min="16" max="16" width="10.33203125" bestFit="1" customWidth="1"/>
  </cols>
  <sheetData>
    <row r="1" spans="1:27" x14ac:dyDescent="0.45">
      <c r="A1" t="s">
        <v>1</v>
      </c>
      <c r="B1" t="s">
        <v>103</v>
      </c>
      <c r="C1" t="s">
        <v>3</v>
      </c>
      <c r="D1" t="s">
        <v>4</v>
      </c>
      <c r="E1" t="s">
        <v>6</v>
      </c>
      <c r="F1" t="s">
        <v>10</v>
      </c>
      <c r="G1" t="s">
        <v>12</v>
      </c>
      <c r="H1" t="s">
        <v>17</v>
      </c>
      <c r="I1" t="s">
        <v>18</v>
      </c>
      <c r="J1" t="s">
        <v>22</v>
      </c>
      <c r="K1" t="s">
        <v>23</v>
      </c>
      <c r="L1" t="s">
        <v>24</v>
      </c>
      <c r="M1" t="s">
        <v>32</v>
      </c>
      <c r="N1" t="s">
        <v>34</v>
      </c>
      <c r="O1" t="s">
        <v>36</v>
      </c>
      <c r="P1" t="s">
        <v>49</v>
      </c>
      <c r="Q1" t="s">
        <v>53</v>
      </c>
      <c r="R1" t="s">
        <v>54</v>
      </c>
      <c r="S1" t="s">
        <v>56</v>
      </c>
      <c r="T1" t="s">
        <v>62</v>
      </c>
      <c r="U1" t="s">
        <v>63</v>
      </c>
      <c r="V1" t="s">
        <v>70</v>
      </c>
      <c r="W1" t="s">
        <v>72</v>
      </c>
      <c r="X1" t="s">
        <v>74</v>
      </c>
      <c r="Y1" t="s">
        <v>75</v>
      </c>
      <c r="Z1" t="s">
        <v>83</v>
      </c>
      <c r="AA1" t="s">
        <v>84</v>
      </c>
    </row>
    <row r="2" spans="1:27" x14ac:dyDescent="0.45">
      <c r="A2">
        <v>1986</v>
      </c>
      <c r="B2">
        <f t="shared" ref="B2:B28" si="0">AVERAGE(C2:AA2)</f>
        <v>55.871206542264275</v>
      </c>
      <c r="D2">
        <v>43.956531825517402</v>
      </c>
      <c r="E2">
        <v>47.240275687024003</v>
      </c>
      <c r="F2">
        <v>99.842806609554955</v>
      </c>
      <c r="I2">
        <v>47.949636017778602</v>
      </c>
      <c r="K2">
        <v>44.221926316031997</v>
      </c>
      <c r="L2">
        <v>25.044155543186704</v>
      </c>
      <c r="M2">
        <v>52.1906322932481</v>
      </c>
      <c r="O2">
        <v>55.633416840751998</v>
      </c>
      <c r="Q2">
        <v>26.937059553102799</v>
      </c>
      <c r="X2">
        <v>66.3409288097575</v>
      </c>
      <c r="Y2">
        <v>46.332027972816</v>
      </c>
      <c r="Z2">
        <v>73.461765714859496</v>
      </c>
      <c r="AA2">
        <v>97.174521865806184</v>
      </c>
    </row>
    <row r="3" spans="1:27" x14ac:dyDescent="0.45">
      <c r="A3">
        <v>1987</v>
      </c>
      <c r="B3">
        <f t="shared" si="0"/>
        <v>93.929639519633511</v>
      </c>
      <c r="C3">
        <v>84.583555935639694</v>
      </c>
      <c r="D3">
        <v>95.412794037200356</v>
      </c>
      <c r="E3">
        <v>98.228833098102996</v>
      </c>
      <c r="F3">
        <v>100</v>
      </c>
      <c r="I3">
        <v>94.914995247605773</v>
      </c>
      <c r="K3">
        <v>94.414498318889613</v>
      </c>
      <c r="L3">
        <v>97.150937777177418</v>
      </c>
      <c r="M3">
        <v>90.533702845091938</v>
      </c>
      <c r="O3">
        <v>95.005732368532023</v>
      </c>
      <c r="Q3">
        <v>98.937043591759405</v>
      </c>
      <c r="X3">
        <v>92.218931384790665</v>
      </c>
      <c r="Y3">
        <v>96.419852425796208</v>
      </c>
      <c r="Z3">
        <v>98.007949736408264</v>
      </c>
      <c r="AA3">
        <v>79.186126507874704</v>
      </c>
    </row>
    <row r="4" spans="1:27" x14ac:dyDescent="0.45">
      <c r="A4">
        <v>1988</v>
      </c>
      <c r="B4">
        <f t="shared" si="0"/>
        <v>95.550758783004866</v>
      </c>
      <c r="C4">
        <v>90.692130486009034</v>
      </c>
      <c r="D4">
        <v>97.385283149667373</v>
      </c>
      <c r="E4">
        <v>96.080577457377117</v>
      </c>
      <c r="F4">
        <v>98.612126494623141</v>
      </c>
      <c r="I4">
        <v>95.684332387108157</v>
      </c>
      <c r="K4">
        <v>91.962801318920839</v>
      </c>
      <c r="L4">
        <v>93.778819623907054</v>
      </c>
      <c r="M4">
        <v>92.584279156862308</v>
      </c>
      <c r="O4">
        <v>97.11355489404356</v>
      </c>
      <c r="Q4">
        <v>94.070073993540873</v>
      </c>
      <c r="X4">
        <v>95.986967093469232</v>
      </c>
      <c r="Y4">
        <v>96.512103576361284</v>
      </c>
      <c r="Z4">
        <v>97.247573330178284</v>
      </c>
      <c r="AA4">
        <v>100</v>
      </c>
    </row>
    <row r="5" spans="1:27" x14ac:dyDescent="0.45">
      <c r="A5">
        <v>1989</v>
      </c>
      <c r="B5">
        <f t="shared" si="0"/>
        <v>83.535492492588773</v>
      </c>
      <c r="C5">
        <v>91.906647546973176</v>
      </c>
      <c r="D5">
        <v>76.979367912229705</v>
      </c>
      <c r="E5">
        <v>88.106279709587199</v>
      </c>
      <c r="F5">
        <v>93.056109078158286</v>
      </c>
      <c r="I5">
        <v>80.767890884413106</v>
      </c>
      <c r="K5">
        <v>77.142194738694997</v>
      </c>
      <c r="L5">
        <v>80.830068296723695</v>
      </c>
      <c r="M5">
        <v>76.576465362068205</v>
      </c>
      <c r="O5">
        <v>79.006510093925201</v>
      </c>
      <c r="Q5">
        <v>74.702304981358793</v>
      </c>
      <c r="R5">
        <v>90.742727459931302</v>
      </c>
      <c r="S5">
        <v>80.343105839019302</v>
      </c>
      <c r="W5">
        <v>85.850239127283601</v>
      </c>
      <c r="X5">
        <v>80.316157886527606</v>
      </c>
      <c r="Y5">
        <v>83.938237346126797</v>
      </c>
      <c r="Z5">
        <v>80.136865764921595</v>
      </c>
      <c r="AA5">
        <v>99.702200346066519</v>
      </c>
    </row>
    <row r="6" spans="1:27" x14ac:dyDescent="0.45">
      <c r="A6">
        <v>1990</v>
      </c>
      <c r="B6">
        <f t="shared" si="0"/>
        <v>99.998223416246745</v>
      </c>
      <c r="C6">
        <v>100</v>
      </c>
      <c r="D6">
        <v>100</v>
      </c>
      <c r="E6">
        <v>100</v>
      </c>
      <c r="F6">
        <v>100</v>
      </c>
      <c r="I6">
        <v>100</v>
      </c>
      <c r="K6">
        <v>100</v>
      </c>
      <c r="L6">
        <v>100</v>
      </c>
      <c r="M6">
        <v>100</v>
      </c>
      <c r="O6">
        <v>100</v>
      </c>
      <c r="Q6">
        <v>100</v>
      </c>
      <c r="R6">
        <v>99.969798076194635</v>
      </c>
      <c r="S6">
        <v>100</v>
      </c>
      <c r="W6">
        <v>100</v>
      </c>
      <c r="X6">
        <v>100</v>
      </c>
      <c r="Y6">
        <v>100</v>
      </c>
      <c r="Z6">
        <v>100</v>
      </c>
      <c r="AA6">
        <v>100</v>
      </c>
    </row>
    <row r="7" spans="1:27" x14ac:dyDescent="0.45">
      <c r="A7">
        <v>1991</v>
      </c>
      <c r="B7">
        <f t="shared" si="0"/>
        <v>99.691718472337627</v>
      </c>
      <c r="C7">
        <v>100</v>
      </c>
      <c r="D7">
        <v>100</v>
      </c>
      <c r="E7">
        <v>98.722458539314403</v>
      </c>
      <c r="F7">
        <v>99.136103432336284</v>
      </c>
      <c r="I7">
        <v>99.66329069908069</v>
      </c>
      <c r="J7">
        <v>100</v>
      </c>
      <c r="K7">
        <v>99.566120019465927</v>
      </c>
      <c r="L7">
        <v>99.282891988660154</v>
      </c>
      <c r="M7">
        <v>99.334689691614429</v>
      </c>
      <c r="N7">
        <v>100</v>
      </c>
      <c r="O7">
        <v>99.255083706203166</v>
      </c>
      <c r="Q7">
        <v>99.886435850469411</v>
      </c>
      <c r="R7">
        <v>100</v>
      </c>
      <c r="S7">
        <v>99.835343954040738</v>
      </c>
      <c r="W7">
        <v>100</v>
      </c>
      <c r="X7">
        <v>99.460233093229363</v>
      </c>
      <c r="Y7">
        <v>100</v>
      </c>
      <c r="Z7">
        <v>100</v>
      </c>
      <c r="AA7">
        <v>100</v>
      </c>
    </row>
    <row r="8" spans="1:27" x14ac:dyDescent="0.45">
      <c r="A8">
        <v>1992</v>
      </c>
      <c r="B8">
        <f t="shared" si="0"/>
        <v>70.700828611097819</v>
      </c>
      <c r="C8">
        <v>84.872544951085402</v>
      </c>
      <c r="D8">
        <v>66.397910104295107</v>
      </c>
      <c r="E8">
        <v>71.427864794985396</v>
      </c>
      <c r="F8">
        <v>93.814111798712588</v>
      </c>
      <c r="I8">
        <v>64.609687135794402</v>
      </c>
      <c r="J8">
        <v>57.757058693776202</v>
      </c>
      <c r="K8">
        <v>56.803011341350199</v>
      </c>
      <c r="L8">
        <v>61.775599894185603</v>
      </c>
      <c r="M8">
        <v>72.270280286448795</v>
      </c>
      <c r="N8">
        <v>53.096560836815001</v>
      </c>
      <c r="O8">
        <v>81.488441579784507</v>
      </c>
      <c r="Q8">
        <v>63.4752654159144</v>
      </c>
      <c r="R8">
        <v>82.202570685339495</v>
      </c>
      <c r="S8">
        <v>65.204978657835198</v>
      </c>
      <c r="W8">
        <v>78.430158722317699</v>
      </c>
      <c r="X8">
        <v>57.515641102895202</v>
      </c>
      <c r="Y8">
        <v>72.199128411449294</v>
      </c>
      <c r="Z8">
        <v>63.636299925889297</v>
      </c>
      <c r="AA8">
        <v>96.338629271984658</v>
      </c>
    </row>
    <row r="9" spans="1:27" x14ac:dyDescent="0.45">
      <c r="A9">
        <v>1993</v>
      </c>
      <c r="B9">
        <f t="shared" si="0"/>
        <v>91.051162727203945</v>
      </c>
      <c r="C9">
        <v>97.666045264994537</v>
      </c>
      <c r="D9">
        <v>87.5284358127589</v>
      </c>
      <c r="E9">
        <v>93.209811345122176</v>
      </c>
      <c r="F9">
        <v>98.952555961134763</v>
      </c>
      <c r="I9">
        <v>86.5465335215994</v>
      </c>
      <c r="J9">
        <v>90.080033963879075</v>
      </c>
      <c r="K9">
        <v>84.506107963261499</v>
      </c>
      <c r="L9">
        <v>84.428838835212005</v>
      </c>
      <c r="M9">
        <v>86.347244035089204</v>
      </c>
      <c r="N9">
        <v>96.960033044428627</v>
      </c>
      <c r="O9">
        <v>94.279603351413087</v>
      </c>
      <c r="Q9">
        <v>84.591884686190795</v>
      </c>
      <c r="R9">
        <v>97.320150512938355</v>
      </c>
      <c r="S9">
        <v>87.083379602226302</v>
      </c>
      <c r="U9">
        <v>86.227674084774208</v>
      </c>
      <c r="W9">
        <v>93.952416532334666</v>
      </c>
      <c r="X9">
        <v>94.680270378738328</v>
      </c>
      <c r="Y9">
        <v>86.164961557789397</v>
      </c>
      <c r="Z9">
        <v>92.027119058100197</v>
      </c>
      <c r="AA9">
        <v>98.470155032093373</v>
      </c>
    </row>
    <row r="10" spans="1:27" x14ac:dyDescent="0.45">
      <c r="A10">
        <v>1994</v>
      </c>
      <c r="B10">
        <f t="shared" si="0"/>
        <v>94.818755463362209</v>
      </c>
      <c r="C10">
        <v>98.528070156647004</v>
      </c>
      <c r="D10">
        <v>95.945904182974871</v>
      </c>
      <c r="E10">
        <v>95.49797547379471</v>
      </c>
      <c r="F10">
        <v>95.635077706676014</v>
      </c>
      <c r="I10">
        <v>91.203822126027433</v>
      </c>
      <c r="J10">
        <v>90.514284716660853</v>
      </c>
      <c r="K10">
        <v>91.203044938659787</v>
      </c>
      <c r="L10">
        <v>96.177495041715446</v>
      </c>
      <c r="M10">
        <v>92.844012792031506</v>
      </c>
      <c r="N10">
        <v>94.931321354715209</v>
      </c>
      <c r="O10">
        <v>98.494340908605281</v>
      </c>
      <c r="Q10">
        <v>94.010236862970203</v>
      </c>
      <c r="R10">
        <v>99.089901465730037</v>
      </c>
      <c r="S10">
        <v>88.955632039840793</v>
      </c>
      <c r="U10">
        <v>96.918422792470466</v>
      </c>
      <c r="W10">
        <v>92.525334445086798</v>
      </c>
      <c r="X10">
        <v>95.679906916001514</v>
      </c>
      <c r="Y10">
        <v>97.404635590461595</v>
      </c>
      <c r="Z10">
        <v>92.519005435056457</v>
      </c>
      <c r="AA10">
        <v>98.296684321118263</v>
      </c>
    </row>
    <row r="11" spans="1:27" x14ac:dyDescent="0.45">
      <c r="A11">
        <v>1995</v>
      </c>
      <c r="B11">
        <f t="shared" si="0"/>
        <v>99.218703857635489</v>
      </c>
      <c r="C11">
        <v>100</v>
      </c>
      <c r="D11">
        <v>100</v>
      </c>
      <c r="E11">
        <v>100</v>
      </c>
      <c r="F11">
        <v>96.669786972689721</v>
      </c>
      <c r="I11">
        <v>99.129772620361877</v>
      </c>
      <c r="J11">
        <v>99.250647957830552</v>
      </c>
      <c r="K11">
        <v>100</v>
      </c>
      <c r="L11">
        <v>100</v>
      </c>
      <c r="M11">
        <v>99.627722399261771</v>
      </c>
      <c r="N11">
        <v>99.485366125641463</v>
      </c>
      <c r="O11">
        <v>100</v>
      </c>
      <c r="Q11">
        <v>100</v>
      </c>
      <c r="R11">
        <v>99.385455621928344</v>
      </c>
      <c r="S11">
        <v>100</v>
      </c>
      <c r="U11">
        <v>100</v>
      </c>
      <c r="W11">
        <v>97.903881735798748</v>
      </c>
      <c r="X11">
        <v>98.647964557778252</v>
      </c>
      <c r="Y11">
        <v>99.608812115287208</v>
      </c>
      <c r="Z11">
        <v>98.812453936001575</v>
      </c>
      <c r="AA11">
        <v>95.852213110130478</v>
      </c>
    </row>
    <row r="12" spans="1:27" x14ac:dyDescent="0.45">
      <c r="A12">
        <v>1996</v>
      </c>
      <c r="B12">
        <f t="shared" si="0"/>
        <v>97.414473968937529</v>
      </c>
      <c r="C12">
        <v>100</v>
      </c>
      <c r="D12">
        <v>96.896549863340056</v>
      </c>
      <c r="E12">
        <v>97.068274998098829</v>
      </c>
      <c r="F12">
        <v>95.681537987731645</v>
      </c>
      <c r="I12">
        <v>96.262873068313198</v>
      </c>
      <c r="J12">
        <v>97.215553604405031</v>
      </c>
      <c r="K12">
        <v>97.069910191992761</v>
      </c>
      <c r="L12">
        <v>97.795726379489835</v>
      </c>
      <c r="M12">
        <v>99.343741651099322</v>
      </c>
      <c r="N12">
        <v>100</v>
      </c>
      <c r="O12">
        <v>97.413192351724206</v>
      </c>
      <c r="Q12">
        <v>97.748137726655614</v>
      </c>
      <c r="R12">
        <v>100</v>
      </c>
      <c r="S12">
        <v>95.698177561186796</v>
      </c>
      <c r="U12">
        <v>95.402187088153141</v>
      </c>
      <c r="W12">
        <v>96.773415663298309</v>
      </c>
      <c r="X12">
        <v>99.950897103462495</v>
      </c>
      <c r="Y12">
        <v>94.292110078931302</v>
      </c>
      <c r="Z12">
        <v>99.8115939619735</v>
      </c>
      <c r="AA12">
        <v>93.865600098894504</v>
      </c>
    </row>
    <row r="13" spans="1:27" x14ac:dyDescent="0.45">
      <c r="A13">
        <v>1997</v>
      </c>
      <c r="B13">
        <f t="shared" si="0"/>
        <v>96.788545210222864</v>
      </c>
      <c r="C13">
        <v>96.883801210956861</v>
      </c>
      <c r="D13">
        <v>95.213472338591828</v>
      </c>
      <c r="E13">
        <v>95.129667198346169</v>
      </c>
      <c r="F13">
        <v>89.604092250500301</v>
      </c>
      <c r="I13">
        <v>96.539491329376418</v>
      </c>
      <c r="J13">
        <v>97.887741385336597</v>
      </c>
      <c r="K13">
        <v>95.933283555066964</v>
      </c>
      <c r="L13">
        <v>95.453544317703702</v>
      </c>
      <c r="M13">
        <v>94.290749787993647</v>
      </c>
      <c r="N13">
        <v>100</v>
      </c>
      <c r="O13">
        <v>100</v>
      </c>
      <c r="Q13">
        <v>95.778700671011663</v>
      </c>
      <c r="R13">
        <v>97.941254645170716</v>
      </c>
      <c r="S13">
        <v>100</v>
      </c>
      <c r="U13">
        <v>98.625918590818756</v>
      </c>
      <c r="W13">
        <v>97.709271353481739</v>
      </c>
      <c r="X13">
        <v>100</v>
      </c>
      <c r="Y13">
        <v>90.290485873730873</v>
      </c>
      <c r="Z13">
        <v>98.763795119942131</v>
      </c>
      <c r="AA13">
        <v>99.725634576428931</v>
      </c>
    </row>
    <row r="14" spans="1:27" x14ac:dyDescent="0.45">
      <c r="A14">
        <v>1998</v>
      </c>
      <c r="B14">
        <f t="shared" si="0"/>
        <v>97.019399862863239</v>
      </c>
      <c r="C14">
        <v>96.982492387491618</v>
      </c>
      <c r="D14">
        <v>96.472128861957714</v>
      </c>
      <c r="E14">
        <v>97.138030904710504</v>
      </c>
      <c r="F14">
        <v>100</v>
      </c>
      <c r="I14">
        <v>98.496123074281016</v>
      </c>
      <c r="J14">
        <v>97.343200737918778</v>
      </c>
      <c r="K14">
        <v>97.016313900042235</v>
      </c>
      <c r="L14">
        <v>95.868604602300778</v>
      </c>
      <c r="M14">
        <v>99.031864783240138</v>
      </c>
      <c r="N14">
        <v>97.066250697374016</v>
      </c>
      <c r="O14">
        <v>99.13288416619335</v>
      </c>
      <c r="Q14">
        <v>97.196256141617638</v>
      </c>
      <c r="R14">
        <v>94.423738960065464</v>
      </c>
      <c r="S14">
        <v>100</v>
      </c>
      <c r="U14">
        <v>97.138164956898279</v>
      </c>
      <c r="W14">
        <v>97.336752380334744</v>
      </c>
      <c r="X14">
        <v>99.721515735564196</v>
      </c>
      <c r="Y14">
        <v>94.627762852047155</v>
      </c>
      <c r="Z14">
        <v>94.405930856015871</v>
      </c>
      <c r="AA14">
        <v>90.989981259211149</v>
      </c>
    </row>
    <row r="15" spans="1:27" x14ac:dyDescent="0.45">
      <c r="A15">
        <v>1999</v>
      </c>
      <c r="B15">
        <f t="shared" si="0"/>
        <v>98.539203543059045</v>
      </c>
      <c r="C15">
        <v>91.350398099724345</v>
      </c>
      <c r="D15">
        <v>100</v>
      </c>
      <c r="E15">
        <v>100</v>
      </c>
      <c r="F15">
        <v>91.289720886509272</v>
      </c>
      <c r="I15">
        <v>100</v>
      </c>
      <c r="J15">
        <v>100</v>
      </c>
      <c r="K15">
        <v>100</v>
      </c>
      <c r="L15">
        <v>100</v>
      </c>
      <c r="M15">
        <v>100</v>
      </c>
      <c r="N15">
        <v>100</v>
      </c>
      <c r="O15">
        <v>99.922768743780495</v>
      </c>
      <c r="Q15">
        <v>100</v>
      </c>
      <c r="R15">
        <v>94.609930097220584</v>
      </c>
      <c r="S15">
        <v>98.029968854005716</v>
      </c>
      <c r="U15">
        <v>100</v>
      </c>
      <c r="W15">
        <v>100</v>
      </c>
      <c r="X15">
        <v>97.586278713385425</v>
      </c>
      <c r="Y15">
        <v>98.259375198715304</v>
      </c>
      <c r="Z15">
        <v>100</v>
      </c>
      <c r="AA15">
        <v>99.735630267839767</v>
      </c>
    </row>
    <row r="16" spans="1:27" x14ac:dyDescent="0.45">
      <c r="A16">
        <v>2000</v>
      </c>
      <c r="B16">
        <f t="shared" si="0"/>
        <v>98.681859521988414</v>
      </c>
      <c r="C16">
        <v>99.738864750017541</v>
      </c>
      <c r="D16">
        <v>99.803030140011629</v>
      </c>
      <c r="E16">
        <v>100</v>
      </c>
      <c r="F16">
        <v>88.535746253925097</v>
      </c>
      <c r="H16">
        <v>96.628789615861464</v>
      </c>
      <c r="I16">
        <v>100</v>
      </c>
      <c r="J16">
        <v>100</v>
      </c>
      <c r="K16">
        <v>100</v>
      </c>
      <c r="L16">
        <v>100</v>
      </c>
      <c r="M16">
        <v>100</v>
      </c>
      <c r="N16">
        <v>100</v>
      </c>
      <c r="O16">
        <v>97.358753255207972</v>
      </c>
      <c r="Q16">
        <v>100</v>
      </c>
      <c r="R16">
        <v>97.712168982513703</v>
      </c>
      <c r="S16">
        <v>99.343537023674983</v>
      </c>
      <c r="U16">
        <v>99.874910268095263</v>
      </c>
      <c r="V16">
        <v>94.488313687950409</v>
      </c>
      <c r="W16">
        <v>100</v>
      </c>
      <c r="X16">
        <v>97.516795506487</v>
      </c>
      <c r="Y16">
        <v>100</v>
      </c>
      <c r="Z16">
        <v>100</v>
      </c>
      <c r="AA16">
        <v>100</v>
      </c>
    </row>
    <row r="17" spans="1:56" x14ac:dyDescent="0.45">
      <c r="A17">
        <v>2001</v>
      </c>
      <c r="B17">
        <f t="shared" si="0"/>
        <v>97.46275402163262</v>
      </c>
      <c r="C17">
        <v>91.549510483351128</v>
      </c>
      <c r="D17">
        <v>99.05518675740494</v>
      </c>
      <c r="E17">
        <v>99.052450362769363</v>
      </c>
      <c r="F17">
        <v>98.980674480758637</v>
      </c>
      <c r="H17">
        <v>88.763701882109402</v>
      </c>
      <c r="I17">
        <v>98.110724544727148</v>
      </c>
      <c r="J17">
        <v>98.327420347762086</v>
      </c>
      <c r="K17">
        <v>99.347945320074345</v>
      </c>
      <c r="L17">
        <v>99.300428894215983</v>
      </c>
      <c r="M17">
        <v>99.128868929408739</v>
      </c>
      <c r="N17">
        <v>98.42821737488562</v>
      </c>
      <c r="O17">
        <v>100</v>
      </c>
      <c r="Q17">
        <v>99.461250912784223</v>
      </c>
      <c r="R17">
        <v>95.389404019088005</v>
      </c>
      <c r="S17">
        <v>97.48694350088816</v>
      </c>
      <c r="T17">
        <v>95.801119188605838</v>
      </c>
      <c r="U17">
        <v>98.506411931092202</v>
      </c>
      <c r="V17">
        <v>100</v>
      </c>
      <c r="W17">
        <v>99.28841632487449</v>
      </c>
      <c r="X17">
        <v>86.454271657336506</v>
      </c>
      <c r="Y17">
        <v>100</v>
      </c>
      <c r="Z17">
        <v>100</v>
      </c>
      <c r="AA17">
        <v>99.210395585413636</v>
      </c>
    </row>
    <row r="18" spans="1:56" x14ac:dyDescent="0.45">
      <c r="A18">
        <v>2002</v>
      </c>
      <c r="B18">
        <f t="shared" si="0"/>
        <v>98.752762271475859</v>
      </c>
      <c r="C18">
        <v>99.754077461188146</v>
      </c>
      <c r="D18">
        <v>100</v>
      </c>
      <c r="E18">
        <v>99.722913073637628</v>
      </c>
      <c r="F18">
        <v>98.737617482553276</v>
      </c>
      <c r="H18">
        <v>100</v>
      </c>
      <c r="I18">
        <v>99.319874479388005</v>
      </c>
      <c r="J18">
        <v>99.68197959176274</v>
      </c>
      <c r="K18">
        <v>99.841625595215618</v>
      </c>
      <c r="L18">
        <v>100</v>
      </c>
      <c r="M18">
        <v>99.153332056426351</v>
      </c>
      <c r="N18">
        <v>99.830060383131752</v>
      </c>
      <c r="O18">
        <v>100</v>
      </c>
      <c r="Q18">
        <v>99.681675907166152</v>
      </c>
      <c r="R18">
        <v>98.065921123185376</v>
      </c>
      <c r="S18">
        <v>100</v>
      </c>
      <c r="T18">
        <v>100</v>
      </c>
      <c r="U18">
        <v>99.462323588077197</v>
      </c>
      <c r="V18">
        <v>99.769709250942014</v>
      </c>
      <c r="W18">
        <v>99.850730684602809</v>
      </c>
      <c r="X18">
        <v>98.867097732656873</v>
      </c>
      <c r="Y18">
        <v>98.925482502324357</v>
      </c>
      <c r="Z18">
        <v>95.164478615543345</v>
      </c>
      <c r="AA18">
        <v>85.484632716142698</v>
      </c>
    </row>
    <row r="19" spans="1:56" x14ac:dyDescent="0.45">
      <c r="A19">
        <v>2003</v>
      </c>
      <c r="B19">
        <f t="shared" si="0"/>
        <v>98.823822390046089</v>
      </c>
      <c r="C19">
        <v>100</v>
      </c>
      <c r="D19">
        <v>98.386476569319683</v>
      </c>
      <c r="E19">
        <v>98.331858518620081</v>
      </c>
      <c r="F19">
        <v>100</v>
      </c>
      <c r="H19">
        <v>99.583696201961629</v>
      </c>
      <c r="I19">
        <v>99.205145919032148</v>
      </c>
      <c r="J19">
        <v>98.687409956264744</v>
      </c>
      <c r="K19">
        <v>98.947448838663036</v>
      </c>
      <c r="L19">
        <v>99.54752760911505</v>
      </c>
      <c r="M19">
        <v>98.125496299827006</v>
      </c>
      <c r="N19">
        <v>98.487947083738874</v>
      </c>
      <c r="O19">
        <v>100</v>
      </c>
      <c r="Q19">
        <v>99.053570957553873</v>
      </c>
      <c r="R19">
        <v>100</v>
      </c>
      <c r="S19">
        <v>100</v>
      </c>
      <c r="T19">
        <v>99.489371775892621</v>
      </c>
      <c r="U19">
        <v>98.612018470304292</v>
      </c>
      <c r="V19">
        <v>100</v>
      </c>
      <c r="W19">
        <v>98.340641396853968</v>
      </c>
      <c r="X19">
        <v>100</v>
      </c>
      <c r="Y19">
        <v>96.839570169044265</v>
      </c>
      <c r="Z19">
        <v>99.027742036281907</v>
      </c>
      <c r="AA19">
        <v>92.281993168587078</v>
      </c>
    </row>
    <row r="20" spans="1:56" x14ac:dyDescent="0.45">
      <c r="A20">
        <v>2004</v>
      </c>
      <c r="B20">
        <f t="shared" si="0"/>
        <v>82.009378814788121</v>
      </c>
      <c r="C20">
        <v>69.288798308006804</v>
      </c>
      <c r="D20">
        <v>80.564839391393008</v>
      </c>
      <c r="E20">
        <v>81.767513438689406</v>
      </c>
      <c r="F20">
        <v>89.332739306004797</v>
      </c>
      <c r="H20">
        <v>81.868292697351507</v>
      </c>
      <c r="I20">
        <v>79.984115636075302</v>
      </c>
      <c r="J20">
        <v>80.629745919643298</v>
      </c>
      <c r="K20">
        <v>80.940143096583697</v>
      </c>
      <c r="L20">
        <v>78.743886005712596</v>
      </c>
      <c r="M20">
        <v>81.021693807515504</v>
      </c>
      <c r="N20">
        <v>82.560791996914105</v>
      </c>
      <c r="O20">
        <v>82.130215791482996</v>
      </c>
      <c r="Q20">
        <v>80.947317229357296</v>
      </c>
      <c r="R20">
        <v>72.217639877615298</v>
      </c>
      <c r="S20">
        <v>85.672384301585197</v>
      </c>
      <c r="T20">
        <v>76.813025218641897</v>
      </c>
      <c r="U20">
        <v>80.835964908313699</v>
      </c>
      <c r="V20">
        <v>90.50070688089292</v>
      </c>
      <c r="W20">
        <v>82.075946582531301</v>
      </c>
      <c r="X20">
        <v>76.913861368039392</v>
      </c>
      <c r="Y20">
        <v>88.201610005516997</v>
      </c>
      <c r="Z20">
        <v>84.098110043650493</v>
      </c>
      <c r="AA20">
        <v>99.106370928609593</v>
      </c>
    </row>
    <row r="21" spans="1:56" x14ac:dyDescent="0.45">
      <c r="A21">
        <v>2005</v>
      </c>
      <c r="B21">
        <f t="shared" si="0"/>
        <v>59.015242553444423</v>
      </c>
      <c r="C21">
        <v>54.598004267236</v>
      </c>
      <c r="D21">
        <v>54.985938234421397</v>
      </c>
      <c r="E21">
        <v>55.410671857734997</v>
      </c>
      <c r="F21">
        <v>76.745473714442696</v>
      </c>
      <c r="H21">
        <v>45.424366864896697</v>
      </c>
      <c r="I21">
        <v>57.0610797262513</v>
      </c>
      <c r="J21">
        <v>52.819919147258702</v>
      </c>
      <c r="K21">
        <v>54.7730154021638</v>
      </c>
      <c r="L21">
        <v>54.5582757940373</v>
      </c>
      <c r="M21">
        <v>54.988496512327302</v>
      </c>
      <c r="N21">
        <v>52.472372684908599</v>
      </c>
      <c r="O21">
        <v>73.006939470893599</v>
      </c>
      <c r="Q21">
        <v>55.756192736289698</v>
      </c>
      <c r="R21">
        <v>61.910687753956999</v>
      </c>
      <c r="S21">
        <v>62.142044772175197</v>
      </c>
      <c r="T21">
        <v>54.8050011695263</v>
      </c>
      <c r="U21">
        <v>52.516968423336401</v>
      </c>
      <c r="V21">
        <v>49.834170880836901</v>
      </c>
      <c r="W21">
        <v>52.492423327755603</v>
      </c>
      <c r="X21">
        <v>54.684674123927998</v>
      </c>
      <c r="Y21">
        <v>64.692273176258908</v>
      </c>
      <c r="Z21">
        <v>61.671588688585402</v>
      </c>
      <c r="AA21">
        <v>100</v>
      </c>
    </row>
    <row r="22" spans="1:56" x14ac:dyDescent="0.45">
      <c r="A22">
        <v>2006</v>
      </c>
      <c r="B22">
        <f t="shared" si="0"/>
        <v>76.348197134965616</v>
      </c>
      <c r="C22">
        <v>68.316405041007201</v>
      </c>
      <c r="D22">
        <v>74.997746809753892</v>
      </c>
      <c r="E22">
        <v>75.650549520127697</v>
      </c>
      <c r="F22">
        <v>83.971982869431997</v>
      </c>
      <c r="H22">
        <v>61.3454304802462</v>
      </c>
      <c r="I22">
        <v>75.198195482900104</v>
      </c>
      <c r="J22">
        <v>74.008815369001695</v>
      </c>
      <c r="K22">
        <v>75.313587149837701</v>
      </c>
      <c r="L22">
        <v>75.583166318408701</v>
      </c>
      <c r="M22">
        <v>73.369898057484107</v>
      </c>
      <c r="N22">
        <v>74.646071989264101</v>
      </c>
      <c r="O22">
        <v>85.670650263023305</v>
      </c>
      <c r="Q22">
        <v>76.087588061762602</v>
      </c>
      <c r="R22">
        <v>90.94004147045365</v>
      </c>
      <c r="S22">
        <v>74.961540985027298</v>
      </c>
      <c r="T22">
        <v>61.950748226317103</v>
      </c>
      <c r="U22">
        <v>72.921810996176305</v>
      </c>
      <c r="V22">
        <v>69.315176908815005</v>
      </c>
      <c r="W22">
        <v>73.163814277901196</v>
      </c>
      <c r="X22">
        <v>73.884369998660802</v>
      </c>
      <c r="Y22">
        <v>84.186284258449405</v>
      </c>
      <c r="Z22">
        <v>81.317187501250402</v>
      </c>
      <c r="AA22">
        <v>99.20747206890907</v>
      </c>
    </row>
    <row r="23" spans="1:56" x14ac:dyDescent="0.45">
      <c r="A23">
        <v>2007</v>
      </c>
      <c r="B23">
        <f t="shared" si="0"/>
        <v>86.555158821602944</v>
      </c>
      <c r="C23">
        <v>58.986132409316902</v>
      </c>
      <c r="D23">
        <v>96.951469514793075</v>
      </c>
      <c r="E23">
        <v>96.940584984761102</v>
      </c>
      <c r="F23">
        <v>90.896015592429933</v>
      </c>
      <c r="G23">
        <v>100</v>
      </c>
      <c r="H23">
        <v>95.227809948608623</v>
      </c>
      <c r="I23">
        <v>94.898617303193063</v>
      </c>
      <c r="J23">
        <v>97.19397157270437</v>
      </c>
      <c r="K23">
        <v>97.387945110446879</v>
      </c>
      <c r="L23">
        <v>97.800112321390216</v>
      </c>
      <c r="M23">
        <v>93.014058098330707</v>
      </c>
      <c r="N23">
        <v>95.854886843439786</v>
      </c>
      <c r="O23">
        <v>64.978246481128508</v>
      </c>
      <c r="Q23">
        <v>97.288225175506454</v>
      </c>
      <c r="R23">
        <v>51.918316916106299</v>
      </c>
      <c r="S23">
        <v>77.617281342252909</v>
      </c>
      <c r="T23">
        <v>63.247822061992302</v>
      </c>
      <c r="U23">
        <v>96.357072007399395</v>
      </c>
      <c r="V23">
        <v>44.383430925490401</v>
      </c>
      <c r="W23">
        <v>96.982689443355895</v>
      </c>
      <c r="X23">
        <v>89.525305859135699</v>
      </c>
      <c r="Y23">
        <v>99.034023038804463</v>
      </c>
      <c r="Z23">
        <v>92.307197913899643</v>
      </c>
      <c r="AA23">
        <v>88.532596853983705</v>
      </c>
    </row>
    <row r="24" spans="1:56" x14ac:dyDescent="0.45">
      <c r="A24">
        <v>2008</v>
      </c>
      <c r="B24">
        <f t="shared" si="0"/>
        <v>76.999547424235359</v>
      </c>
      <c r="C24">
        <v>49.234764118420102</v>
      </c>
      <c r="D24">
        <v>85.757226503418394</v>
      </c>
      <c r="E24">
        <v>84.323687379934199</v>
      </c>
      <c r="F24">
        <v>54.881079428867302</v>
      </c>
      <c r="G24">
        <v>99.788566260169446</v>
      </c>
      <c r="H24">
        <v>74.941942858541694</v>
      </c>
      <c r="I24">
        <v>76.022397644329303</v>
      </c>
      <c r="J24">
        <v>84.766197964316802</v>
      </c>
      <c r="K24">
        <v>84.608868284807301</v>
      </c>
      <c r="L24">
        <v>85.8136891064038</v>
      </c>
      <c r="M24">
        <v>84.987665178524708</v>
      </c>
      <c r="N24">
        <v>81.6376145861758</v>
      </c>
      <c r="O24">
        <v>74.329400500475302</v>
      </c>
      <c r="Q24">
        <v>85.351084366048994</v>
      </c>
      <c r="R24">
        <v>44.861808750705002</v>
      </c>
      <c r="S24">
        <v>75.450972785076402</v>
      </c>
      <c r="T24">
        <v>60.062082908636697</v>
      </c>
      <c r="U24">
        <v>83.469769284261801</v>
      </c>
      <c r="V24">
        <v>53.1505790408821</v>
      </c>
      <c r="W24">
        <v>83.939903454220399</v>
      </c>
      <c r="X24">
        <v>69.204487820301097</v>
      </c>
      <c r="Y24">
        <v>100</v>
      </c>
      <c r="Z24">
        <v>77.970641066539699</v>
      </c>
      <c r="AA24">
        <v>93.434708890592646</v>
      </c>
    </row>
    <row r="25" spans="1:56" x14ac:dyDescent="0.45">
      <c r="A25">
        <v>2009</v>
      </c>
      <c r="B25">
        <f t="shared" si="0"/>
        <v>62.896689192775</v>
      </c>
      <c r="C25">
        <v>39.468115175617498</v>
      </c>
      <c r="D25">
        <v>66.132267227248008</v>
      </c>
      <c r="E25">
        <v>64.116030474267703</v>
      </c>
      <c r="F25">
        <v>59.142253071169897</v>
      </c>
      <c r="G25">
        <v>100</v>
      </c>
      <c r="H25">
        <v>47.782927952831002</v>
      </c>
      <c r="I25">
        <v>61.659929328733497</v>
      </c>
      <c r="J25">
        <v>66.571500177500198</v>
      </c>
      <c r="K25">
        <v>66.910500503190903</v>
      </c>
      <c r="L25">
        <v>69.949954837685695</v>
      </c>
      <c r="M25">
        <v>58.073054009734797</v>
      </c>
      <c r="N25">
        <v>59.274505747880298</v>
      </c>
      <c r="O25">
        <v>99.402873716908246</v>
      </c>
      <c r="Q25">
        <v>65.639626592475793</v>
      </c>
      <c r="R25">
        <v>41.440488795436899</v>
      </c>
      <c r="S25">
        <v>50.824243068824899</v>
      </c>
      <c r="T25">
        <v>37.328185538859799</v>
      </c>
      <c r="U25">
        <v>61.044869730812501</v>
      </c>
      <c r="V25">
        <v>48.322033545841698</v>
      </c>
      <c r="W25">
        <v>62.962711681255598</v>
      </c>
      <c r="X25">
        <v>42.6764586202845</v>
      </c>
      <c r="Y25">
        <v>80.805649635871404</v>
      </c>
      <c r="Z25">
        <v>71.302340000828096</v>
      </c>
      <c r="AA25">
        <v>88.690021193341295</v>
      </c>
    </row>
    <row r="26" spans="1:56" x14ac:dyDescent="0.45">
      <c r="A26">
        <v>2010</v>
      </c>
      <c r="B26">
        <f t="shared" si="0"/>
        <v>59.315693542428818</v>
      </c>
      <c r="C26">
        <v>39.855481885579401</v>
      </c>
      <c r="D26">
        <v>58.259221287066502</v>
      </c>
      <c r="E26">
        <v>51.616687105606701</v>
      </c>
      <c r="F26">
        <v>55.1583101519225</v>
      </c>
      <c r="G26">
        <v>99.652809542749111</v>
      </c>
      <c r="H26">
        <v>46.491204357043699</v>
      </c>
      <c r="I26">
        <v>64.721276052944503</v>
      </c>
      <c r="J26">
        <v>59.459191533254703</v>
      </c>
      <c r="K26">
        <v>61.102110820259902</v>
      </c>
      <c r="L26">
        <v>65.83992763973859</v>
      </c>
      <c r="M26">
        <v>52.045009479893103</v>
      </c>
      <c r="N26">
        <v>43.373320483160299</v>
      </c>
      <c r="O26">
        <v>92.856769630109511</v>
      </c>
      <c r="P26">
        <v>76.688584422500995</v>
      </c>
      <c r="Q26">
        <v>61.284389993087899</v>
      </c>
      <c r="R26">
        <v>45.759886781438098</v>
      </c>
      <c r="S26">
        <v>38.810672090191098</v>
      </c>
      <c r="T26">
        <v>26.164412744609507</v>
      </c>
      <c r="U26">
        <v>56.011676670584599</v>
      </c>
      <c r="V26">
        <v>45.667290891795297</v>
      </c>
      <c r="W26">
        <v>46.952643462217999</v>
      </c>
      <c r="X26">
        <v>40.399456251610999</v>
      </c>
      <c r="Y26">
        <v>86.139418373818899</v>
      </c>
      <c r="Z26">
        <v>73.829984680336793</v>
      </c>
      <c r="AA26">
        <v>94.752602229199766</v>
      </c>
    </row>
    <row r="27" spans="1:56" x14ac:dyDescent="0.45">
      <c r="A27">
        <v>2011</v>
      </c>
      <c r="B27">
        <f t="shared" si="0"/>
        <v>59.518091195651294</v>
      </c>
      <c r="C27">
        <v>40.0793055100591</v>
      </c>
      <c r="D27">
        <v>49.381528507509202</v>
      </c>
      <c r="E27">
        <v>43.798152727220803</v>
      </c>
      <c r="F27">
        <v>63.6850006222407</v>
      </c>
      <c r="G27">
        <v>100</v>
      </c>
      <c r="H27">
        <v>42.642878949032401</v>
      </c>
      <c r="I27">
        <v>58.404041829315602</v>
      </c>
      <c r="J27">
        <v>51.053651664524303</v>
      </c>
      <c r="K27">
        <v>47.934253003695297</v>
      </c>
      <c r="L27">
        <v>55.8623151572802</v>
      </c>
      <c r="M27">
        <v>74.519357389675704</v>
      </c>
      <c r="N27">
        <v>59.825741515299299</v>
      </c>
      <c r="O27">
        <v>100</v>
      </c>
      <c r="P27">
        <v>53.115620577559604</v>
      </c>
      <c r="Q27">
        <v>52.510481586847398</v>
      </c>
      <c r="R27">
        <v>43.212706498154098</v>
      </c>
      <c r="S27">
        <v>43.358948528945497</v>
      </c>
      <c r="T27">
        <v>30.6290187573846</v>
      </c>
      <c r="U27">
        <v>77.201205714143697</v>
      </c>
      <c r="V27">
        <v>43.799228017045202</v>
      </c>
      <c r="W27">
        <v>59.399314315175999</v>
      </c>
      <c r="X27">
        <v>44.266640740605901</v>
      </c>
      <c r="Y27">
        <v>96.268200672213965</v>
      </c>
      <c r="Z27">
        <v>74.718887212357203</v>
      </c>
      <c r="AA27">
        <v>82.285800394996599</v>
      </c>
    </row>
    <row r="28" spans="1:56" x14ac:dyDescent="0.45">
      <c r="A28">
        <v>2012</v>
      </c>
      <c r="B28">
        <f t="shared" si="0"/>
        <v>53.754611643054986</v>
      </c>
      <c r="C28">
        <v>58.823337632913301</v>
      </c>
      <c r="D28">
        <v>36.538253865607501</v>
      </c>
      <c r="E28">
        <v>36.058799188267997</v>
      </c>
      <c r="F28">
        <v>61.179744152515497</v>
      </c>
      <c r="G28">
        <v>100</v>
      </c>
      <c r="H28">
        <v>40.476159530632799</v>
      </c>
      <c r="I28">
        <v>46.7024028754768</v>
      </c>
      <c r="J28">
        <v>45.472498280844</v>
      </c>
      <c r="K28">
        <v>35.492967552888601</v>
      </c>
      <c r="L28">
        <v>46.362586327930401</v>
      </c>
      <c r="M28">
        <v>67.00394380462879</v>
      </c>
      <c r="N28">
        <v>31.972474453942894</v>
      </c>
      <c r="O28">
        <v>95.089615660781234</v>
      </c>
      <c r="P28">
        <v>52.337227069327803</v>
      </c>
      <c r="Q28">
        <v>40.572773954538697</v>
      </c>
      <c r="R28">
        <v>48.100197732213203</v>
      </c>
      <c r="S28">
        <v>55.226303430711702</v>
      </c>
      <c r="T28">
        <v>32.524555776168199</v>
      </c>
      <c r="U28">
        <v>79.633407385715401</v>
      </c>
      <c r="V28">
        <v>45.5208155958926</v>
      </c>
      <c r="W28">
        <v>37.368333660767803</v>
      </c>
      <c r="X28">
        <v>57.614956994312799</v>
      </c>
      <c r="Y28">
        <v>43.862353879115702</v>
      </c>
      <c r="Z28">
        <v>69.623812468938809</v>
      </c>
      <c r="AA28">
        <v>80.307769802242305</v>
      </c>
    </row>
    <row r="30" spans="1:56" x14ac:dyDescent="0.45">
      <c r="A30" t="s">
        <v>153</v>
      </c>
      <c r="B30" s="7">
        <f t="array" ref="B30:B31">LINEST(B2:B28,,TRUE, TRUE)</f>
        <v>-0.95774922689567354</v>
      </c>
      <c r="C30" s="7">
        <f t="array" ref="C30:C31">LINEST(C3:C28,,TRUE, TRUE)</f>
        <v>-2.2007938056120331</v>
      </c>
      <c r="D30" s="7">
        <f t="array" ref="D30:D31">LINEST(D2:D28,,TRUE, TRUE)</f>
        <v>-0.9391541869421387</v>
      </c>
      <c r="E30" s="7">
        <f t="array" ref="E30:E31">LINEST(E2:E28,,TRUE, TRUE)</f>
        <v>-1.1823955540126514</v>
      </c>
      <c r="F30" s="7">
        <f t="array" ref="F30:F31">LINEST(F2:F28,,TRUE,TRUE)</f>
        <v>-1.4843665560769141</v>
      </c>
      <c r="G30" s="7">
        <f t="array" ref="G30:G31">LINEST(G23:G28,,TRUE, TRUE)</f>
        <v>8.2031646354506216E-3</v>
      </c>
      <c r="H30" s="7">
        <f t="array" ref="H30:H31">LINEST(H16:H28, , TRUE, TRUE)</f>
        <v>-4.9505859290652854</v>
      </c>
      <c r="I30" s="7">
        <f t="array" ref="I30:I31">LINEST(I24:I28,,TRUE,TRUE)</f>
        <v>-6.1895877037122888</v>
      </c>
      <c r="J30" s="7">
        <f t="array" ref="J30:J31">LINEST(J7:J28,,TRUE, TRUE)</f>
        <v>-1.6751447757770155</v>
      </c>
      <c r="K30" s="7">
        <f t="array" ref="K30:K31">LINEST(K17:K28,,TRUE,TRUE)</f>
        <v>-4.8708208784964064</v>
      </c>
      <c r="L30" s="7">
        <f t="array" ref="L30:L31">LINEST(L2:L28,,TRUE, TRUE)</f>
        <v>-0.56599646864630182</v>
      </c>
      <c r="M30" s="7">
        <f t="array" ref="M30:M31">LINEST(M3:M28,,TRUE,TRUE)</f>
        <v>-1.0204262226774181</v>
      </c>
      <c r="N30" s="7">
        <f t="array" ref="N30:N31">LINEST(N7:N28,,TRUE, TRUE)</f>
        <v>-2.0637153133230646</v>
      </c>
      <c r="O30" s="7">
        <f t="array" ref="O30:O31">LINEST(O10:O28, , TRUE, TRUE)</f>
        <v>-0.76637888702237145</v>
      </c>
      <c r="P30" s="7">
        <f t="array" ref="P30:P31">LINEST(P26:P28,,TRUE, TRUE)</f>
        <v>-12.1756786765866</v>
      </c>
      <c r="Q30" s="7">
        <f t="array" ref="Q30:Q31">LINEST(Q13:Q28, , TRUE, TRUE)</f>
        <v>-3.4543331373069774</v>
      </c>
      <c r="R30" s="7">
        <f t="array" ref="R30:R31">LINEST(R5:R28, , TRUE, TRUE)</f>
        <v>-2.5548445789892833</v>
      </c>
      <c r="S30" s="7">
        <f t="array" ref="S30:S31">LINEST(S5:S28,,TRUE, TRUE)</f>
        <v>-1.8115837053369299</v>
      </c>
      <c r="T30" s="7">
        <f t="array" ref="T30:T31">LINEST(T17:T28,,TRUE,TRUE)</f>
        <v>-7.0419986758225139</v>
      </c>
      <c r="U30" s="7">
        <f t="array" ref="U30:U31">LINEST(U9:U28,,TRUE,TRUE)</f>
        <v>-1.6698495417703885</v>
      </c>
      <c r="V30" s="7">
        <f t="array" ref="V30:V31">LINEST(V16:V28,,TRUE,TRUE)</f>
        <v>-5.6395792137447867</v>
      </c>
      <c r="W30" s="7">
        <f t="array" ref="W30:W31">LINEST(W5:W28,,TRUE,TRUE)</f>
        <v>-1.7856650318319249</v>
      </c>
      <c r="X30" s="7">
        <f t="array" ref="X30:X31">LINEST(X10:X28, , TRUE, TRUE)</f>
        <v>-3.2976407246001012</v>
      </c>
      <c r="Y30" s="7">
        <f t="array" ref="Y30:Y31">LINEST(Y2:Y28,,TRUE, TRUE)</f>
        <v>-0.15287275133112427</v>
      </c>
      <c r="Z30" s="7">
        <f t="array" ref="Z30:Z31">LINEST(Z2:Z28,,TRUE, TRUE)</f>
        <v>-0.63528246840377223</v>
      </c>
      <c r="AA30" s="7">
        <f t="array" ref="AA30:AA31">LINEST(AA12:AA28,,TRUE, TRUE)</f>
        <v>-0.70177616737935766</v>
      </c>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row>
    <row r="31" spans="1:56" x14ac:dyDescent="0.45">
      <c r="A31" t="s">
        <v>154</v>
      </c>
      <c r="B31" s="7">
        <v>0.36508987454414815</v>
      </c>
      <c r="C31" s="7">
        <v>0.37925659487160174</v>
      </c>
      <c r="D31" s="7">
        <v>0.46680992151540929</v>
      </c>
      <c r="E31" s="7">
        <v>0.45844637859095394</v>
      </c>
      <c r="F31" s="7">
        <v>0.24393665721851579</v>
      </c>
      <c r="G31" s="7">
        <v>4.0010296161476187E-2</v>
      </c>
      <c r="H31" s="7">
        <v>1.1204125300900778</v>
      </c>
      <c r="I31" s="7">
        <v>1.4915996802422817</v>
      </c>
      <c r="J31" s="7">
        <v>0.5432359779886371</v>
      </c>
      <c r="K31" s="7">
        <v>1.1767568456665753</v>
      </c>
      <c r="L31" s="7">
        <v>0.49942165535053068</v>
      </c>
      <c r="M31" s="7">
        <v>0.35193543887538131</v>
      </c>
      <c r="N31" s="7">
        <v>0.60941806009195909</v>
      </c>
      <c r="O31" s="7">
        <v>0.43829427881044358</v>
      </c>
      <c r="P31" s="7">
        <v>6.5802256599805711</v>
      </c>
      <c r="Q31" s="7">
        <v>0.67530083542162345</v>
      </c>
      <c r="R31" s="7">
        <v>0.41718364547037229</v>
      </c>
      <c r="S31" s="7">
        <v>0.46183364932070603</v>
      </c>
      <c r="T31" s="7">
        <v>0.80241408739655362</v>
      </c>
      <c r="U31" s="7">
        <v>0.48233498898718541</v>
      </c>
      <c r="V31" s="7">
        <v>0.88376358297393864</v>
      </c>
      <c r="W31" s="7">
        <v>0.43742566389652865</v>
      </c>
      <c r="X31" s="7">
        <v>0.52092375068263352</v>
      </c>
      <c r="Y31" s="7">
        <v>0.38858815724433182</v>
      </c>
      <c r="Z31" s="7">
        <v>0.29644913791470029</v>
      </c>
      <c r="AA31" s="7">
        <v>0.27975016835728717</v>
      </c>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row>
    <row r="32" spans="1:56" x14ac:dyDescent="0.45">
      <c r="A32" t="s">
        <v>155</v>
      </c>
      <c r="B32" s="7">
        <f>B30/B31</f>
        <v>-2.6233245391741442</v>
      </c>
      <c r="C32" s="7">
        <f t="shared" ref="C32:AA32" si="1">C30/C31</f>
        <v>-5.8029150590172787</v>
      </c>
      <c r="D32" s="7">
        <f t="shared" si="1"/>
        <v>-2.0118556689912546</v>
      </c>
      <c r="E32" s="7">
        <f t="shared" si="1"/>
        <v>-2.5791359889171179</v>
      </c>
      <c r="F32" s="7">
        <f t="shared" si="1"/>
        <v>-6.0850491803994622</v>
      </c>
      <c r="G32" s="7">
        <f t="shared" si="1"/>
        <v>0.20502634127834871</v>
      </c>
      <c r="H32" s="7">
        <f t="shared" si="1"/>
        <v>-4.4185385258653556</v>
      </c>
      <c r="I32" s="7">
        <f t="shared" si="1"/>
        <v>-4.149630618522866</v>
      </c>
      <c r="J32" s="7">
        <f t="shared" si="1"/>
        <v>-3.0836410761660829</v>
      </c>
      <c r="K32" s="7">
        <f t="shared" si="1"/>
        <v>-4.1391906037626018</v>
      </c>
      <c r="L32" s="7">
        <f t="shared" si="1"/>
        <v>-1.1333038176909731</v>
      </c>
      <c r="M32" s="7">
        <f t="shared" si="1"/>
        <v>-2.8994699310140977</v>
      </c>
      <c r="N32" s="7">
        <f t="shared" si="1"/>
        <v>-3.3863704548100477</v>
      </c>
      <c r="O32" s="7">
        <f t="shared" si="1"/>
        <v>-1.7485486899403953</v>
      </c>
      <c r="P32" s="7">
        <f t="shared" si="1"/>
        <v>-1.8503436364859485</v>
      </c>
      <c r="Q32" s="7">
        <f t="shared" si="1"/>
        <v>-5.1152507980391695</v>
      </c>
      <c r="R32" s="7">
        <f t="shared" si="1"/>
        <v>-6.1240286064155507</v>
      </c>
      <c r="S32" s="7">
        <f t="shared" si="1"/>
        <v>-3.9225892439875722</v>
      </c>
      <c r="T32" s="7">
        <f t="shared" si="1"/>
        <v>-8.7760157584849985</v>
      </c>
      <c r="U32" s="7">
        <f t="shared" si="1"/>
        <v>-3.4620120453562051</v>
      </c>
      <c r="V32" s="7">
        <f t="shared" si="1"/>
        <v>-6.3813211161825985</v>
      </c>
      <c r="W32" s="7">
        <f t="shared" si="1"/>
        <v>-4.0822136861506078</v>
      </c>
      <c r="X32" s="7">
        <f t="shared" si="1"/>
        <v>-6.3303712304896402</v>
      </c>
      <c r="Y32" s="7">
        <f t="shared" si="1"/>
        <v>-0.39340558501633072</v>
      </c>
      <c r="Z32" s="7">
        <f t="shared" si="1"/>
        <v>-2.1429728987323524</v>
      </c>
      <c r="AA32" s="7">
        <f t="shared" si="1"/>
        <v>-2.5085817517116689</v>
      </c>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row>
    <row r="34" spans="1:56" x14ac:dyDescent="0.45">
      <c r="A34" t="s">
        <v>157</v>
      </c>
      <c r="B34" s="8">
        <f t="array" ref="B34">MATCH(TRUE, B2:B28&lt;&gt;"",0)</f>
        <v>1</v>
      </c>
      <c r="C34" s="8">
        <f t="array" ref="C34">MATCH(TRUE, C2:C28&lt;&gt;"",0)</f>
        <v>2</v>
      </c>
      <c r="D34" s="8">
        <f t="array" ref="D34">MATCH(TRUE, D2:D28&lt;&gt;"",0)</f>
        <v>1</v>
      </c>
      <c r="E34" s="8">
        <f t="array" ref="E34">MATCH(TRUE, E2:E28&lt;&gt;"",0)</f>
        <v>1</v>
      </c>
      <c r="F34" s="8">
        <f t="array" ref="F34">MATCH(TRUE, F2:F28&lt;&gt;"",0)</f>
        <v>1</v>
      </c>
      <c r="G34" s="8">
        <f t="array" ref="G34">MATCH(TRUE, G2:G28&lt;&gt;"",0)</f>
        <v>22</v>
      </c>
      <c r="H34" s="8">
        <f t="array" ref="H34">MATCH(TRUE, H2:H28&lt;&gt;"",0)</f>
        <v>15</v>
      </c>
      <c r="I34" s="8">
        <f t="array" ref="I34">MATCH(TRUE, I2:I28&lt;&gt;"",0)</f>
        <v>1</v>
      </c>
      <c r="J34" s="8">
        <f t="array" ref="J34">MATCH(TRUE, J2:J28&lt;&gt;"",0)</f>
        <v>6</v>
      </c>
      <c r="K34" s="8">
        <f t="array" ref="K34">MATCH(TRUE, K2:K28&lt;&gt;"",0)</f>
        <v>1</v>
      </c>
      <c r="L34" s="8">
        <f t="array" ref="L34">MATCH(TRUE, L2:L28&lt;&gt;"",0)</f>
        <v>1</v>
      </c>
      <c r="M34" s="8">
        <f t="array" ref="M34">MATCH(TRUE, M2:M28&lt;&gt;"",0)</f>
        <v>1</v>
      </c>
      <c r="N34" s="8">
        <f t="array" ref="N34">MATCH(TRUE, N2:N28&lt;&gt;"",0)</f>
        <v>6</v>
      </c>
      <c r="O34" s="8">
        <f t="array" ref="O34">MATCH(TRUE, O2:O28&lt;&gt;"",0)</f>
        <v>1</v>
      </c>
      <c r="P34" s="8">
        <f t="array" ref="P34">MATCH(TRUE, P2:P28&lt;&gt;"",0)</f>
        <v>25</v>
      </c>
      <c r="Q34" s="8">
        <f t="array" ref="Q34">MATCH(TRUE, Q2:Q28&lt;&gt;"",0)</f>
        <v>1</v>
      </c>
      <c r="R34" s="8">
        <f t="array" ref="R34">MATCH(TRUE, R2:R28&lt;&gt;"",0)</f>
        <v>4</v>
      </c>
      <c r="S34" s="8">
        <f t="array" ref="S34">MATCH(TRUE, S2:S28&lt;&gt;"",0)</f>
        <v>4</v>
      </c>
      <c r="T34" s="8">
        <f t="array" ref="T34">MATCH(TRUE, T2:T28&lt;&gt;"",0)</f>
        <v>16</v>
      </c>
      <c r="U34" s="8">
        <f t="array" ref="U34">MATCH(TRUE, U2:U28&lt;&gt;"",0)</f>
        <v>8</v>
      </c>
      <c r="V34" s="8">
        <f t="array" ref="V34">MATCH(TRUE, V2:V28&lt;&gt;"",0)</f>
        <v>15</v>
      </c>
      <c r="W34" s="8">
        <f t="array" ref="W34">MATCH(TRUE, W2:W28&lt;&gt;"",0)</f>
        <v>4</v>
      </c>
      <c r="X34" s="8">
        <f t="array" ref="X34">MATCH(TRUE, X2:X28&lt;&gt;"",0)</f>
        <v>1</v>
      </c>
      <c r="Y34" s="8">
        <f t="array" ref="Y34">MATCH(TRUE, Y2:Y28&lt;&gt;"",0)</f>
        <v>1</v>
      </c>
      <c r="Z34" s="8">
        <f t="array" ref="Z34">MATCH(TRUE, Z2:Z28&lt;&gt;"",0)</f>
        <v>1</v>
      </c>
      <c r="AA34" s="8">
        <f t="array" ref="AA34">MATCH(TRUE, AA2:AA28&lt;&gt;"",0)</f>
        <v>1</v>
      </c>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row>
    <row r="35" spans="1:56" x14ac:dyDescent="0.45">
      <c r="A35" t="s">
        <v>160</v>
      </c>
      <c r="B35">
        <f>IF(B32&lt;-1.96, 1,0)</f>
        <v>1</v>
      </c>
      <c r="C35">
        <f t="shared" ref="C35:AA35" si="2">IF(C32&lt;-1.96, 1,0)</f>
        <v>1</v>
      </c>
      <c r="D35">
        <f t="shared" si="2"/>
        <v>1</v>
      </c>
      <c r="E35">
        <f t="shared" si="2"/>
        <v>1</v>
      </c>
      <c r="F35">
        <f t="shared" si="2"/>
        <v>1</v>
      </c>
      <c r="G35">
        <f t="shared" si="2"/>
        <v>0</v>
      </c>
      <c r="H35">
        <f t="shared" si="2"/>
        <v>1</v>
      </c>
      <c r="I35">
        <f t="shared" si="2"/>
        <v>1</v>
      </c>
      <c r="J35">
        <f t="shared" si="2"/>
        <v>1</v>
      </c>
      <c r="K35">
        <f t="shared" si="2"/>
        <v>1</v>
      </c>
      <c r="L35">
        <f t="shared" si="2"/>
        <v>0</v>
      </c>
      <c r="M35">
        <f t="shared" si="2"/>
        <v>1</v>
      </c>
      <c r="N35">
        <f t="shared" si="2"/>
        <v>1</v>
      </c>
      <c r="O35">
        <f t="shared" si="2"/>
        <v>0</v>
      </c>
      <c r="P35">
        <f t="shared" si="2"/>
        <v>0</v>
      </c>
      <c r="Q35">
        <f t="shared" si="2"/>
        <v>1</v>
      </c>
      <c r="R35">
        <f t="shared" si="2"/>
        <v>1</v>
      </c>
      <c r="S35">
        <f t="shared" si="2"/>
        <v>1</v>
      </c>
      <c r="T35">
        <f t="shared" si="2"/>
        <v>1</v>
      </c>
      <c r="U35">
        <f t="shared" si="2"/>
        <v>1</v>
      </c>
      <c r="V35">
        <f t="shared" si="2"/>
        <v>1</v>
      </c>
      <c r="W35">
        <f t="shared" si="2"/>
        <v>1</v>
      </c>
      <c r="X35">
        <f t="shared" si="2"/>
        <v>1</v>
      </c>
      <c r="Y35">
        <f t="shared" si="2"/>
        <v>0</v>
      </c>
      <c r="Z35">
        <f t="shared" si="2"/>
        <v>1</v>
      </c>
      <c r="AA35">
        <f t="shared" si="2"/>
        <v>1</v>
      </c>
    </row>
    <row r="36" spans="1:56" x14ac:dyDescent="0.45">
      <c r="A36" t="s">
        <v>156</v>
      </c>
      <c r="B36">
        <f>IF(B32&gt;1.96, 1, 0)</f>
        <v>0</v>
      </c>
      <c r="C36">
        <f t="shared" ref="C36:AA36" si="3">IF(C32&gt;1.96, 1, 0)</f>
        <v>0</v>
      </c>
      <c r="D36">
        <f t="shared" si="3"/>
        <v>0</v>
      </c>
      <c r="E36">
        <f t="shared" si="3"/>
        <v>0</v>
      </c>
      <c r="F36">
        <f t="shared" si="3"/>
        <v>0</v>
      </c>
      <c r="G36">
        <f t="shared" si="3"/>
        <v>0</v>
      </c>
      <c r="H36">
        <f t="shared" si="3"/>
        <v>0</v>
      </c>
      <c r="I36">
        <f t="shared" si="3"/>
        <v>0</v>
      </c>
      <c r="J36">
        <f t="shared" si="3"/>
        <v>0</v>
      </c>
      <c r="K36">
        <f t="shared" si="3"/>
        <v>0</v>
      </c>
      <c r="L36">
        <f t="shared" si="3"/>
        <v>0</v>
      </c>
      <c r="M36">
        <f t="shared" si="3"/>
        <v>0</v>
      </c>
      <c r="N36">
        <f t="shared" si="3"/>
        <v>0</v>
      </c>
      <c r="O36">
        <f t="shared" si="3"/>
        <v>0</v>
      </c>
      <c r="P36">
        <f t="shared" si="3"/>
        <v>0</v>
      </c>
      <c r="Q36">
        <f t="shared" si="3"/>
        <v>0</v>
      </c>
      <c r="R36">
        <f t="shared" si="3"/>
        <v>0</v>
      </c>
      <c r="S36">
        <f t="shared" si="3"/>
        <v>0</v>
      </c>
      <c r="T36">
        <f t="shared" si="3"/>
        <v>0</v>
      </c>
      <c r="U36">
        <f t="shared" si="3"/>
        <v>0</v>
      </c>
      <c r="V36">
        <f t="shared" si="3"/>
        <v>0</v>
      </c>
      <c r="W36">
        <f t="shared" si="3"/>
        <v>0</v>
      </c>
      <c r="X36">
        <f t="shared" si="3"/>
        <v>0</v>
      </c>
      <c r="Y36">
        <f t="shared" si="3"/>
        <v>0</v>
      </c>
      <c r="Z36">
        <f t="shared" si="3"/>
        <v>0</v>
      </c>
      <c r="AA36">
        <f t="shared" si="3"/>
        <v>0</v>
      </c>
    </row>
    <row r="37" spans="1:56" x14ac:dyDescent="0.45">
      <c r="A37" t="s">
        <v>158</v>
      </c>
      <c r="B37">
        <f>SUM(C35:CM35)</f>
        <v>20</v>
      </c>
    </row>
    <row r="38" spans="1:56" x14ac:dyDescent="0.45">
      <c r="A38" t="s">
        <v>159</v>
      </c>
      <c r="B38">
        <f>SUM(C36:CM36)</f>
        <v>0</v>
      </c>
    </row>
    <row r="39" spans="1:56" x14ac:dyDescent="0.45">
      <c r="A39" s="10"/>
      <c r="B39" s="11"/>
      <c r="C39" s="12"/>
      <c r="D39" s="9"/>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U38"/>
  <sheetViews>
    <sheetView topLeftCell="A4" workbookViewId="0">
      <selection sqref="A1:XFD1048576"/>
    </sheetView>
  </sheetViews>
  <sheetFormatPr defaultRowHeight="14.25" x14ac:dyDescent="0.45"/>
  <cols>
    <col min="19" max="19" width="9.53125" bestFit="1" customWidth="1"/>
  </cols>
  <sheetData>
    <row r="1" spans="1:21" x14ac:dyDescent="0.45">
      <c r="A1" t="s">
        <v>1</v>
      </c>
      <c r="B1" t="s">
        <v>104</v>
      </c>
      <c r="C1" t="s">
        <v>3</v>
      </c>
      <c r="D1" t="s">
        <v>6</v>
      </c>
      <c r="E1" t="s">
        <v>9</v>
      </c>
      <c r="F1" t="s">
        <v>10</v>
      </c>
      <c r="G1" t="s">
        <v>23</v>
      </c>
      <c r="H1" t="s">
        <v>24</v>
      </c>
      <c r="I1" t="s">
        <v>26</v>
      </c>
      <c r="J1" t="s">
        <v>27</v>
      </c>
      <c r="K1" t="s">
        <v>34</v>
      </c>
      <c r="L1" t="s">
        <v>36</v>
      </c>
      <c r="M1" t="s">
        <v>46</v>
      </c>
      <c r="N1" t="s">
        <v>49</v>
      </c>
      <c r="O1" t="s">
        <v>53</v>
      </c>
      <c r="P1" t="s">
        <v>54</v>
      </c>
      <c r="Q1" t="s">
        <v>67</v>
      </c>
      <c r="R1" t="s">
        <v>70</v>
      </c>
      <c r="S1" t="s">
        <v>80</v>
      </c>
      <c r="T1" t="s">
        <v>83</v>
      </c>
      <c r="U1" t="s">
        <v>84</v>
      </c>
    </row>
    <row r="2" spans="1:21" x14ac:dyDescent="0.45">
      <c r="A2">
        <v>1986</v>
      </c>
      <c r="B2">
        <f>AVERAGE(C2:U2)</f>
        <v>85.792220131284751</v>
      </c>
      <c r="C2">
        <v>100</v>
      </c>
      <c r="O2">
        <v>55.096007792157003</v>
      </c>
      <c r="T2">
        <v>88.072872732982006</v>
      </c>
      <c r="U2">
        <v>100</v>
      </c>
    </row>
    <row r="3" spans="1:21" x14ac:dyDescent="0.45">
      <c r="A3">
        <v>1987</v>
      </c>
      <c r="B3">
        <f t="shared" ref="B3:B28" si="0">AVERAGE(C3:U3)</f>
        <v>90.703792246359541</v>
      </c>
      <c r="C3">
        <v>92.233942163990392</v>
      </c>
      <c r="O3">
        <v>95.839155453238888</v>
      </c>
      <c r="T3">
        <v>79.040330672495202</v>
      </c>
      <c r="U3">
        <v>95.701740695713696</v>
      </c>
    </row>
    <row r="4" spans="1:21" x14ac:dyDescent="0.45">
      <c r="A4">
        <v>1988</v>
      </c>
      <c r="B4">
        <f t="shared" si="0"/>
        <v>92.198097907780848</v>
      </c>
      <c r="C4">
        <v>91.805825366504806</v>
      </c>
      <c r="G4">
        <v>85.051894772395599</v>
      </c>
      <c r="H4">
        <v>88.810860563864594</v>
      </c>
      <c r="O4">
        <v>91.069077276421226</v>
      </c>
      <c r="T4">
        <v>96.739888731264571</v>
      </c>
      <c r="U4">
        <v>99.711040736234381</v>
      </c>
    </row>
    <row r="5" spans="1:21" x14ac:dyDescent="0.45">
      <c r="A5">
        <v>1989</v>
      </c>
      <c r="B5">
        <f t="shared" si="0"/>
        <v>91.874691069302756</v>
      </c>
      <c r="C5">
        <v>94.528335201175366</v>
      </c>
      <c r="G5">
        <v>96.506327991284323</v>
      </c>
      <c r="H5">
        <v>100</v>
      </c>
      <c r="O5">
        <v>75.641369998062402</v>
      </c>
      <c r="T5">
        <v>84.844247362706497</v>
      </c>
      <c r="U5">
        <v>99.72786586258799</v>
      </c>
    </row>
    <row r="6" spans="1:21" x14ac:dyDescent="0.45">
      <c r="A6">
        <v>1990</v>
      </c>
      <c r="B6">
        <f t="shared" si="0"/>
        <v>99.92759764626625</v>
      </c>
      <c r="C6">
        <v>100</v>
      </c>
      <c r="G6">
        <v>100</v>
      </c>
      <c r="H6">
        <v>99.799410066170594</v>
      </c>
      <c r="O6">
        <v>100</v>
      </c>
      <c r="R6">
        <v>100</v>
      </c>
      <c r="T6">
        <v>99.693773457693197</v>
      </c>
      <c r="U6">
        <v>100</v>
      </c>
    </row>
    <row r="7" spans="1:21" x14ac:dyDescent="0.45">
      <c r="A7">
        <v>1991</v>
      </c>
      <c r="B7">
        <f t="shared" si="0"/>
        <v>98.681998227089522</v>
      </c>
      <c r="C7">
        <v>99.022275695484979</v>
      </c>
      <c r="G7">
        <v>100</v>
      </c>
      <c r="H7">
        <v>99.048368767702527</v>
      </c>
      <c r="O7">
        <v>99.922619687773917</v>
      </c>
      <c r="R7">
        <v>100</v>
      </c>
      <c r="T7">
        <v>100</v>
      </c>
      <c r="U7">
        <v>92.780723438665277</v>
      </c>
    </row>
    <row r="8" spans="1:21" x14ac:dyDescent="0.45">
      <c r="A8">
        <v>1992</v>
      </c>
      <c r="B8">
        <f t="shared" si="0"/>
        <v>84.296392035855334</v>
      </c>
      <c r="C8">
        <v>85.768798655077504</v>
      </c>
      <c r="G8">
        <v>84.319209419206501</v>
      </c>
      <c r="H8">
        <v>77.851554311305705</v>
      </c>
      <c r="O8">
        <v>75.911537954734897</v>
      </c>
      <c r="R8">
        <v>88.519340513728096</v>
      </c>
      <c r="T8">
        <v>77.704303396934705</v>
      </c>
      <c r="U8">
        <v>100</v>
      </c>
    </row>
    <row r="9" spans="1:21" x14ac:dyDescent="0.45">
      <c r="A9">
        <v>1993</v>
      </c>
      <c r="B9">
        <f t="shared" si="0"/>
        <v>96.528510966148914</v>
      </c>
      <c r="C9">
        <v>98.673343640467522</v>
      </c>
      <c r="G9">
        <v>94.58429086247358</v>
      </c>
      <c r="H9">
        <v>96.259862685843132</v>
      </c>
      <c r="O9">
        <v>91.765901711327558</v>
      </c>
      <c r="R9">
        <v>99.942507482500645</v>
      </c>
      <c r="T9">
        <v>95.199433290042847</v>
      </c>
      <c r="U9">
        <v>99.274237090387103</v>
      </c>
    </row>
    <row r="10" spans="1:21" x14ac:dyDescent="0.45">
      <c r="A10">
        <v>1994</v>
      </c>
      <c r="B10">
        <f t="shared" si="0"/>
        <v>97.431647516206141</v>
      </c>
      <c r="C10">
        <v>100</v>
      </c>
      <c r="F10">
        <v>100</v>
      </c>
      <c r="G10">
        <v>100</v>
      </c>
      <c r="H10">
        <v>93.558816528965039</v>
      </c>
      <c r="O10">
        <v>97.150626250061606</v>
      </c>
      <c r="R10">
        <v>100</v>
      </c>
      <c r="T10">
        <v>94.257999019152123</v>
      </c>
      <c r="U10">
        <v>94.485738331470401</v>
      </c>
    </row>
    <row r="11" spans="1:21" x14ac:dyDescent="0.45">
      <c r="A11">
        <v>1995</v>
      </c>
      <c r="B11">
        <f t="shared" si="0"/>
        <v>99.006144655381021</v>
      </c>
      <c r="C11">
        <v>100</v>
      </c>
      <c r="D11">
        <v>100</v>
      </c>
      <c r="F11">
        <v>97.072500562625564</v>
      </c>
      <c r="G11">
        <v>100</v>
      </c>
      <c r="H11">
        <v>100</v>
      </c>
      <c r="O11">
        <v>100</v>
      </c>
      <c r="R11">
        <v>100</v>
      </c>
      <c r="T11">
        <v>99.842097592715476</v>
      </c>
      <c r="U11">
        <v>94.140703743088181</v>
      </c>
    </row>
    <row r="12" spans="1:21" x14ac:dyDescent="0.45">
      <c r="A12">
        <v>1996</v>
      </c>
      <c r="B12">
        <f t="shared" si="0"/>
        <v>99.202660649015101</v>
      </c>
      <c r="C12">
        <v>99.39641407970818</v>
      </c>
      <c r="D12">
        <v>98.767280111443966</v>
      </c>
      <c r="F12">
        <v>100</v>
      </c>
      <c r="G12">
        <v>100</v>
      </c>
      <c r="H12">
        <v>98.694326260106422</v>
      </c>
      <c r="O12">
        <v>98.395868830164943</v>
      </c>
      <c r="R12">
        <v>99.348385229202108</v>
      </c>
      <c r="T12">
        <v>100</v>
      </c>
      <c r="U12">
        <v>98.221671330510304</v>
      </c>
    </row>
    <row r="13" spans="1:21" x14ac:dyDescent="0.45">
      <c r="A13">
        <v>1997</v>
      </c>
      <c r="B13">
        <f t="shared" si="0"/>
        <v>90.843876475267166</v>
      </c>
      <c r="C13">
        <v>53.687157412481803</v>
      </c>
      <c r="D13">
        <v>100</v>
      </c>
      <c r="F13">
        <v>94.989434473264026</v>
      </c>
      <c r="G13">
        <v>100</v>
      </c>
      <c r="H13">
        <v>100</v>
      </c>
      <c r="O13">
        <v>96.926319665751052</v>
      </c>
      <c r="R13">
        <v>100</v>
      </c>
      <c r="T13">
        <v>87.212844339377199</v>
      </c>
      <c r="U13">
        <v>84.779132386530506</v>
      </c>
    </row>
    <row r="14" spans="1:21" x14ac:dyDescent="0.45">
      <c r="A14">
        <v>1998</v>
      </c>
      <c r="B14">
        <f t="shared" si="0"/>
        <v>95.081599109515679</v>
      </c>
      <c r="C14">
        <v>79.1184860163075</v>
      </c>
      <c r="D14">
        <v>99.503690034657382</v>
      </c>
      <c r="F14">
        <v>91.390684743229002</v>
      </c>
      <c r="G14">
        <v>100</v>
      </c>
      <c r="H14">
        <v>99.522155517875575</v>
      </c>
      <c r="O14">
        <v>100</v>
      </c>
      <c r="R14">
        <v>99.881345609583079</v>
      </c>
      <c r="T14">
        <v>97.475402827996859</v>
      </c>
      <c r="U14">
        <v>88.842627235991699</v>
      </c>
    </row>
    <row r="15" spans="1:21" x14ac:dyDescent="0.45">
      <c r="A15">
        <v>1999</v>
      </c>
      <c r="B15">
        <f t="shared" si="0"/>
        <v>96.923826000419851</v>
      </c>
      <c r="C15">
        <v>88.162235786270102</v>
      </c>
      <c r="D15">
        <v>99.473057832503429</v>
      </c>
      <c r="F15">
        <v>96.381563379306172</v>
      </c>
      <c r="G15">
        <v>100</v>
      </c>
      <c r="H15">
        <v>100</v>
      </c>
      <c r="O15">
        <v>100</v>
      </c>
      <c r="R15">
        <v>98.165111990764871</v>
      </c>
      <c r="T15">
        <v>93.474201243449031</v>
      </c>
      <c r="U15">
        <v>96.658263771485025</v>
      </c>
    </row>
    <row r="16" spans="1:21" x14ac:dyDescent="0.45">
      <c r="A16">
        <v>2000</v>
      </c>
      <c r="B16">
        <f t="shared" si="0"/>
        <v>97.617021445872254</v>
      </c>
      <c r="C16">
        <v>91.563066937302096</v>
      </c>
      <c r="D16">
        <v>99.503589360147927</v>
      </c>
      <c r="F16">
        <v>96.798875555386672</v>
      </c>
      <c r="G16">
        <v>99.854157340915634</v>
      </c>
      <c r="H16">
        <v>100</v>
      </c>
      <c r="K16">
        <v>98.414303339982695</v>
      </c>
      <c r="O16">
        <v>97.814155249933791</v>
      </c>
      <c r="R16">
        <v>98.034152952390869</v>
      </c>
      <c r="T16">
        <v>98.566650035643974</v>
      </c>
      <c r="U16">
        <v>95.621263687018811</v>
      </c>
    </row>
    <row r="17" spans="1:21" x14ac:dyDescent="0.45">
      <c r="A17">
        <v>2001</v>
      </c>
      <c r="B17">
        <f t="shared" si="0"/>
        <v>91.820201107723761</v>
      </c>
      <c r="C17">
        <v>90.352685604368887</v>
      </c>
      <c r="D17">
        <v>93.589201060750796</v>
      </c>
      <c r="F17">
        <v>93.788149731988526</v>
      </c>
      <c r="G17">
        <v>98.930405764545398</v>
      </c>
      <c r="H17">
        <v>100</v>
      </c>
      <c r="K17">
        <v>81.966391339006606</v>
      </c>
      <c r="O17">
        <v>88.377690316659596</v>
      </c>
      <c r="R17">
        <v>100</v>
      </c>
      <c r="T17">
        <v>82.047629427880096</v>
      </c>
      <c r="U17">
        <v>89.149857832037696</v>
      </c>
    </row>
    <row r="18" spans="1:21" x14ac:dyDescent="0.45">
      <c r="A18">
        <v>2002</v>
      </c>
      <c r="B18">
        <f t="shared" si="0"/>
        <v>91.733423891312725</v>
      </c>
      <c r="C18">
        <v>89.857890965813297</v>
      </c>
      <c r="D18">
        <v>100</v>
      </c>
      <c r="F18">
        <v>83.194545029913201</v>
      </c>
      <c r="G18">
        <v>100</v>
      </c>
      <c r="H18">
        <v>100</v>
      </c>
      <c r="K18">
        <v>86.572971464788992</v>
      </c>
      <c r="L18">
        <v>99.865415077386956</v>
      </c>
      <c r="O18">
        <v>91.827977744525839</v>
      </c>
      <c r="R18">
        <v>100</v>
      </c>
      <c r="T18">
        <v>75.481906758348899</v>
      </c>
      <c r="U18">
        <v>82.266955763662708</v>
      </c>
    </row>
    <row r="19" spans="1:21" x14ac:dyDescent="0.45">
      <c r="A19">
        <v>2003</v>
      </c>
      <c r="B19">
        <f t="shared" si="0"/>
        <v>96.453508033808816</v>
      </c>
      <c r="C19">
        <v>97.617439035215355</v>
      </c>
      <c r="D19">
        <v>100</v>
      </c>
      <c r="F19">
        <v>98.505754148211153</v>
      </c>
      <c r="G19">
        <v>99.953408010094293</v>
      </c>
      <c r="H19">
        <v>99.382925676012292</v>
      </c>
      <c r="K19">
        <v>99.921512916821044</v>
      </c>
      <c r="L19">
        <v>99.686874993505242</v>
      </c>
      <c r="O19">
        <v>98.835327297358972</v>
      </c>
      <c r="P19">
        <v>99.720811366285574</v>
      </c>
      <c r="R19">
        <v>100</v>
      </c>
      <c r="T19">
        <v>79.591465441079805</v>
      </c>
      <c r="U19">
        <v>84.226577521121897</v>
      </c>
    </row>
    <row r="20" spans="1:21" x14ac:dyDescent="0.45">
      <c r="A20">
        <v>2004</v>
      </c>
      <c r="B20">
        <f t="shared" si="0"/>
        <v>83.608159022890177</v>
      </c>
      <c r="C20">
        <v>66.593128762706201</v>
      </c>
      <c r="D20">
        <v>81.127401197134404</v>
      </c>
      <c r="F20">
        <v>78.923289506242099</v>
      </c>
      <c r="G20">
        <v>95.833531971857226</v>
      </c>
      <c r="H20">
        <v>100</v>
      </c>
      <c r="K20">
        <v>86.917876771796301</v>
      </c>
      <c r="L20">
        <v>89.509618919804396</v>
      </c>
      <c r="O20">
        <v>64.660433836474994</v>
      </c>
      <c r="P20">
        <v>83.485276906832809</v>
      </c>
      <c r="R20">
        <v>94.139357240704797</v>
      </c>
      <c r="T20">
        <v>66.613905083564703</v>
      </c>
      <c r="U20">
        <v>95.494088077564058</v>
      </c>
    </row>
    <row r="21" spans="1:21" x14ac:dyDescent="0.45">
      <c r="A21">
        <v>2005</v>
      </c>
      <c r="B21">
        <f t="shared" si="0"/>
        <v>84.021731522766004</v>
      </c>
      <c r="C21">
        <v>74.047675943045704</v>
      </c>
      <c r="D21">
        <v>72.186111350525806</v>
      </c>
      <c r="F21">
        <v>88.668710084958306</v>
      </c>
      <c r="G21">
        <v>94.297140026724293</v>
      </c>
      <c r="H21">
        <v>97.916481069950109</v>
      </c>
      <c r="K21">
        <v>90.113128869708561</v>
      </c>
      <c r="L21">
        <v>79.910587074572803</v>
      </c>
      <c r="O21">
        <v>61.820285040133498</v>
      </c>
      <c r="P21">
        <v>89.972628466417206</v>
      </c>
      <c r="Q21">
        <v>93.64352718086117</v>
      </c>
      <c r="R21">
        <v>89.551184084046596</v>
      </c>
      <c r="T21">
        <v>62.346549803861102</v>
      </c>
      <c r="U21">
        <v>97.808500801152888</v>
      </c>
    </row>
    <row r="22" spans="1:21" x14ac:dyDescent="0.45">
      <c r="A22">
        <v>2006</v>
      </c>
      <c r="B22">
        <f t="shared" si="0"/>
        <v>79.482218991448832</v>
      </c>
      <c r="C22">
        <v>76.901346144511393</v>
      </c>
      <c r="D22">
        <v>78.820958172542305</v>
      </c>
      <c r="E22">
        <v>90.687682767479643</v>
      </c>
      <c r="F22">
        <v>82.019552841763897</v>
      </c>
      <c r="G22">
        <v>71.749246686029608</v>
      </c>
      <c r="H22">
        <v>83.001231711803996</v>
      </c>
      <c r="I22">
        <v>74.699662489848492</v>
      </c>
      <c r="J22">
        <v>97.235045995430468</v>
      </c>
      <c r="K22">
        <v>64.086771728639093</v>
      </c>
      <c r="L22">
        <v>90.238391064960496</v>
      </c>
      <c r="O22">
        <v>50.019663018080102</v>
      </c>
      <c r="P22">
        <v>95.058637934425477</v>
      </c>
      <c r="Q22">
        <v>83.829244484285297</v>
      </c>
      <c r="R22">
        <v>82.553435074791793</v>
      </c>
      <c r="T22">
        <v>60.439814973429499</v>
      </c>
      <c r="U22">
        <v>90.37481877515954</v>
      </c>
    </row>
    <row r="23" spans="1:21" x14ac:dyDescent="0.45">
      <c r="A23">
        <v>2007</v>
      </c>
      <c r="B23">
        <f t="shared" si="0"/>
        <v>70.590328258118333</v>
      </c>
      <c r="C23">
        <v>65.188370951967102</v>
      </c>
      <c r="D23">
        <v>55.108282538416603</v>
      </c>
      <c r="E23">
        <v>99.735751796472314</v>
      </c>
      <c r="F23">
        <v>66.60961799353791</v>
      </c>
      <c r="G23">
        <v>40.424033558966698</v>
      </c>
      <c r="H23">
        <v>71.375306311974299</v>
      </c>
      <c r="I23">
        <v>85.443289957691803</v>
      </c>
      <c r="J23">
        <v>88.215709799569595</v>
      </c>
      <c r="K23">
        <v>69.233069240134697</v>
      </c>
      <c r="L23">
        <v>94.20191923738868</v>
      </c>
      <c r="O23">
        <v>50.727077805802402</v>
      </c>
      <c r="P23">
        <v>63.2141256347767</v>
      </c>
      <c r="Q23">
        <v>62.510528676713001</v>
      </c>
      <c r="R23">
        <v>78.749028623999294</v>
      </c>
      <c r="T23">
        <v>53.320958152127602</v>
      </c>
      <c r="U23">
        <v>85.388181850354698</v>
      </c>
    </row>
    <row r="24" spans="1:21" x14ac:dyDescent="0.45">
      <c r="A24">
        <v>2008</v>
      </c>
      <c r="B24">
        <f t="shared" si="0"/>
        <v>64.758449482386155</v>
      </c>
      <c r="C24">
        <v>60.222698332869903</v>
      </c>
      <c r="D24">
        <v>48.212048068054102</v>
      </c>
      <c r="E24">
        <v>97.523513004160264</v>
      </c>
      <c r="F24">
        <v>47.206745079338901</v>
      </c>
      <c r="G24">
        <v>27.642421569443897</v>
      </c>
      <c r="H24">
        <v>85.466999428595699</v>
      </c>
      <c r="I24">
        <v>63.178391230853798</v>
      </c>
      <c r="J24">
        <v>82.739892984378798</v>
      </c>
      <c r="K24">
        <v>66.377837055864902</v>
      </c>
      <c r="L24">
        <v>80.658100898883305</v>
      </c>
      <c r="O24">
        <v>41.215969794789203</v>
      </c>
      <c r="P24">
        <v>50.743612704815298</v>
      </c>
      <c r="Q24">
        <v>76.967098318257499</v>
      </c>
      <c r="R24">
        <v>62.116693518996797</v>
      </c>
      <c r="T24">
        <v>50.332876053215898</v>
      </c>
      <c r="U24">
        <v>95.530293675660289</v>
      </c>
    </row>
    <row r="25" spans="1:21" x14ac:dyDescent="0.45">
      <c r="A25">
        <v>2009</v>
      </c>
      <c r="B25">
        <f t="shared" si="0"/>
        <v>66.929093142521168</v>
      </c>
      <c r="C25">
        <v>74.622223673503996</v>
      </c>
      <c r="D25">
        <v>45.534233789788502</v>
      </c>
      <c r="E25">
        <v>90.012517199450741</v>
      </c>
      <c r="F25">
        <v>47.247811200594697</v>
      </c>
      <c r="G25">
        <v>30.253616193656697</v>
      </c>
      <c r="H25">
        <v>82.417403499819301</v>
      </c>
      <c r="I25">
        <v>85.662183486544393</v>
      </c>
      <c r="J25">
        <v>97.97442934370423</v>
      </c>
      <c r="K25">
        <v>69.556822419329905</v>
      </c>
      <c r="L25">
        <v>99.543160678131358</v>
      </c>
      <c r="O25">
        <v>36.252555407985703</v>
      </c>
      <c r="P25">
        <v>57.3570268928041</v>
      </c>
      <c r="Q25">
        <v>65.662707735530503</v>
      </c>
      <c r="R25">
        <v>66.309739005288407</v>
      </c>
      <c r="T25">
        <v>37.799029690530404</v>
      </c>
      <c r="U25">
        <v>84.660030063675805</v>
      </c>
    </row>
    <row r="26" spans="1:21" x14ac:dyDescent="0.45">
      <c r="A26">
        <v>2010</v>
      </c>
      <c r="B26">
        <f t="shared" si="0"/>
        <v>62.029461814047473</v>
      </c>
      <c r="C26">
        <v>54.8372726222197</v>
      </c>
      <c r="D26">
        <v>29.975198377565405</v>
      </c>
      <c r="E26">
        <v>74.858888362389592</v>
      </c>
      <c r="F26">
        <v>43.229788472026101</v>
      </c>
      <c r="G26">
        <v>20.891227433268995</v>
      </c>
      <c r="H26">
        <v>85.9361439307593</v>
      </c>
      <c r="I26">
        <v>86.4262933275444</v>
      </c>
      <c r="J26">
        <v>97.360228187703527</v>
      </c>
      <c r="K26">
        <v>47.385308735552599</v>
      </c>
      <c r="L26">
        <v>100</v>
      </c>
      <c r="M26">
        <v>100</v>
      </c>
      <c r="O26">
        <v>28.611222416343793</v>
      </c>
      <c r="P26">
        <v>62.045418711016403</v>
      </c>
      <c r="Q26">
        <v>53.571030039603102</v>
      </c>
      <c r="R26">
        <v>65.186061833863903</v>
      </c>
      <c r="T26">
        <v>29.735366850760698</v>
      </c>
      <c r="U26">
        <v>74.451401538189501</v>
      </c>
    </row>
    <row r="27" spans="1:21" x14ac:dyDescent="0.45">
      <c r="A27">
        <v>2011</v>
      </c>
      <c r="B27">
        <f t="shared" si="0"/>
        <v>55.978065059774266</v>
      </c>
      <c r="C27">
        <v>48.950937777053603</v>
      </c>
      <c r="D27">
        <v>27.483433026218407</v>
      </c>
      <c r="E27">
        <v>70.245069555116899</v>
      </c>
      <c r="F27">
        <v>41.670835789839998</v>
      </c>
      <c r="G27">
        <v>11.631395926663203</v>
      </c>
      <c r="H27">
        <v>49.974002530990802</v>
      </c>
      <c r="I27">
        <v>82.046991536611401</v>
      </c>
      <c r="J27">
        <v>97.592611985299584</v>
      </c>
      <c r="K27">
        <v>38.302290849681803</v>
      </c>
      <c r="L27">
        <v>99.079809033159563</v>
      </c>
      <c r="M27">
        <v>96.242791540369055</v>
      </c>
      <c r="N27">
        <v>68.711975741751601</v>
      </c>
      <c r="O27">
        <v>17.148425824448594</v>
      </c>
      <c r="P27">
        <v>54.225126090557502</v>
      </c>
      <c r="Q27">
        <v>52.844684551114398</v>
      </c>
      <c r="R27">
        <v>57.537549893591901</v>
      </c>
      <c r="S27">
        <v>69.513506659184202</v>
      </c>
      <c r="T27">
        <v>23.783280477015097</v>
      </c>
      <c r="U27">
        <v>56.598517347043497</v>
      </c>
    </row>
    <row r="28" spans="1:21" x14ac:dyDescent="0.45">
      <c r="A28">
        <v>2012</v>
      </c>
      <c r="B28">
        <f t="shared" si="0"/>
        <v>66.800792576069469</v>
      </c>
      <c r="C28">
        <v>72.371654876592999</v>
      </c>
      <c r="D28">
        <v>32.356665944711494</v>
      </c>
      <c r="E28">
        <v>77.041141749217104</v>
      </c>
      <c r="F28">
        <v>68.256570938997299</v>
      </c>
      <c r="G28">
        <v>20.104316758022193</v>
      </c>
      <c r="H28">
        <v>62.9908156542554</v>
      </c>
      <c r="I28">
        <v>97.674193703987001</v>
      </c>
      <c r="J28">
        <v>99.499587231954507</v>
      </c>
      <c r="K28">
        <v>50.893745797424799</v>
      </c>
      <c r="L28">
        <v>99.583801213719255</v>
      </c>
      <c r="M28">
        <v>94.421082195551435</v>
      </c>
      <c r="N28">
        <v>75.760059129772003</v>
      </c>
      <c r="O28">
        <v>33.061960688443193</v>
      </c>
      <c r="P28">
        <v>60.0751296795355</v>
      </c>
      <c r="Q28">
        <v>66.030218944736305</v>
      </c>
      <c r="R28">
        <v>66.467647579682392</v>
      </c>
      <c r="S28">
        <v>80.289949347327394</v>
      </c>
      <c r="T28">
        <v>34.553342641272295</v>
      </c>
      <c r="U28">
        <v>77.783174870117307</v>
      </c>
    </row>
    <row r="30" spans="1:21" x14ac:dyDescent="0.45">
      <c r="A30" t="s">
        <v>153</v>
      </c>
      <c r="B30" s="7">
        <f t="array" ref="B30:B31">LINEST(B2:B28,,TRUE, TRUE)</f>
        <v>-1.2162096883872067</v>
      </c>
      <c r="C30" s="7">
        <f t="array" ref="C30:C31">LINEST(C2:C28,,TRUE, TRUE)</f>
        <v>-1.4909507896854173</v>
      </c>
      <c r="D30" s="7">
        <f t="array" ref="D30:D31">LINEST(D11:D28,,TRUE,TRUE)</f>
        <v>-4.8209004538988527</v>
      </c>
      <c r="E30" s="7">
        <f t="array" ref="E30:E31">LINEST(E22:E28,,TRUE, TRUE)</f>
        <v>-4.37805757783104</v>
      </c>
      <c r="F30" s="7">
        <f t="array" ref="F30:F31">LINEST(F10:F28,,TRUE,TRUE)</f>
        <v>-3.1782473383934478</v>
      </c>
      <c r="G30" s="7">
        <f t="array" ref="G30:G31">LINEST(G4:G28, ,TRUE,TRUE)</f>
        <v>-3.2155619498448504</v>
      </c>
      <c r="H30" s="7">
        <f t="array" ref="H30:H31">LINEST(H4:H28,,TRUE,TRUE)</f>
        <v>-1.023955489322762</v>
      </c>
      <c r="I30">
        <v>-1.2162096883872067</v>
      </c>
      <c r="J30" s="7">
        <f t="array" ref="J30:J31">LINEST(J22:J28,,TRUE,TRUE)</f>
        <v>1.4345629744413146</v>
      </c>
      <c r="K30" s="7">
        <f t="array" ref="K30:K31">LINEST(K16:K28,,TRUE,TRUE)</f>
        <v>-4.468399500949598</v>
      </c>
      <c r="L30" s="7">
        <f t="array" ref="L30:L31">LINEST(L18:L28,,TRUE,TRUE)</f>
        <v>0.52108788292641395</v>
      </c>
      <c r="M30" s="7">
        <f t="array" ref="M30:M31">LINEST(M26:M28,,TRUE,TRUE)</f>
        <v>-2.7894589022242822</v>
      </c>
      <c r="N30" s="7">
        <f t="array" ref="N30:N31">LINEST(N27:N28,,TRUE,TRUE)</f>
        <v>7.0480833880204017</v>
      </c>
      <c r="O30" s="7">
        <f t="array" ref="O30:O31">LINEST(O2:O28,,TRUE, TRUE)</f>
        <v>-2.3206897303574263</v>
      </c>
      <c r="P30" s="7">
        <f t="array" ref="P30:P31">LINEST(P19:P28,,TRUE,TRUE)</f>
        <v>-5.0111732468273189</v>
      </c>
      <c r="Q30" s="7">
        <f t="array" ref="Q30:Q31">LINEST(Q21:Q28,,TRUE,TRUE)</f>
        <v>-4.5992719501522066</v>
      </c>
      <c r="R30" s="7">
        <f t="array" ref="R30:R31">LINEST(R6:R28,,TRUE,TRUE)</f>
        <v>-1.7812167625726261</v>
      </c>
      <c r="S30" s="7">
        <f t="array" ref="S30:S31">LINEST(S27:S28,,TRUE,TRUE)</f>
        <v>10.776442688143195</v>
      </c>
      <c r="T30" s="7">
        <f t="array" ref="T30:T31">LINEST(T2:T28,,TRUE, TRUE)</f>
        <v>-2.4444481092032802</v>
      </c>
      <c r="U30" s="7">
        <f t="array" ref="U30:U31">LINEST(U2:U28,,TRUE, TRUE)</f>
        <v>-0.87245969932287037</v>
      </c>
    </row>
    <row r="31" spans="1:21" x14ac:dyDescent="0.45">
      <c r="A31" t="s">
        <v>154</v>
      </c>
      <c r="B31" s="7">
        <v>0.22632671990310763</v>
      </c>
      <c r="C31" s="7">
        <v>0.28110707498217125</v>
      </c>
      <c r="D31" s="7">
        <v>0.51892418897414394</v>
      </c>
      <c r="E31" s="7">
        <v>1.4013772017387056</v>
      </c>
      <c r="F31" s="7">
        <v>0.47076933462568976</v>
      </c>
      <c r="G31" s="7">
        <v>0.60289155248956905</v>
      </c>
      <c r="H31" s="7">
        <v>0.31332285506644947</v>
      </c>
      <c r="I31">
        <v>0.22632671990310763</v>
      </c>
      <c r="J31" s="7">
        <v>1.1412747892946997</v>
      </c>
      <c r="K31" s="7">
        <v>0.70177248689896476</v>
      </c>
      <c r="L31" s="7">
        <v>0.75957665968349164</v>
      </c>
      <c r="M31" s="7">
        <v>0.55873046747687782</v>
      </c>
      <c r="N31" s="7">
        <v>0</v>
      </c>
      <c r="O31" s="7">
        <v>0.49731270888173396</v>
      </c>
      <c r="P31" s="7">
        <v>1.220000436284097</v>
      </c>
      <c r="Q31" s="7">
        <v>1.4936291274864302</v>
      </c>
      <c r="R31" s="7">
        <v>0.28645586336251799</v>
      </c>
      <c r="S31" s="7">
        <v>0</v>
      </c>
      <c r="T31" s="7">
        <v>0.35107130898407723</v>
      </c>
      <c r="U31" s="7">
        <v>0.18016304976365743</v>
      </c>
    </row>
    <row r="32" spans="1:21" x14ac:dyDescent="0.45">
      <c r="A32" t="s">
        <v>155</v>
      </c>
      <c r="B32" s="7">
        <f>B30/B31</f>
        <v>-5.3736902514554012</v>
      </c>
      <c r="C32" s="7">
        <f>C30/C31</f>
        <v>-5.3038536642308927</v>
      </c>
      <c r="D32" s="7">
        <f t="shared" ref="D32:U32" si="1">D30/D31</f>
        <v>-9.2901825668008318</v>
      </c>
      <c r="E32" s="7">
        <f t="shared" si="1"/>
        <v>-3.1241107479122188</v>
      </c>
      <c r="F32" s="7">
        <f t="shared" si="1"/>
        <v>-6.7511774974053536</v>
      </c>
      <c r="G32" s="7">
        <f t="shared" si="1"/>
        <v>-5.3335661058221326</v>
      </c>
      <c r="H32" s="7">
        <f t="shared" si="1"/>
        <v>-3.2680523388745506</v>
      </c>
      <c r="I32" s="7">
        <f t="shared" si="1"/>
        <v>-5.3736902514554012</v>
      </c>
      <c r="J32" s="7">
        <f t="shared" si="1"/>
        <v>1.2569829701818482</v>
      </c>
      <c r="K32" s="7">
        <f t="shared" si="1"/>
        <v>-6.3673050516625915</v>
      </c>
      <c r="L32" s="7">
        <f t="shared" si="1"/>
        <v>0.68602408497326173</v>
      </c>
      <c r="M32" s="7">
        <f t="shared" si="1"/>
        <v>-4.9924947082641769</v>
      </c>
      <c r="N32" s="7" t="e">
        <f t="shared" si="1"/>
        <v>#DIV/0!</v>
      </c>
      <c r="O32" s="7">
        <f t="shared" si="1"/>
        <v>-4.666459732299562</v>
      </c>
      <c r="P32" s="7">
        <f t="shared" si="1"/>
        <v>-4.1075175858874733</v>
      </c>
      <c r="Q32" s="7">
        <f t="shared" si="1"/>
        <v>-3.0792596806759791</v>
      </c>
      <c r="R32" s="7">
        <f t="shared" si="1"/>
        <v>-6.2181194047281414</v>
      </c>
      <c r="S32" s="7" t="e">
        <f t="shared" si="1"/>
        <v>#DIV/0!</v>
      </c>
      <c r="T32" s="7">
        <f t="shared" si="1"/>
        <v>-6.9628250633097091</v>
      </c>
      <c r="U32" s="7">
        <f t="shared" si="1"/>
        <v>-4.8426117367983368</v>
      </c>
    </row>
    <row r="34" spans="1:21" x14ac:dyDescent="0.45">
      <c r="A34" t="s">
        <v>157</v>
      </c>
      <c r="B34" s="8">
        <f t="array" ref="B34">MATCH(TRUE, B2:B28&lt;&gt;"",0)</f>
        <v>1</v>
      </c>
      <c r="C34" s="8">
        <f t="array" ref="C34">MATCH(TRUE, C2:C28&lt;&gt;"",0)</f>
        <v>1</v>
      </c>
      <c r="D34" s="8">
        <f t="array" ref="D34">MATCH(TRUE, D2:D28&lt;&gt;"",0)</f>
        <v>10</v>
      </c>
      <c r="E34" s="8">
        <f t="array" ref="E34">MATCH(TRUE, E2:E28&lt;&gt;"",0)</f>
        <v>21</v>
      </c>
      <c r="F34" s="8">
        <f t="array" ref="F34">MATCH(TRUE, F2:F28&lt;&gt;"",0)</f>
        <v>9</v>
      </c>
      <c r="G34" s="8">
        <f t="array" ref="G34">MATCH(TRUE, G2:G28&lt;&gt;"",0)</f>
        <v>3</v>
      </c>
      <c r="H34" s="8">
        <f t="array" ref="H34">MATCH(TRUE, H2:H28&lt;&gt;"",0)</f>
        <v>3</v>
      </c>
      <c r="I34">
        <v>1</v>
      </c>
      <c r="J34" s="8">
        <f t="array" ref="J34">MATCH(TRUE, J2:J28&lt;&gt;"",0)</f>
        <v>21</v>
      </c>
      <c r="K34" s="8">
        <f t="array" ref="K34">MATCH(TRUE, K2:K28&lt;&gt;"",0)</f>
        <v>15</v>
      </c>
      <c r="L34" s="8">
        <f t="array" ref="L34">MATCH(TRUE, L2:L28&lt;&gt;"",0)</f>
        <v>17</v>
      </c>
      <c r="M34" s="8">
        <f t="array" ref="M34">MATCH(TRUE, M2:M28&lt;&gt;"",0)</f>
        <v>25</v>
      </c>
      <c r="N34" s="8">
        <f t="array" ref="N34">MATCH(TRUE, N2:N28&lt;&gt;"",0)</f>
        <v>26</v>
      </c>
      <c r="O34" s="8">
        <f t="array" ref="O34">MATCH(TRUE, O2:O28&lt;&gt;"",0)</f>
        <v>1</v>
      </c>
      <c r="P34" s="8">
        <f t="array" ref="P34">MATCH(TRUE, P2:P28&lt;&gt;"",0)</f>
        <v>18</v>
      </c>
      <c r="Q34" s="8">
        <f t="array" ref="Q34">MATCH(TRUE, Q2:Q28&lt;&gt;"",0)</f>
        <v>20</v>
      </c>
      <c r="R34" s="8">
        <f t="array" ref="R34">MATCH(TRUE, R2:R28&lt;&gt;"",0)</f>
        <v>5</v>
      </c>
      <c r="S34" s="8">
        <f t="array" ref="S34">MATCH(TRUE, S2:S28&lt;&gt;"",0)</f>
        <v>26</v>
      </c>
      <c r="T34" s="8">
        <f t="array" ref="T34">MATCH(TRUE, T2:T28&lt;&gt;"",0)</f>
        <v>1</v>
      </c>
      <c r="U34" s="8">
        <f t="array" ref="U34">MATCH(TRUE, U2:U28&lt;&gt;"",0)</f>
        <v>1</v>
      </c>
    </row>
    <row r="35" spans="1:21" x14ac:dyDescent="0.45">
      <c r="A35" t="s">
        <v>160</v>
      </c>
      <c r="B35">
        <f t="shared" ref="B35:H35" si="2">IF(B32&lt;-1.96, 1,0)</f>
        <v>1</v>
      </c>
      <c r="C35">
        <f t="shared" si="2"/>
        <v>1</v>
      </c>
      <c r="D35">
        <f t="shared" si="2"/>
        <v>1</v>
      </c>
      <c r="E35">
        <f t="shared" si="2"/>
        <v>1</v>
      </c>
      <c r="F35">
        <f t="shared" si="2"/>
        <v>1</v>
      </c>
      <c r="G35">
        <f t="shared" si="2"/>
        <v>1</v>
      </c>
      <c r="H35">
        <f t="shared" si="2"/>
        <v>1</v>
      </c>
      <c r="I35">
        <v>1</v>
      </c>
      <c r="J35">
        <f>IF(J32&lt;-1.96, 1,0)</f>
        <v>0</v>
      </c>
      <c r="K35">
        <f>IF(K32&lt;-1.96, 1,0)</f>
        <v>1</v>
      </c>
      <c r="L35">
        <f>IF(L32&lt;-1.96, 1,0)</f>
        <v>0</v>
      </c>
      <c r="M35">
        <f>IF(M32&lt;-1.96, 1,0)</f>
        <v>1</v>
      </c>
      <c r="N35">
        <v>0</v>
      </c>
      <c r="O35">
        <f>IF(O32&lt;-1.96, 1,0)</f>
        <v>1</v>
      </c>
      <c r="P35">
        <f>IF(P32&lt;-1.96, 1,0)</f>
        <v>1</v>
      </c>
      <c r="Q35">
        <f>IF(Q32&lt;-1.96, 1,0)</f>
        <v>1</v>
      </c>
      <c r="R35">
        <f>IF(R32&lt;-1.96, 1,0)</f>
        <v>1</v>
      </c>
      <c r="S35">
        <v>0</v>
      </c>
      <c r="T35">
        <f>IF(T32&lt;-1.96, 1,0)</f>
        <v>1</v>
      </c>
      <c r="U35">
        <f>IF(U32&lt;-1.96, 1,0)</f>
        <v>1</v>
      </c>
    </row>
    <row r="36" spans="1:21" x14ac:dyDescent="0.45">
      <c r="A36" t="s">
        <v>156</v>
      </c>
      <c r="B36">
        <f t="shared" ref="B36:H36" si="3">IF(B32&gt;1.96, 1, 0)</f>
        <v>0</v>
      </c>
      <c r="C36">
        <f t="shared" si="3"/>
        <v>0</v>
      </c>
      <c r="D36">
        <f t="shared" si="3"/>
        <v>0</v>
      </c>
      <c r="E36">
        <f t="shared" si="3"/>
        <v>0</v>
      </c>
      <c r="F36">
        <f t="shared" si="3"/>
        <v>0</v>
      </c>
      <c r="G36">
        <f t="shared" si="3"/>
        <v>0</v>
      </c>
      <c r="H36">
        <f t="shared" si="3"/>
        <v>0</v>
      </c>
      <c r="I36">
        <v>0</v>
      </c>
      <c r="J36">
        <f>IF(J32&gt;1.96, 1, 0)</f>
        <v>0</v>
      </c>
      <c r="K36">
        <f>IF(K32&gt;1.96, 1, 0)</f>
        <v>0</v>
      </c>
      <c r="L36">
        <f>IF(L32&gt;1.96, 1, 0)</f>
        <v>0</v>
      </c>
      <c r="M36">
        <f>IF(M32&gt;1.96, 1, 0)</f>
        <v>0</v>
      </c>
      <c r="N36">
        <v>0</v>
      </c>
      <c r="O36">
        <f>IF(O32&gt;1.96, 1, 0)</f>
        <v>0</v>
      </c>
      <c r="P36">
        <f>IF(P32&gt;1.96, 1, 0)</f>
        <v>0</v>
      </c>
      <c r="Q36">
        <f>IF(Q32&gt;1.96, 1, 0)</f>
        <v>0</v>
      </c>
      <c r="R36">
        <f>IF(R32&gt;1.96, 1, 0)</f>
        <v>0</v>
      </c>
      <c r="S36">
        <v>0</v>
      </c>
      <c r="T36">
        <f>IF(T32&gt;1.96, 1, 0)</f>
        <v>0</v>
      </c>
      <c r="U36">
        <f>IF(U32&gt;1.96, 1, 0)</f>
        <v>0</v>
      </c>
    </row>
    <row r="37" spans="1:21" x14ac:dyDescent="0.45">
      <c r="A37" t="s">
        <v>158</v>
      </c>
      <c r="B37">
        <f>SUM(C35:CM35)</f>
        <v>15</v>
      </c>
    </row>
    <row r="38" spans="1:21" x14ac:dyDescent="0.45">
      <c r="A38" t="s">
        <v>159</v>
      </c>
      <c r="B38">
        <f>SUM(C36:CM36)</f>
        <v>0</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SK91"/>
  <sheetViews>
    <sheetView workbookViewId="0">
      <selection activeCell="C10" sqref="C10"/>
    </sheetView>
  </sheetViews>
  <sheetFormatPr defaultRowHeight="14.25" x14ac:dyDescent="0.45"/>
  <cols>
    <col min="2" max="2" width="13.1328125" customWidth="1"/>
  </cols>
  <sheetData>
    <row r="1" spans="1:505" x14ac:dyDescent="0.45">
      <c r="A1" t="s">
        <v>1</v>
      </c>
      <c r="B1" t="s">
        <v>2</v>
      </c>
      <c r="C1" t="s">
        <v>97</v>
      </c>
      <c r="D1" t="s">
        <v>3</v>
      </c>
      <c r="E1" t="s">
        <v>4</v>
      </c>
      <c r="F1" t="s">
        <v>5</v>
      </c>
      <c r="G1" t="s">
        <v>98</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99</v>
      </c>
      <c r="BQ1" t="s">
        <v>100</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R1" t="s">
        <v>97</v>
      </c>
      <c r="CS1" t="s">
        <v>3</v>
      </c>
      <c r="CT1" t="s">
        <v>4</v>
      </c>
      <c r="CU1" t="s">
        <v>5</v>
      </c>
      <c r="CV1" t="s">
        <v>98</v>
      </c>
      <c r="CW1" t="s">
        <v>6</v>
      </c>
      <c r="CX1" t="s">
        <v>7</v>
      </c>
      <c r="CY1" t="s">
        <v>8</v>
      </c>
      <c r="CZ1" t="s">
        <v>9</v>
      </c>
      <c r="DA1" t="s">
        <v>10</v>
      </c>
      <c r="DB1" t="s">
        <v>11</v>
      </c>
      <c r="DC1" t="s">
        <v>12</v>
      </c>
      <c r="DD1" t="s">
        <v>13</v>
      </c>
      <c r="DE1" t="s">
        <v>14</v>
      </c>
      <c r="DF1" t="s">
        <v>15</v>
      </c>
      <c r="DG1" t="s">
        <v>16</v>
      </c>
      <c r="DH1" t="s">
        <v>17</v>
      </c>
      <c r="DI1" t="s">
        <v>18</v>
      </c>
      <c r="DJ1" t="s">
        <v>19</v>
      </c>
      <c r="DK1" t="s">
        <v>20</v>
      </c>
      <c r="DL1" t="s">
        <v>21</v>
      </c>
      <c r="DM1" t="s">
        <v>22</v>
      </c>
      <c r="DN1" t="s">
        <v>23</v>
      </c>
      <c r="DO1" t="s">
        <v>24</v>
      </c>
      <c r="DP1" t="s">
        <v>25</v>
      </c>
      <c r="DQ1" t="s">
        <v>26</v>
      </c>
      <c r="DR1" t="s">
        <v>27</v>
      </c>
      <c r="DS1" t="s">
        <v>28</v>
      </c>
      <c r="DT1" t="s">
        <v>29</v>
      </c>
      <c r="DU1" t="s">
        <v>30</v>
      </c>
      <c r="DV1" t="s">
        <v>31</v>
      </c>
      <c r="DW1" t="s">
        <v>32</v>
      </c>
      <c r="DX1" t="s">
        <v>33</v>
      </c>
      <c r="DY1" t="s">
        <v>34</v>
      </c>
      <c r="DZ1" t="s">
        <v>35</v>
      </c>
      <c r="EA1" t="s">
        <v>36</v>
      </c>
      <c r="EB1" t="s">
        <v>37</v>
      </c>
      <c r="EC1" t="s">
        <v>38</v>
      </c>
      <c r="ED1" t="s">
        <v>39</v>
      </c>
      <c r="EE1" t="s">
        <v>40</v>
      </c>
      <c r="EF1" t="s">
        <v>41</v>
      </c>
      <c r="EG1" t="s">
        <v>42</v>
      </c>
      <c r="EH1" t="s">
        <v>43</v>
      </c>
      <c r="EI1" t="s">
        <v>44</v>
      </c>
      <c r="EJ1" t="s">
        <v>45</v>
      </c>
      <c r="EK1" t="s">
        <v>46</v>
      </c>
      <c r="EL1" t="s">
        <v>47</v>
      </c>
      <c r="EM1" t="s">
        <v>48</v>
      </c>
      <c r="EN1" t="s">
        <v>49</v>
      </c>
      <c r="EO1" t="s">
        <v>50</v>
      </c>
      <c r="EP1" t="s">
        <v>51</v>
      </c>
      <c r="EQ1" t="s">
        <v>52</v>
      </c>
      <c r="ER1" t="s">
        <v>53</v>
      </c>
      <c r="ES1" t="s">
        <v>54</v>
      </c>
      <c r="ET1" t="s">
        <v>55</v>
      </c>
      <c r="EU1" t="s">
        <v>56</v>
      </c>
      <c r="EV1" t="s">
        <v>57</v>
      </c>
      <c r="EW1" t="s">
        <v>58</v>
      </c>
      <c r="EX1" t="s">
        <v>59</v>
      </c>
      <c r="EY1" t="s">
        <v>60</v>
      </c>
      <c r="EZ1" t="s">
        <v>61</v>
      </c>
      <c r="FA1" t="s">
        <v>62</v>
      </c>
      <c r="FB1" t="s">
        <v>63</v>
      </c>
      <c r="FC1" t="s">
        <v>64</v>
      </c>
      <c r="FD1" t="s">
        <v>65</v>
      </c>
      <c r="FE1" t="s">
        <v>99</v>
      </c>
      <c r="FF1" t="s">
        <v>100</v>
      </c>
      <c r="FG1" t="s">
        <v>66</v>
      </c>
      <c r="FH1" t="s">
        <v>67</v>
      </c>
      <c r="FI1" t="s">
        <v>68</v>
      </c>
      <c r="FJ1" t="s">
        <v>69</v>
      </c>
      <c r="FK1" t="s">
        <v>70</v>
      </c>
      <c r="FL1" t="s">
        <v>71</v>
      </c>
      <c r="FM1" t="s">
        <v>72</v>
      </c>
      <c r="FN1" t="s">
        <v>73</v>
      </c>
      <c r="FO1" t="s">
        <v>74</v>
      </c>
      <c r="FP1" t="s">
        <v>75</v>
      </c>
      <c r="FQ1" t="s">
        <v>76</v>
      </c>
      <c r="FR1" t="s">
        <v>77</v>
      </c>
      <c r="FS1" t="s">
        <v>78</v>
      </c>
      <c r="FT1" t="s">
        <v>79</v>
      </c>
      <c r="FU1" t="s">
        <v>80</v>
      </c>
      <c r="FV1" t="s">
        <v>81</v>
      </c>
      <c r="FW1" t="s">
        <v>82</v>
      </c>
      <c r="FX1" t="s">
        <v>83</v>
      </c>
      <c r="FY1" t="s">
        <v>84</v>
      </c>
      <c r="FZ1" t="s">
        <v>85</v>
      </c>
      <c r="GA1" t="s">
        <v>86</v>
      </c>
      <c r="GB1" t="s">
        <v>87</v>
      </c>
      <c r="GG1" t="s">
        <v>1</v>
      </c>
      <c r="GH1" t="s">
        <v>2</v>
      </c>
      <c r="GI1" t="s">
        <v>97</v>
      </c>
      <c r="GJ1" t="s">
        <v>3</v>
      </c>
      <c r="GK1" t="s">
        <v>4</v>
      </c>
      <c r="GL1" t="s">
        <v>5</v>
      </c>
      <c r="GM1" t="s">
        <v>98</v>
      </c>
      <c r="GN1" t="s">
        <v>6</v>
      </c>
      <c r="GO1" t="s">
        <v>7</v>
      </c>
      <c r="GP1" t="s">
        <v>8</v>
      </c>
      <c r="GQ1" t="s">
        <v>9</v>
      </c>
      <c r="GR1" t="s">
        <v>10</v>
      </c>
      <c r="GS1" t="s">
        <v>11</v>
      </c>
      <c r="GT1" t="s">
        <v>12</v>
      </c>
      <c r="GU1" t="s">
        <v>13</v>
      </c>
      <c r="GV1" t="s">
        <v>14</v>
      </c>
      <c r="GW1" t="s">
        <v>15</v>
      </c>
      <c r="GX1" t="s">
        <v>16</v>
      </c>
      <c r="GY1" t="s">
        <v>17</v>
      </c>
      <c r="GZ1" t="s">
        <v>18</v>
      </c>
      <c r="HA1" t="s">
        <v>19</v>
      </c>
      <c r="HB1" t="s">
        <v>20</v>
      </c>
      <c r="HC1" t="s">
        <v>21</v>
      </c>
      <c r="HD1" t="s">
        <v>22</v>
      </c>
      <c r="HE1" t="s">
        <v>23</v>
      </c>
      <c r="HF1" t="s">
        <v>24</v>
      </c>
      <c r="HG1" t="s">
        <v>25</v>
      </c>
      <c r="HH1" t="s">
        <v>26</v>
      </c>
      <c r="HI1" t="s">
        <v>27</v>
      </c>
      <c r="HJ1" t="s">
        <v>28</v>
      </c>
      <c r="HK1" t="s">
        <v>29</v>
      </c>
      <c r="HL1" t="s">
        <v>30</v>
      </c>
      <c r="HM1" t="s">
        <v>31</v>
      </c>
      <c r="HN1" t="s">
        <v>32</v>
      </c>
      <c r="HO1" t="s">
        <v>33</v>
      </c>
      <c r="HP1" t="s">
        <v>34</v>
      </c>
      <c r="HQ1" t="s">
        <v>35</v>
      </c>
      <c r="HR1" t="s">
        <v>36</v>
      </c>
      <c r="HS1" t="s">
        <v>37</v>
      </c>
      <c r="HT1" t="s">
        <v>38</v>
      </c>
      <c r="HU1" t="s">
        <v>39</v>
      </c>
      <c r="HV1" t="s">
        <v>40</v>
      </c>
      <c r="HW1" t="s">
        <v>41</v>
      </c>
      <c r="HX1" t="s">
        <v>42</v>
      </c>
      <c r="HY1" t="s">
        <v>43</v>
      </c>
      <c r="HZ1" t="s">
        <v>44</v>
      </c>
      <c r="IA1" t="s">
        <v>45</v>
      </c>
      <c r="IB1" t="s">
        <v>46</v>
      </c>
      <c r="IC1" t="s">
        <v>47</v>
      </c>
      <c r="ID1" t="s">
        <v>48</v>
      </c>
      <c r="IE1" t="s">
        <v>49</v>
      </c>
      <c r="IF1" t="s">
        <v>50</v>
      </c>
      <c r="IG1" t="s">
        <v>51</v>
      </c>
      <c r="IH1" t="s">
        <v>52</v>
      </c>
      <c r="II1" t="s">
        <v>53</v>
      </c>
      <c r="IJ1" t="s">
        <v>54</v>
      </c>
      <c r="IK1" t="s">
        <v>55</v>
      </c>
      <c r="IL1" t="s">
        <v>56</v>
      </c>
      <c r="IM1" t="s">
        <v>57</v>
      </c>
      <c r="IN1" t="s">
        <v>58</v>
      </c>
      <c r="IO1" t="s">
        <v>59</v>
      </c>
      <c r="IP1" t="s">
        <v>60</v>
      </c>
      <c r="IQ1" t="s">
        <v>61</v>
      </c>
      <c r="IR1" t="s">
        <v>62</v>
      </c>
      <c r="IS1" t="s">
        <v>63</v>
      </c>
      <c r="IT1" t="s">
        <v>64</v>
      </c>
      <c r="IU1" t="s">
        <v>65</v>
      </c>
      <c r="IV1" t="s">
        <v>99</v>
      </c>
      <c r="IW1" t="s">
        <v>100</v>
      </c>
      <c r="IX1" t="s">
        <v>66</v>
      </c>
      <c r="IY1" t="s">
        <v>67</v>
      </c>
      <c r="IZ1" t="s">
        <v>68</v>
      </c>
      <c r="JA1" t="s">
        <v>69</v>
      </c>
      <c r="JB1" t="s">
        <v>70</v>
      </c>
      <c r="JC1" t="s">
        <v>71</v>
      </c>
      <c r="JD1" t="s">
        <v>72</v>
      </c>
      <c r="JE1" t="s">
        <v>73</v>
      </c>
      <c r="JF1" t="s">
        <v>74</v>
      </c>
      <c r="JG1" t="s">
        <v>75</v>
      </c>
      <c r="JH1" t="s">
        <v>76</v>
      </c>
      <c r="JI1" t="s">
        <v>77</v>
      </c>
      <c r="JJ1" t="s">
        <v>78</v>
      </c>
      <c r="JK1" t="s">
        <v>79</v>
      </c>
      <c r="JL1" t="s">
        <v>80</v>
      </c>
      <c r="JM1" t="s">
        <v>81</v>
      </c>
      <c r="JN1" t="s">
        <v>82</v>
      </c>
      <c r="JO1" t="s">
        <v>83</v>
      </c>
      <c r="JP1" t="s">
        <v>84</v>
      </c>
      <c r="JQ1" t="s">
        <v>85</v>
      </c>
      <c r="JR1" t="s">
        <v>86</v>
      </c>
      <c r="JS1" t="s">
        <v>87</v>
      </c>
      <c r="JY1" t="s">
        <v>1</v>
      </c>
      <c r="JZ1" t="s">
        <v>97</v>
      </c>
      <c r="KA1" t="s">
        <v>3</v>
      </c>
      <c r="KB1" t="s">
        <v>4</v>
      </c>
      <c r="KC1" t="s">
        <v>5</v>
      </c>
      <c r="KD1" t="s">
        <v>98</v>
      </c>
      <c r="KE1" t="s">
        <v>6</v>
      </c>
      <c r="KF1" t="s">
        <v>7</v>
      </c>
      <c r="KG1" t="s">
        <v>8</v>
      </c>
      <c r="KH1" t="s">
        <v>9</v>
      </c>
      <c r="KI1" t="s">
        <v>10</v>
      </c>
      <c r="KJ1" t="s">
        <v>11</v>
      </c>
      <c r="KK1" t="s">
        <v>12</v>
      </c>
      <c r="KL1" t="s">
        <v>13</v>
      </c>
      <c r="KM1" t="s">
        <v>14</v>
      </c>
      <c r="KN1" t="s">
        <v>15</v>
      </c>
      <c r="KO1" t="s">
        <v>16</v>
      </c>
      <c r="KP1" t="s">
        <v>17</v>
      </c>
      <c r="KQ1" t="s">
        <v>18</v>
      </c>
      <c r="KR1" t="s">
        <v>19</v>
      </c>
      <c r="KS1" t="s">
        <v>20</v>
      </c>
      <c r="KT1" t="s">
        <v>21</v>
      </c>
      <c r="KU1" t="s">
        <v>22</v>
      </c>
      <c r="KV1" t="s">
        <v>23</v>
      </c>
      <c r="KW1" t="s">
        <v>24</v>
      </c>
      <c r="KX1" t="s">
        <v>25</v>
      </c>
      <c r="KY1" t="s">
        <v>26</v>
      </c>
      <c r="KZ1" t="s">
        <v>27</v>
      </c>
      <c r="LA1" t="s">
        <v>28</v>
      </c>
      <c r="LB1" t="s">
        <v>29</v>
      </c>
      <c r="LC1" t="s">
        <v>30</v>
      </c>
      <c r="LD1" t="s">
        <v>31</v>
      </c>
      <c r="LE1" t="s">
        <v>32</v>
      </c>
      <c r="LF1" t="s">
        <v>33</v>
      </c>
      <c r="LG1" t="s">
        <v>34</v>
      </c>
      <c r="LH1" t="s">
        <v>35</v>
      </c>
      <c r="LI1" t="s">
        <v>36</v>
      </c>
      <c r="LJ1" t="s">
        <v>37</v>
      </c>
      <c r="LK1" t="s">
        <v>38</v>
      </c>
      <c r="LL1" t="s">
        <v>39</v>
      </c>
      <c r="LM1" t="s">
        <v>40</v>
      </c>
      <c r="LN1" t="s">
        <v>41</v>
      </c>
      <c r="LO1" t="s">
        <v>42</v>
      </c>
      <c r="LP1" t="s">
        <v>43</v>
      </c>
      <c r="LQ1" t="s">
        <v>44</v>
      </c>
      <c r="LR1" t="s">
        <v>45</v>
      </c>
      <c r="LS1" t="s">
        <v>46</v>
      </c>
      <c r="LT1" t="s">
        <v>47</v>
      </c>
      <c r="LU1" t="s">
        <v>48</v>
      </c>
      <c r="LV1" t="s">
        <v>49</v>
      </c>
      <c r="LW1" t="s">
        <v>50</v>
      </c>
      <c r="LX1" t="s">
        <v>51</v>
      </c>
      <c r="LY1" t="s">
        <v>52</v>
      </c>
      <c r="LZ1" t="s">
        <v>53</v>
      </c>
      <c r="MA1" t="s">
        <v>54</v>
      </c>
      <c r="MB1" t="s">
        <v>55</v>
      </c>
      <c r="MC1" t="s">
        <v>56</v>
      </c>
      <c r="MD1" t="s">
        <v>57</v>
      </c>
      <c r="ME1" t="s">
        <v>58</v>
      </c>
      <c r="MF1" t="s">
        <v>59</v>
      </c>
      <c r="MG1" t="s">
        <v>60</v>
      </c>
      <c r="MH1" t="s">
        <v>61</v>
      </c>
      <c r="MI1" t="s">
        <v>62</v>
      </c>
      <c r="MJ1" t="s">
        <v>63</v>
      </c>
      <c r="MK1" t="s">
        <v>64</v>
      </c>
      <c r="ML1" t="s">
        <v>65</v>
      </c>
      <c r="MM1" t="s">
        <v>99</v>
      </c>
      <c r="MN1" t="s">
        <v>100</v>
      </c>
      <c r="MO1" t="s">
        <v>66</v>
      </c>
      <c r="MP1" t="s">
        <v>67</v>
      </c>
      <c r="MQ1" t="s">
        <v>68</v>
      </c>
      <c r="MR1" t="s">
        <v>69</v>
      </c>
      <c r="MS1" t="s">
        <v>70</v>
      </c>
      <c r="MT1" t="s">
        <v>71</v>
      </c>
      <c r="MU1" t="s">
        <v>72</v>
      </c>
      <c r="MV1" t="s">
        <v>73</v>
      </c>
      <c r="MW1" t="s">
        <v>74</v>
      </c>
      <c r="MX1" t="s">
        <v>75</v>
      </c>
      <c r="MY1" t="s">
        <v>76</v>
      </c>
      <c r="MZ1" t="s">
        <v>77</v>
      </c>
      <c r="NA1" t="s">
        <v>78</v>
      </c>
      <c r="NB1" t="s">
        <v>79</v>
      </c>
      <c r="NC1" t="s">
        <v>80</v>
      </c>
      <c r="ND1" t="s">
        <v>81</v>
      </c>
      <c r="NE1" t="s">
        <v>82</v>
      </c>
      <c r="NF1" t="s">
        <v>83</v>
      </c>
      <c r="NG1" t="s">
        <v>84</v>
      </c>
      <c r="NH1" t="s">
        <v>85</v>
      </c>
      <c r="NI1" t="s">
        <v>86</v>
      </c>
      <c r="NJ1" t="s">
        <v>87</v>
      </c>
      <c r="NK1" t="s">
        <v>369</v>
      </c>
      <c r="OQ1" t="s">
        <v>238</v>
      </c>
      <c r="OS1" t="s">
        <v>237</v>
      </c>
      <c r="OT1" t="s">
        <v>238</v>
      </c>
      <c r="OU1" t="s">
        <v>239</v>
      </c>
      <c r="OV1" t="s">
        <v>240</v>
      </c>
      <c r="OW1" t="s">
        <v>241</v>
      </c>
      <c r="OX1" t="s">
        <v>242</v>
      </c>
      <c r="OY1" t="s">
        <v>243</v>
      </c>
      <c r="OZ1" t="s">
        <v>244</v>
      </c>
      <c r="PA1" t="s">
        <v>245</v>
      </c>
      <c r="PB1" t="s">
        <v>246</v>
      </c>
      <c r="PC1" t="s">
        <v>247</v>
      </c>
      <c r="PD1" t="s">
        <v>248</v>
      </c>
      <c r="PE1" t="s">
        <v>249</v>
      </c>
      <c r="PF1" t="s">
        <v>250</v>
      </c>
      <c r="PG1" t="s">
        <v>251</v>
      </c>
      <c r="PH1" t="s">
        <v>252</v>
      </c>
      <c r="PI1" t="s">
        <v>253</v>
      </c>
      <c r="PJ1" t="s">
        <v>254</v>
      </c>
      <c r="PK1" t="s">
        <v>255</v>
      </c>
      <c r="PL1" t="s">
        <v>256</v>
      </c>
      <c r="PM1" t="s">
        <v>257</v>
      </c>
      <c r="PN1" t="s">
        <v>258</v>
      </c>
      <c r="PO1" t="s">
        <v>259</v>
      </c>
      <c r="PP1" t="s">
        <v>260</v>
      </c>
      <c r="PQ1" t="s">
        <v>261</v>
      </c>
      <c r="PR1" t="s">
        <v>262</v>
      </c>
      <c r="PS1" t="s">
        <v>263</v>
      </c>
      <c r="PT1" t="s">
        <v>264</v>
      </c>
      <c r="PU1" t="s">
        <v>265</v>
      </c>
      <c r="PX1" t="s">
        <v>235</v>
      </c>
      <c r="PY1" t="s">
        <v>236</v>
      </c>
      <c r="PZ1" t="s">
        <v>237</v>
      </c>
      <c r="QA1" t="s">
        <v>238</v>
      </c>
      <c r="QB1" t="s">
        <v>239</v>
      </c>
      <c r="QC1" t="s">
        <v>240</v>
      </c>
      <c r="QD1" t="s">
        <v>241</v>
      </c>
      <c r="QE1" t="s">
        <v>242</v>
      </c>
      <c r="QF1" t="s">
        <v>243</v>
      </c>
      <c r="QG1" t="s">
        <v>244</v>
      </c>
      <c r="QH1" t="s">
        <v>245</v>
      </c>
      <c r="QI1" t="s">
        <v>246</v>
      </c>
      <c r="QJ1" t="s">
        <v>247</v>
      </c>
      <c r="QK1" t="s">
        <v>248</v>
      </c>
      <c r="QL1" t="s">
        <v>249</v>
      </c>
      <c r="QM1" t="s">
        <v>250</v>
      </c>
      <c r="QN1" t="s">
        <v>251</v>
      </c>
      <c r="QO1" t="s">
        <v>252</v>
      </c>
      <c r="QP1" t="s">
        <v>253</v>
      </c>
      <c r="QQ1" t="s">
        <v>254</v>
      </c>
      <c r="QR1" t="s">
        <v>255</v>
      </c>
      <c r="QS1" t="s">
        <v>256</v>
      </c>
      <c r="QT1" t="s">
        <v>257</v>
      </c>
      <c r="QU1" t="s">
        <v>258</v>
      </c>
      <c r="QV1" t="s">
        <v>259</v>
      </c>
      <c r="QW1" t="s">
        <v>260</v>
      </c>
      <c r="QX1" t="s">
        <v>261</v>
      </c>
      <c r="QY1" t="s">
        <v>262</v>
      </c>
      <c r="QZ1" t="s">
        <v>263</v>
      </c>
      <c r="RA1" t="s">
        <v>264</v>
      </c>
      <c r="RB1" t="s">
        <v>265</v>
      </c>
      <c r="RG1" t="s">
        <v>235</v>
      </c>
      <c r="RH1" t="s">
        <v>236</v>
      </c>
      <c r="RI1" t="s">
        <v>237</v>
      </c>
      <c r="RJ1" t="s">
        <v>238</v>
      </c>
      <c r="RK1" t="s">
        <v>239</v>
      </c>
      <c r="RL1" t="s">
        <v>240</v>
      </c>
      <c r="RM1" t="s">
        <v>241</v>
      </c>
      <c r="RN1" t="s">
        <v>242</v>
      </c>
      <c r="RO1" t="s">
        <v>243</v>
      </c>
      <c r="RP1" t="s">
        <v>244</v>
      </c>
      <c r="RQ1" t="s">
        <v>245</v>
      </c>
      <c r="RR1" t="s">
        <v>246</v>
      </c>
      <c r="RS1" t="s">
        <v>247</v>
      </c>
      <c r="RT1" t="s">
        <v>248</v>
      </c>
      <c r="RU1" t="s">
        <v>249</v>
      </c>
      <c r="RV1" t="s">
        <v>250</v>
      </c>
      <c r="RW1" t="s">
        <v>251</v>
      </c>
      <c r="RX1" t="s">
        <v>252</v>
      </c>
      <c r="RY1" t="s">
        <v>253</v>
      </c>
      <c r="RZ1" t="s">
        <v>254</v>
      </c>
      <c r="SA1" t="s">
        <v>255</v>
      </c>
      <c r="SB1" t="s">
        <v>256</v>
      </c>
      <c r="SC1" t="s">
        <v>257</v>
      </c>
      <c r="SD1" t="s">
        <v>258</v>
      </c>
      <c r="SE1" t="s">
        <v>259</v>
      </c>
      <c r="SF1" t="s">
        <v>260</v>
      </c>
      <c r="SG1" t="s">
        <v>261</v>
      </c>
      <c r="SH1" t="s">
        <v>262</v>
      </c>
      <c r="SI1" t="s">
        <v>263</v>
      </c>
      <c r="SJ1" t="s">
        <v>264</v>
      </c>
      <c r="SK1" t="s">
        <v>265</v>
      </c>
    </row>
    <row r="2" spans="1:505" x14ac:dyDescent="0.45">
      <c r="A2">
        <v>1986</v>
      </c>
      <c r="B2">
        <f>AVERAGE(CR2:GB2)</f>
        <v>146.60603798727433</v>
      </c>
      <c r="D2">
        <v>177.08568588016709</v>
      </c>
      <c r="E2">
        <v>141.51231226411571</v>
      </c>
      <c r="H2">
        <v>128.87438258161177</v>
      </c>
      <c r="J2">
        <v>29.867114631902737</v>
      </c>
      <c r="L2">
        <v>219.44475834843266</v>
      </c>
      <c r="T2">
        <v>204.97327828745068</v>
      </c>
      <c r="Y2">
        <v>156.29961001272906</v>
      </c>
      <c r="Z2">
        <v>166.68667167863262</v>
      </c>
      <c r="AC2">
        <v>115.69858409780132</v>
      </c>
      <c r="AH2">
        <v>108.55451728144904</v>
      </c>
      <c r="AJ2">
        <v>151.38931116168183</v>
      </c>
      <c r="AL2">
        <v>212.5253486099092</v>
      </c>
      <c r="AV2">
        <v>26.979408527289898</v>
      </c>
      <c r="BC2">
        <v>129.33101364241128</v>
      </c>
      <c r="BF2">
        <v>265.16350646677864</v>
      </c>
      <c r="BS2">
        <v>102.73561628135332</v>
      </c>
      <c r="BV2">
        <v>35.172776057836053</v>
      </c>
      <c r="BW2">
        <v>41.512549644480224</v>
      </c>
      <c r="BX2">
        <v>85.840169776698772</v>
      </c>
      <c r="BZ2">
        <v>243.10016239181024</v>
      </c>
      <c r="CA2">
        <v>193.49654544764724</v>
      </c>
      <c r="CI2">
        <v>139.56133318009182</v>
      </c>
      <c r="CJ2">
        <v>296.13421745502825</v>
      </c>
      <c r="CS2">
        <f t="shared" ref="CS2:CS28" si="0">GJ2*KA2</f>
        <v>177.08568588016709</v>
      </c>
      <c r="CT2">
        <f t="shared" ref="CT2:CT28" si="1">GK2*KB2</f>
        <v>141.51231226411571</v>
      </c>
      <c r="CW2">
        <f t="shared" ref="CW2:CW28" si="2">GN2*KE2</f>
        <v>128.87438258161177</v>
      </c>
      <c r="CY2">
        <f t="shared" ref="CY2:CY28" si="3">GP2*KG2</f>
        <v>29.867114631902737</v>
      </c>
      <c r="DA2">
        <f t="shared" ref="DA2:DA28" si="4">GR2*KI2</f>
        <v>219.44475834843266</v>
      </c>
      <c r="DI2">
        <f t="shared" ref="DI2:DI28" si="5">GZ2*KQ2</f>
        <v>204.97327828745068</v>
      </c>
      <c r="DN2">
        <f t="shared" ref="DN2:DN28" si="6">HE2*KV2</f>
        <v>156.29961001272906</v>
      </c>
      <c r="DO2">
        <f t="shared" ref="DO2:DO28" si="7">HF2*KW2</f>
        <v>166.68667167863262</v>
      </c>
      <c r="DR2">
        <f t="shared" ref="DR2:DR28" si="8">HI2*KZ2</f>
        <v>115.69858409780132</v>
      </c>
      <c r="DW2">
        <f t="shared" ref="DW2:DW28" si="9">HN2*LE2</f>
        <v>108.55451728144904</v>
      </c>
      <c r="DY2">
        <f t="shared" ref="DY2:DY28" si="10">HP2*LG2</f>
        <v>151.38931116168183</v>
      </c>
      <c r="EA2">
        <f t="shared" ref="EA2:EA28" si="11">HR2*LI2</f>
        <v>212.5253486099092</v>
      </c>
      <c r="EK2">
        <f t="shared" ref="EK2:EK28" si="12">IB2*LS2</f>
        <v>26.979408527289898</v>
      </c>
      <c r="ER2">
        <f t="shared" ref="ER2:ER28" si="13">II2*LZ2</f>
        <v>129.33101364241128</v>
      </c>
      <c r="EU2">
        <f t="shared" ref="EU2:EU28" si="14">IL2*MC2</f>
        <v>265.16350646677864</v>
      </c>
      <c r="FH2">
        <f t="shared" ref="FH2:FH28" si="15">IY2*MP2</f>
        <v>102.73561628135332</v>
      </c>
      <c r="FK2">
        <f t="shared" ref="FK2:FK28" si="16">JB2*MS2</f>
        <v>35.172776057836053</v>
      </c>
      <c r="FL2">
        <f t="shared" ref="FL2:FL28" si="17">JC2*MT2</f>
        <v>41.512549644480224</v>
      </c>
      <c r="FM2">
        <f t="shared" ref="FM2:FM28" si="18">JD2*MU2</f>
        <v>85.840169776698772</v>
      </c>
      <c r="FO2">
        <f t="shared" ref="FO2:FO28" si="19">JF2*MW2</f>
        <v>243.10016239181024</v>
      </c>
      <c r="FP2">
        <f t="shared" ref="FP2:FP28" si="20">JG2*MX2</f>
        <v>193.49654544764724</v>
      </c>
      <c r="FX2">
        <f t="shared" ref="FX2:FX28" si="21">JO2*NF2</f>
        <v>139.56133318009182</v>
      </c>
      <c r="FY2">
        <f t="shared" ref="FY2:FY28" si="22">JP2*NG2</f>
        <v>296.13421745502825</v>
      </c>
      <c r="GG2">
        <v>1986</v>
      </c>
      <c r="GH2">
        <f>AVERAGE(GI2:JS2)</f>
        <v>85.486124348894634</v>
      </c>
      <c r="GJ2">
        <v>99.702784988334855</v>
      </c>
      <c r="GK2">
        <v>69.467209351312192</v>
      </c>
      <c r="GN2">
        <v>67.484429544826398</v>
      </c>
      <c r="GP2">
        <v>98.839867641302476</v>
      </c>
      <c r="GR2">
        <v>97.610192129974351</v>
      </c>
      <c r="GZ2">
        <v>76.346540712034198</v>
      </c>
      <c r="HE2">
        <v>73.864793173884294</v>
      </c>
      <c r="HF2">
        <v>79.632609665296201</v>
      </c>
      <c r="HI2">
        <v>99.699546283714696</v>
      </c>
      <c r="HN2">
        <v>85.650361921529708</v>
      </c>
      <c r="HP2">
        <v>86.004841145663804</v>
      </c>
      <c r="HR2">
        <v>79.722526693872396</v>
      </c>
      <c r="IB2">
        <v>100</v>
      </c>
      <c r="II2">
        <v>60.891771392836901</v>
      </c>
      <c r="IL2">
        <v>89.967271759103696</v>
      </c>
      <c r="IY2">
        <v>96.888555643868941</v>
      </c>
      <c r="JB2">
        <v>92.58305079976418</v>
      </c>
      <c r="JC2">
        <v>94.873971696272108</v>
      </c>
      <c r="JD2">
        <v>84.665216777053601</v>
      </c>
      <c r="JF2">
        <v>87.858902304717503</v>
      </c>
      <c r="JG2">
        <v>52.3262896345475</v>
      </c>
      <c r="JH2">
        <v>94.063339185458887</v>
      </c>
      <c r="JO2">
        <v>84.265947041303008</v>
      </c>
      <c r="JP2">
        <v>99.256964886799466</v>
      </c>
      <c r="JY2">
        <v>1986</v>
      </c>
      <c r="JZ2">
        <v>0.56112726030259841</v>
      </c>
      <c r="KA2">
        <v>1.7761358010298907</v>
      </c>
      <c r="KB2">
        <v>2.0371095022466541</v>
      </c>
      <c r="KC2">
        <v>1.099060411020955</v>
      </c>
      <c r="KD2">
        <v>3.5496581411288641E-2</v>
      </c>
      <c r="KE2">
        <v>1.9096906271691492</v>
      </c>
      <c r="KF2">
        <v>0.17717890917319168</v>
      </c>
      <c r="KG2">
        <v>0.30217679712292622</v>
      </c>
      <c r="KH2">
        <v>0.35281142183872827</v>
      </c>
      <c r="KI2">
        <v>2.2481746379130945</v>
      </c>
      <c r="KJ2">
        <v>0.2380912504019991</v>
      </c>
      <c r="KK2">
        <v>4.4004024654302427E-2</v>
      </c>
      <c r="KL2">
        <v>0.17221102444736897</v>
      </c>
      <c r="KM2">
        <v>0.13459583814606177</v>
      </c>
      <c r="KN2" t="e">
        <v>#VALUE!</v>
      </c>
      <c r="KO2">
        <v>0.8807117356443277</v>
      </c>
      <c r="KP2" t="e">
        <v>#VALUE!</v>
      </c>
      <c r="KQ2">
        <v>2.684774927269777</v>
      </c>
      <c r="KR2">
        <v>0.25776797814398539</v>
      </c>
      <c r="KS2">
        <v>0.1085158509892712</v>
      </c>
      <c r="KT2" t="e">
        <v>#VALUE!</v>
      </c>
      <c r="KU2">
        <v>2.3353348420559117</v>
      </c>
      <c r="KV2">
        <v>2.1160231186836991</v>
      </c>
      <c r="KW2">
        <v>2.0931961463932089</v>
      </c>
      <c r="KX2">
        <v>6.8219932152966567E-2</v>
      </c>
      <c r="KY2">
        <v>0.88287719492285033</v>
      </c>
      <c r="KZ2">
        <v>1.1604725238022469</v>
      </c>
      <c r="LA2" t="e">
        <v>#VALUE!</v>
      </c>
      <c r="LB2">
        <v>2.5815888912994875</v>
      </c>
      <c r="LC2">
        <v>4.797880029360696E-2</v>
      </c>
      <c r="LD2">
        <v>7.4104635731857119E-2</v>
      </c>
      <c r="LE2">
        <v>1.2674145776628876</v>
      </c>
      <c r="LF2">
        <v>1.0783851813900465</v>
      </c>
      <c r="LG2">
        <v>1.7602417392444027</v>
      </c>
      <c r="LH2">
        <v>0.18204422204364035</v>
      </c>
      <c r="LI2">
        <v>2.6658130069809269</v>
      </c>
      <c r="LJ2">
        <v>0.33179640852310865</v>
      </c>
      <c r="LK2" t="e">
        <v>#VALUE!</v>
      </c>
      <c r="LL2">
        <v>5.5445126170152959E-2</v>
      </c>
      <c r="LM2">
        <v>1.5219378959186247</v>
      </c>
      <c r="LN2" t="e">
        <v>#VALUE!</v>
      </c>
      <c r="LO2" t="e">
        <v>#VALUE!</v>
      </c>
      <c r="LP2" t="e">
        <v>#VALUE!</v>
      </c>
      <c r="LQ2">
        <v>2.9327223592137126</v>
      </c>
      <c r="LR2" t="e">
        <v>#VALUE!</v>
      </c>
      <c r="LS2">
        <v>0.269794085272899</v>
      </c>
      <c r="LT2">
        <v>0.65470888303549524</v>
      </c>
      <c r="LU2">
        <v>0.2229679031259694</v>
      </c>
      <c r="LV2">
        <v>0.25595077803922295</v>
      </c>
      <c r="LW2" t="e">
        <v>#VALUE!</v>
      </c>
      <c r="LX2">
        <v>0.1308641701520859</v>
      </c>
      <c r="LY2">
        <v>0.23757040253525474</v>
      </c>
      <c r="LZ2">
        <v>2.1239489455487468</v>
      </c>
      <c r="MA2">
        <v>1.4714944080656223</v>
      </c>
      <c r="MB2">
        <v>3.7687067237768129E-2</v>
      </c>
      <c r="MC2">
        <v>2.9473329721143515</v>
      </c>
      <c r="MD2">
        <v>0.73220977403038279</v>
      </c>
      <c r="ME2">
        <v>5.226358807333336E-2</v>
      </c>
      <c r="MF2">
        <v>0.46770252419168934</v>
      </c>
      <c r="MG2">
        <v>0.11898961250111469</v>
      </c>
      <c r="MH2">
        <v>8.3540540139118283E-2</v>
      </c>
      <c r="MI2" t="e">
        <v>#VALUE!</v>
      </c>
      <c r="MJ2">
        <v>0.60283897004143561</v>
      </c>
      <c r="MK2">
        <v>1.9819578603582584</v>
      </c>
      <c r="ML2" t="e">
        <v>#VALUE!</v>
      </c>
      <c r="MM2" t="e">
        <v>#VALUE!</v>
      </c>
      <c r="MN2">
        <v>0.9786687160645382</v>
      </c>
      <c r="MO2" t="e">
        <v>#VALUE!</v>
      </c>
      <c r="MP2">
        <v>1.060348310475143</v>
      </c>
      <c r="MQ2" t="e">
        <v>#VALUE!</v>
      </c>
      <c r="MR2" t="e">
        <v>#VALUE!</v>
      </c>
      <c r="MS2">
        <v>0.37990513116603458</v>
      </c>
      <c r="MT2">
        <v>0.4375546728177227</v>
      </c>
      <c r="MU2">
        <v>1.0138776352836743</v>
      </c>
      <c r="MV2">
        <v>6.2161064854777383E-2</v>
      </c>
      <c r="MW2">
        <v>2.7669383069307618</v>
      </c>
      <c r="MX2">
        <v>3.6978839279270166</v>
      </c>
      <c r="MZ2">
        <v>0.12692572690636295</v>
      </c>
      <c r="NA2">
        <v>0.63200421972066956</v>
      </c>
      <c r="NB2">
        <v>0.18743170300161224</v>
      </c>
      <c r="NC2">
        <v>0.2357892637975052</v>
      </c>
      <c r="ND2" t="e">
        <v>#VALUE!</v>
      </c>
      <c r="NE2">
        <v>3.5986368984815922</v>
      </c>
      <c r="NF2">
        <v>1.656200850762239</v>
      </c>
      <c r="NG2">
        <v>2.9835107067072144</v>
      </c>
      <c r="NH2">
        <v>0.51070607081917641</v>
      </c>
      <c r="NI2">
        <v>6.8227937927956131E-2</v>
      </c>
      <c r="NJ2">
        <v>3.6175190484328823E-2</v>
      </c>
      <c r="NK2">
        <v>1</v>
      </c>
      <c r="OQ2" t="s">
        <v>239</v>
      </c>
      <c r="OS2" t="s">
        <v>97</v>
      </c>
      <c r="OT2" t="s">
        <v>269</v>
      </c>
      <c r="OU2">
        <v>0.56112726030259841</v>
      </c>
      <c r="OV2">
        <v>0.4823521210510599</v>
      </c>
      <c r="OW2">
        <v>0.49819257756902363</v>
      </c>
      <c r="OX2">
        <v>0.29179378969018877</v>
      </c>
      <c r="OY2">
        <v>0.48097222573397774</v>
      </c>
      <c r="OZ2">
        <v>0.6256103322991835</v>
      </c>
      <c r="PA2">
        <v>0.69994870764316786</v>
      </c>
      <c r="PB2">
        <v>0.74252152670498217</v>
      </c>
      <c r="PC2">
        <v>0.74416592130752957</v>
      </c>
      <c r="PD2">
        <v>0.67076991859251711</v>
      </c>
      <c r="PE2">
        <v>0.67977056691573545</v>
      </c>
      <c r="PF2">
        <v>0.74156575189717011</v>
      </c>
      <c r="PG2">
        <v>0.75896596107813064</v>
      </c>
      <c r="PH2">
        <v>0.69569647382204891</v>
      </c>
      <c r="PI2">
        <v>0.69150236070777527</v>
      </c>
      <c r="PJ2">
        <v>0.65621655510552224</v>
      </c>
      <c r="PK2">
        <v>0.22235197058238002</v>
      </c>
      <c r="PL2">
        <v>0.24423156161307788</v>
      </c>
      <c r="PM2">
        <v>0.27095560576024147</v>
      </c>
      <c r="PN2">
        <v>0.29692444794036832</v>
      </c>
      <c r="PO2">
        <v>0.31697492426208901</v>
      </c>
      <c r="PP2">
        <v>0.33897676653489245</v>
      </c>
      <c r="PQ2">
        <v>0.38410521044969453</v>
      </c>
      <c r="PR2">
        <v>0.40001759453740826</v>
      </c>
      <c r="PS2">
        <v>0.47685019320888816</v>
      </c>
      <c r="PT2">
        <v>0.530353818163807</v>
      </c>
      <c r="PU2">
        <v>0.55059690637546432</v>
      </c>
      <c r="PX2" t="s">
        <v>266</v>
      </c>
      <c r="PY2" t="s">
        <v>267</v>
      </c>
      <c r="PZ2" t="s">
        <v>97</v>
      </c>
      <c r="QA2" t="s">
        <v>269</v>
      </c>
      <c r="QB2">
        <f>RK2/$RK$91</f>
        <v>0.56112726030259841</v>
      </c>
      <c r="QC2">
        <f>RL2/$RL$91</f>
        <v>0.4823521210510599</v>
      </c>
      <c r="QD2">
        <f>RM2/$RM$91</f>
        <v>0.49819257756902363</v>
      </c>
      <c r="QE2">
        <f>RN2/$RN$91</f>
        <v>0.29179378969018877</v>
      </c>
      <c r="QF2">
        <f>RO2/$RO$91</f>
        <v>0.48097222573397774</v>
      </c>
      <c r="QG2">
        <f>RP2/$RP$91</f>
        <v>0.6256103322991835</v>
      </c>
      <c r="QH2">
        <f>RQ2/$RQ$91</f>
        <v>0.69994870764316786</v>
      </c>
      <c r="QI2">
        <f>RR2/$RR$91</f>
        <v>0.74252152670498217</v>
      </c>
      <c r="QJ2">
        <f>RS2/$RS$91</f>
        <v>0.74416592130752957</v>
      </c>
      <c r="QK2">
        <f>RT2/$RT$91</f>
        <v>0.67076991859251711</v>
      </c>
      <c r="QL2">
        <f>RU2/$RU$91</f>
        <v>0.67977056691573545</v>
      </c>
      <c r="QM2">
        <f>RV2/$RV$91</f>
        <v>0.74156575189717011</v>
      </c>
      <c r="QN2">
        <f>RW2/$RW$91</f>
        <v>0.75896596107813064</v>
      </c>
      <c r="QO2">
        <f>RX2/$RX$91</f>
        <v>0.69569647382204891</v>
      </c>
      <c r="QP2">
        <f>RY2/$RY$91</f>
        <v>0.69150236070777527</v>
      </c>
      <c r="QQ2">
        <f>RZ2/$RZ$91</f>
        <v>0.65621655510552224</v>
      </c>
      <c r="QR2">
        <f>SA2/$SA$91</f>
        <v>0.22235197058238002</v>
      </c>
      <c r="QS2">
        <f>SB2/$SB$91</f>
        <v>0.24423156161307788</v>
      </c>
      <c r="QT2">
        <f>SC2/$SC$91</f>
        <v>0.27095560576024147</v>
      </c>
      <c r="QU2">
        <f>SD2/$SD$91</f>
        <v>0.29692444794036832</v>
      </c>
      <c r="QV2">
        <f>SE2/$SE$91</f>
        <v>0.31697492426208901</v>
      </c>
      <c r="QW2">
        <f>SF2/$SF$91</f>
        <v>0.33897676653489245</v>
      </c>
      <c r="QX2">
        <f>SG2/$SG$91</f>
        <v>0.38410521044969453</v>
      </c>
      <c r="QY2">
        <f>SH2/$SH$91</f>
        <v>0.40001759453740826</v>
      </c>
      <c r="QZ2">
        <f>SI2/$SI$91</f>
        <v>0.47685019320888816</v>
      </c>
      <c r="RA2">
        <f>SJ2/$SJ$91</f>
        <v>0.530353818163807</v>
      </c>
      <c r="RB2">
        <f>SK2/$SK$91</f>
        <v>0.55059690637546432</v>
      </c>
      <c r="RG2" t="s">
        <v>266</v>
      </c>
      <c r="RH2" t="s">
        <v>267</v>
      </c>
      <c r="RI2" t="s">
        <v>97</v>
      </c>
      <c r="RJ2" t="s">
        <v>269</v>
      </c>
      <c r="RK2">
        <v>3595.0858982316618</v>
      </c>
      <c r="RL2">
        <v>3546.7188201556378</v>
      </c>
      <c r="RM2">
        <v>3969.327411662819</v>
      </c>
      <c r="RN2">
        <v>2375.3391027255543</v>
      </c>
      <c r="RO2">
        <v>4318.7746995077268</v>
      </c>
      <c r="RP2">
        <v>5715.5043965730265</v>
      </c>
      <c r="RQ2">
        <v>6798.0267627293051</v>
      </c>
      <c r="RR2">
        <v>6940.3503580690904</v>
      </c>
      <c r="RS2">
        <v>7449.4803897724169</v>
      </c>
      <c r="RT2">
        <v>7373.4282456823457</v>
      </c>
      <c r="RU2">
        <v>7683.5740648377359</v>
      </c>
      <c r="RV2">
        <v>8172.6643230617292</v>
      </c>
      <c r="RW2">
        <v>8248.761988643435</v>
      </c>
      <c r="RX2">
        <v>7736.3696225405392</v>
      </c>
      <c r="RY2">
        <v>7669.273915540658</v>
      </c>
      <c r="RZ2">
        <v>7170.6946736519203</v>
      </c>
      <c r="SA2">
        <v>2579.1931682120921</v>
      </c>
      <c r="SB2">
        <v>3330.4370058354807</v>
      </c>
      <c r="SC2">
        <v>4251.5743481987265</v>
      </c>
      <c r="SD2">
        <v>5076.8838291728962</v>
      </c>
      <c r="SE2">
        <v>5878.761027352075</v>
      </c>
      <c r="SF2">
        <v>7193.6176397352183</v>
      </c>
      <c r="SG2">
        <v>8953.3592752627701</v>
      </c>
      <c r="SH2">
        <v>8161.3069664865197</v>
      </c>
      <c r="SI2">
        <v>10276.260497705338</v>
      </c>
      <c r="SJ2">
        <v>12726.908359473055</v>
      </c>
      <c r="SK2">
        <v>12969.707123896889</v>
      </c>
    </row>
    <row r="3" spans="1:505" x14ac:dyDescent="0.45">
      <c r="A3">
        <v>1987</v>
      </c>
      <c r="B3">
        <f t="shared" ref="B3:B28" si="23">AVERAGE(CR3:GB3)</f>
        <v>133.17141970674481</v>
      </c>
      <c r="D3">
        <v>116.51278513570351</v>
      </c>
      <c r="E3">
        <v>208.62474114830059</v>
      </c>
      <c r="H3">
        <v>183.69755811442838</v>
      </c>
      <c r="J3">
        <v>26.767748676815994</v>
      </c>
      <c r="L3">
        <v>159.64264973676347</v>
      </c>
      <c r="M3">
        <v>19.949450884716661</v>
      </c>
      <c r="T3">
        <v>290.23272535513718</v>
      </c>
      <c r="X3">
        <v>179.26217274907853</v>
      </c>
      <c r="Y3">
        <v>187.4858122755183</v>
      </c>
      <c r="Z3">
        <v>180.60664307957811</v>
      </c>
      <c r="AC3">
        <v>109.78709570456552</v>
      </c>
      <c r="AF3">
        <v>4.5250145841033707</v>
      </c>
      <c r="AH3">
        <v>103.51889071697065</v>
      </c>
      <c r="AI3">
        <v>109.44650834338273</v>
      </c>
      <c r="AJ3">
        <v>129.87526103183924</v>
      </c>
      <c r="AL3">
        <v>206.0802140045414</v>
      </c>
      <c r="AV3">
        <v>22.023039917995696</v>
      </c>
      <c r="BC3">
        <v>170.48835181555739</v>
      </c>
      <c r="BF3">
        <v>197.61481379639807</v>
      </c>
      <c r="BS3">
        <v>82.020362297457368</v>
      </c>
      <c r="BV3">
        <v>35.772827412882755</v>
      </c>
      <c r="BW3">
        <v>44.337099276991026</v>
      </c>
      <c r="BX3">
        <v>101.21447275400546</v>
      </c>
      <c r="BZ3">
        <v>216.51649775177324</v>
      </c>
      <c r="CA3">
        <v>249.76283679448068</v>
      </c>
      <c r="CC3">
        <v>11.53669898857639</v>
      </c>
      <c r="CI3">
        <v>122.00557445267124</v>
      </c>
      <c r="CJ3">
        <v>259.49190498862146</v>
      </c>
      <c r="CS3">
        <f t="shared" si="0"/>
        <v>116.51278513570351</v>
      </c>
      <c r="CT3">
        <f t="shared" si="1"/>
        <v>208.62474114830059</v>
      </c>
      <c r="CW3">
        <f t="shared" si="2"/>
        <v>183.69755811442838</v>
      </c>
      <c r="CY3">
        <f t="shared" si="3"/>
        <v>26.767748676815994</v>
      </c>
      <c r="DA3">
        <f t="shared" si="4"/>
        <v>159.64264973676347</v>
      </c>
      <c r="DB3">
        <f t="shared" ref="DB3:DB28" si="24">GS3*KJ3</f>
        <v>19.949450884716661</v>
      </c>
      <c r="DI3">
        <f t="shared" si="5"/>
        <v>290.23272535513718</v>
      </c>
      <c r="DM3">
        <f t="shared" ref="DM3:DM28" si="25">HD3*KU3</f>
        <v>179.26217274907853</v>
      </c>
      <c r="DN3">
        <f t="shared" si="6"/>
        <v>187.4858122755183</v>
      </c>
      <c r="DO3">
        <f t="shared" si="7"/>
        <v>180.60664307957811</v>
      </c>
      <c r="DR3">
        <f t="shared" si="8"/>
        <v>109.78709570456552</v>
      </c>
      <c r="DU3">
        <f t="shared" ref="DU3:DU28" si="26">HL3*LC3</f>
        <v>4.5250145841033707</v>
      </c>
      <c r="DW3">
        <f t="shared" si="9"/>
        <v>103.51889071697065</v>
      </c>
      <c r="DX3">
        <f t="shared" ref="DX3:DX28" si="27">HO3*LF3</f>
        <v>109.44650834338273</v>
      </c>
      <c r="DY3">
        <f t="shared" si="10"/>
        <v>129.87526103183924</v>
      </c>
      <c r="EA3">
        <f t="shared" si="11"/>
        <v>206.0802140045414</v>
      </c>
      <c r="EK3">
        <f t="shared" si="12"/>
        <v>22.023039917995696</v>
      </c>
      <c r="ER3">
        <f t="shared" si="13"/>
        <v>170.48835181555739</v>
      </c>
      <c r="EU3">
        <f t="shared" si="14"/>
        <v>197.61481379639807</v>
      </c>
      <c r="FH3">
        <f t="shared" si="15"/>
        <v>82.020362297457368</v>
      </c>
      <c r="FK3">
        <f t="shared" si="16"/>
        <v>35.772827412882755</v>
      </c>
      <c r="FL3">
        <f t="shared" si="17"/>
        <v>44.337099276991026</v>
      </c>
      <c r="FM3">
        <f t="shared" si="18"/>
        <v>101.21447275400546</v>
      </c>
      <c r="FO3">
        <f t="shared" si="19"/>
        <v>216.51649775177324</v>
      </c>
      <c r="FP3">
        <f t="shared" si="20"/>
        <v>249.76283679448068</v>
      </c>
      <c r="FR3">
        <f t="shared" ref="FR3:FR28" si="28">JI3*MZ3</f>
        <v>11.53669898857639</v>
      </c>
      <c r="FX3">
        <f t="shared" si="21"/>
        <v>122.00557445267124</v>
      </c>
      <c r="FY3">
        <f t="shared" si="22"/>
        <v>259.49190498862146</v>
      </c>
      <c r="GG3">
        <v>1987</v>
      </c>
      <c r="GH3">
        <f t="shared" ref="GH3:GH28" si="29">AVERAGE(GI3:JS3)</f>
        <v>83.067676877546802</v>
      </c>
      <c r="GJ3">
        <v>73.5759577136686</v>
      </c>
      <c r="GK3">
        <v>93.804467009030859</v>
      </c>
      <c r="GN3">
        <v>88.764677635850205</v>
      </c>
      <c r="GP3">
        <v>94.550432113766234</v>
      </c>
      <c r="GR3">
        <v>72.256962955078507</v>
      </c>
      <c r="GS3">
        <v>83.009280170587701</v>
      </c>
      <c r="GZ3">
        <v>100</v>
      </c>
      <c r="HD3">
        <v>70.939825858830005</v>
      </c>
      <c r="HE3">
        <v>84.448884849927794</v>
      </c>
      <c r="HF3">
        <v>79.930284937735095</v>
      </c>
      <c r="HI3">
        <v>88.990320850756902</v>
      </c>
      <c r="HL3">
        <v>98.712053076408466</v>
      </c>
      <c r="HN3">
        <v>79.359780327719307</v>
      </c>
      <c r="HO3">
        <v>99.105273262487501</v>
      </c>
      <c r="HP3">
        <v>67.309246584390394</v>
      </c>
      <c r="HR3">
        <v>73.581426144106402</v>
      </c>
      <c r="IB3">
        <v>83.152482205428797</v>
      </c>
      <c r="II3">
        <v>75.992518616358197</v>
      </c>
      <c r="IL3">
        <v>64.56330051294421</v>
      </c>
      <c r="IY3">
        <v>80.078729579421704</v>
      </c>
      <c r="JB3">
        <v>84.392733982915502</v>
      </c>
      <c r="JC3">
        <v>92.853921113930696</v>
      </c>
      <c r="JD3">
        <v>90.56898819531682</v>
      </c>
      <c r="JF3">
        <v>74.098985535683298</v>
      </c>
      <c r="JG3">
        <v>62.286097874699699</v>
      </c>
      <c r="JH3">
        <v>98.743987557947406</v>
      </c>
      <c r="JI3">
        <v>90.584833222619224</v>
      </c>
      <c r="JO3">
        <v>68.384109608173105</v>
      </c>
      <c r="JP3">
        <v>94.923067953073669</v>
      </c>
      <c r="JY3">
        <v>1987</v>
      </c>
      <c r="JZ3">
        <v>0.4823521210510599</v>
      </c>
      <c r="KA3">
        <v>1.5835714376852523</v>
      </c>
      <c r="KB3">
        <v>2.224038447211854</v>
      </c>
      <c r="KC3">
        <v>1.0274855958442717</v>
      </c>
      <c r="KD3">
        <v>3.3601720287748556E-2</v>
      </c>
      <c r="KE3">
        <v>2.0694893848207561</v>
      </c>
      <c r="KF3">
        <v>0.21140039270032099</v>
      </c>
      <c r="KG3">
        <v>0.28310551393999073</v>
      </c>
      <c r="KH3">
        <v>0.42599153796907208</v>
      </c>
      <c r="KI3">
        <v>2.2093739233963077</v>
      </c>
      <c r="KJ3">
        <v>0.24032795903927448</v>
      </c>
      <c r="KK3">
        <v>3.4246324796560236E-2</v>
      </c>
      <c r="KL3">
        <v>0.15303499640187657</v>
      </c>
      <c r="KM3">
        <v>0.12449724347170801</v>
      </c>
      <c r="KN3" t="e">
        <v>#VALUE!</v>
      </c>
      <c r="KO3">
        <v>0.9099155137157553</v>
      </c>
      <c r="KP3" t="e">
        <v>#VALUE!</v>
      </c>
      <c r="KQ3">
        <v>2.902327253551372</v>
      </c>
      <c r="KR3">
        <v>0.19955245699662802</v>
      </c>
      <c r="KS3">
        <v>0.10381480722321047</v>
      </c>
      <c r="KT3" t="e">
        <v>#VALUE!</v>
      </c>
      <c r="KU3">
        <v>2.5269609923459582</v>
      </c>
      <c r="KV3">
        <v>2.2201099826089488</v>
      </c>
      <c r="KW3">
        <v>2.2595520986853592</v>
      </c>
      <c r="KX3">
        <v>5.1194550947531267E-2</v>
      </c>
      <c r="KY3">
        <v>0.89282125955203484</v>
      </c>
      <c r="KZ3">
        <v>1.2336970431726646</v>
      </c>
      <c r="LA3" t="e">
        <v>#VALUE!</v>
      </c>
      <c r="LB3">
        <v>3.078551760780361</v>
      </c>
      <c r="LC3">
        <v>4.5840547765740064E-2</v>
      </c>
      <c r="LD3">
        <v>6.0131939881645946E-2</v>
      </c>
      <c r="LE3">
        <v>1.3044251167214092</v>
      </c>
      <c r="LF3">
        <v>1.1043459620307561</v>
      </c>
      <c r="LG3">
        <v>1.9295307498206118</v>
      </c>
      <c r="LH3">
        <v>0.18788413991475061</v>
      </c>
      <c r="LI3">
        <v>2.8007097008549575</v>
      </c>
      <c r="LJ3">
        <v>0.29372849681128849</v>
      </c>
      <c r="LK3" t="e">
        <v>#VALUE!</v>
      </c>
      <c r="LL3">
        <v>5.1328736556570692E-2</v>
      </c>
      <c r="LM3">
        <v>1.5656340852220572</v>
      </c>
      <c r="LN3" t="e">
        <v>#VALUE!</v>
      </c>
      <c r="LO3" t="e">
        <v>#VALUE!</v>
      </c>
      <c r="LP3" t="e">
        <v>#VALUE!</v>
      </c>
      <c r="LQ3">
        <v>3.1598903209873752</v>
      </c>
      <c r="LR3" t="e">
        <v>#VALUE!</v>
      </c>
      <c r="LS3">
        <v>0.26485126281122456</v>
      </c>
      <c r="LT3">
        <v>0.69137665441163221</v>
      </c>
      <c r="LU3">
        <v>0.2479241609701747</v>
      </c>
      <c r="LV3">
        <v>0.23695742125803929</v>
      </c>
      <c r="LW3" t="e">
        <v>#VALUE!</v>
      </c>
      <c r="LX3">
        <v>0.12493310093058677</v>
      </c>
      <c r="LY3">
        <v>0.25218565741877852</v>
      </c>
      <c r="LZ3">
        <v>2.2434886344043079</v>
      </c>
      <c r="MA3">
        <v>1.6770504120026082</v>
      </c>
      <c r="MB3">
        <v>3.7191872754487459E-2</v>
      </c>
      <c r="MC3">
        <v>3.0607916916635718</v>
      </c>
      <c r="MD3">
        <v>0.65580647038929163</v>
      </c>
      <c r="ME3">
        <v>4.6115381758186941E-2</v>
      </c>
      <c r="MF3">
        <v>0.40052905563118846</v>
      </c>
      <c r="MG3">
        <v>0.13766589776966831</v>
      </c>
      <c r="MH3">
        <v>7.8771083575753534E-2</v>
      </c>
      <c r="MI3" t="e">
        <v>#VALUE!</v>
      </c>
      <c r="MJ3">
        <v>0.6533878675473449</v>
      </c>
      <c r="MK3">
        <v>1.7538240060842309</v>
      </c>
      <c r="ML3">
        <v>0.2276412442214254</v>
      </c>
      <c r="MM3" t="e">
        <v>#VALUE!</v>
      </c>
      <c r="MN3">
        <v>0.80234547187101757</v>
      </c>
      <c r="MO3" t="e">
        <v>#VALUE!</v>
      </c>
      <c r="MP3">
        <v>1.0242465474693871</v>
      </c>
      <c r="MQ3" t="e">
        <v>#VALUE!</v>
      </c>
      <c r="MR3" t="e">
        <v>#VALUE!</v>
      </c>
      <c r="MS3">
        <v>0.42388515840859736</v>
      </c>
      <c r="MT3">
        <v>0.47749302070496208</v>
      </c>
      <c r="MU3">
        <v>1.1175400627832022</v>
      </c>
      <c r="MV3">
        <v>5.5619783418614226E-2</v>
      </c>
      <c r="MW3">
        <v>2.9219900405722425</v>
      </c>
      <c r="MX3">
        <v>4.0099291064424358</v>
      </c>
      <c r="MZ3">
        <v>0.12735795362369395</v>
      </c>
      <c r="NA3">
        <v>0.54590855390692095</v>
      </c>
      <c r="NB3">
        <v>0.17143069028425562</v>
      </c>
      <c r="NC3">
        <v>0.23200108429319777</v>
      </c>
      <c r="ND3">
        <v>0.16992370854470207</v>
      </c>
      <c r="NE3">
        <v>3.1705476456022867</v>
      </c>
      <c r="NF3">
        <v>1.7841217082702123</v>
      </c>
      <c r="NG3">
        <v>2.7337075232008337</v>
      </c>
      <c r="NH3">
        <v>0.33446164516417543</v>
      </c>
      <c r="NI3">
        <v>8.0736612133725627E-2</v>
      </c>
      <c r="NJ3">
        <v>4.1797692940007215E-2</v>
      </c>
      <c r="NK3">
        <v>1</v>
      </c>
      <c r="OQ3" t="s">
        <v>240</v>
      </c>
      <c r="OS3" t="s">
        <v>3</v>
      </c>
      <c r="OT3" t="s">
        <v>270</v>
      </c>
      <c r="OU3">
        <v>1.7761358010298907</v>
      </c>
      <c r="OV3">
        <v>1.5835714376852523</v>
      </c>
      <c r="OW3">
        <v>1.7927158370878908</v>
      </c>
      <c r="OX3">
        <v>2.1913181030915339</v>
      </c>
      <c r="OY3">
        <v>2.0323822183264166</v>
      </c>
      <c r="OZ3">
        <v>2.06497152501005</v>
      </c>
      <c r="PA3">
        <v>1.9168017637606323</v>
      </c>
      <c r="PB3">
        <v>1.8916382448862008</v>
      </c>
      <c r="PC3">
        <v>1.808331201297164</v>
      </c>
      <c r="PD3">
        <v>1.8544186644196843</v>
      </c>
      <c r="PE3">
        <v>1.941413019795502</v>
      </c>
      <c r="PF3">
        <v>2.1369750531196772</v>
      </c>
      <c r="PG3">
        <v>1.9658771383488298</v>
      </c>
      <c r="PH3">
        <v>1.8489999304787494</v>
      </c>
      <c r="PI3">
        <v>1.9557683349949999</v>
      </c>
      <c r="PJ3">
        <v>1.7861492381277739</v>
      </c>
      <c r="PK3">
        <v>1.7312513762074069</v>
      </c>
      <c r="PL3">
        <v>1.7207915223770558</v>
      </c>
      <c r="PM3">
        <v>1.9420246346629444</v>
      </c>
      <c r="PN3">
        <v>1.9894869789509002</v>
      </c>
      <c r="PO3">
        <v>1.9474495089803892</v>
      </c>
      <c r="PP3">
        <v>1.9316191808324741</v>
      </c>
      <c r="PQ3">
        <v>2.1306488116966262</v>
      </c>
      <c r="PR3">
        <v>2.0950016591672691</v>
      </c>
      <c r="PS3">
        <v>2.4071173853462153</v>
      </c>
      <c r="PT3">
        <v>2.593868492604769</v>
      </c>
      <c r="PU3">
        <v>2.8730869538653114</v>
      </c>
      <c r="PX3" t="s">
        <v>266</v>
      </c>
      <c r="PY3" t="s">
        <v>267</v>
      </c>
      <c r="PZ3" t="s">
        <v>3</v>
      </c>
      <c r="QA3" t="s">
        <v>270</v>
      </c>
      <c r="QB3">
        <f t="shared" ref="QB3:QB66" si="30">RK3/$RK$91</f>
        <v>1.7761358010298907</v>
      </c>
      <c r="QC3">
        <f t="shared" ref="QC3:QC66" si="31">RL3/$RL$91</f>
        <v>1.5835714376852523</v>
      </c>
      <c r="QD3">
        <f t="shared" ref="QD3:QD66" si="32">RM3/$RM$91</f>
        <v>1.7927158370878908</v>
      </c>
      <c r="QE3">
        <f t="shared" ref="QE3:QE66" si="33">RN3/$RN$91</f>
        <v>2.1913181030915339</v>
      </c>
      <c r="QF3">
        <f t="shared" ref="QF3:QF66" si="34">RO3/$RO$91</f>
        <v>2.0323822183264166</v>
      </c>
      <c r="QG3">
        <f t="shared" ref="QG3:QG66" si="35">RP3/$RP$91</f>
        <v>2.06497152501005</v>
      </c>
      <c r="QH3">
        <f t="shared" ref="QH3:QH66" si="36">RQ3/$RQ$91</f>
        <v>1.9168017637606323</v>
      </c>
      <c r="QI3">
        <f t="shared" ref="QI3:QI66" si="37">RR3/$RR$91</f>
        <v>1.8916382448862008</v>
      </c>
      <c r="QJ3">
        <f t="shared" ref="QJ3:QJ66" si="38">RS3/$RS$91</f>
        <v>1.808331201297164</v>
      </c>
      <c r="QK3">
        <f t="shared" ref="QK3:QK66" si="39">RT3/$RT$91</f>
        <v>1.8544186644196843</v>
      </c>
      <c r="QL3">
        <f t="shared" ref="QL3:QL66" si="40">RU3/$RU$91</f>
        <v>1.941413019795502</v>
      </c>
      <c r="QM3">
        <f t="shared" ref="QM3:QM66" si="41">RV3/$RV$91</f>
        <v>2.1369750531196772</v>
      </c>
      <c r="QN3">
        <f t="shared" ref="QN3:QN66" si="42">RW3/$RW$91</f>
        <v>1.9658771383488298</v>
      </c>
      <c r="QO3">
        <f t="shared" ref="QO3:QO66" si="43">RX3/$RX$91</f>
        <v>1.8489999304787494</v>
      </c>
      <c r="QP3">
        <f t="shared" ref="QP3:QP66" si="44">RY3/$RY$91</f>
        <v>1.9557683349949999</v>
      </c>
      <c r="QQ3">
        <f t="shared" ref="QQ3:QQ66" si="45">RZ3/$RZ$91</f>
        <v>1.7861492381277739</v>
      </c>
      <c r="QR3">
        <f t="shared" ref="QR3:QR66" si="46">SA3/$SA$91</f>
        <v>1.7312513762074069</v>
      </c>
      <c r="QS3">
        <f t="shared" ref="QS3:QS66" si="47">SB3/$SB$91</f>
        <v>1.7207915223770558</v>
      </c>
      <c r="QT3">
        <f t="shared" ref="QT3:QT66" si="48">SC3/$SC$91</f>
        <v>1.9420246346629444</v>
      </c>
      <c r="QU3">
        <f t="shared" ref="QU3:QU66" si="49">SD3/$SD$91</f>
        <v>1.9894869789509002</v>
      </c>
      <c r="QV3">
        <f t="shared" ref="QV3:QV66" si="50">SE3/$SE$91</f>
        <v>1.9474495089803892</v>
      </c>
      <c r="QW3">
        <f t="shared" ref="QW3:QW66" si="51">SF3/$SF$91</f>
        <v>1.9316191808324741</v>
      </c>
      <c r="QX3">
        <f t="shared" ref="QX3:QX66" si="52">SG3/$SG$91</f>
        <v>2.1306488116966262</v>
      </c>
      <c r="QY3">
        <f t="shared" ref="QY3:QY66" si="53">SH3/$SH$91</f>
        <v>2.0950016591672691</v>
      </c>
      <c r="QZ3">
        <f t="shared" ref="QZ3:QZ66" si="54">SI3/$SI$91</f>
        <v>2.4071173853462153</v>
      </c>
      <c r="RA3">
        <f t="shared" ref="RA3:RA66" si="55">SJ3/$SJ$91</f>
        <v>2.593868492604769</v>
      </c>
      <c r="RB3">
        <f t="shared" ref="RB3:RB66" si="56">SK3/$SK$91</f>
        <v>2.8730869538653114</v>
      </c>
      <c r="RG3" t="s">
        <v>266</v>
      </c>
      <c r="RH3" t="s">
        <v>267</v>
      </c>
      <c r="RI3" t="s">
        <v>3</v>
      </c>
      <c r="RJ3" t="s">
        <v>270</v>
      </c>
      <c r="RK3">
        <v>11379.523369054519</v>
      </c>
      <c r="RL3">
        <v>11643.94718294328</v>
      </c>
      <c r="RM3">
        <v>14283.384445825332</v>
      </c>
      <c r="RN3">
        <v>17838.363120442809</v>
      </c>
      <c r="RO3">
        <v>18249.288492371772</v>
      </c>
      <c r="RP3">
        <v>18865.343522409807</v>
      </c>
      <c r="RQ3">
        <v>18616.320805515959</v>
      </c>
      <c r="RR3">
        <v>17681.146873266858</v>
      </c>
      <c r="RS3">
        <v>18102.317556557151</v>
      </c>
      <c r="RT3">
        <v>20384.669289051759</v>
      </c>
      <c r="RU3">
        <v>21944.155063554175</v>
      </c>
      <c r="RV3">
        <v>23551.222169070581</v>
      </c>
      <c r="RW3">
        <v>21365.981407281612</v>
      </c>
      <c r="RX3">
        <v>20561.476782609512</v>
      </c>
      <c r="RY3">
        <v>21690.920998541842</v>
      </c>
      <c r="RZ3">
        <v>19517.841676717067</v>
      </c>
      <c r="SA3">
        <v>20081.817625796961</v>
      </c>
      <c r="SB3">
        <v>23465.385585716384</v>
      </c>
      <c r="SC3">
        <v>30472.379772828874</v>
      </c>
      <c r="SD3">
        <v>34016.714830482189</v>
      </c>
      <c r="SE3">
        <v>36118.283813086869</v>
      </c>
      <c r="SF3">
        <v>40991.982885815472</v>
      </c>
      <c r="SG3">
        <v>49664.685043448517</v>
      </c>
      <c r="SH3">
        <v>42742.998981170342</v>
      </c>
      <c r="SI3">
        <v>51874.080481995712</v>
      </c>
      <c r="SJ3">
        <v>62245.100292102019</v>
      </c>
      <c r="SK3">
        <v>67677.634766279647</v>
      </c>
    </row>
    <row r="4" spans="1:505" x14ac:dyDescent="0.45">
      <c r="A4">
        <v>1988</v>
      </c>
      <c r="B4">
        <f t="shared" si="23"/>
        <v>125.46598707996658</v>
      </c>
      <c r="D4">
        <v>129.12822622587515</v>
      </c>
      <c r="E4">
        <v>201.70428267594343</v>
      </c>
      <c r="H4">
        <v>138.5221589437736</v>
      </c>
      <c r="J4">
        <v>28.79716827800511</v>
      </c>
      <c r="L4">
        <v>226.08014504039983</v>
      </c>
      <c r="M4">
        <v>24.396132766759649</v>
      </c>
      <c r="T4">
        <v>276.11703204032455</v>
      </c>
      <c r="X4">
        <v>248.31290822467784</v>
      </c>
      <c r="Y4">
        <v>192.70232666134891</v>
      </c>
      <c r="Z4">
        <v>167.32090539806674</v>
      </c>
      <c r="AC4">
        <v>88.350134725890925</v>
      </c>
      <c r="AF4">
        <v>4.3398003685542692</v>
      </c>
      <c r="AH4">
        <v>103.37526840107955</v>
      </c>
      <c r="AI4">
        <v>113.4303777642469</v>
      </c>
      <c r="AJ4">
        <v>157.68877977732251</v>
      </c>
      <c r="AL4">
        <v>250.20817345236577</v>
      </c>
      <c r="AV4">
        <v>17.061491348898933</v>
      </c>
      <c r="AY4">
        <v>28.003710385953418</v>
      </c>
      <c r="BA4">
        <v>13.135862444163592</v>
      </c>
      <c r="BC4">
        <v>155.49873677331948</v>
      </c>
      <c r="BD4">
        <v>151.8286288220078</v>
      </c>
      <c r="BF4">
        <v>243.52187205694358</v>
      </c>
      <c r="BK4">
        <v>7.6593747230991527</v>
      </c>
      <c r="BS4">
        <v>62.433248898387014</v>
      </c>
      <c r="BV4">
        <v>38.343456305974577</v>
      </c>
      <c r="BW4">
        <v>57.535407014780134</v>
      </c>
      <c r="BX4">
        <v>74.047952231981199</v>
      </c>
      <c r="BZ4">
        <v>213.27901615107021</v>
      </c>
      <c r="CA4">
        <v>245.74758922963636</v>
      </c>
      <c r="CC4">
        <v>11.30366437101195</v>
      </c>
      <c r="CF4">
        <v>21.776330928994952</v>
      </c>
      <c r="CI4">
        <v>179.09011141365485</v>
      </c>
      <c r="CJ4">
        <v>269.63729979438443</v>
      </c>
      <c r="CS4">
        <f t="shared" si="0"/>
        <v>129.12822622587515</v>
      </c>
      <c r="CT4">
        <f t="shared" si="1"/>
        <v>201.70428267594343</v>
      </c>
      <c r="CW4">
        <f t="shared" si="2"/>
        <v>138.5221589437736</v>
      </c>
      <c r="CY4">
        <f t="shared" si="3"/>
        <v>28.79716827800511</v>
      </c>
      <c r="DA4">
        <f t="shared" si="4"/>
        <v>226.08014504039983</v>
      </c>
      <c r="DB4">
        <f t="shared" si="24"/>
        <v>24.396132766759649</v>
      </c>
      <c r="DI4">
        <f t="shared" si="5"/>
        <v>276.11703204032455</v>
      </c>
      <c r="DM4">
        <f t="shared" si="25"/>
        <v>248.31290822467784</v>
      </c>
      <c r="DN4">
        <f t="shared" si="6"/>
        <v>192.70232666134891</v>
      </c>
      <c r="DO4">
        <f t="shared" si="7"/>
        <v>167.32090539806674</v>
      </c>
      <c r="DR4">
        <f t="shared" si="8"/>
        <v>88.350134725890925</v>
      </c>
      <c r="DU4">
        <f t="shared" si="26"/>
        <v>4.3398003685542692</v>
      </c>
      <c r="DW4">
        <f t="shared" si="9"/>
        <v>103.37526840107955</v>
      </c>
      <c r="DX4">
        <f t="shared" si="27"/>
        <v>113.4303777642469</v>
      </c>
      <c r="DY4">
        <f t="shared" si="10"/>
        <v>157.68877977732251</v>
      </c>
      <c r="EA4">
        <f t="shared" si="11"/>
        <v>250.20817345236577</v>
      </c>
      <c r="EK4">
        <f t="shared" si="12"/>
        <v>17.061491348898933</v>
      </c>
      <c r="EN4">
        <f t="shared" ref="EN4:EN28" si="57">IE4*LV4</f>
        <v>28.003710385953418</v>
      </c>
      <c r="EP4">
        <f t="shared" ref="EP4:EP28" si="58">IG4*LX4</f>
        <v>13.135862444163592</v>
      </c>
      <c r="ER4">
        <f t="shared" si="13"/>
        <v>155.49873677331948</v>
      </c>
      <c r="ES4">
        <f t="shared" ref="ES4:ES28" si="59">IJ4*MA4</f>
        <v>151.8286288220078</v>
      </c>
      <c r="EU4">
        <f t="shared" si="14"/>
        <v>243.52187205694358</v>
      </c>
      <c r="EZ4">
        <f t="shared" ref="EZ4:EZ28" si="60">IQ4*MH4</f>
        <v>7.6593747230991527</v>
      </c>
      <c r="FH4">
        <f t="shared" si="15"/>
        <v>62.433248898387014</v>
      </c>
      <c r="FK4">
        <f t="shared" si="16"/>
        <v>38.343456305974577</v>
      </c>
      <c r="FL4">
        <f t="shared" si="17"/>
        <v>57.535407014780134</v>
      </c>
      <c r="FM4">
        <f t="shared" si="18"/>
        <v>74.047952231981199</v>
      </c>
      <c r="FO4">
        <f t="shared" si="19"/>
        <v>213.27901615107021</v>
      </c>
      <c r="FP4">
        <f t="shared" si="20"/>
        <v>245.74758922963636</v>
      </c>
      <c r="FR4">
        <f t="shared" si="28"/>
        <v>11.30366437101195</v>
      </c>
      <c r="FU4">
        <f t="shared" ref="FU4:FU28" si="61">JL4*NC4</f>
        <v>21.776330928994952</v>
      </c>
      <c r="FX4">
        <f t="shared" si="21"/>
        <v>179.09011141365485</v>
      </c>
      <c r="FY4">
        <f t="shared" si="22"/>
        <v>269.63729979438443</v>
      </c>
      <c r="GG4">
        <v>1988</v>
      </c>
      <c r="GH4">
        <f t="shared" si="29"/>
        <v>84.089466483770693</v>
      </c>
      <c r="GJ4">
        <v>72.029388905066298</v>
      </c>
      <c r="GK4">
        <v>91.642623777094016</v>
      </c>
      <c r="GN4">
        <v>66.974903447398603</v>
      </c>
      <c r="GP4">
        <v>100</v>
      </c>
      <c r="GR4">
        <v>95.486561147425107</v>
      </c>
      <c r="GS4">
        <v>95.611893627423967</v>
      </c>
      <c r="GZ4">
        <v>97.658174066818646</v>
      </c>
      <c r="HD4">
        <v>89.697098769336804</v>
      </c>
      <c r="HE4">
        <v>86.759886413950397</v>
      </c>
      <c r="HF4">
        <v>74.628520521033806</v>
      </c>
      <c r="HI4">
        <v>66.347095367454997</v>
      </c>
      <c r="HL4">
        <v>98.602384432882943</v>
      </c>
      <c r="HN4">
        <v>76.7855277702959</v>
      </c>
      <c r="HO4">
        <v>91.459607475774803</v>
      </c>
      <c r="HP4">
        <v>80.061194085939007</v>
      </c>
      <c r="HR4">
        <v>80.1248143968146</v>
      </c>
      <c r="IB4">
        <v>65.62377097368261</v>
      </c>
      <c r="IE4">
        <v>100</v>
      </c>
      <c r="IG4">
        <v>98.386223398750275</v>
      </c>
      <c r="II4">
        <v>70.723101968530102</v>
      </c>
      <c r="IJ4">
        <v>87.920014204165895</v>
      </c>
      <c r="IL4">
        <v>80.151494443860301</v>
      </c>
      <c r="IQ4">
        <v>94.787643748728925</v>
      </c>
      <c r="IY4">
        <v>55.876333403870497</v>
      </c>
      <c r="JB4">
        <v>90.865468247022903</v>
      </c>
      <c r="JC4">
        <v>97.822745815183836</v>
      </c>
      <c r="JD4">
        <v>60.968054678505098</v>
      </c>
      <c r="JF4">
        <v>70.251254987031501</v>
      </c>
      <c r="JG4">
        <v>61.835941135434901</v>
      </c>
      <c r="JH4">
        <v>91.1042717544765</v>
      </c>
      <c r="JI4">
        <v>80.196349399460701</v>
      </c>
      <c r="JL4">
        <v>99.40715236601838</v>
      </c>
      <c r="JO4">
        <v>89.252365718770804</v>
      </c>
      <c r="JP4">
        <v>100</v>
      </c>
      <c r="JY4">
        <v>1988</v>
      </c>
      <c r="JZ4">
        <v>0.49819257756902363</v>
      </c>
      <c r="KA4">
        <v>1.7927158370878908</v>
      </c>
      <c r="KB4">
        <v>2.200987644860068</v>
      </c>
      <c r="KC4">
        <v>0.99889846287257256</v>
      </c>
      <c r="KD4">
        <v>3.3037244563004331E-2</v>
      </c>
      <c r="KE4">
        <v>2.0682696325582235</v>
      </c>
      <c r="KF4">
        <v>0.25496447485987805</v>
      </c>
      <c r="KG4">
        <v>0.28797168278005109</v>
      </c>
      <c r="KH4">
        <v>0.3152063947828832</v>
      </c>
      <c r="KI4">
        <v>2.3676645417290358</v>
      </c>
      <c r="KJ4">
        <v>0.25515792901064566</v>
      </c>
      <c r="KK4">
        <v>3.5587011706739925E-2</v>
      </c>
      <c r="KL4">
        <v>0.1492497337889796</v>
      </c>
      <c r="KM4">
        <v>0.11266658598102718</v>
      </c>
      <c r="KN4" t="e">
        <v>#VALUE!</v>
      </c>
      <c r="KO4">
        <v>0.959607410975169</v>
      </c>
      <c r="KP4" t="e">
        <v>#VALUE!</v>
      </c>
      <c r="KQ4">
        <v>2.8273827017429451</v>
      </c>
      <c r="KR4">
        <v>0.16820209684206561</v>
      </c>
      <c r="KS4">
        <v>8.0635936009647649E-2</v>
      </c>
      <c r="KT4" t="e">
        <v>#VALUE!</v>
      </c>
      <c r="KU4">
        <v>2.7683493851148313</v>
      </c>
      <c r="KV4">
        <v>2.2210993424072036</v>
      </c>
      <c r="KW4">
        <v>2.2420504149068301</v>
      </c>
      <c r="KX4">
        <v>4.7089212325614971E-2</v>
      </c>
      <c r="KY4">
        <v>0.95363289236813964</v>
      </c>
      <c r="KZ4">
        <v>1.3316353072666538</v>
      </c>
      <c r="LA4" t="e">
        <v>#VALUE!</v>
      </c>
      <c r="LB4">
        <v>3.0940352250286485</v>
      </c>
      <c r="LC4">
        <v>4.4013138155987508E-2</v>
      </c>
      <c r="LD4">
        <v>6.0460047084328956E-2</v>
      </c>
      <c r="LE4">
        <v>1.346285835402824</v>
      </c>
      <c r="LF4">
        <v>1.2402237544512922</v>
      </c>
      <c r="LG4">
        <v>1.969603146413939</v>
      </c>
      <c r="LH4">
        <v>0.20074646651171096</v>
      </c>
      <c r="LI4">
        <v>3.1227301471579185</v>
      </c>
      <c r="LJ4">
        <v>0.24221768382800138</v>
      </c>
      <c r="LK4" t="e">
        <v>#VALUE!</v>
      </c>
      <c r="LL4">
        <v>4.7947852878422736E-2</v>
      </c>
      <c r="LM4">
        <v>1.2737963227984508</v>
      </c>
      <c r="LN4" t="e">
        <v>#VALUE!</v>
      </c>
      <c r="LO4">
        <v>0.15584451274194927</v>
      </c>
      <c r="LP4" t="e">
        <v>#VALUE!</v>
      </c>
      <c r="LQ4">
        <v>3.2768733405741228</v>
      </c>
      <c r="LR4" t="e">
        <v>#VALUE!</v>
      </c>
      <c r="LS4">
        <v>0.25998949916701947</v>
      </c>
      <c r="LT4">
        <v>0.72976428294425177</v>
      </c>
      <c r="LU4">
        <v>0.25787952416102811</v>
      </c>
      <c r="LV4">
        <v>0.28003710385953418</v>
      </c>
      <c r="LW4" t="e">
        <v>#VALUE!</v>
      </c>
      <c r="LX4">
        <v>0.13351322970214188</v>
      </c>
      <c r="LY4">
        <v>0.24149014844786326</v>
      </c>
      <c r="LZ4">
        <v>2.1986979140495317</v>
      </c>
      <c r="MA4">
        <v>1.7268949532860032</v>
      </c>
      <c r="MB4">
        <v>3.2292906059754781E-2</v>
      </c>
      <c r="MC4">
        <v>3.0382698881243084</v>
      </c>
      <c r="MD4">
        <v>0.62722648501229716</v>
      </c>
      <c r="ME4">
        <v>4.7585552135642674E-2</v>
      </c>
      <c r="MF4">
        <v>0.31278228744971986</v>
      </c>
      <c r="MG4">
        <v>9.2674261522840432E-2</v>
      </c>
      <c r="MH4">
        <v>8.0805624237303211E-2</v>
      </c>
      <c r="MI4" t="e">
        <v>#VALUE!</v>
      </c>
      <c r="MJ4">
        <v>0.70590294091281602</v>
      </c>
      <c r="MK4">
        <v>1.7076759585906887</v>
      </c>
      <c r="ML4">
        <v>0.22213990819184146</v>
      </c>
      <c r="MM4" t="e">
        <v>#VALUE!</v>
      </c>
      <c r="MN4">
        <v>0.73090781658726856</v>
      </c>
      <c r="MO4" t="e">
        <v>#VALUE!</v>
      </c>
      <c r="MP4">
        <v>1.1173469176497957</v>
      </c>
      <c r="MQ4" t="e">
        <v>#VALUE!</v>
      </c>
      <c r="MR4" t="e">
        <v>#VALUE!</v>
      </c>
      <c r="MS4">
        <v>0.42198050640905438</v>
      </c>
      <c r="MT4">
        <v>0.58815980409588553</v>
      </c>
      <c r="MU4">
        <v>1.2145369017012044</v>
      </c>
      <c r="MV4">
        <v>5.2784876177726807E-2</v>
      </c>
      <c r="MW4">
        <v>3.0359459939960058</v>
      </c>
      <c r="MX4">
        <v>3.9741869326674069</v>
      </c>
      <c r="MZ4">
        <v>0.14094986187847552</v>
      </c>
      <c r="NA4">
        <v>0.4684254143421519</v>
      </c>
      <c r="NB4">
        <v>0.16098559999104378</v>
      </c>
      <c r="NC4">
        <v>0.2190620132524693</v>
      </c>
      <c r="ND4">
        <v>0.18198563125640985</v>
      </c>
      <c r="NE4">
        <v>2.7496352839573404</v>
      </c>
      <c r="NF4">
        <v>2.0065587054348537</v>
      </c>
      <c r="NG4">
        <v>2.6963729979438442</v>
      </c>
      <c r="NH4">
        <v>0.38775270522532479</v>
      </c>
      <c r="NI4">
        <v>5.043955279531756E-2</v>
      </c>
      <c r="NJ4">
        <v>6.1328089647119909E-2</v>
      </c>
      <c r="NK4">
        <v>1</v>
      </c>
      <c r="OQ4" t="s">
        <v>241</v>
      </c>
      <c r="OS4" t="s">
        <v>4</v>
      </c>
      <c r="OT4" t="s">
        <v>271</v>
      </c>
      <c r="OU4">
        <v>2.0371095022466541</v>
      </c>
      <c r="OV4">
        <v>2.224038447211854</v>
      </c>
      <c r="OW4">
        <v>2.200987644860068</v>
      </c>
      <c r="OX4">
        <v>2.140768258682844</v>
      </c>
      <c r="OY4">
        <v>2.4087463857196836</v>
      </c>
      <c r="OZ4">
        <v>2.4471545519945024</v>
      </c>
      <c r="PA4">
        <v>2.5555778164018901</v>
      </c>
      <c r="PB4">
        <v>2.5701839908777355</v>
      </c>
      <c r="PC4">
        <v>2.5558056331896681</v>
      </c>
      <c r="PD4">
        <v>2.7521342795873545</v>
      </c>
      <c r="PE4">
        <v>2.6313311384144811</v>
      </c>
      <c r="PF4">
        <v>2.417867141363216</v>
      </c>
      <c r="PG4">
        <v>2.5109102223179933</v>
      </c>
      <c r="PH4">
        <v>2.438479138202811</v>
      </c>
      <c r="PI4">
        <v>2.2106067019811011</v>
      </c>
      <c r="PJ4">
        <v>2.2411454701668982</v>
      </c>
      <c r="PK4">
        <v>2.271749313522351</v>
      </c>
      <c r="PL4">
        <v>2.3542102274926942</v>
      </c>
      <c r="PM4">
        <v>2.3384944776184389</v>
      </c>
      <c r="PN4">
        <v>2.236607679963746</v>
      </c>
      <c r="PO4">
        <v>2.1799850477285445</v>
      </c>
      <c r="PP4">
        <v>2.1952504090847418</v>
      </c>
      <c r="PQ4">
        <v>2.2045105541993588</v>
      </c>
      <c r="PR4">
        <v>2.335718214654821</v>
      </c>
      <c r="PS4">
        <v>2.1650316731099433</v>
      </c>
      <c r="PT4">
        <v>2.1305459064849357</v>
      </c>
      <c r="PU4">
        <v>2.051882541617406</v>
      </c>
      <c r="PX4" t="s">
        <v>266</v>
      </c>
      <c r="PY4" t="s">
        <v>267</v>
      </c>
      <c r="PZ4" t="s">
        <v>4</v>
      </c>
      <c r="QA4" t="s">
        <v>271</v>
      </c>
      <c r="QB4">
        <f t="shared" si="30"/>
        <v>2.0371095022466541</v>
      </c>
      <c r="QC4">
        <f t="shared" si="31"/>
        <v>2.224038447211854</v>
      </c>
      <c r="QD4">
        <f t="shared" si="32"/>
        <v>2.200987644860068</v>
      </c>
      <c r="QE4">
        <f t="shared" si="33"/>
        <v>2.140768258682844</v>
      </c>
      <c r="QF4">
        <f t="shared" si="34"/>
        <v>2.4087463857196836</v>
      </c>
      <c r="QG4">
        <f t="shared" si="35"/>
        <v>2.4471545519945024</v>
      </c>
      <c r="QH4">
        <f t="shared" si="36"/>
        <v>2.5555778164018901</v>
      </c>
      <c r="QI4">
        <f t="shared" si="37"/>
        <v>2.5701839908777355</v>
      </c>
      <c r="QJ4">
        <f t="shared" si="38"/>
        <v>2.5558056331896681</v>
      </c>
      <c r="QK4">
        <f t="shared" si="39"/>
        <v>2.7521342795873545</v>
      </c>
      <c r="QL4">
        <f t="shared" si="40"/>
        <v>2.6313311384144811</v>
      </c>
      <c r="QM4">
        <f t="shared" si="41"/>
        <v>2.417867141363216</v>
      </c>
      <c r="QN4">
        <f t="shared" si="42"/>
        <v>2.5109102223179933</v>
      </c>
      <c r="QO4">
        <f t="shared" si="43"/>
        <v>2.438479138202811</v>
      </c>
      <c r="QP4">
        <f t="shared" si="44"/>
        <v>2.2106067019811011</v>
      </c>
      <c r="QQ4">
        <f t="shared" si="45"/>
        <v>2.2411454701668982</v>
      </c>
      <c r="QR4">
        <f t="shared" si="46"/>
        <v>2.271749313522351</v>
      </c>
      <c r="QS4">
        <f t="shared" si="47"/>
        <v>2.3542102274926942</v>
      </c>
      <c r="QT4">
        <f t="shared" si="48"/>
        <v>2.3384944776184389</v>
      </c>
      <c r="QU4">
        <f t="shared" si="49"/>
        <v>2.236607679963746</v>
      </c>
      <c r="QV4">
        <f t="shared" si="50"/>
        <v>2.1799850477285445</v>
      </c>
      <c r="QW4">
        <f t="shared" si="51"/>
        <v>2.1952504090847418</v>
      </c>
      <c r="QX4">
        <f t="shared" si="52"/>
        <v>2.2045105541993588</v>
      </c>
      <c r="QY4">
        <f t="shared" si="53"/>
        <v>2.335718214654821</v>
      </c>
      <c r="QZ4">
        <f t="shared" si="54"/>
        <v>2.1650316731099433</v>
      </c>
      <c r="RA4">
        <f t="shared" si="55"/>
        <v>2.1305459064849357</v>
      </c>
      <c r="RB4">
        <f t="shared" si="56"/>
        <v>2.051882541617406</v>
      </c>
      <c r="RG4" t="s">
        <v>266</v>
      </c>
      <c r="RH4" t="s">
        <v>267</v>
      </c>
      <c r="RI4" t="s">
        <v>4</v>
      </c>
      <c r="RJ4" t="s">
        <v>271</v>
      </c>
      <c r="RK4">
        <v>13051.55561455219</v>
      </c>
      <c r="RL4">
        <v>16353.279426423434</v>
      </c>
      <c r="RM4">
        <v>17536.272085996385</v>
      </c>
      <c r="RN4">
        <v>17426.863539906361</v>
      </c>
      <c r="RO4">
        <v>21628.76023101297</v>
      </c>
      <c r="RP4">
        <v>22356.923917185959</v>
      </c>
      <c r="RQ4">
        <v>24820.227825885238</v>
      </c>
      <c r="RR4">
        <v>24023.515467019046</v>
      </c>
      <c r="RS4">
        <v>25584.917824593835</v>
      </c>
      <c r="RT4">
        <v>30252.794692404106</v>
      </c>
      <c r="RU4">
        <v>29742.428806317668</v>
      </c>
      <c r="RV4">
        <v>26646.883939244406</v>
      </c>
      <c r="RW4">
        <v>27289.630709302313</v>
      </c>
      <c r="RX4">
        <v>27116.676079080575</v>
      </c>
      <c r="RY4">
        <v>24517.267446014652</v>
      </c>
      <c r="RZ4">
        <v>24489.735531315109</v>
      </c>
      <c r="SA4">
        <v>26351.375676954169</v>
      </c>
      <c r="SB4">
        <v>32102.930552355756</v>
      </c>
      <c r="SC4">
        <v>36693.40262051818</v>
      </c>
      <c r="SD4">
        <v>38242.042517469927</v>
      </c>
      <c r="SE4">
        <v>40430.993614498984</v>
      </c>
      <c r="SF4">
        <v>46586.650252923544</v>
      </c>
      <c r="SG4">
        <v>51386.376651197541</v>
      </c>
      <c r="SH4">
        <v>47654.187209080839</v>
      </c>
      <c r="SI4">
        <v>46657.062900495665</v>
      </c>
      <c r="SJ4">
        <v>51126.741391931122</v>
      </c>
      <c r="SK4">
        <v>48333.572726737038</v>
      </c>
    </row>
    <row r="5" spans="1:505" x14ac:dyDescent="0.45">
      <c r="A5">
        <v>1989</v>
      </c>
      <c r="B5">
        <f t="shared" si="23"/>
        <v>118.06337630394722</v>
      </c>
      <c r="D5">
        <v>210.3753081427879</v>
      </c>
      <c r="E5">
        <v>165.53908057090379</v>
      </c>
      <c r="H5">
        <v>193.60254691009854</v>
      </c>
      <c r="J5">
        <v>35.640261857530852</v>
      </c>
      <c r="L5">
        <v>250.37743472509084</v>
      </c>
      <c r="M5">
        <v>26.499569854231204</v>
      </c>
      <c r="T5">
        <v>252.22134187259417</v>
      </c>
      <c r="X5">
        <v>194.34138157204936</v>
      </c>
      <c r="Y5">
        <v>154.56942236475788</v>
      </c>
      <c r="Z5">
        <v>136.82719385772145</v>
      </c>
      <c r="AB5">
        <v>82.616056689823708</v>
      </c>
      <c r="AC5">
        <v>141.15862784464903</v>
      </c>
      <c r="AF5">
        <v>3.9890542195738758</v>
      </c>
      <c r="AH5">
        <v>84.152402154293625</v>
      </c>
      <c r="AI5">
        <v>120.33995794206385</v>
      </c>
      <c r="AJ5">
        <v>123.57791468869989</v>
      </c>
      <c r="AL5">
        <v>231.53398233207002</v>
      </c>
      <c r="AM5">
        <v>14.887716877598345</v>
      </c>
      <c r="AV5">
        <v>23.993680129641543</v>
      </c>
      <c r="AY5">
        <v>32.604224000262242</v>
      </c>
      <c r="BA5">
        <v>11.44118336468159</v>
      </c>
      <c r="BC5">
        <v>110.81100313800508</v>
      </c>
      <c r="BD5">
        <v>143.16349821741281</v>
      </c>
      <c r="BF5">
        <v>261.73836871426164</v>
      </c>
      <c r="BH5">
        <v>4.5104288719666163</v>
      </c>
      <c r="BK5">
        <v>7.8170856221668057</v>
      </c>
      <c r="BS5">
        <v>110.16253555178996</v>
      </c>
      <c r="BV5">
        <v>33.83522344857645</v>
      </c>
      <c r="BW5">
        <v>64.926245321156387</v>
      </c>
      <c r="BX5">
        <v>90.090145365420582</v>
      </c>
      <c r="BZ5">
        <v>196.16878454080654</v>
      </c>
      <c r="CA5">
        <v>273.77285555554465</v>
      </c>
      <c r="CC5">
        <v>15.638234522485721</v>
      </c>
      <c r="CF5">
        <v>24.837153160933344</v>
      </c>
      <c r="CI5">
        <v>140.93554099764634</v>
      </c>
      <c r="CJ5">
        <v>281.58610194280402</v>
      </c>
      <c r="CS5">
        <f t="shared" si="0"/>
        <v>210.3753081427879</v>
      </c>
      <c r="CT5">
        <f t="shared" si="1"/>
        <v>165.53908057090379</v>
      </c>
      <c r="CW5">
        <f t="shared" si="2"/>
        <v>193.60254691009854</v>
      </c>
      <c r="CY5">
        <f t="shared" si="3"/>
        <v>35.640261857530852</v>
      </c>
      <c r="DA5">
        <f t="shared" si="4"/>
        <v>250.37743472509084</v>
      </c>
      <c r="DB5">
        <f t="shared" si="24"/>
        <v>26.499569854231204</v>
      </c>
      <c r="DI5">
        <f t="shared" si="5"/>
        <v>252.22134187259417</v>
      </c>
      <c r="DM5">
        <f t="shared" si="25"/>
        <v>194.34138157204936</v>
      </c>
      <c r="DN5">
        <f t="shared" si="6"/>
        <v>154.56942236475788</v>
      </c>
      <c r="DO5">
        <f t="shared" si="7"/>
        <v>136.82719385772145</v>
      </c>
      <c r="DQ5">
        <f t="shared" ref="DQ5:DQ28" si="62">HH5*KY5</f>
        <v>82.616056689823708</v>
      </c>
      <c r="DR5">
        <f t="shared" si="8"/>
        <v>141.15862784464903</v>
      </c>
      <c r="DU5">
        <f t="shared" si="26"/>
        <v>3.9890542195738758</v>
      </c>
      <c r="DW5">
        <f t="shared" si="9"/>
        <v>84.152402154293625</v>
      </c>
      <c r="DX5">
        <f t="shared" si="27"/>
        <v>120.33995794206385</v>
      </c>
      <c r="DY5">
        <f t="shared" si="10"/>
        <v>123.57791468869989</v>
      </c>
      <c r="EA5">
        <f t="shared" si="11"/>
        <v>231.53398233207002</v>
      </c>
      <c r="EB5">
        <f t="shared" ref="EB5:EB28" si="63">HS5*LJ5</f>
        <v>14.887716877598345</v>
      </c>
      <c r="EK5">
        <f t="shared" si="12"/>
        <v>23.993680129641543</v>
      </c>
      <c r="EN5">
        <f t="shared" si="57"/>
        <v>32.604224000262242</v>
      </c>
      <c r="EP5">
        <f t="shared" si="58"/>
        <v>11.44118336468159</v>
      </c>
      <c r="ER5">
        <f t="shared" si="13"/>
        <v>110.81100313800508</v>
      </c>
      <c r="ES5">
        <f t="shared" si="59"/>
        <v>143.16349821741281</v>
      </c>
      <c r="EU5">
        <f t="shared" si="14"/>
        <v>261.73836871426164</v>
      </c>
      <c r="EW5">
        <f t="shared" ref="EW5:EW28" si="64">IN5*ME5</f>
        <v>4.5104288719666163</v>
      </c>
      <c r="EZ5">
        <f t="shared" si="60"/>
        <v>7.8170856221668057</v>
      </c>
      <c r="FH5">
        <f t="shared" si="15"/>
        <v>110.16253555178996</v>
      </c>
      <c r="FK5">
        <f t="shared" si="16"/>
        <v>33.83522344857645</v>
      </c>
      <c r="FL5">
        <f t="shared" si="17"/>
        <v>64.926245321156387</v>
      </c>
      <c r="FM5">
        <f t="shared" si="18"/>
        <v>90.090145365420582</v>
      </c>
      <c r="FO5">
        <f t="shared" si="19"/>
        <v>196.16878454080654</v>
      </c>
      <c r="FP5">
        <f t="shared" si="20"/>
        <v>273.77285555554465</v>
      </c>
      <c r="FR5">
        <f t="shared" si="28"/>
        <v>15.638234522485721</v>
      </c>
      <c r="FU5">
        <f t="shared" si="61"/>
        <v>24.837153160933344</v>
      </c>
      <c r="FX5">
        <f t="shared" si="21"/>
        <v>140.93554099764634</v>
      </c>
      <c r="FY5">
        <f t="shared" si="22"/>
        <v>281.58610194280402</v>
      </c>
      <c r="GG5">
        <v>1989</v>
      </c>
      <c r="GH5">
        <f t="shared" si="29"/>
        <v>84.929691779600688</v>
      </c>
      <c r="GJ5">
        <v>96.004002269678821</v>
      </c>
      <c r="GK5">
        <v>77.326950219616691</v>
      </c>
      <c r="GN5">
        <v>94.863393953154244</v>
      </c>
      <c r="GP5">
        <v>100</v>
      </c>
      <c r="GR5">
        <v>98.757718309197074</v>
      </c>
      <c r="GS5">
        <v>94.022000429126834</v>
      </c>
      <c r="GZ5">
        <v>93.748930041195663</v>
      </c>
      <c r="HD5">
        <v>65.962337458928801</v>
      </c>
      <c r="HE5">
        <v>71.068677303357305</v>
      </c>
      <c r="HF5">
        <v>62.938781449991403</v>
      </c>
      <c r="HH5">
        <v>85.709348820588403</v>
      </c>
      <c r="HI5">
        <v>94.984227067735574</v>
      </c>
      <c r="HL5">
        <v>94.749106708492235</v>
      </c>
      <c r="HN5">
        <v>61.236073348543897</v>
      </c>
      <c r="HO5">
        <v>99.236861215334017</v>
      </c>
      <c r="HP5">
        <v>61.593496185806003</v>
      </c>
      <c r="HR5">
        <v>76.023763828998597</v>
      </c>
      <c r="HS5">
        <v>97.478918430854534</v>
      </c>
      <c r="IB5">
        <v>88.166022036107904</v>
      </c>
      <c r="IE5">
        <v>99.6271756717492</v>
      </c>
      <c r="IG5">
        <v>87.179994590047897</v>
      </c>
      <c r="II5">
        <v>52.5193564282254</v>
      </c>
      <c r="IJ5">
        <v>87.543919593723501</v>
      </c>
      <c r="IL5">
        <v>87.750313449975195</v>
      </c>
      <c r="IN5">
        <v>95.595720260710664</v>
      </c>
      <c r="IQ5">
        <v>90.264372194563776</v>
      </c>
      <c r="IY5">
        <v>86.392176804952697</v>
      </c>
      <c r="JB5">
        <v>76.849020933995206</v>
      </c>
      <c r="JC5">
        <v>92.128138074665287</v>
      </c>
      <c r="JD5">
        <v>68.842502293796699</v>
      </c>
      <c r="JF5">
        <v>63.117846265175899</v>
      </c>
      <c r="JG5">
        <v>73.490005721107792</v>
      </c>
      <c r="JH5">
        <v>98.270570814153956</v>
      </c>
      <c r="JI5">
        <v>98.308320573308094</v>
      </c>
      <c r="JL5">
        <v>100</v>
      </c>
      <c r="JO5">
        <v>70.6485530983649</v>
      </c>
      <c r="JP5">
        <v>100</v>
      </c>
      <c r="JY5">
        <v>1989</v>
      </c>
      <c r="JZ5">
        <v>0.29179378969018877</v>
      </c>
      <c r="KA5">
        <v>2.1913181030915339</v>
      </c>
      <c r="KB5">
        <v>2.140768258682844</v>
      </c>
      <c r="KC5">
        <v>0.9865342971858172</v>
      </c>
      <c r="KD5">
        <v>3.4127977775218019E-2</v>
      </c>
      <c r="KE5">
        <v>2.0408562127315832</v>
      </c>
      <c r="KF5">
        <v>0.28278333196680894</v>
      </c>
      <c r="KG5">
        <v>0.35640261857530853</v>
      </c>
      <c r="KH5">
        <v>0.30428467698973077</v>
      </c>
      <c r="KI5">
        <v>2.5352695365155453</v>
      </c>
      <c r="KJ5">
        <v>0.28184435273961655</v>
      </c>
      <c r="KK5">
        <v>3.8189575076795969E-2</v>
      </c>
      <c r="KL5">
        <v>0.14445509374432394</v>
      </c>
      <c r="KM5">
        <v>0.10124208331022061</v>
      </c>
      <c r="KN5" t="e">
        <v>#VALUE!</v>
      </c>
      <c r="KO5">
        <v>0.98752437032951523</v>
      </c>
      <c r="KP5" t="e">
        <v>#VALUE!</v>
      </c>
      <c r="KQ5">
        <v>2.6903916851292244</v>
      </c>
      <c r="KR5">
        <v>0.17102602411805884</v>
      </c>
      <c r="KS5">
        <v>8.6963609872287101E-2</v>
      </c>
      <c r="KT5" t="e">
        <v>#VALUE!</v>
      </c>
      <c r="KU5">
        <v>2.946247647652803</v>
      </c>
      <c r="KV5">
        <v>2.174930338227302</v>
      </c>
      <c r="KW5">
        <v>2.1739727192913447</v>
      </c>
      <c r="KX5">
        <v>4.532444902542785E-2</v>
      </c>
      <c r="KY5">
        <v>0.9639095131006099</v>
      </c>
      <c r="KZ5">
        <v>1.4861270360602648</v>
      </c>
      <c r="LA5" t="e">
        <v>#VALUE!</v>
      </c>
      <c r="LB5">
        <v>2.7784006072221947</v>
      </c>
      <c r="LC5">
        <v>4.2101233015807864E-2</v>
      </c>
      <c r="LD5">
        <v>6.5098396874728293E-2</v>
      </c>
      <c r="LE5">
        <v>1.3742292337282049</v>
      </c>
      <c r="LF5">
        <v>1.2126538109759259</v>
      </c>
      <c r="LG5">
        <v>2.0063468116164183</v>
      </c>
      <c r="LH5">
        <v>0.22474363809697256</v>
      </c>
      <c r="LI5">
        <v>3.0455474797704429</v>
      </c>
      <c r="LJ5">
        <v>0.15272755501651122</v>
      </c>
      <c r="LK5" t="e">
        <v>#VALUE!</v>
      </c>
      <c r="LL5">
        <v>4.4957437927360892E-2</v>
      </c>
      <c r="LM5">
        <v>1.4242586634981054</v>
      </c>
      <c r="LN5" t="e">
        <v>#VALUE!</v>
      </c>
      <c r="LO5">
        <v>0.12474277014535731</v>
      </c>
      <c r="LP5" t="e">
        <v>#VALUE!</v>
      </c>
      <c r="LQ5">
        <v>3.385106468532058</v>
      </c>
      <c r="LR5" t="e">
        <v>#VALUE!</v>
      </c>
      <c r="LS5">
        <v>0.27214202904396734</v>
      </c>
      <c r="LT5">
        <v>0.74204665840179385</v>
      </c>
      <c r="LU5">
        <v>0.25603648884095759</v>
      </c>
      <c r="LV5">
        <v>0.32726235367432649</v>
      </c>
      <c r="LW5" t="e">
        <v>#VALUE!</v>
      </c>
      <c r="LX5">
        <v>0.13123633946620672</v>
      </c>
      <c r="LY5">
        <v>0.23010178990533947</v>
      </c>
      <c r="LZ5">
        <v>2.1099078639595072</v>
      </c>
      <c r="MA5">
        <v>1.6353334290012413</v>
      </c>
      <c r="MB5">
        <v>3.2060426558420785E-2</v>
      </c>
      <c r="MC5">
        <v>2.9827627779754176</v>
      </c>
      <c r="MD5">
        <v>0.66122913167650843</v>
      </c>
      <c r="ME5">
        <v>4.7182330544355749E-2</v>
      </c>
      <c r="MF5">
        <v>0.30049403213617032</v>
      </c>
      <c r="MG5">
        <v>0.12934305080904826</v>
      </c>
      <c r="MH5">
        <v>8.6602115897035994E-2</v>
      </c>
      <c r="MI5" t="e">
        <v>#VALUE!</v>
      </c>
      <c r="MJ5">
        <v>0.74405726854219911</v>
      </c>
      <c r="MK5">
        <v>1.72558210593783</v>
      </c>
      <c r="ML5">
        <v>0.22331655412737908</v>
      </c>
      <c r="MM5">
        <v>0.42119942450003972</v>
      </c>
      <c r="MN5">
        <v>0.74336388502861461</v>
      </c>
      <c r="MO5" t="e">
        <v>#VALUE!</v>
      </c>
      <c r="MP5">
        <v>1.2751448062305863</v>
      </c>
      <c r="MQ5" t="e">
        <v>#VALUE!</v>
      </c>
      <c r="MR5" t="e">
        <v>#VALUE!</v>
      </c>
      <c r="MS5">
        <v>0.44028177636299565</v>
      </c>
      <c r="MT5">
        <v>0.70473849442758607</v>
      </c>
      <c r="MU5">
        <v>1.3086413532870447</v>
      </c>
      <c r="MV5">
        <v>5.0967101031732819E-2</v>
      </c>
      <c r="MW5">
        <v>3.1079765256350171</v>
      </c>
      <c r="MX5">
        <v>3.7253073104185601</v>
      </c>
      <c r="MZ5">
        <v>0.15907335646960175</v>
      </c>
      <c r="NA5">
        <v>0.43757995075396788</v>
      </c>
      <c r="NB5">
        <v>0.15413982638322035</v>
      </c>
      <c r="NC5">
        <v>0.24837153160933345</v>
      </c>
      <c r="ND5">
        <v>0.19624595379249579</v>
      </c>
      <c r="NE5">
        <v>2.9006605406808204</v>
      </c>
      <c r="NF5">
        <v>1.9948821995182258</v>
      </c>
      <c r="NG5">
        <v>2.81586101942804</v>
      </c>
      <c r="NH5">
        <v>0.26686795231125549</v>
      </c>
      <c r="NI5">
        <v>1.193516640162094E-2</v>
      </c>
      <c r="NJ5">
        <v>6.2863671929087775E-2</v>
      </c>
      <c r="NK5">
        <v>1</v>
      </c>
      <c r="OQ5" t="s">
        <v>242</v>
      </c>
      <c r="OS5" t="s">
        <v>5</v>
      </c>
      <c r="OT5" t="s">
        <v>272</v>
      </c>
      <c r="OU5">
        <v>1.099060411020955</v>
      </c>
      <c r="OV5">
        <v>1.0274855958442717</v>
      </c>
      <c r="OW5">
        <v>0.99889846287257256</v>
      </c>
      <c r="OX5">
        <v>0.9865342971858172</v>
      </c>
      <c r="OY5">
        <v>0.94985369301419542</v>
      </c>
      <c r="OZ5">
        <v>0.99121109405937968</v>
      </c>
      <c r="PA5">
        <v>0.93519092596768627</v>
      </c>
      <c r="PB5">
        <v>1.0375663315315451</v>
      </c>
      <c r="PC5">
        <v>1.0119777192294765</v>
      </c>
      <c r="PD5">
        <v>0.94400264541859347</v>
      </c>
      <c r="PE5">
        <v>0.93289324594804957</v>
      </c>
      <c r="PF5">
        <v>0.96836549229755098</v>
      </c>
      <c r="PG5">
        <v>0.92710682602092931</v>
      </c>
      <c r="PH5">
        <v>0.93535774838629615</v>
      </c>
      <c r="PI5">
        <v>1.2295252493401925</v>
      </c>
      <c r="PJ5">
        <v>1.177617159167121</v>
      </c>
      <c r="PK5">
        <v>1.1295508790848257</v>
      </c>
      <c r="PL5">
        <v>1.0429440503667424</v>
      </c>
      <c r="PM5">
        <v>1.0099062754179673</v>
      </c>
      <c r="PN5">
        <v>1.0503528054009357</v>
      </c>
      <c r="PO5">
        <v>1.0410612678863416</v>
      </c>
      <c r="PP5">
        <v>0.98848082473934484</v>
      </c>
      <c r="PQ5">
        <v>0.98961426315889467</v>
      </c>
      <c r="PR5">
        <v>0.94874626647504035</v>
      </c>
      <c r="PS5">
        <v>0.9615695559326678</v>
      </c>
      <c r="PT5">
        <v>0.95053917013577183</v>
      </c>
      <c r="PU5">
        <v>1.0039754923506465</v>
      </c>
      <c r="PX5" t="s">
        <v>266</v>
      </c>
      <c r="PY5" t="s">
        <v>267</v>
      </c>
      <c r="PZ5" t="s">
        <v>5</v>
      </c>
      <c r="QA5" t="s">
        <v>272</v>
      </c>
      <c r="QB5">
        <f t="shared" si="30"/>
        <v>1.099060411020955</v>
      </c>
      <c r="QC5">
        <f t="shared" si="31"/>
        <v>1.0274855958442717</v>
      </c>
      <c r="QD5">
        <f t="shared" si="32"/>
        <v>0.99889846287257256</v>
      </c>
      <c r="QE5">
        <f t="shared" si="33"/>
        <v>0.9865342971858172</v>
      </c>
      <c r="QF5">
        <f t="shared" si="34"/>
        <v>0.94985369301419542</v>
      </c>
      <c r="QG5">
        <f t="shared" si="35"/>
        <v>0.99121109405937968</v>
      </c>
      <c r="QH5">
        <f t="shared" si="36"/>
        <v>0.93519092596768627</v>
      </c>
      <c r="QI5">
        <f t="shared" si="37"/>
        <v>1.0375663315315451</v>
      </c>
      <c r="QJ5">
        <f t="shared" si="38"/>
        <v>1.0119777192294765</v>
      </c>
      <c r="QK5">
        <f t="shared" si="39"/>
        <v>0.94400264541859347</v>
      </c>
      <c r="QL5">
        <f t="shared" si="40"/>
        <v>0.93289324594804957</v>
      </c>
      <c r="QM5">
        <f t="shared" si="41"/>
        <v>0.96836549229755098</v>
      </c>
      <c r="QN5">
        <f t="shared" si="42"/>
        <v>0.92710682602092931</v>
      </c>
      <c r="QO5">
        <f t="shared" si="43"/>
        <v>0.93535774838629615</v>
      </c>
      <c r="QP5">
        <f t="shared" si="44"/>
        <v>1.2295252493401925</v>
      </c>
      <c r="QQ5">
        <f t="shared" si="45"/>
        <v>1.177617159167121</v>
      </c>
      <c r="QR5">
        <f t="shared" si="46"/>
        <v>1.1295508790848257</v>
      </c>
      <c r="QS5">
        <f t="shared" si="47"/>
        <v>1.0429440503667424</v>
      </c>
      <c r="QT5">
        <f t="shared" si="48"/>
        <v>1.0099062754179673</v>
      </c>
      <c r="QU5">
        <f t="shared" si="49"/>
        <v>1.0503528054009357</v>
      </c>
      <c r="QV5">
        <f t="shared" si="50"/>
        <v>1.0410612678863416</v>
      </c>
      <c r="QW5">
        <f t="shared" si="51"/>
        <v>0.98848082473934484</v>
      </c>
      <c r="QX5">
        <f t="shared" si="52"/>
        <v>0.98961426315889467</v>
      </c>
      <c r="QY5">
        <f t="shared" si="53"/>
        <v>0.94874626647504035</v>
      </c>
      <c r="QZ5">
        <f t="shared" si="54"/>
        <v>0.9615695559326678</v>
      </c>
      <c r="RA5">
        <f t="shared" si="55"/>
        <v>0.95053917013577183</v>
      </c>
      <c r="RB5">
        <f t="shared" si="56"/>
        <v>1.0039754923506465</v>
      </c>
      <c r="RG5" t="s">
        <v>266</v>
      </c>
      <c r="RH5" t="s">
        <v>267</v>
      </c>
      <c r="RI5" t="s">
        <v>5</v>
      </c>
      <c r="RJ5" t="s">
        <v>272</v>
      </c>
      <c r="RK5">
        <v>7041.5694700616787</v>
      </c>
      <c r="RL5">
        <v>7555.0668094480025</v>
      </c>
      <c r="RM5">
        <v>7958.6794919653739</v>
      </c>
      <c r="RN5">
        <v>8030.854579781816</v>
      </c>
      <c r="RO5">
        <v>8528.9833344609506</v>
      </c>
      <c r="RP5">
        <v>9055.5911140531807</v>
      </c>
      <c r="RQ5">
        <v>9082.7411688442535</v>
      </c>
      <c r="RR5">
        <v>9698.1348036075378</v>
      </c>
      <c r="RS5">
        <v>10130.413068419994</v>
      </c>
      <c r="RT5">
        <v>10376.934887500131</v>
      </c>
      <c r="RU5">
        <v>10544.667125485101</v>
      </c>
      <c r="RV5">
        <v>10672.183943685848</v>
      </c>
      <c r="RW5">
        <v>10076.18778453497</v>
      </c>
      <c r="RX5">
        <v>10401.480448892735</v>
      </c>
      <c r="RY5">
        <v>13636.346683779782</v>
      </c>
      <c r="RZ5">
        <v>12868.210997028104</v>
      </c>
      <c r="SA5">
        <v>13102.334568265833</v>
      </c>
      <c r="SB5">
        <v>14221.992593488578</v>
      </c>
      <c r="SC5">
        <v>15846.476409317307</v>
      </c>
      <c r="SD5">
        <v>17959.178537354164</v>
      </c>
      <c r="SE5">
        <v>19307.995492020527</v>
      </c>
      <c r="SF5">
        <v>20977.110526107474</v>
      </c>
      <c r="SG5">
        <v>23067.565346517076</v>
      </c>
      <c r="SH5">
        <v>19356.672355787399</v>
      </c>
      <c r="SI5">
        <v>20722.10388955077</v>
      </c>
      <c r="SJ5">
        <v>22810.102418591581</v>
      </c>
      <c r="SK5">
        <v>23649.366613910061</v>
      </c>
    </row>
    <row r="6" spans="1:505" x14ac:dyDescent="0.45">
      <c r="A6">
        <v>1990</v>
      </c>
      <c r="B6">
        <f t="shared" si="23"/>
        <v>134.47554263038694</v>
      </c>
      <c r="C6">
        <v>48.044369497712722</v>
      </c>
      <c r="D6">
        <v>202.99095499622615</v>
      </c>
      <c r="E6">
        <v>240.87463857196835</v>
      </c>
      <c r="G6">
        <v>3.2697808282215806</v>
      </c>
      <c r="H6">
        <v>230.65000650073043</v>
      </c>
      <c r="J6">
        <v>34.446462802256711</v>
      </c>
      <c r="L6">
        <v>238.00726274176341</v>
      </c>
      <c r="M6">
        <v>27.849134988329304</v>
      </c>
      <c r="T6">
        <v>299.4839378916958</v>
      </c>
      <c r="X6">
        <v>316.06779068525753</v>
      </c>
      <c r="Y6">
        <v>242.72866210221588</v>
      </c>
      <c r="Z6">
        <v>246.31585850315597</v>
      </c>
      <c r="AB6">
        <v>105.50592484664556</v>
      </c>
      <c r="AC6">
        <v>149.68464421503188</v>
      </c>
      <c r="AF6">
        <v>4.0533861881089779</v>
      </c>
      <c r="AH6">
        <v>156.33871274603271</v>
      </c>
      <c r="AI6">
        <v>122.99530527351767</v>
      </c>
      <c r="AJ6">
        <v>231.16702934481467</v>
      </c>
      <c r="AL6">
        <v>283.06652439904786</v>
      </c>
      <c r="AM6">
        <v>12.672740306740334</v>
      </c>
      <c r="AO6">
        <v>4.0713495834655706</v>
      </c>
      <c r="AV6">
        <v>27.114139296933715</v>
      </c>
      <c r="AY6">
        <v>34.276154701881637</v>
      </c>
      <c r="BA6">
        <v>13.392724142330234</v>
      </c>
      <c r="BC6">
        <v>234.08527558903788</v>
      </c>
      <c r="BD6">
        <v>151.26049806596569</v>
      </c>
      <c r="BF6">
        <v>309.33057411727202</v>
      </c>
      <c r="BH6">
        <v>4.1381207268614286</v>
      </c>
      <c r="BK6">
        <v>7.9559977557727359</v>
      </c>
      <c r="BL6">
        <v>0</v>
      </c>
      <c r="BM6">
        <v>87.375317964354196</v>
      </c>
      <c r="BS6">
        <v>132.12982055520905</v>
      </c>
      <c r="BV6">
        <v>34.137371910057382</v>
      </c>
      <c r="BW6">
        <v>72.185139023918012</v>
      </c>
      <c r="BX6">
        <v>153.32423129073297</v>
      </c>
      <c r="BY6">
        <v>5.2381260080335075</v>
      </c>
      <c r="BZ6">
        <v>335.91092750720861</v>
      </c>
      <c r="CA6">
        <v>426.89655314303241</v>
      </c>
      <c r="CC6">
        <v>16.676230118326732</v>
      </c>
      <c r="CF6">
        <v>31.120087075215114</v>
      </c>
      <c r="CI6">
        <v>212.66192155673869</v>
      </c>
      <c r="CJ6">
        <v>266.77564942024719</v>
      </c>
      <c r="CK6">
        <v>26.178996124568528</v>
      </c>
      <c r="CR6">
        <f t="shared" ref="CR6:CR28" si="65">GI6*JZ6</f>
        <v>48.044369497712722</v>
      </c>
      <c r="CS6">
        <f t="shared" si="0"/>
        <v>202.99095499622615</v>
      </c>
      <c r="CT6">
        <f t="shared" si="1"/>
        <v>240.87463857196835</v>
      </c>
      <c r="CV6">
        <f t="shared" ref="CV6:CV28" si="66">GM6*KD6</f>
        <v>3.2697808282215806</v>
      </c>
      <c r="CW6">
        <f t="shared" si="2"/>
        <v>230.65000650073043</v>
      </c>
      <c r="CY6">
        <f t="shared" si="3"/>
        <v>34.446462802256711</v>
      </c>
      <c r="DA6">
        <f t="shared" si="4"/>
        <v>238.00726274176341</v>
      </c>
      <c r="DB6">
        <f t="shared" si="24"/>
        <v>27.849134988329304</v>
      </c>
      <c r="DI6">
        <f t="shared" si="5"/>
        <v>299.4839378916958</v>
      </c>
      <c r="DM6">
        <f t="shared" si="25"/>
        <v>316.06779068525753</v>
      </c>
      <c r="DN6">
        <f t="shared" si="6"/>
        <v>242.72866210221588</v>
      </c>
      <c r="DO6">
        <f t="shared" si="7"/>
        <v>246.31585850315597</v>
      </c>
      <c r="DQ6">
        <f t="shared" si="62"/>
        <v>105.50592484664556</v>
      </c>
      <c r="DR6">
        <f t="shared" si="8"/>
        <v>149.68464421503188</v>
      </c>
      <c r="DU6">
        <f t="shared" si="26"/>
        <v>4.0533861881089779</v>
      </c>
      <c r="DW6">
        <f t="shared" si="9"/>
        <v>156.33871274603271</v>
      </c>
      <c r="DX6">
        <f t="shared" si="27"/>
        <v>122.99530527351767</v>
      </c>
      <c r="DY6">
        <f t="shared" si="10"/>
        <v>231.16702934481467</v>
      </c>
      <c r="EA6">
        <f t="shared" si="11"/>
        <v>283.06652439904786</v>
      </c>
      <c r="EB6">
        <f t="shared" si="63"/>
        <v>12.672740306740334</v>
      </c>
      <c r="ED6">
        <f t="shared" ref="ED6:ED28" si="67">HU6*LL6</f>
        <v>4.0713495834655706</v>
      </c>
      <c r="EK6">
        <f t="shared" si="12"/>
        <v>27.114139296933715</v>
      </c>
      <c r="EN6">
        <f t="shared" si="57"/>
        <v>34.276154701881637</v>
      </c>
      <c r="EP6">
        <f t="shared" si="58"/>
        <v>13.392724142330234</v>
      </c>
      <c r="ER6">
        <f t="shared" si="13"/>
        <v>234.08527558903788</v>
      </c>
      <c r="ES6">
        <f t="shared" si="59"/>
        <v>151.26049806596569</v>
      </c>
      <c r="EU6">
        <f t="shared" si="14"/>
        <v>309.33057411727202</v>
      </c>
      <c r="EW6">
        <f t="shared" si="64"/>
        <v>4.1381207268614286</v>
      </c>
      <c r="EZ6">
        <f t="shared" si="60"/>
        <v>7.9559977557727359</v>
      </c>
      <c r="FA6">
        <f t="shared" ref="FA6:FA28" si="68">IR6*MI6</f>
        <v>0</v>
      </c>
      <c r="FB6">
        <f t="shared" ref="FB6:FB28" si="69">IS6*MJ6</f>
        <v>87.375317964354196</v>
      </c>
      <c r="FH6">
        <f t="shared" si="15"/>
        <v>132.12982055520905</v>
      </c>
      <c r="FK6">
        <f t="shared" si="16"/>
        <v>34.137371910057382</v>
      </c>
      <c r="FL6">
        <f t="shared" si="17"/>
        <v>72.185139023918012</v>
      </c>
      <c r="FM6">
        <f t="shared" si="18"/>
        <v>153.32423129073297</v>
      </c>
      <c r="FN6">
        <f t="shared" ref="FN6:FN28" si="70">JE6*MV6</f>
        <v>5.2381260080335075</v>
      </c>
      <c r="FO6">
        <f t="shared" si="19"/>
        <v>335.91092750720861</v>
      </c>
      <c r="FP6">
        <f t="shared" si="20"/>
        <v>426.89655314303241</v>
      </c>
      <c r="FR6">
        <f t="shared" si="28"/>
        <v>16.676230118326732</v>
      </c>
      <c r="FU6">
        <f t="shared" si="61"/>
        <v>31.120087075215114</v>
      </c>
      <c r="FX6">
        <f t="shared" si="21"/>
        <v>212.66192155673869</v>
      </c>
      <c r="FY6">
        <f t="shared" si="22"/>
        <v>266.77564942024719</v>
      </c>
      <c r="FZ6">
        <f t="shared" ref="FZ6:FZ28" si="71">JQ6*NH6</f>
        <v>26.178996124568528</v>
      </c>
      <c r="GG6">
        <v>1990</v>
      </c>
      <c r="GH6">
        <f t="shared" si="29"/>
        <v>99.628429584522436</v>
      </c>
      <c r="GI6">
        <v>99.890112000533094</v>
      </c>
      <c r="GJ6">
        <v>99.878336449617663</v>
      </c>
      <c r="GK6">
        <v>100</v>
      </c>
      <c r="GM6">
        <v>98.66723896247855</v>
      </c>
      <c r="GN6">
        <v>100</v>
      </c>
      <c r="GP6">
        <v>100</v>
      </c>
      <c r="GR6">
        <v>100</v>
      </c>
      <c r="GS6">
        <v>100</v>
      </c>
      <c r="GZ6">
        <v>100</v>
      </c>
      <c r="HD6">
        <v>100</v>
      </c>
      <c r="HE6">
        <v>100</v>
      </c>
      <c r="HF6">
        <v>99.539905605236925</v>
      </c>
      <c r="HH6">
        <v>98.681965496812694</v>
      </c>
      <c r="HI6">
        <v>99.666521375242539</v>
      </c>
      <c r="HL6">
        <v>100</v>
      </c>
      <c r="HN6">
        <v>99.949264686082302</v>
      </c>
      <c r="HO6">
        <v>98.04731846141263</v>
      </c>
      <c r="HP6">
        <v>100</v>
      </c>
      <c r="HR6">
        <v>100</v>
      </c>
      <c r="HS6">
        <v>97.395375852320953</v>
      </c>
      <c r="HU6">
        <v>99.802396447808562</v>
      </c>
      <c r="IB6">
        <v>99.756504993334843</v>
      </c>
      <c r="IE6">
        <v>100</v>
      </c>
      <c r="IG6">
        <v>100</v>
      </c>
      <c r="II6">
        <v>100</v>
      </c>
      <c r="IJ6">
        <v>99.406232875410666</v>
      </c>
      <c r="IL6">
        <v>98.345260931543066</v>
      </c>
      <c r="IN6">
        <v>100</v>
      </c>
      <c r="IQ6">
        <v>99.871264879177659</v>
      </c>
      <c r="IS6">
        <v>99.496068486055506</v>
      </c>
      <c r="IY6">
        <v>100</v>
      </c>
      <c r="JB6">
        <v>97.602140557178387</v>
      </c>
      <c r="JC6">
        <v>99.468803359954137</v>
      </c>
      <c r="JD6">
        <v>100</v>
      </c>
      <c r="JE6">
        <v>100</v>
      </c>
      <c r="JF6">
        <v>100</v>
      </c>
      <c r="JG6">
        <v>100</v>
      </c>
      <c r="JH6">
        <v>100</v>
      </c>
      <c r="JI6">
        <v>99.278405816956095</v>
      </c>
      <c r="JL6">
        <v>100</v>
      </c>
      <c r="JO6">
        <v>100</v>
      </c>
      <c r="JP6">
        <v>100</v>
      </c>
      <c r="JQ6">
        <v>99.279354897308195</v>
      </c>
      <c r="JY6">
        <v>1990</v>
      </c>
      <c r="JZ6">
        <v>0.48097222573397774</v>
      </c>
      <c r="KA6">
        <v>2.0323822183264166</v>
      </c>
      <c r="KB6">
        <v>2.4087463857196836</v>
      </c>
      <c r="KC6">
        <v>0.94985369301419542</v>
      </c>
      <c r="KD6">
        <v>3.3139478337536353E-2</v>
      </c>
      <c r="KE6">
        <v>2.3065000650073042</v>
      </c>
      <c r="KF6">
        <v>0.3063671177183751</v>
      </c>
      <c r="KG6">
        <v>0.34446462802256711</v>
      </c>
      <c r="KH6">
        <v>0.26355510407606297</v>
      </c>
      <c r="KI6">
        <v>2.380072627417634</v>
      </c>
      <c r="KJ6">
        <v>0.27849134988329305</v>
      </c>
      <c r="KK6">
        <v>3.5402159616029945E-2</v>
      </c>
      <c r="KL6">
        <v>0.13087373140308062</v>
      </c>
      <c r="KM6">
        <v>9.8005677932555033E-2</v>
      </c>
      <c r="KN6" t="e">
        <v>#VALUE!</v>
      </c>
      <c r="KO6">
        <v>1.0737605550878346</v>
      </c>
      <c r="KP6">
        <v>0.43450411374392373</v>
      </c>
      <c r="KQ6">
        <v>2.9948393789169581</v>
      </c>
      <c r="KR6">
        <v>0.16609405124886936</v>
      </c>
      <c r="KS6">
        <v>8.3664034475509005E-2</v>
      </c>
      <c r="KT6" t="e">
        <v>#VALUE!</v>
      </c>
      <c r="KU6">
        <v>3.1606779068525754</v>
      </c>
      <c r="KV6">
        <v>2.4272866210221586</v>
      </c>
      <c r="KW6">
        <v>2.4745438224546294</v>
      </c>
      <c r="KX6">
        <v>4.4835418361952248E-2</v>
      </c>
      <c r="KY6">
        <v>1.0691510279054308</v>
      </c>
      <c r="KZ6">
        <v>1.5018548069062436</v>
      </c>
      <c r="LA6" t="e">
        <v>#VALUE!</v>
      </c>
      <c r="LB6">
        <v>2.8501398733812691</v>
      </c>
      <c r="LC6">
        <v>4.0533861881089775E-2</v>
      </c>
      <c r="LD6">
        <v>6.5150249212375916E-2</v>
      </c>
      <c r="LE6">
        <v>1.5641807194585846</v>
      </c>
      <c r="LF6">
        <v>1.2544484357511883</v>
      </c>
      <c r="LG6">
        <v>2.3116702934481466</v>
      </c>
      <c r="LH6">
        <v>0.21096312450203952</v>
      </c>
      <c r="LI6">
        <v>2.8306652439904787</v>
      </c>
      <c r="LJ6">
        <v>0.13011644747853129</v>
      </c>
      <c r="LK6">
        <v>0.18347427502365177</v>
      </c>
      <c r="LL6">
        <v>4.0794106438062076E-2</v>
      </c>
      <c r="LM6">
        <v>0.97744594539243712</v>
      </c>
      <c r="LN6" t="e">
        <v>#VALUE!</v>
      </c>
      <c r="LO6">
        <v>0.11694926347570549</v>
      </c>
      <c r="LP6" t="e">
        <v>#VALUE!</v>
      </c>
      <c r="LQ6">
        <v>3.8583516891960388</v>
      </c>
      <c r="LR6">
        <v>0.24947926632964609</v>
      </c>
      <c r="LS6">
        <v>0.27180322023857317</v>
      </c>
      <c r="LT6">
        <v>0.80094835760793326</v>
      </c>
      <c r="LU6">
        <v>0.27910755382700203</v>
      </c>
      <c r="LV6">
        <v>0.34276154701881634</v>
      </c>
      <c r="LW6" t="e">
        <v>#VALUE!</v>
      </c>
      <c r="LX6">
        <v>0.13392724142330234</v>
      </c>
      <c r="LY6">
        <v>0.22076710419783385</v>
      </c>
      <c r="LZ6">
        <v>2.3408527558903787</v>
      </c>
      <c r="MA6">
        <v>1.5216399786072348</v>
      </c>
      <c r="MB6">
        <v>3.5954096468001857E-2</v>
      </c>
      <c r="MC6">
        <v>3.1453531282264149</v>
      </c>
      <c r="MD6">
        <v>0.71811387526514203</v>
      </c>
      <c r="ME6">
        <v>4.1381207268614287E-2</v>
      </c>
      <c r="MF6">
        <v>0.28997726651563821</v>
      </c>
      <c r="MG6">
        <v>0.13475564462020842</v>
      </c>
      <c r="MH6">
        <v>7.966253121353524E-2</v>
      </c>
      <c r="MI6">
        <v>0.19280091214523962</v>
      </c>
      <c r="MJ6">
        <v>0.87817859834934031</v>
      </c>
      <c r="MK6">
        <v>1.7204831314367683</v>
      </c>
      <c r="ML6">
        <v>0.18717640545792469</v>
      </c>
      <c r="MM6">
        <v>0.38812910824875985</v>
      </c>
      <c r="MN6">
        <v>0.80237442699940797</v>
      </c>
      <c r="MO6" t="e">
        <v>#VALUE!</v>
      </c>
      <c r="MP6">
        <v>1.3212982055520905</v>
      </c>
      <c r="MQ6">
        <v>0.26678864012513276</v>
      </c>
      <c r="MR6" t="e">
        <v>#VALUE!</v>
      </c>
      <c r="MS6">
        <v>0.3497604838908081</v>
      </c>
      <c r="MT6">
        <v>0.72570631781601935</v>
      </c>
      <c r="MU6">
        <v>1.5332423129073296</v>
      </c>
      <c r="MV6">
        <v>5.2381260080335078E-2</v>
      </c>
      <c r="MW6">
        <v>3.3591092750720861</v>
      </c>
      <c r="MX6">
        <v>4.2689655314303243</v>
      </c>
      <c r="MZ6">
        <v>0.16797439464402181</v>
      </c>
      <c r="NA6">
        <v>0.46191321917260075</v>
      </c>
      <c r="NB6">
        <v>0.16625855562646388</v>
      </c>
      <c r="NC6">
        <v>0.31120087075215114</v>
      </c>
      <c r="ND6">
        <v>0.17481835049083672</v>
      </c>
      <c r="NE6">
        <v>3.0354718252662201</v>
      </c>
      <c r="NF6">
        <v>2.1266192155673869</v>
      </c>
      <c r="NG6">
        <v>2.6677564942024721</v>
      </c>
      <c r="NH6">
        <v>0.26369023198878916</v>
      </c>
      <c r="NI6">
        <v>1.0917588793423276E-2</v>
      </c>
      <c r="NJ6">
        <v>4.5578141451406179E-2</v>
      </c>
      <c r="NK6">
        <v>1</v>
      </c>
      <c r="OQ6" t="s">
        <v>243</v>
      </c>
      <c r="OS6" t="s">
        <v>98</v>
      </c>
      <c r="OT6" t="s">
        <v>273</v>
      </c>
      <c r="OU6">
        <v>3.5496581411288641E-2</v>
      </c>
      <c r="OV6">
        <v>3.3601720287748556E-2</v>
      </c>
      <c r="OW6">
        <v>3.3037244563004331E-2</v>
      </c>
      <c r="OX6">
        <v>3.4127977775218019E-2</v>
      </c>
      <c r="OY6">
        <v>3.3139478337536353E-2</v>
      </c>
      <c r="OZ6">
        <v>3.1165626818452172E-2</v>
      </c>
      <c r="PA6">
        <v>2.9354433764889377E-2</v>
      </c>
      <c r="PB6">
        <v>3.1209417564499659E-2</v>
      </c>
      <c r="PC6">
        <v>2.9034730920967582E-2</v>
      </c>
      <c r="PD6">
        <v>2.9075199588485139E-2</v>
      </c>
      <c r="PE6">
        <v>3.3878563435346835E-2</v>
      </c>
      <c r="PF6">
        <v>3.5344334235564108E-2</v>
      </c>
      <c r="PG6">
        <v>3.6371193345384738E-2</v>
      </c>
      <c r="PH6">
        <v>3.5732308811517829E-2</v>
      </c>
      <c r="PI6">
        <v>3.6571342670532372E-2</v>
      </c>
      <c r="PJ6">
        <v>3.6843229316049893E-2</v>
      </c>
      <c r="PK6">
        <v>3.4536853942308959E-2</v>
      </c>
      <c r="PL6">
        <v>3.173412271682495E-2</v>
      </c>
      <c r="PM6">
        <v>2.936440250407546E-2</v>
      </c>
      <c r="PN6">
        <v>2.8316105271500528E-2</v>
      </c>
      <c r="PO6">
        <v>2.6638522481889748E-2</v>
      </c>
      <c r="PP6">
        <v>2.5496005441629097E-2</v>
      </c>
      <c r="PQ6">
        <v>2.641727587653981E-2</v>
      </c>
      <c r="PR6">
        <v>3.3384383141966116E-2</v>
      </c>
      <c r="PS6">
        <v>3.5158307234367595E-2</v>
      </c>
      <c r="PT6">
        <v>3.4828888147626642E-2</v>
      </c>
      <c r="PU6">
        <v>3.6353922518980245E-2</v>
      </c>
      <c r="PX6" t="s">
        <v>266</v>
      </c>
      <c r="PY6" t="s">
        <v>267</v>
      </c>
      <c r="PZ6" t="s">
        <v>98</v>
      </c>
      <c r="QA6" t="s">
        <v>273</v>
      </c>
      <c r="QB6">
        <f t="shared" si="30"/>
        <v>3.5496581411288641E-2</v>
      </c>
      <c r="QC6">
        <f t="shared" si="31"/>
        <v>3.3601720287748556E-2</v>
      </c>
      <c r="QD6">
        <f t="shared" si="32"/>
        <v>3.3037244563004331E-2</v>
      </c>
      <c r="QE6">
        <f t="shared" si="33"/>
        <v>3.4127977775218019E-2</v>
      </c>
      <c r="QF6">
        <f t="shared" si="34"/>
        <v>3.3139478337536353E-2</v>
      </c>
      <c r="QG6">
        <f t="shared" si="35"/>
        <v>3.1165626818452172E-2</v>
      </c>
      <c r="QH6">
        <f t="shared" si="36"/>
        <v>2.9354433764889377E-2</v>
      </c>
      <c r="QI6">
        <f t="shared" si="37"/>
        <v>3.1209417564499659E-2</v>
      </c>
      <c r="QJ6">
        <f t="shared" si="38"/>
        <v>2.9034730920967582E-2</v>
      </c>
      <c r="QK6">
        <f t="shared" si="39"/>
        <v>2.9075199588485139E-2</v>
      </c>
      <c r="QL6">
        <f t="shared" si="40"/>
        <v>3.3878563435346835E-2</v>
      </c>
      <c r="QM6">
        <f t="shared" si="41"/>
        <v>3.5344334235564108E-2</v>
      </c>
      <c r="QN6">
        <f t="shared" si="42"/>
        <v>3.6371193345384738E-2</v>
      </c>
      <c r="QO6">
        <f t="shared" si="43"/>
        <v>3.5732308811517829E-2</v>
      </c>
      <c r="QP6">
        <f t="shared" si="44"/>
        <v>3.6571342670532372E-2</v>
      </c>
      <c r="QQ6">
        <f t="shared" si="45"/>
        <v>3.6843229316049893E-2</v>
      </c>
      <c r="QR6">
        <f t="shared" si="46"/>
        <v>3.4536853942308959E-2</v>
      </c>
      <c r="QS6">
        <f t="shared" si="47"/>
        <v>3.173412271682495E-2</v>
      </c>
      <c r="QT6">
        <f t="shared" si="48"/>
        <v>2.936440250407546E-2</v>
      </c>
      <c r="QU6">
        <f t="shared" si="49"/>
        <v>2.8316105271500528E-2</v>
      </c>
      <c r="QV6">
        <f t="shared" si="50"/>
        <v>2.6638522481889748E-2</v>
      </c>
      <c r="QW6">
        <f t="shared" si="51"/>
        <v>2.5496005441629097E-2</v>
      </c>
      <c r="QX6">
        <f t="shared" si="52"/>
        <v>2.641727587653981E-2</v>
      </c>
      <c r="QY6">
        <f t="shared" si="53"/>
        <v>3.3384383141966116E-2</v>
      </c>
      <c r="QZ6">
        <f t="shared" si="54"/>
        <v>3.5158307234367595E-2</v>
      </c>
      <c r="RA6">
        <f t="shared" si="55"/>
        <v>3.4828888147626642E-2</v>
      </c>
      <c r="RB6">
        <f t="shared" si="56"/>
        <v>3.6353922518980245E-2</v>
      </c>
      <c r="RG6" t="s">
        <v>266</v>
      </c>
      <c r="RH6" t="s">
        <v>267</v>
      </c>
      <c r="RI6" t="s">
        <v>98</v>
      </c>
      <c r="RJ6" t="s">
        <v>273</v>
      </c>
      <c r="RK6">
        <v>227.42302556881319</v>
      </c>
      <c r="RL6">
        <v>247.07231197506817</v>
      </c>
      <c r="RM6">
        <v>263.22279045109406</v>
      </c>
      <c r="RN6">
        <v>277.81783907222672</v>
      </c>
      <c r="RO6">
        <v>297.56799445254478</v>
      </c>
      <c r="RP6">
        <v>284.72559979657177</v>
      </c>
      <c r="RQ6">
        <v>285.09549936938231</v>
      </c>
      <c r="RR6">
        <v>291.71449524178433</v>
      </c>
      <c r="RS6">
        <v>290.65246395324061</v>
      </c>
      <c r="RT6">
        <v>319.60869435593031</v>
      </c>
      <c r="RU6">
        <v>382.93574925855665</v>
      </c>
      <c r="RV6">
        <v>389.52362442625139</v>
      </c>
      <c r="RW6">
        <v>395.29746066981494</v>
      </c>
      <c r="RX6">
        <v>397.35482187218025</v>
      </c>
      <c r="RY6">
        <v>405.60330714176735</v>
      </c>
      <c r="RZ6">
        <v>402.59811515156338</v>
      </c>
      <c r="SA6">
        <v>400.61357453335262</v>
      </c>
      <c r="SB6">
        <v>432.73889724078521</v>
      </c>
      <c r="SC6">
        <v>460.75791673038981</v>
      </c>
      <c r="SD6">
        <v>484.15540705799151</v>
      </c>
      <c r="SE6">
        <v>494.05014657654874</v>
      </c>
      <c r="SF6">
        <v>541.06514839508657</v>
      </c>
      <c r="SG6">
        <v>615.77754105309157</v>
      </c>
      <c r="SH6">
        <v>681.12053676904873</v>
      </c>
      <c r="SI6">
        <v>757.67175717689361</v>
      </c>
      <c r="SJ6">
        <v>835.78934012741161</v>
      </c>
      <c r="SK6">
        <v>856.34285702740124</v>
      </c>
    </row>
    <row r="7" spans="1:505" x14ac:dyDescent="0.45">
      <c r="A7">
        <v>1991</v>
      </c>
      <c r="B7">
        <f t="shared" si="23"/>
        <v>128.80835611117666</v>
      </c>
      <c r="C7">
        <v>62.011098923618654</v>
      </c>
      <c r="D7">
        <v>201.24865948262982</v>
      </c>
      <c r="E7">
        <v>237.22318697125152</v>
      </c>
      <c r="G7">
        <v>3.0784553877434777</v>
      </c>
      <c r="H7">
        <v>219.52414521761165</v>
      </c>
      <c r="J7">
        <v>41.580075446696078</v>
      </c>
      <c r="L7">
        <v>229.35702475011968</v>
      </c>
      <c r="M7">
        <v>30.774045621180225</v>
      </c>
      <c r="T7">
        <v>292.98082767785718</v>
      </c>
      <c r="X7">
        <v>277.10882214540669</v>
      </c>
      <c r="Y7">
        <v>228.12865346899983</v>
      </c>
      <c r="Z7">
        <v>241.67050072164074</v>
      </c>
      <c r="AB7">
        <v>107.64952555286405</v>
      </c>
      <c r="AC7">
        <v>165.4159762809457</v>
      </c>
      <c r="AD7">
        <v>36.517716607388472</v>
      </c>
      <c r="AF7">
        <v>3.2320719880591211</v>
      </c>
      <c r="AH7">
        <v>150.66119078812991</v>
      </c>
      <c r="AI7">
        <v>130.86863370426215</v>
      </c>
      <c r="AJ7">
        <v>226.29617619483051</v>
      </c>
      <c r="AL7">
        <v>306.69989482584509</v>
      </c>
      <c r="AM7">
        <v>12.668801079269818</v>
      </c>
      <c r="AO7">
        <v>3.6900876979932438</v>
      </c>
      <c r="AV7">
        <v>28.437903844751588</v>
      </c>
      <c r="AY7">
        <v>38.135901850104851</v>
      </c>
      <c r="BA7">
        <v>13.825261635671351</v>
      </c>
      <c r="BC7">
        <v>229.39207423676083</v>
      </c>
      <c r="BD7">
        <v>133.86850551179111</v>
      </c>
      <c r="BF7">
        <v>295.19635799928773</v>
      </c>
      <c r="BH7">
        <v>4.4929855842683164</v>
      </c>
      <c r="BJ7">
        <v>16.277603413503801</v>
      </c>
      <c r="BK7">
        <v>7.7042878006840958</v>
      </c>
      <c r="BL7">
        <v>24.469889379524858</v>
      </c>
      <c r="BM7">
        <v>93.982627126719393</v>
      </c>
      <c r="BS7">
        <v>145.30560597448678</v>
      </c>
      <c r="BV7">
        <v>35.190143949043907</v>
      </c>
      <c r="BW7">
        <v>81.827731139200907</v>
      </c>
      <c r="BX7">
        <v>151.64324811230708</v>
      </c>
      <c r="BY7">
        <v>5.6752710114870331</v>
      </c>
      <c r="BZ7">
        <v>325.25860418561621</v>
      </c>
      <c r="CA7">
        <v>409.06470903723584</v>
      </c>
      <c r="CC7">
        <v>18.474485565281373</v>
      </c>
      <c r="CF7">
        <v>29.743954202482588</v>
      </c>
      <c r="CI7">
        <v>215.24483049778968</v>
      </c>
      <c r="CJ7">
        <v>256.91920162598433</v>
      </c>
      <c r="CK7">
        <v>27.859270784622918</v>
      </c>
      <c r="CR7">
        <f t="shared" si="65"/>
        <v>62.011098923618654</v>
      </c>
      <c r="CS7">
        <f t="shared" si="0"/>
        <v>201.24865948262982</v>
      </c>
      <c r="CT7">
        <f t="shared" si="1"/>
        <v>237.22318697125152</v>
      </c>
      <c r="CV7">
        <f t="shared" si="66"/>
        <v>3.0784553877434777</v>
      </c>
      <c r="CW7">
        <f t="shared" si="2"/>
        <v>219.52414521761165</v>
      </c>
      <c r="CY7">
        <f t="shared" si="3"/>
        <v>41.580075446696078</v>
      </c>
      <c r="DA7">
        <f t="shared" si="4"/>
        <v>229.35702475011968</v>
      </c>
      <c r="DB7">
        <f t="shared" si="24"/>
        <v>30.774045621180225</v>
      </c>
      <c r="DI7">
        <f t="shared" si="5"/>
        <v>292.98082767785718</v>
      </c>
      <c r="DM7">
        <f t="shared" si="25"/>
        <v>277.10882214540669</v>
      </c>
      <c r="DN7">
        <f t="shared" si="6"/>
        <v>228.12865346899983</v>
      </c>
      <c r="DO7">
        <f t="shared" si="7"/>
        <v>241.67050072164074</v>
      </c>
      <c r="DQ7">
        <f t="shared" si="62"/>
        <v>107.64952555286405</v>
      </c>
      <c r="DR7">
        <f t="shared" si="8"/>
        <v>165.4159762809457</v>
      </c>
      <c r="DS7">
        <f t="shared" ref="DS7:DS28" si="72">HJ7*LA7</f>
        <v>36.517716607388472</v>
      </c>
      <c r="DU7">
        <f t="shared" si="26"/>
        <v>3.2320719880591211</v>
      </c>
      <c r="DW7">
        <f t="shared" si="9"/>
        <v>150.66119078812991</v>
      </c>
      <c r="DX7">
        <f t="shared" si="27"/>
        <v>130.86863370426215</v>
      </c>
      <c r="DY7">
        <f t="shared" si="10"/>
        <v>226.29617619483051</v>
      </c>
      <c r="EA7">
        <f t="shared" si="11"/>
        <v>306.69989482584509</v>
      </c>
      <c r="EB7">
        <f t="shared" si="63"/>
        <v>12.668801079269818</v>
      </c>
      <c r="ED7">
        <f t="shared" si="67"/>
        <v>3.6900876979932438</v>
      </c>
      <c r="EK7">
        <f t="shared" si="12"/>
        <v>28.437903844751588</v>
      </c>
      <c r="EN7">
        <f t="shared" si="57"/>
        <v>38.135901850104851</v>
      </c>
      <c r="EP7">
        <f t="shared" si="58"/>
        <v>13.825261635671351</v>
      </c>
      <c r="ER7">
        <f t="shared" si="13"/>
        <v>229.39207423676083</v>
      </c>
      <c r="ES7">
        <f t="shared" si="59"/>
        <v>133.86850551179111</v>
      </c>
      <c r="EU7">
        <f t="shared" si="14"/>
        <v>295.19635799928773</v>
      </c>
      <c r="EW7">
        <f t="shared" si="64"/>
        <v>4.4929855842683164</v>
      </c>
      <c r="EY7">
        <f t="shared" ref="EY7:EY28" si="73">IP7*MG7</f>
        <v>16.277603413503801</v>
      </c>
      <c r="EZ7">
        <f t="shared" si="60"/>
        <v>7.7042878006840958</v>
      </c>
      <c r="FA7">
        <f t="shared" si="68"/>
        <v>24.469889379524858</v>
      </c>
      <c r="FB7">
        <f t="shared" si="69"/>
        <v>93.982627126719393</v>
      </c>
      <c r="FH7">
        <f t="shared" si="15"/>
        <v>145.30560597448678</v>
      </c>
      <c r="FK7">
        <f t="shared" si="16"/>
        <v>35.190143949043907</v>
      </c>
      <c r="FL7">
        <f t="shared" si="17"/>
        <v>81.827731139200907</v>
      </c>
      <c r="FM7">
        <f t="shared" si="18"/>
        <v>151.64324811230708</v>
      </c>
      <c r="FN7">
        <f t="shared" si="70"/>
        <v>5.6752710114870331</v>
      </c>
      <c r="FO7">
        <f t="shared" si="19"/>
        <v>325.25860418561621</v>
      </c>
      <c r="FP7">
        <f t="shared" si="20"/>
        <v>409.06470903723584</v>
      </c>
      <c r="FR7">
        <f t="shared" si="28"/>
        <v>18.474485565281373</v>
      </c>
      <c r="FU7">
        <f t="shared" si="61"/>
        <v>29.743954202482588</v>
      </c>
      <c r="FX7">
        <f t="shared" si="21"/>
        <v>215.24483049778968</v>
      </c>
      <c r="FY7">
        <f t="shared" si="22"/>
        <v>256.91920162598433</v>
      </c>
      <c r="FZ7">
        <f t="shared" si="71"/>
        <v>27.859270784622918</v>
      </c>
      <c r="GG7">
        <v>1991</v>
      </c>
      <c r="GH7">
        <f t="shared" si="29"/>
        <v>97.671969329022062</v>
      </c>
      <c r="GI7">
        <v>99.120963516892971</v>
      </c>
      <c r="GJ7">
        <v>97.458321843760231</v>
      </c>
      <c r="GK7">
        <v>96.938375542283467</v>
      </c>
      <c r="GM7">
        <v>98.777265276141421</v>
      </c>
      <c r="GN7">
        <v>94.805611402272547</v>
      </c>
      <c r="GP7">
        <v>95.762640565271525</v>
      </c>
      <c r="GR7">
        <v>96.719055974184897</v>
      </c>
      <c r="GS7">
        <v>100</v>
      </c>
      <c r="GZ7">
        <v>99.093001804639599</v>
      </c>
      <c r="HD7">
        <v>99.267267442977868</v>
      </c>
      <c r="HE7">
        <v>95.680720169945275</v>
      </c>
      <c r="HF7">
        <v>94.883227037733519</v>
      </c>
      <c r="HH7">
        <v>96.529058769484237</v>
      </c>
      <c r="HI7">
        <v>97.713385467518989</v>
      </c>
      <c r="HJ7">
        <v>99.876276623480578</v>
      </c>
      <c r="HL7">
        <v>98.394437595583838</v>
      </c>
      <c r="HN7">
        <v>97.610747638693738</v>
      </c>
      <c r="HO7">
        <v>100</v>
      </c>
      <c r="HP7">
        <v>94.471124983676035</v>
      </c>
      <c r="HR7">
        <v>97.040254355139353</v>
      </c>
      <c r="HS7">
        <v>100</v>
      </c>
      <c r="HU7">
        <v>100</v>
      </c>
      <c r="IB7">
        <v>97.960522852144933</v>
      </c>
      <c r="IE7">
        <v>96.472555965502309</v>
      </c>
      <c r="IG7">
        <v>100</v>
      </c>
      <c r="II7">
        <v>97.679474694098701</v>
      </c>
      <c r="IJ7">
        <v>100</v>
      </c>
      <c r="IL7">
        <v>94.306621691191552</v>
      </c>
      <c r="IN7">
        <v>100</v>
      </c>
      <c r="IP7">
        <v>95.573357193150073</v>
      </c>
      <c r="IQ7">
        <v>98.421711341430495</v>
      </c>
      <c r="IR7">
        <v>100</v>
      </c>
      <c r="IS7">
        <v>95.828934229647857</v>
      </c>
      <c r="IY7">
        <v>91.519718743117892</v>
      </c>
      <c r="JB7">
        <v>97.769092874380334</v>
      </c>
      <c r="JC7">
        <v>99.364799889366253</v>
      </c>
      <c r="JD7">
        <v>93.787306629318635</v>
      </c>
      <c r="JE7">
        <v>99.695131288242891</v>
      </c>
      <c r="JF7">
        <v>94.71263793946207</v>
      </c>
      <c r="JG7">
        <v>97.568428003483831</v>
      </c>
      <c r="JH7">
        <v>99.412194931649196</v>
      </c>
      <c r="JI7">
        <v>98.377847478624616</v>
      </c>
      <c r="JL7">
        <v>99.329710129057801</v>
      </c>
      <c r="JO7">
        <v>98.81308214556104</v>
      </c>
      <c r="JP7">
        <v>96.175725105903211</v>
      </c>
      <c r="JQ7">
        <v>100</v>
      </c>
      <c r="JY7">
        <v>1991</v>
      </c>
      <c r="JZ7">
        <v>0.6256103322991835</v>
      </c>
      <c r="KA7">
        <v>2.06497152501005</v>
      </c>
      <c r="KB7">
        <v>2.4471545519945024</v>
      </c>
      <c r="KC7">
        <v>0.99121109405937968</v>
      </c>
      <c r="KD7">
        <v>3.1165626818452172E-2</v>
      </c>
      <c r="KE7">
        <v>2.3155184800838646</v>
      </c>
      <c r="KF7">
        <v>0.30462525905914822</v>
      </c>
      <c r="KG7">
        <v>0.43419934121757248</v>
      </c>
      <c r="KH7">
        <v>0.13876425750733815</v>
      </c>
      <c r="KI7">
        <v>2.3713736909439742</v>
      </c>
      <c r="KJ7">
        <v>0.30774045621180224</v>
      </c>
      <c r="KK7">
        <v>3.6465180375595957E-2</v>
      </c>
      <c r="KL7">
        <v>0.12927938258604796</v>
      </c>
      <c r="KM7">
        <v>9.03624171228877E-2</v>
      </c>
      <c r="KN7" t="e">
        <v>#VALUE!</v>
      </c>
      <c r="KO7">
        <v>1.061320168386588</v>
      </c>
      <c r="KP7">
        <v>0.31384252885700376</v>
      </c>
      <c r="KQ7">
        <v>2.9566248104529582</v>
      </c>
      <c r="KR7">
        <v>0.17775936849173815</v>
      </c>
      <c r="KS7">
        <v>6.8877883305652143E-2</v>
      </c>
      <c r="KT7" t="e">
        <v>#VALUE!</v>
      </c>
      <c r="KU7">
        <v>2.7915427641300434</v>
      </c>
      <c r="KV7">
        <v>2.3842698201247279</v>
      </c>
      <c r="KW7">
        <v>2.5470307900207936</v>
      </c>
      <c r="KX7">
        <v>4.801004968353443E-2</v>
      </c>
      <c r="KY7">
        <v>1.1152033069123359</v>
      </c>
      <c r="KZ7">
        <v>1.6928691549217871</v>
      </c>
      <c r="LA7">
        <v>0.36562953528048603</v>
      </c>
      <c r="LB7">
        <v>2.9577645321965251</v>
      </c>
      <c r="LC7">
        <v>3.2848116896032585E-2</v>
      </c>
      <c r="LD7">
        <v>6.9144960501325903E-2</v>
      </c>
      <c r="LE7">
        <v>1.5434897737470716</v>
      </c>
      <c r="LF7">
        <v>1.3086863370426216</v>
      </c>
      <c r="LG7">
        <v>2.3954004594941889</v>
      </c>
      <c r="LH7">
        <v>0.18235929370336046</v>
      </c>
      <c r="LI7">
        <v>3.1605429815075703</v>
      </c>
      <c r="LJ7">
        <v>0.12668801079269817</v>
      </c>
      <c r="LK7">
        <v>0.16555429221884826</v>
      </c>
      <c r="LL7">
        <v>3.690087697993244E-2</v>
      </c>
      <c r="LM7">
        <v>0.59194806585589399</v>
      </c>
      <c r="LN7" t="e">
        <v>#VALUE!</v>
      </c>
      <c r="LO7">
        <v>0.17702480750869007</v>
      </c>
      <c r="LP7" t="e">
        <v>#VALUE!</v>
      </c>
      <c r="LQ7">
        <v>4.0507774022276051</v>
      </c>
      <c r="LR7">
        <v>0.25780316552929966</v>
      </c>
      <c r="LS7">
        <v>0.29029963312541585</v>
      </c>
      <c r="LT7">
        <v>0.82731743286861137</v>
      </c>
      <c r="LU7">
        <v>0.29218051002948742</v>
      </c>
      <c r="LV7">
        <v>0.39530311463647644</v>
      </c>
      <c r="LW7" t="e">
        <v>#VALUE!</v>
      </c>
      <c r="LX7">
        <v>0.13825261635671351</v>
      </c>
      <c r="LY7">
        <v>0.22498541373031797</v>
      </c>
      <c r="LZ7">
        <v>2.3484163377735645</v>
      </c>
      <c r="MA7">
        <v>1.338685055117911</v>
      </c>
      <c r="MB7">
        <v>3.0681429832445321E-2</v>
      </c>
      <c r="MC7">
        <v>3.1301763620153062</v>
      </c>
      <c r="MD7">
        <v>0.65552870331870772</v>
      </c>
      <c r="ME7">
        <v>4.4929855842683164E-2</v>
      </c>
      <c r="MF7">
        <v>0.30690747655794615</v>
      </c>
      <c r="MG7">
        <v>0.17031528337554777</v>
      </c>
      <c r="MH7">
        <v>7.8278336107746441E-2</v>
      </c>
      <c r="MI7">
        <v>0.24469889379524859</v>
      </c>
      <c r="MJ7">
        <v>0.98073330233952194</v>
      </c>
      <c r="MK7">
        <v>1.5455857467783873</v>
      </c>
      <c r="ML7">
        <v>0.13799965401891004</v>
      </c>
      <c r="MM7">
        <v>0.38146887676761632</v>
      </c>
      <c r="MN7">
        <v>0.85802125898392168</v>
      </c>
      <c r="MO7" t="e">
        <v>#VALUE!</v>
      </c>
      <c r="MP7">
        <v>1.5876972522428505</v>
      </c>
      <c r="MQ7">
        <v>0.29335317421286861</v>
      </c>
      <c r="MR7" t="e">
        <v>#VALUE!</v>
      </c>
      <c r="MS7">
        <v>0.35993116960038013</v>
      </c>
      <c r="MT7">
        <v>0.8235082366221107</v>
      </c>
      <c r="MU7">
        <v>1.6168845610595906</v>
      </c>
      <c r="MV7">
        <v>5.6926260471822275E-2</v>
      </c>
      <c r="MW7">
        <v>3.4341626551834965</v>
      </c>
      <c r="MX7">
        <v>4.1925930078798599</v>
      </c>
      <c r="MZ7">
        <v>0.18779111394255177</v>
      </c>
      <c r="NA7">
        <v>0.4723895587221893</v>
      </c>
      <c r="NB7">
        <v>0.17001655344041836</v>
      </c>
      <c r="NC7">
        <v>0.29944670294352671</v>
      </c>
      <c r="ND7">
        <v>0.16305913924895629</v>
      </c>
      <c r="NE7">
        <v>2.8643382704052263</v>
      </c>
      <c r="NF7">
        <v>2.1783029718748539</v>
      </c>
      <c r="NG7">
        <v>2.6713518545670394</v>
      </c>
      <c r="NH7">
        <v>0.27859270784622919</v>
      </c>
      <c r="NI7">
        <v>1.5648826703391867E-2</v>
      </c>
      <c r="NJ7">
        <v>4.488583760104152E-2</v>
      </c>
      <c r="NK7">
        <v>1</v>
      </c>
      <c r="OQ7" t="s">
        <v>244</v>
      </c>
      <c r="OS7" t="s">
        <v>6</v>
      </c>
      <c r="OT7" t="s">
        <v>274</v>
      </c>
      <c r="OU7">
        <v>1.9096906271691492</v>
      </c>
      <c r="OV7">
        <v>2.0694893848207561</v>
      </c>
      <c r="OW7">
        <v>2.0682696325582235</v>
      </c>
      <c r="OX7">
        <v>2.0408562127315832</v>
      </c>
      <c r="OY7">
        <v>2.3065000650073042</v>
      </c>
      <c r="OZ7">
        <v>2.3155184800838646</v>
      </c>
      <c r="PA7">
        <v>2.4194108157668528</v>
      </c>
      <c r="PB7">
        <v>2.396836704979258</v>
      </c>
      <c r="PC7">
        <v>2.4312608165929626</v>
      </c>
      <c r="PD7">
        <v>2.5986795741110149</v>
      </c>
      <c r="PE7">
        <v>2.4508000393794123</v>
      </c>
      <c r="PF7">
        <v>2.2709537723600453</v>
      </c>
      <c r="PG7">
        <v>2.3500853581015062</v>
      </c>
      <c r="PH7">
        <v>2.2880755218658315</v>
      </c>
      <c r="PI7">
        <v>2.0925026475904818</v>
      </c>
      <c r="PJ7">
        <v>2.115939292832465</v>
      </c>
      <c r="PK7">
        <v>2.1597587472719142</v>
      </c>
      <c r="PL7">
        <v>2.2545523596171151</v>
      </c>
      <c r="PM7">
        <v>2.2681556149008331</v>
      </c>
      <c r="PN7">
        <v>2.1620526374723514</v>
      </c>
      <c r="PO7">
        <v>2.0948672924200507</v>
      </c>
      <c r="PP7">
        <v>2.0923918828774557</v>
      </c>
      <c r="PQ7">
        <v>2.0774478585983349</v>
      </c>
      <c r="PR7">
        <v>2.1997718977036365</v>
      </c>
      <c r="PS7">
        <v>2.0593799455261088</v>
      </c>
      <c r="PT7">
        <v>1.9878628564274139</v>
      </c>
      <c r="PU7">
        <v>1.899350550739034</v>
      </c>
      <c r="PX7" t="s">
        <v>266</v>
      </c>
      <c r="PY7" t="s">
        <v>267</v>
      </c>
      <c r="PZ7" t="s">
        <v>6</v>
      </c>
      <c r="QA7" t="s">
        <v>274</v>
      </c>
      <c r="QB7">
        <f t="shared" si="30"/>
        <v>1.9096906271691492</v>
      </c>
      <c r="QC7">
        <f t="shared" si="31"/>
        <v>2.0694893848207561</v>
      </c>
      <c r="QD7">
        <f t="shared" si="32"/>
        <v>2.0682696325582235</v>
      </c>
      <c r="QE7">
        <f t="shared" si="33"/>
        <v>2.0408562127315832</v>
      </c>
      <c r="QF7">
        <f t="shared" si="34"/>
        <v>2.3065000650073042</v>
      </c>
      <c r="QG7">
        <f t="shared" si="35"/>
        <v>2.3155184800838646</v>
      </c>
      <c r="QH7">
        <f t="shared" si="36"/>
        <v>2.4194108157668528</v>
      </c>
      <c r="QI7">
        <f t="shared" si="37"/>
        <v>2.396836704979258</v>
      </c>
      <c r="QJ7">
        <f t="shared" si="38"/>
        <v>2.4312608165929626</v>
      </c>
      <c r="QK7">
        <f t="shared" si="39"/>
        <v>2.5986795741110149</v>
      </c>
      <c r="QL7">
        <f t="shared" si="40"/>
        <v>2.4508000393794123</v>
      </c>
      <c r="QM7">
        <f t="shared" si="41"/>
        <v>2.2709537723600453</v>
      </c>
      <c r="QN7">
        <f t="shared" si="42"/>
        <v>2.3500853581015062</v>
      </c>
      <c r="QO7">
        <f t="shared" si="43"/>
        <v>2.2880755218658315</v>
      </c>
      <c r="QP7">
        <f t="shared" si="44"/>
        <v>2.0925026475904818</v>
      </c>
      <c r="QQ7">
        <f t="shared" si="45"/>
        <v>2.115939292832465</v>
      </c>
      <c r="QR7">
        <f t="shared" si="46"/>
        <v>2.1597587472719142</v>
      </c>
      <c r="QS7">
        <f t="shared" si="47"/>
        <v>2.2545523596171151</v>
      </c>
      <c r="QT7">
        <f t="shared" si="48"/>
        <v>2.2681556149008331</v>
      </c>
      <c r="QU7">
        <f t="shared" si="49"/>
        <v>2.1620526374723514</v>
      </c>
      <c r="QV7">
        <f t="shared" si="50"/>
        <v>2.0948672924200507</v>
      </c>
      <c r="QW7">
        <f t="shared" si="51"/>
        <v>2.0923918828774557</v>
      </c>
      <c r="QX7">
        <f t="shared" si="52"/>
        <v>2.0774478585983349</v>
      </c>
      <c r="QY7">
        <f t="shared" si="53"/>
        <v>2.1997718977036365</v>
      </c>
      <c r="QZ7">
        <f t="shared" si="54"/>
        <v>2.0593799455261088</v>
      </c>
      <c r="RA7">
        <f t="shared" si="55"/>
        <v>1.9878628564274139</v>
      </c>
      <c r="RB7">
        <f t="shared" si="56"/>
        <v>1.899350550739034</v>
      </c>
      <c r="RG7" t="s">
        <v>266</v>
      </c>
      <c r="RH7" t="s">
        <v>267</v>
      </c>
      <c r="RI7" t="s">
        <v>6</v>
      </c>
      <c r="RJ7" t="s">
        <v>274</v>
      </c>
      <c r="RK7">
        <v>12235.195702341454</v>
      </c>
      <c r="RL7">
        <v>15216.885401607087</v>
      </c>
      <c r="RM7">
        <v>16478.84717047137</v>
      </c>
      <c r="RN7">
        <v>16613.532352037964</v>
      </c>
      <c r="RO7">
        <v>20710.663926519472</v>
      </c>
      <c r="RP7">
        <v>21154.311829582122</v>
      </c>
      <c r="RQ7">
        <v>23497.749615111166</v>
      </c>
      <c r="RR7">
        <v>22403.238000997764</v>
      </c>
      <c r="RS7">
        <v>24338.160693798611</v>
      </c>
      <c r="RT7">
        <v>28565.94614951429</v>
      </c>
      <c r="RU7">
        <v>27701.851973554541</v>
      </c>
      <c r="RV7">
        <v>25027.777816339869</v>
      </c>
      <c r="RW7">
        <v>25541.718293186546</v>
      </c>
      <c r="RX7">
        <v>25444.139258307096</v>
      </c>
      <c r="RY7">
        <v>23207.405911007769</v>
      </c>
      <c r="RZ7">
        <v>23121.566347018979</v>
      </c>
      <c r="SA7">
        <v>25052.330282299954</v>
      </c>
      <c r="SB7">
        <v>30743.956925428254</v>
      </c>
      <c r="SC7">
        <v>35589.712945700143</v>
      </c>
      <c r="SD7">
        <v>36967.282920429687</v>
      </c>
      <c r="SE7">
        <v>38852.361033993904</v>
      </c>
      <c r="SF7">
        <v>44403.831306110165</v>
      </c>
      <c r="SG7">
        <v>48424.589273027334</v>
      </c>
      <c r="SH7">
        <v>44880.560151788661</v>
      </c>
      <c r="SI7">
        <v>44380.237410758506</v>
      </c>
      <c r="SJ7">
        <v>47702.774145274445</v>
      </c>
      <c r="SK7">
        <v>44740.571702193767</v>
      </c>
    </row>
    <row r="8" spans="1:505" x14ac:dyDescent="0.45">
      <c r="A8">
        <v>1992</v>
      </c>
      <c r="B8">
        <f t="shared" si="23"/>
        <v>97.119157347550697</v>
      </c>
      <c r="C8">
        <v>67.434863891250984</v>
      </c>
      <c r="D8">
        <v>146.9851239424614</v>
      </c>
      <c r="E8">
        <v>153.4173039391172</v>
      </c>
      <c r="G8">
        <v>2.5921910819226897</v>
      </c>
      <c r="H8">
        <v>140.49400099504422</v>
      </c>
      <c r="J8">
        <v>26.318625623628794</v>
      </c>
      <c r="L8">
        <v>207.79625995372203</v>
      </c>
      <c r="M8">
        <v>34.100651675856874</v>
      </c>
      <c r="O8">
        <v>12.454078424376895</v>
      </c>
      <c r="T8">
        <v>264.58864018271032</v>
      </c>
      <c r="X8">
        <v>165.0166776857765</v>
      </c>
      <c r="Y8">
        <v>133.30091962486739</v>
      </c>
      <c r="Z8">
        <v>136.95010465437289</v>
      </c>
      <c r="AB8">
        <v>109.90824031637098</v>
      </c>
      <c r="AC8">
        <v>169.47949355766318</v>
      </c>
      <c r="AD8">
        <v>33.370028516865354</v>
      </c>
      <c r="AF8">
        <v>3.2316139096149312</v>
      </c>
      <c r="AH8">
        <v>115.10961842674713</v>
      </c>
      <c r="AI8">
        <v>126.98845043078965</v>
      </c>
      <c r="AJ8">
        <v>193.26239866984682</v>
      </c>
      <c r="AL8">
        <v>267.46220101616984</v>
      </c>
      <c r="AM8">
        <v>12.083423055183276</v>
      </c>
      <c r="AO8">
        <v>3.3538291254126129</v>
      </c>
      <c r="AV8">
        <v>25.888307347216109</v>
      </c>
      <c r="AY8">
        <v>38.828213720240157</v>
      </c>
      <c r="BA8">
        <v>12.453218975147889</v>
      </c>
      <c r="BC8">
        <v>112.68067404489713</v>
      </c>
      <c r="BD8">
        <v>91.424838688081564</v>
      </c>
      <c r="BF8">
        <v>266.14413358882769</v>
      </c>
      <c r="BH8">
        <v>4.4024393207719417</v>
      </c>
      <c r="BI8">
        <v>26.936491365783564</v>
      </c>
      <c r="BJ8">
        <v>15.112370406958005</v>
      </c>
      <c r="BK8">
        <v>8.3531129655818752</v>
      </c>
      <c r="BL8">
        <v>22.905670369816399</v>
      </c>
      <c r="BM8">
        <v>111.32034567844036</v>
      </c>
      <c r="BS8">
        <v>124.12811974171707</v>
      </c>
      <c r="BV8">
        <v>25.384924865002731</v>
      </c>
      <c r="BW8">
        <v>74.83717915269915</v>
      </c>
      <c r="BX8">
        <v>123.22516060122565</v>
      </c>
      <c r="BY8">
        <v>5.7010736784547618</v>
      </c>
      <c r="BZ8">
        <v>245.73735694766884</v>
      </c>
      <c r="CA8">
        <v>226.79691607268504</v>
      </c>
      <c r="CC8">
        <v>19.796341196024294</v>
      </c>
      <c r="CF8">
        <v>28.326294775934088</v>
      </c>
      <c r="CI8">
        <v>137.4990735733721</v>
      </c>
      <c r="CJ8">
        <v>262.4843823871085</v>
      </c>
      <c r="CK8">
        <v>28.53501717145641</v>
      </c>
      <c r="CR8">
        <f t="shared" si="65"/>
        <v>67.434863891250984</v>
      </c>
      <c r="CS8">
        <f t="shared" si="0"/>
        <v>146.9851239424614</v>
      </c>
      <c r="CT8">
        <f t="shared" si="1"/>
        <v>153.4173039391172</v>
      </c>
      <c r="CV8">
        <f t="shared" si="66"/>
        <v>2.5921910819226897</v>
      </c>
      <c r="CW8">
        <f t="shared" si="2"/>
        <v>140.49400099504422</v>
      </c>
      <c r="CY8">
        <f t="shared" si="3"/>
        <v>26.318625623628794</v>
      </c>
      <c r="DA8">
        <f t="shared" si="4"/>
        <v>207.79625995372203</v>
      </c>
      <c r="DB8">
        <f t="shared" si="24"/>
        <v>34.100651675856874</v>
      </c>
      <c r="DD8">
        <f t="shared" ref="DD8:DD28" si="74">GU8*KL8</f>
        <v>12.454078424376895</v>
      </c>
      <c r="DI8">
        <f t="shared" si="5"/>
        <v>264.58864018271032</v>
      </c>
      <c r="DM8">
        <f t="shared" si="25"/>
        <v>165.0166776857765</v>
      </c>
      <c r="DN8">
        <f t="shared" si="6"/>
        <v>133.30091962486739</v>
      </c>
      <c r="DO8">
        <f t="shared" si="7"/>
        <v>136.95010465437289</v>
      </c>
      <c r="DQ8">
        <f t="shared" si="62"/>
        <v>109.90824031637098</v>
      </c>
      <c r="DR8">
        <f t="shared" si="8"/>
        <v>169.47949355766318</v>
      </c>
      <c r="DS8">
        <f t="shared" si="72"/>
        <v>33.370028516865354</v>
      </c>
      <c r="DU8">
        <f t="shared" si="26"/>
        <v>3.2316139096149312</v>
      </c>
      <c r="DW8">
        <f t="shared" si="9"/>
        <v>115.10961842674713</v>
      </c>
      <c r="DX8">
        <f t="shared" si="27"/>
        <v>126.98845043078965</v>
      </c>
      <c r="DY8">
        <f t="shared" si="10"/>
        <v>193.26239866984682</v>
      </c>
      <c r="EA8">
        <f t="shared" si="11"/>
        <v>267.46220101616984</v>
      </c>
      <c r="EB8">
        <f t="shared" si="63"/>
        <v>12.083423055183276</v>
      </c>
      <c r="ED8">
        <f t="shared" si="67"/>
        <v>3.3538291254126129</v>
      </c>
      <c r="EK8">
        <f t="shared" si="12"/>
        <v>25.888307347216109</v>
      </c>
      <c r="EN8">
        <f t="shared" si="57"/>
        <v>38.828213720240157</v>
      </c>
      <c r="EP8">
        <f t="shared" si="58"/>
        <v>12.453218975147889</v>
      </c>
      <c r="ER8">
        <f t="shared" si="13"/>
        <v>112.68067404489713</v>
      </c>
      <c r="ES8">
        <f t="shared" si="59"/>
        <v>91.424838688081564</v>
      </c>
      <c r="EU8">
        <f t="shared" si="14"/>
        <v>266.14413358882769</v>
      </c>
      <c r="EW8">
        <f t="shared" si="64"/>
        <v>4.4024393207719417</v>
      </c>
      <c r="EX8">
        <f t="shared" ref="EX8:EX28" si="75">IO8*MF8</f>
        <v>26.936491365783564</v>
      </c>
      <c r="EY8">
        <f t="shared" si="73"/>
        <v>15.112370406958005</v>
      </c>
      <c r="EZ8">
        <f t="shared" si="60"/>
        <v>8.3531129655818752</v>
      </c>
      <c r="FA8">
        <f t="shared" si="68"/>
        <v>22.905670369816399</v>
      </c>
      <c r="FB8">
        <f t="shared" si="69"/>
        <v>111.32034567844036</v>
      </c>
      <c r="FH8">
        <f t="shared" si="15"/>
        <v>124.12811974171707</v>
      </c>
      <c r="FK8">
        <f t="shared" si="16"/>
        <v>25.384924865002731</v>
      </c>
      <c r="FL8">
        <f t="shared" si="17"/>
        <v>74.83717915269915</v>
      </c>
      <c r="FM8">
        <f t="shared" si="18"/>
        <v>123.22516060122565</v>
      </c>
      <c r="FN8">
        <f t="shared" si="70"/>
        <v>5.7010736784547618</v>
      </c>
      <c r="FO8">
        <f t="shared" si="19"/>
        <v>245.73735694766884</v>
      </c>
      <c r="FP8">
        <f t="shared" si="20"/>
        <v>226.79691607268504</v>
      </c>
      <c r="FR8">
        <f t="shared" si="28"/>
        <v>19.796341196024294</v>
      </c>
      <c r="FU8">
        <f t="shared" si="61"/>
        <v>28.326294775934088</v>
      </c>
      <c r="FX8">
        <f t="shared" si="21"/>
        <v>137.4990735733721</v>
      </c>
      <c r="FY8">
        <f t="shared" si="22"/>
        <v>262.4843823871085</v>
      </c>
      <c r="FZ8">
        <f t="shared" si="71"/>
        <v>28.53501717145641</v>
      </c>
      <c r="GG8">
        <v>1992</v>
      </c>
      <c r="GH8">
        <f t="shared" si="29"/>
        <v>84.444272466430348</v>
      </c>
      <c r="GI8">
        <v>96.342579327439964</v>
      </c>
      <c r="GJ8">
        <v>76.682485753814603</v>
      </c>
      <c r="GK8">
        <v>60.032335135511602</v>
      </c>
      <c r="GM8">
        <v>88.306628657344106</v>
      </c>
      <c r="GN8">
        <v>58.069510179697801</v>
      </c>
      <c r="GP8">
        <v>98.623147359919926</v>
      </c>
      <c r="GR8">
        <v>97.160947274125405</v>
      </c>
      <c r="GS8">
        <v>98.505335221456832</v>
      </c>
      <c r="GU8">
        <v>87.278416954173707</v>
      </c>
      <c r="GZ8">
        <v>86.904366439010801</v>
      </c>
      <c r="HD8">
        <v>71.748062527411292</v>
      </c>
      <c r="HE8">
        <v>54.085275603131102</v>
      </c>
      <c r="HF8">
        <v>50.509122048889402</v>
      </c>
      <c r="HH8">
        <v>95.508648867827901</v>
      </c>
      <c r="HI8">
        <v>91.565185276659832</v>
      </c>
      <c r="HJ8">
        <v>87.027537541163198</v>
      </c>
      <c r="HL8">
        <v>100</v>
      </c>
      <c r="HN8">
        <v>71.0724683422509</v>
      </c>
      <c r="HO8">
        <v>96.065922942647177</v>
      </c>
      <c r="HP8">
        <v>81.021054696750298</v>
      </c>
      <c r="HR8">
        <v>82.790324290620802</v>
      </c>
      <c r="HS8">
        <v>87.679236526443106</v>
      </c>
      <c r="HU8">
        <v>99.054418493770072</v>
      </c>
      <c r="IB8">
        <v>80.794900088496206</v>
      </c>
      <c r="IE8">
        <v>92.125643548681566</v>
      </c>
      <c r="IG8">
        <v>93.365579818603834</v>
      </c>
      <c r="II8">
        <v>46.373875958414203</v>
      </c>
      <c r="IJ8">
        <v>75.293411382847808</v>
      </c>
      <c r="IL8">
        <v>84.682236517921694</v>
      </c>
      <c r="IN8">
        <v>100</v>
      </c>
      <c r="IO8">
        <v>83.796189019860606</v>
      </c>
      <c r="IP8">
        <v>92.343139711702975</v>
      </c>
      <c r="IQ8">
        <v>99.655308481767193</v>
      </c>
      <c r="IR8">
        <v>90.468518546560901</v>
      </c>
      <c r="IS8">
        <v>100</v>
      </c>
      <c r="IY8">
        <v>74.675039600178792</v>
      </c>
      <c r="JB8">
        <v>70.817017312553403</v>
      </c>
      <c r="JC8">
        <v>90.836507648602009</v>
      </c>
      <c r="JD8">
        <v>74.480518316368702</v>
      </c>
      <c r="JE8">
        <v>100</v>
      </c>
      <c r="JF8">
        <v>73.8019627970058</v>
      </c>
      <c r="JG8">
        <v>55.855510732550897</v>
      </c>
      <c r="JH8">
        <v>97.562240648405776</v>
      </c>
      <c r="JI8">
        <v>99.775217063883161</v>
      </c>
      <c r="JL8">
        <v>96.788835285381367</v>
      </c>
      <c r="JO8">
        <v>65.183014036974001</v>
      </c>
      <c r="JP8">
        <v>100</v>
      </c>
      <c r="JQ8">
        <v>98.617402411834703</v>
      </c>
      <c r="JY8">
        <v>1992</v>
      </c>
      <c r="JZ8">
        <v>0.69994870764316786</v>
      </c>
      <c r="KA8">
        <v>1.9168017637606323</v>
      </c>
      <c r="KB8">
        <v>2.5555778164018901</v>
      </c>
      <c r="KC8">
        <v>0.93519092596768627</v>
      </c>
      <c r="KD8">
        <v>2.9354433764889377E-2</v>
      </c>
      <c r="KE8">
        <v>2.4194108157668528</v>
      </c>
      <c r="KF8">
        <v>0.29326139321734029</v>
      </c>
      <c r="KG8">
        <v>0.26686053252367187</v>
      </c>
      <c r="KH8">
        <v>0.12478980723816019</v>
      </c>
      <c r="KI8">
        <v>2.1386808772814376</v>
      </c>
      <c r="KJ8">
        <v>0.34618075862787312</v>
      </c>
      <c r="KK8">
        <v>3.7732036880709127E-2</v>
      </c>
      <c r="KL8">
        <v>0.14269367913622927</v>
      </c>
      <c r="KM8">
        <v>8.724055566645432E-2</v>
      </c>
      <c r="KN8" t="e">
        <v>#VALUE!</v>
      </c>
      <c r="KO8">
        <v>1.1645247220743813</v>
      </c>
      <c r="KP8">
        <v>0.34375965914880013</v>
      </c>
      <c r="KQ8">
        <v>3.044595467690312</v>
      </c>
      <c r="KR8">
        <v>0.1740243085276256</v>
      </c>
      <c r="KS8">
        <v>7.1784806831148601E-2</v>
      </c>
      <c r="KT8" t="e">
        <v>#VALUE!</v>
      </c>
      <c r="KU8">
        <v>2.2999461152380527</v>
      </c>
      <c r="KV8">
        <v>2.4646434383178097</v>
      </c>
      <c r="KW8">
        <v>2.7113934889189815</v>
      </c>
      <c r="KX8">
        <v>4.2705901916283429E-2</v>
      </c>
      <c r="KY8">
        <v>1.1507674081796542</v>
      </c>
      <c r="KZ8">
        <v>1.8509162958125294</v>
      </c>
      <c r="LA8">
        <v>0.38344217772543143</v>
      </c>
      <c r="LB8">
        <v>2.8156099272502559</v>
      </c>
      <c r="LC8">
        <v>3.2316139096149311E-2</v>
      </c>
      <c r="LD8">
        <v>7.0204936062676401E-2</v>
      </c>
      <c r="LE8">
        <v>1.6196091272985547</v>
      </c>
      <c r="LF8">
        <v>1.3218886212814891</v>
      </c>
      <c r="LG8">
        <v>2.3853355080750194</v>
      </c>
      <c r="LH8">
        <v>0.14746439534113678</v>
      </c>
      <c r="LI8">
        <v>3.2305973349891839</v>
      </c>
      <c r="LJ8">
        <v>0.13781396296190429</v>
      </c>
      <c r="LK8">
        <v>0.156000434394786</v>
      </c>
      <c r="LL8">
        <v>3.3858450500353486E-2</v>
      </c>
      <c r="LM8" t="e">
        <v>#VALUE!</v>
      </c>
      <c r="LN8" t="e">
        <v>#VALUE!</v>
      </c>
      <c r="LO8">
        <v>0.20235844238138023</v>
      </c>
      <c r="LP8" t="e">
        <v>#VALUE!</v>
      </c>
      <c r="LQ8">
        <v>4.2179768915064235</v>
      </c>
      <c r="LR8">
        <v>0.11994373104937313</v>
      </c>
      <c r="LS8">
        <v>0.32042006758916897</v>
      </c>
      <c r="LT8">
        <v>0.84638534495842388</v>
      </c>
      <c r="LU8">
        <v>0.30613183119748727</v>
      </c>
      <c r="LV8">
        <v>0.42147020335030089</v>
      </c>
      <c r="LW8" t="e">
        <v>#VALUE!</v>
      </c>
      <c r="LX8">
        <v>0.13338126319509544</v>
      </c>
      <c r="LY8">
        <v>0.23455566949401646</v>
      </c>
      <c r="LZ8">
        <v>2.4298308415268886</v>
      </c>
      <c r="MA8">
        <v>1.2142475285547836</v>
      </c>
      <c r="MB8">
        <v>3.0102543232260592E-2</v>
      </c>
      <c r="MC8">
        <v>3.1428566902871347</v>
      </c>
      <c r="MD8">
        <v>0.64647047894579635</v>
      </c>
      <c r="ME8">
        <v>4.4024393207719413E-2</v>
      </c>
      <c r="MF8">
        <v>0.32145246318301329</v>
      </c>
      <c r="MG8">
        <v>0.16365450053072822</v>
      </c>
      <c r="MH8">
        <v>8.3820050259642218E-2</v>
      </c>
      <c r="MI8">
        <v>0.25318940486493841</v>
      </c>
      <c r="MJ8">
        <v>1.1132034567844036</v>
      </c>
      <c r="MK8">
        <v>1.5887948639585288</v>
      </c>
      <c r="ML8">
        <v>0.11347647585641762</v>
      </c>
      <c r="MM8">
        <v>0.31874000167114358</v>
      </c>
      <c r="MN8">
        <v>0.81219775706767638</v>
      </c>
      <c r="MO8" t="e">
        <v>#VALUE!</v>
      </c>
      <c r="MP8">
        <v>1.6622437752469552</v>
      </c>
      <c r="MQ8">
        <v>0.29950137795784471</v>
      </c>
      <c r="MR8" t="e">
        <v>#VALUE!</v>
      </c>
      <c r="MS8">
        <v>0.35845797843992028</v>
      </c>
      <c r="MT8">
        <v>0.82386675897101058</v>
      </c>
      <c r="MU8">
        <v>1.6544616416041276</v>
      </c>
      <c r="MV8">
        <v>5.7010736784547614E-2</v>
      </c>
      <c r="MW8">
        <v>3.3296859275081312</v>
      </c>
      <c r="MX8">
        <v>4.0604214892715085</v>
      </c>
      <c r="MZ8">
        <v>0.19840940244058075</v>
      </c>
      <c r="NA8">
        <v>0.45259099491072974</v>
      </c>
      <c r="NB8">
        <v>0.18547172923473129</v>
      </c>
      <c r="NC8">
        <v>0.29266076704419636</v>
      </c>
      <c r="ND8">
        <v>0.14598875118623766</v>
      </c>
      <c r="NE8">
        <v>2.6763880122295336</v>
      </c>
      <c r="NF8">
        <v>2.1094310474102653</v>
      </c>
      <c r="NG8">
        <v>2.6248438238710849</v>
      </c>
      <c r="NH8">
        <v>0.28935072789984612</v>
      </c>
      <c r="NI8">
        <v>1.4842052080375288E-2</v>
      </c>
      <c r="NJ8">
        <v>3.8761379746111574E-2</v>
      </c>
      <c r="NK8">
        <v>1</v>
      </c>
      <c r="OQ8" t="s">
        <v>245</v>
      </c>
      <c r="OS8" t="s">
        <v>7</v>
      </c>
      <c r="OT8" t="s">
        <v>275</v>
      </c>
      <c r="OU8">
        <v>0.17717890917319168</v>
      </c>
      <c r="OV8">
        <v>0.21140039270032099</v>
      </c>
      <c r="OW8">
        <v>0.25496447485987805</v>
      </c>
      <c r="OX8">
        <v>0.28278333196680894</v>
      </c>
      <c r="OY8">
        <v>0.3063671177183751</v>
      </c>
      <c r="OZ8">
        <v>0.30462525905914822</v>
      </c>
      <c r="PA8">
        <v>0.29326139321734029</v>
      </c>
      <c r="PB8">
        <v>0.29776797586000925</v>
      </c>
      <c r="PC8">
        <v>0.27761960523527018</v>
      </c>
      <c r="PD8">
        <v>0.27426627077648247</v>
      </c>
      <c r="PE8">
        <v>0.2673738533042207</v>
      </c>
      <c r="PF8">
        <v>0.27815776392593561</v>
      </c>
      <c r="PG8">
        <v>0.26399256751115785</v>
      </c>
      <c r="PH8">
        <v>0.29012607120577549</v>
      </c>
      <c r="PI8">
        <v>0.30196978522698958</v>
      </c>
      <c r="PJ8">
        <v>0.28626369562751569</v>
      </c>
      <c r="PK8">
        <v>0.26342453797722698</v>
      </c>
      <c r="PL8">
        <v>0.30529089290275835</v>
      </c>
      <c r="PM8">
        <v>0.31206248096760186</v>
      </c>
      <c r="PN8">
        <v>0.31297112826345808</v>
      </c>
      <c r="PO8">
        <v>0.28978880310905725</v>
      </c>
      <c r="PP8">
        <v>0.26925666479559102</v>
      </c>
      <c r="PQ8">
        <v>0.24124681309918333</v>
      </c>
      <c r="PR8">
        <v>0.2541729146065112</v>
      </c>
      <c r="PS8">
        <v>0.29448122813027106</v>
      </c>
      <c r="PT8">
        <v>0.31859023761615152</v>
      </c>
      <c r="PU8">
        <v>0.29840867301971741</v>
      </c>
      <c r="PX8" t="s">
        <v>266</v>
      </c>
      <c r="PY8" t="s">
        <v>267</v>
      </c>
      <c r="PZ8" t="s">
        <v>7</v>
      </c>
      <c r="QA8" t="s">
        <v>275</v>
      </c>
      <c r="QB8">
        <f t="shared" si="30"/>
        <v>0.17717890917319168</v>
      </c>
      <c r="QC8">
        <f t="shared" si="31"/>
        <v>0.21140039270032099</v>
      </c>
      <c r="QD8">
        <f t="shared" si="32"/>
        <v>0.25496447485987805</v>
      </c>
      <c r="QE8">
        <f t="shared" si="33"/>
        <v>0.28278333196680894</v>
      </c>
      <c r="QF8">
        <f t="shared" si="34"/>
        <v>0.3063671177183751</v>
      </c>
      <c r="QG8">
        <f t="shared" si="35"/>
        <v>0.30462525905914822</v>
      </c>
      <c r="QH8">
        <f t="shared" si="36"/>
        <v>0.29326139321734029</v>
      </c>
      <c r="QI8">
        <f t="shared" si="37"/>
        <v>0.29776797586000925</v>
      </c>
      <c r="QJ8">
        <f t="shared" si="38"/>
        <v>0.27761960523527018</v>
      </c>
      <c r="QK8">
        <f t="shared" si="39"/>
        <v>0.27426627077648247</v>
      </c>
      <c r="QL8">
        <f t="shared" si="40"/>
        <v>0.2673738533042207</v>
      </c>
      <c r="QM8">
        <f t="shared" si="41"/>
        <v>0.27815776392593561</v>
      </c>
      <c r="QN8">
        <f t="shared" si="42"/>
        <v>0.26399256751115785</v>
      </c>
      <c r="QO8">
        <f t="shared" si="43"/>
        <v>0.29012607120577549</v>
      </c>
      <c r="QP8">
        <f t="shared" si="44"/>
        <v>0.30196978522698958</v>
      </c>
      <c r="QQ8">
        <f t="shared" si="45"/>
        <v>0.28626369562751569</v>
      </c>
      <c r="QR8">
        <f t="shared" si="46"/>
        <v>0.26342453797722698</v>
      </c>
      <c r="QS8">
        <f t="shared" si="47"/>
        <v>0.30529089290275835</v>
      </c>
      <c r="QT8">
        <f t="shared" si="48"/>
        <v>0.31206248096760186</v>
      </c>
      <c r="QU8">
        <f t="shared" si="49"/>
        <v>0.31297112826345808</v>
      </c>
      <c r="QV8">
        <f t="shared" si="50"/>
        <v>0.28978880310905725</v>
      </c>
      <c r="QW8">
        <f t="shared" si="51"/>
        <v>0.26925666479559102</v>
      </c>
      <c r="QX8">
        <f t="shared" si="52"/>
        <v>0.24124681309918333</v>
      </c>
      <c r="QY8">
        <f t="shared" si="53"/>
        <v>0.2541729146065112</v>
      </c>
      <c r="QZ8">
        <f t="shared" si="54"/>
        <v>0.29448122813027106</v>
      </c>
      <c r="RA8">
        <f t="shared" si="55"/>
        <v>0.31859023761615152</v>
      </c>
      <c r="RB8">
        <f t="shared" si="56"/>
        <v>0.29840867301971741</v>
      </c>
      <c r="RG8" t="s">
        <v>266</v>
      </c>
      <c r="RH8" t="s">
        <v>267</v>
      </c>
      <c r="RI8" t="s">
        <v>7</v>
      </c>
      <c r="RJ8" t="s">
        <v>275</v>
      </c>
      <c r="RK8">
        <v>1135.167443993204</v>
      </c>
      <c r="RL8">
        <v>1554.4199323613059</v>
      </c>
      <c r="RM8">
        <v>2031.4182198375163</v>
      </c>
      <c r="RN8">
        <v>2301.9897261451824</v>
      </c>
      <c r="RO8">
        <v>2750.9500257402342</v>
      </c>
      <c r="RP8">
        <v>2783.0215032751803</v>
      </c>
      <c r="RQ8">
        <v>2848.2069868798062</v>
      </c>
      <c r="RR8">
        <v>2783.2379312318958</v>
      </c>
      <c r="RS8">
        <v>2779.1138317416248</v>
      </c>
      <c r="RT8">
        <v>3014.867858154184</v>
      </c>
      <c r="RU8">
        <v>3022.1767532319504</v>
      </c>
      <c r="RV8">
        <v>3065.5272679520244</v>
      </c>
      <c r="RW8">
        <v>2869.1825033590058</v>
      </c>
      <c r="RX8">
        <v>3226.2956741067478</v>
      </c>
      <c r="RY8">
        <v>3349.0688227765095</v>
      </c>
      <c r="RZ8">
        <v>3128.0977926045425</v>
      </c>
      <c r="SA8">
        <v>3055.6183824715363</v>
      </c>
      <c r="SB8">
        <v>4163.0659057844668</v>
      </c>
      <c r="SC8">
        <v>4896.5838348113266</v>
      </c>
      <c r="SD8">
        <v>5351.2537317164633</v>
      </c>
      <c r="SE8">
        <v>5374.5548669077607</v>
      </c>
      <c r="SF8">
        <v>5714.0479369415989</v>
      </c>
      <c r="SG8">
        <v>5623.37956613594</v>
      </c>
      <c r="SH8">
        <v>5185.7298453813737</v>
      </c>
      <c r="SI8">
        <v>6346.1562038734901</v>
      </c>
      <c r="SJ8">
        <v>7645.2146086203256</v>
      </c>
      <c r="SK8">
        <v>7029.2314531408229</v>
      </c>
    </row>
    <row r="9" spans="1:505" x14ac:dyDescent="0.45">
      <c r="A9">
        <v>1993</v>
      </c>
      <c r="B9">
        <f t="shared" si="23"/>
        <v>123.29404851062462</v>
      </c>
      <c r="C9">
        <v>73.780900648627636</v>
      </c>
      <c r="D9">
        <v>182.54062220081747</v>
      </c>
      <c r="E9">
        <v>236.41563450942192</v>
      </c>
      <c r="G9">
        <v>3.120941756449966</v>
      </c>
      <c r="H9">
        <v>222.14013643719144</v>
      </c>
      <c r="J9">
        <v>29.609457302427096</v>
      </c>
      <c r="L9">
        <v>205.72648972051689</v>
      </c>
      <c r="M9">
        <v>37.381149551440593</v>
      </c>
      <c r="O9">
        <v>16.379308003362809</v>
      </c>
      <c r="T9">
        <v>292.13860306564806</v>
      </c>
      <c r="U9">
        <v>18.501904164239178</v>
      </c>
      <c r="X9">
        <v>177.1248028100681</v>
      </c>
      <c r="Y9">
        <v>221.25299189082196</v>
      </c>
      <c r="Z9">
        <v>250.74915752801977</v>
      </c>
      <c r="AB9">
        <v>109.12829779694333</v>
      </c>
      <c r="AC9">
        <v>215.00387241227637</v>
      </c>
      <c r="AD9">
        <v>40.565464970120402</v>
      </c>
      <c r="AE9">
        <v>248.192832202951</v>
      </c>
      <c r="AF9">
        <v>3.111109666402081</v>
      </c>
      <c r="AH9">
        <v>150.31445992057871</v>
      </c>
      <c r="AI9">
        <v>129.00288653129607</v>
      </c>
      <c r="AJ9">
        <v>199.81756937098362</v>
      </c>
      <c r="AL9">
        <v>377.01521187490232</v>
      </c>
      <c r="AM9">
        <v>13.892504825659357</v>
      </c>
      <c r="AO9">
        <v>2.3893735699064447</v>
      </c>
      <c r="AV9">
        <v>35.798517554401705</v>
      </c>
      <c r="AY9">
        <v>58.778237181328052</v>
      </c>
      <c r="BA9">
        <v>12.051024861416941</v>
      </c>
      <c r="BC9">
        <v>221.93933138442767</v>
      </c>
      <c r="BD9">
        <v>137.71488538135895</v>
      </c>
      <c r="BF9">
        <v>289.52231633498587</v>
      </c>
      <c r="BH9">
        <v>4.6549673142115227</v>
      </c>
      <c r="BI9">
        <v>34.773041189959876</v>
      </c>
      <c r="BJ9">
        <v>15.554308631910112</v>
      </c>
      <c r="BK9">
        <v>8.4938809817804</v>
      </c>
      <c r="BL9">
        <v>25.87127820747428</v>
      </c>
      <c r="BM9">
        <v>102.01768037788526</v>
      </c>
      <c r="BS9">
        <v>190.3967497246675</v>
      </c>
      <c r="BV9">
        <v>35.159380741310741</v>
      </c>
      <c r="BW9">
        <v>90.324470413118561</v>
      </c>
      <c r="BX9">
        <v>136.71592359887046</v>
      </c>
      <c r="BY9">
        <v>6.1670022194068945</v>
      </c>
      <c r="BZ9">
        <v>253.04011726783503</v>
      </c>
      <c r="CA9">
        <v>377.60754847044558</v>
      </c>
      <c r="CC9">
        <v>21.566257273590992</v>
      </c>
      <c r="CF9">
        <v>34.023657386921244</v>
      </c>
      <c r="CI9">
        <v>185.21950062114902</v>
      </c>
      <c r="CJ9">
        <v>279.61970241635072</v>
      </c>
      <c r="CK9">
        <v>29.102914754726438</v>
      </c>
      <c r="CR9">
        <f t="shared" si="65"/>
        <v>73.780900648627636</v>
      </c>
      <c r="CS9">
        <f t="shared" si="0"/>
        <v>182.54062220081747</v>
      </c>
      <c r="CT9">
        <f t="shared" si="1"/>
        <v>236.41563450942192</v>
      </c>
      <c r="CV9">
        <f t="shared" si="66"/>
        <v>3.120941756449966</v>
      </c>
      <c r="CW9">
        <f t="shared" si="2"/>
        <v>222.14013643719144</v>
      </c>
      <c r="CY9">
        <f t="shared" si="3"/>
        <v>29.609457302427096</v>
      </c>
      <c r="DA9">
        <f t="shared" si="4"/>
        <v>205.72648972051689</v>
      </c>
      <c r="DB9">
        <f t="shared" si="24"/>
        <v>37.381149551440593</v>
      </c>
      <c r="DD9">
        <f t="shared" si="74"/>
        <v>16.379308003362809</v>
      </c>
      <c r="DI9">
        <f t="shared" si="5"/>
        <v>292.13860306564806</v>
      </c>
      <c r="DJ9">
        <f t="shared" ref="DJ9:DJ28" si="76">HA9*KR9</f>
        <v>18.501904164239178</v>
      </c>
      <c r="DM9">
        <f t="shared" si="25"/>
        <v>177.1248028100681</v>
      </c>
      <c r="DN9">
        <f t="shared" si="6"/>
        <v>221.25299189082196</v>
      </c>
      <c r="DO9">
        <f t="shared" si="7"/>
        <v>250.74915752801977</v>
      </c>
      <c r="DQ9">
        <f t="shared" si="62"/>
        <v>109.12829779694333</v>
      </c>
      <c r="DR9">
        <f t="shared" si="8"/>
        <v>215.00387241227637</v>
      </c>
      <c r="DS9">
        <f t="shared" si="72"/>
        <v>40.565464970120402</v>
      </c>
      <c r="DT9">
        <f t="shared" ref="DT9:DT28" si="77">HK9*LB9</f>
        <v>248.192832202951</v>
      </c>
      <c r="DU9">
        <f t="shared" si="26"/>
        <v>3.111109666402081</v>
      </c>
      <c r="DW9">
        <f t="shared" si="9"/>
        <v>150.31445992057871</v>
      </c>
      <c r="DX9">
        <f t="shared" si="27"/>
        <v>129.00288653129607</v>
      </c>
      <c r="DY9">
        <f t="shared" si="10"/>
        <v>199.81756937098362</v>
      </c>
      <c r="EA9">
        <f t="shared" si="11"/>
        <v>377.01521187490232</v>
      </c>
      <c r="EB9">
        <f t="shared" si="63"/>
        <v>13.892504825659357</v>
      </c>
      <c r="ED9">
        <f t="shared" si="67"/>
        <v>2.3893735699064447</v>
      </c>
      <c r="EK9">
        <f t="shared" si="12"/>
        <v>35.798517554401705</v>
      </c>
      <c r="EN9">
        <f t="shared" si="57"/>
        <v>58.778237181328052</v>
      </c>
      <c r="EP9">
        <f t="shared" si="58"/>
        <v>12.051024861416941</v>
      </c>
      <c r="ER9">
        <f t="shared" si="13"/>
        <v>221.93933138442767</v>
      </c>
      <c r="ES9">
        <f t="shared" si="59"/>
        <v>137.71488538135895</v>
      </c>
      <c r="EU9">
        <f t="shared" si="14"/>
        <v>289.52231633498587</v>
      </c>
      <c r="EW9">
        <f t="shared" si="64"/>
        <v>4.6549673142115227</v>
      </c>
      <c r="EX9">
        <f t="shared" si="75"/>
        <v>34.773041189959876</v>
      </c>
      <c r="EY9">
        <f t="shared" si="73"/>
        <v>15.554308631910112</v>
      </c>
      <c r="EZ9">
        <f t="shared" si="60"/>
        <v>8.4938809817804</v>
      </c>
      <c r="FA9">
        <f t="shared" si="68"/>
        <v>25.87127820747428</v>
      </c>
      <c r="FB9">
        <f t="shared" si="69"/>
        <v>102.01768037788526</v>
      </c>
      <c r="FH9">
        <f t="shared" si="15"/>
        <v>190.3967497246675</v>
      </c>
      <c r="FK9">
        <f t="shared" si="16"/>
        <v>35.159380741310741</v>
      </c>
      <c r="FL9">
        <f t="shared" si="17"/>
        <v>90.324470413118561</v>
      </c>
      <c r="FM9">
        <f t="shared" si="18"/>
        <v>136.71592359887046</v>
      </c>
      <c r="FN9">
        <f t="shared" si="70"/>
        <v>6.1670022194068945</v>
      </c>
      <c r="FO9">
        <f t="shared" si="19"/>
        <v>253.04011726783503</v>
      </c>
      <c r="FP9">
        <f t="shared" si="20"/>
        <v>377.60754847044558</v>
      </c>
      <c r="FR9">
        <f t="shared" si="28"/>
        <v>21.566257273590992</v>
      </c>
      <c r="FU9">
        <f t="shared" si="61"/>
        <v>34.023657386921244</v>
      </c>
      <c r="FX9">
        <f t="shared" si="21"/>
        <v>185.21950062114902</v>
      </c>
      <c r="FY9">
        <f t="shared" si="22"/>
        <v>279.61970241635072</v>
      </c>
      <c r="FZ9">
        <f t="shared" si="71"/>
        <v>29.102914754726438</v>
      </c>
      <c r="GG9">
        <v>1993</v>
      </c>
      <c r="GH9">
        <f t="shared" si="29"/>
        <v>97.009341831419064</v>
      </c>
      <c r="GI9">
        <v>99.365335542577711</v>
      </c>
      <c r="GJ9">
        <v>96.498695083107151</v>
      </c>
      <c r="GK9">
        <v>91.983933970689918</v>
      </c>
      <c r="GM9">
        <v>100</v>
      </c>
      <c r="GN9">
        <v>92.680546812267636</v>
      </c>
      <c r="GP9">
        <v>99.333324402528888</v>
      </c>
      <c r="GR9">
        <v>96.062579991570075</v>
      </c>
      <c r="GS9">
        <v>98.394457247739936</v>
      </c>
      <c r="GU9">
        <v>99.303496096912809</v>
      </c>
      <c r="GZ9">
        <v>98.942785446160727</v>
      </c>
      <c r="HA9">
        <v>100</v>
      </c>
      <c r="HD9">
        <v>93.976446867238906</v>
      </c>
      <c r="HE9">
        <v>91.900112607711293</v>
      </c>
      <c r="HF9">
        <v>91.953278423569714</v>
      </c>
      <c r="HH9">
        <v>98.060383588612964</v>
      </c>
      <c r="HI9">
        <v>98.533498145139774</v>
      </c>
      <c r="HJ9">
        <v>98.165060359893545</v>
      </c>
      <c r="HK9">
        <v>97.58667903240233</v>
      </c>
      <c r="HL9">
        <v>97.511155385525186</v>
      </c>
      <c r="HN9">
        <v>95.762771523225553</v>
      </c>
      <c r="HO9">
        <v>96.224594780517137</v>
      </c>
      <c r="HP9">
        <v>100</v>
      </c>
      <c r="HR9">
        <v>98.254498081008904</v>
      </c>
      <c r="HS9">
        <v>97.043650938517246</v>
      </c>
      <c r="HU9">
        <v>100</v>
      </c>
      <c r="IB9">
        <v>97.514638431123814</v>
      </c>
      <c r="IE9">
        <v>98.769024401978484</v>
      </c>
      <c r="IG9">
        <v>94.213279390826898</v>
      </c>
      <c r="II9">
        <v>90.876600347035335</v>
      </c>
      <c r="IJ9">
        <v>98.304765538230839</v>
      </c>
      <c r="IL9">
        <v>96.77435744471164</v>
      </c>
      <c r="IN9">
        <v>98.677922294032683</v>
      </c>
      <c r="IO9">
        <v>97.317198261870914</v>
      </c>
      <c r="IP9">
        <v>95.871644380871345</v>
      </c>
      <c r="IQ9">
        <v>97.327653388213875</v>
      </c>
      <c r="IR9">
        <v>96.836198803248706</v>
      </c>
      <c r="IS9">
        <v>100</v>
      </c>
      <c r="IY9">
        <v>97.235110512551884</v>
      </c>
      <c r="JB9">
        <v>96.942766826062268</v>
      </c>
      <c r="JC9">
        <v>96.587150155669406</v>
      </c>
      <c r="JD9">
        <v>96.054957194308344</v>
      </c>
      <c r="JE9">
        <v>98.841906924528359</v>
      </c>
      <c r="JF9">
        <v>98.217532154440121</v>
      </c>
      <c r="JG9">
        <v>92.868531920155135</v>
      </c>
      <c r="JH9">
        <v>100</v>
      </c>
      <c r="JI9">
        <v>91.280949195539591</v>
      </c>
      <c r="JL9">
        <v>100</v>
      </c>
      <c r="JO9">
        <v>94.145698036135613</v>
      </c>
      <c r="JP9">
        <v>98.757624963743766</v>
      </c>
      <c r="JQ9">
        <v>99.514296678756835</v>
      </c>
      <c r="JY9">
        <v>1993</v>
      </c>
      <c r="JZ9">
        <v>0.74252152670498217</v>
      </c>
      <c r="KA9">
        <v>1.8916382448862008</v>
      </c>
      <c r="KB9">
        <v>2.5701839908777355</v>
      </c>
      <c r="KC9">
        <v>1.0375663315315451</v>
      </c>
      <c r="KD9">
        <v>3.1209417564499659E-2</v>
      </c>
      <c r="KE9">
        <v>2.396836704979258</v>
      </c>
      <c r="KF9">
        <v>0.29776797586000925</v>
      </c>
      <c r="KG9">
        <v>0.29808181172353154</v>
      </c>
      <c r="KH9">
        <v>0.13675477371847086</v>
      </c>
      <c r="KI9">
        <v>2.1415882202890066</v>
      </c>
      <c r="KJ9">
        <v>0.37991113114554242</v>
      </c>
      <c r="KK9">
        <v>4.0375460437541769E-2</v>
      </c>
      <c r="KL9">
        <v>0.16494190685268348</v>
      </c>
      <c r="KM9">
        <v>8.6747916964957247E-2</v>
      </c>
      <c r="KN9" t="e">
        <v>#VALUE!</v>
      </c>
      <c r="KO9">
        <v>1.126151628360508</v>
      </c>
      <c r="KP9">
        <v>0.41896338142362444</v>
      </c>
      <c r="KQ9">
        <v>2.9526013619721061</v>
      </c>
      <c r="KR9">
        <v>0.1850190416423918</v>
      </c>
      <c r="KS9">
        <v>8.1325510626092751E-2</v>
      </c>
      <c r="KT9" t="e">
        <v>#VALUE!</v>
      </c>
      <c r="KU9">
        <v>1.8847786728976186</v>
      </c>
      <c r="KV9">
        <v>2.4075377669586961</v>
      </c>
      <c r="KW9">
        <v>2.7269191683735232</v>
      </c>
      <c r="KX9">
        <v>4.0154097164007987E-2</v>
      </c>
      <c r="KY9">
        <v>1.1128683552245007</v>
      </c>
      <c r="KZ9">
        <v>2.1820383571034472</v>
      </c>
      <c r="LA9">
        <v>0.41323730481496129</v>
      </c>
      <c r="LB9">
        <v>2.5433064703487034</v>
      </c>
      <c r="LC9">
        <v>3.1905166686845579E-2</v>
      </c>
      <c r="LD9">
        <v>8.8561266119549314E-2</v>
      </c>
      <c r="LE9">
        <v>1.5696544443069154</v>
      </c>
      <c r="LF9">
        <v>1.3406435935172745</v>
      </c>
      <c r="LG9">
        <v>1.9981756937098363</v>
      </c>
      <c r="LH9">
        <v>0.20890852837271887</v>
      </c>
      <c r="LI9">
        <v>3.8371292840360418</v>
      </c>
      <c r="LJ9">
        <v>0.1431572770738094</v>
      </c>
      <c r="LK9">
        <v>0.153360564238991</v>
      </c>
      <c r="LL9">
        <v>2.3893735699064444E-2</v>
      </c>
      <c r="LM9" t="e">
        <v>#VALUE!</v>
      </c>
      <c r="LN9" t="e">
        <v>#VALUE!</v>
      </c>
      <c r="LO9">
        <v>0.27790733930873995</v>
      </c>
      <c r="LP9" t="e">
        <v>#VALUE!</v>
      </c>
      <c r="LQ9">
        <v>4.4376888151660587</v>
      </c>
      <c r="LR9">
        <v>0.13751600734790029</v>
      </c>
      <c r="LS9">
        <v>0.36710916566323309</v>
      </c>
      <c r="LT9">
        <v>0.78060430203007147</v>
      </c>
      <c r="LU9">
        <v>0.31815524926504501</v>
      </c>
      <c r="LV9">
        <v>0.59510800615087012</v>
      </c>
      <c r="LW9" t="e">
        <v>#VALUE!</v>
      </c>
      <c r="LX9">
        <v>0.12791216842612416</v>
      </c>
      <c r="LY9">
        <v>0.220728316076686</v>
      </c>
      <c r="LZ9">
        <v>2.4422054801444606</v>
      </c>
      <c r="MA9">
        <v>1.4008973484383265</v>
      </c>
      <c r="MB9">
        <v>1.6438074542683454E-2</v>
      </c>
      <c r="MC9">
        <v>2.9917255353557213</v>
      </c>
      <c r="MD9">
        <v>0.64503774714299145</v>
      </c>
      <c r="ME9">
        <v>4.7173341371548327E-2</v>
      </c>
      <c r="MF9">
        <v>0.35731650531480647</v>
      </c>
      <c r="MG9">
        <v>0.16224097054304373</v>
      </c>
      <c r="MH9">
        <v>8.7270993248964812E-2</v>
      </c>
      <c r="MI9">
        <v>0.26716536302751215</v>
      </c>
      <c r="MJ9">
        <v>1.0201768037788526</v>
      </c>
      <c r="MK9">
        <v>1.526532040526241</v>
      </c>
      <c r="ML9">
        <v>0.12390416614096957</v>
      </c>
      <c r="MM9">
        <v>0.31341194211905526</v>
      </c>
      <c r="MN9">
        <v>0.79652441693499776</v>
      </c>
      <c r="MO9" t="e">
        <v>#VALUE!</v>
      </c>
      <c r="MP9">
        <v>1.9581069916107061</v>
      </c>
      <c r="MQ9">
        <v>0.33052717908540163</v>
      </c>
      <c r="MR9" t="e">
        <v>#VALUE!</v>
      </c>
      <c r="MS9">
        <v>0.36268183684497884</v>
      </c>
      <c r="MT9">
        <v>0.93516032171508023</v>
      </c>
      <c r="MU9">
        <v>1.4233094011203353</v>
      </c>
      <c r="MV9">
        <v>6.2392586416971554E-2</v>
      </c>
      <c r="MW9">
        <v>2.5763233072273426</v>
      </c>
      <c r="MX9">
        <v>4.0660441234830582</v>
      </c>
      <c r="MZ9">
        <v>0.23626241251493055</v>
      </c>
      <c r="NA9">
        <v>0.40145282692476819</v>
      </c>
      <c r="NB9">
        <v>0.17791408672727757</v>
      </c>
      <c r="NC9">
        <v>0.34023657386921241</v>
      </c>
      <c r="ND9">
        <v>0.13460319180251923</v>
      </c>
      <c r="NE9">
        <v>2.6959819828461349</v>
      </c>
      <c r="NF9">
        <v>1.9673708356812742</v>
      </c>
      <c r="NG9">
        <v>2.8313732992161937</v>
      </c>
      <c r="NH9">
        <v>0.29244958489405665</v>
      </c>
      <c r="NI9">
        <v>2.0248258315388672E-2</v>
      </c>
      <c r="NJ9">
        <v>4.039501743225573E-2</v>
      </c>
      <c r="NK9">
        <v>1</v>
      </c>
      <c r="OQ9" t="s">
        <v>246</v>
      </c>
      <c r="OS9" t="s">
        <v>8</v>
      </c>
      <c r="OT9" t="s">
        <v>276</v>
      </c>
      <c r="OU9">
        <v>0.30217679712292622</v>
      </c>
      <c r="OV9">
        <v>0.28310551393999073</v>
      </c>
      <c r="OW9">
        <v>0.28797168278005109</v>
      </c>
      <c r="OX9">
        <v>0.35640261857530853</v>
      </c>
      <c r="OY9">
        <v>0.34446462802256711</v>
      </c>
      <c r="OZ9">
        <v>0.43419934121757248</v>
      </c>
      <c r="PA9">
        <v>0.26686053252367187</v>
      </c>
      <c r="PB9">
        <v>0.29808181172353154</v>
      </c>
      <c r="PC9">
        <v>0.34909715336167596</v>
      </c>
      <c r="PD9">
        <v>0.44037247239949995</v>
      </c>
      <c r="PE9">
        <v>0.45622577543605741</v>
      </c>
      <c r="PF9">
        <v>0.47831377977100759</v>
      </c>
      <c r="PG9">
        <v>0.46700720082428238</v>
      </c>
      <c r="PH9">
        <v>0.31199668535262975</v>
      </c>
      <c r="PI9">
        <v>0.33713877856153052</v>
      </c>
      <c r="PJ9">
        <v>0.28798894638922212</v>
      </c>
      <c r="PK9">
        <v>0.24308168819324247</v>
      </c>
      <c r="PL9">
        <v>0.22436931000579571</v>
      </c>
      <c r="PM9">
        <v>0.23089919050940894</v>
      </c>
      <c r="PN9">
        <v>0.27898686008481038</v>
      </c>
      <c r="PO9">
        <v>0.31597122557930113</v>
      </c>
      <c r="PP9">
        <v>0.34462857964274768</v>
      </c>
      <c r="PQ9">
        <v>0.37699446974730555</v>
      </c>
      <c r="PR9">
        <v>0.4192346513679408</v>
      </c>
      <c r="PS9">
        <v>0.52083538017056463</v>
      </c>
      <c r="PT9">
        <v>0.54871295733907111</v>
      </c>
      <c r="PU9">
        <v>0.52180388956042478</v>
      </c>
      <c r="PX9" t="s">
        <v>266</v>
      </c>
      <c r="PY9" t="s">
        <v>267</v>
      </c>
      <c r="PZ9" t="s">
        <v>8</v>
      </c>
      <c r="QA9" t="s">
        <v>276</v>
      </c>
      <c r="QB9">
        <f t="shared" si="30"/>
        <v>0.30217679712292622</v>
      </c>
      <c r="QC9">
        <f t="shared" si="31"/>
        <v>0.28310551393999073</v>
      </c>
      <c r="QD9">
        <f t="shared" si="32"/>
        <v>0.28797168278005109</v>
      </c>
      <c r="QE9">
        <f t="shared" si="33"/>
        <v>0.35640261857530853</v>
      </c>
      <c r="QF9">
        <f t="shared" si="34"/>
        <v>0.34446462802256711</v>
      </c>
      <c r="QG9">
        <f t="shared" si="35"/>
        <v>0.43419934121757248</v>
      </c>
      <c r="QH9">
        <f t="shared" si="36"/>
        <v>0.26686053252367187</v>
      </c>
      <c r="QI9">
        <f t="shared" si="37"/>
        <v>0.29808181172353154</v>
      </c>
      <c r="QJ9">
        <f t="shared" si="38"/>
        <v>0.34909715336167596</v>
      </c>
      <c r="QK9">
        <f t="shared" si="39"/>
        <v>0.44037247239949995</v>
      </c>
      <c r="QL9">
        <f t="shared" si="40"/>
        <v>0.45622577543605741</v>
      </c>
      <c r="QM9">
        <f t="shared" si="41"/>
        <v>0.47831377977100759</v>
      </c>
      <c r="QN9">
        <f t="shared" si="42"/>
        <v>0.46700720082428238</v>
      </c>
      <c r="QO9">
        <f t="shared" si="43"/>
        <v>0.31199668535262975</v>
      </c>
      <c r="QP9">
        <f t="shared" si="44"/>
        <v>0.33713877856153052</v>
      </c>
      <c r="QQ9">
        <f t="shared" si="45"/>
        <v>0.28798894638922212</v>
      </c>
      <c r="QR9">
        <f t="shared" si="46"/>
        <v>0.24308168819324247</v>
      </c>
      <c r="QS9">
        <f t="shared" si="47"/>
        <v>0.22436931000579571</v>
      </c>
      <c r="QT9">
        <f t="shared" si="48"/>
        <v>0.23089919050940894</v>
      </c>
      <c r="QU9">
        <f t="shared" si="49"/>
        <v>0.27898686008481038</v>
      </c>
      <c r="QV9">
        <f t="shared" si="50"/>
        <v>0.31597122557930113</v>
      </c>
      <c r="QW9">
        <f t="shared" si="51"/>
        <v>0.34462857964274768</v>
      </c>
      <c r="QX9">
        <f t="shared" si="52"/>
        <v>0.37699446974730555</v>
      </c>
      <c r="QY9">
        <f t="shared" si="53"/>
        <v>0.4192346513679408</v>
      </c>
      <c r="QZ9">
        <f t="shared" si="54"/>
        <v>0.52083538017056463</v>
      </c>
      <c r="RA9">
        <f t="shared" si="55"/>
        <v>0.54871295733907111</v>
      </c>
      <c r="RB9">
        <f t="shared" si="56"/>
        <v>0.52180388956042478</v>
      </c>
      <c r="RG9" t="s">
        <v>266</v>
      </c>
      <c r="RH9" t="s">
        <v>267</v>
      </c>
      <c r="RI9" t="s">
        <v>8</v>
      </c>
      <c r="RJ9" t="s">
        <v>276</v>
      </c>
      <c r="RK9">
        <v>1936.0163352669881</v>
      </c>
      <c r="RL9">
        <v>2081.6652618689527</v>
      </c>
      <c r="RM9">
        <v>2294.4016946602515</v>
      </c>
      <c r="RN9">
        <v>2901.2854492707411</v>
      </c>
      <c r="RO9">
        <v>3093.0374786381535</v>
      </c>
      <c r="RP9">
        <v>3966.7954884916244</v>
      </c>
      <c r="RQ9">
        <v>2591.7971162780573</v>
      </c>
      <c r="RR9">
        <v>2786.1713557447683</v>
      </c>
      <c r="RS9">
        <v>3494.6405413510915</v>
      </c>
      <c r="RT9">
        <v>4840.7877822320479</v>
      </c>
      <c r="RU9">
        <v>5156.8054082658036</v>
      </c>
      <c r="RV9">
        <v>5271.4111367232845</v>
      </c>
      <c r="RW9">
        <v>5075.631114088329</v>
      </c>
      <c r="RX9">
        <v>3469.5039715162125</v>
      </c>
      <c r="RY9">
        <v>3739.1190359679003</v>
      </c>
      <c r="RZ9">
        <v>3146.9501765491887</v>
      </c>
      <c r="SA9">
        <v>2819.6495307118953</v>
      </c>
      <c r="SB9">
        <v>3059.5875818904078</v>
      </c>
      <c r="SC9">
        <v>3623.0476672931813</v>
      </c>
      <c r="SD9">
        <v>4770.1827462882047</v>
      </c>
      <c r="SE9">
        <v>5860.1459753465751</v>
      </c>
      <c r="SF9">
        <v>7313.5579615595143</v>
      </c>
      <c r="SG9">
        <v>8787.6103749883205</v>
      </c>
      <c r="SH9">
        <v>8553.3804700726869</v>
      </c>
      <c r="SI9">
        <v>11224.154082935482</v>
      </c>
      <c r="SJ9">
        <v>13167.472891753334</v>
      </c>
      <c r="SK9">
        <v>12291.46685232906</v>
      </c>
    </row>
    <row r="10" spans="1:505" x14ac:dyDescent="0.45">
      <c r="A10">
        <v>1994</v>
      </c>
      <c r="B10">
        <f t="shared" si="23"/>
        <v>116.93025404216056</v>
      </c>
      <c r="C10">
        <v>60.622201323098523</v>
      </c>
      <c r="D10">
        <v>180.48462447803499</v>
      </c>
      <c r="E10">
        <v>246.56242375036734</v>
      </c>
      <c r="G10">
        <v>2.8809152827079405</v>
      </c>
      <c r="H10">
        <v>236.09827670020846</v>
      </c>
      <c r="J10">
        <v>33.131512509781061</v>
      </c>
      <c r="L10">
        <v>178.07792242428701</v>
      </c>
      <c r="M10">
        <v>38.088491608811196</v>
      </c>
      <c r="N10">
        <v>4.7299564425678282</v>
      </c>
      <c r="O10">
        <v>21.970562231856249</v>
      </c>
      <c r="S10">
        <v>45.787722141316387</v>
      </c>
      <c r="T10">
        <v>294.03385146475273</v>
      </c>
      <c r="U10">
        <v>20.26068338127444</v>
      </c>
      <c r="X10">
        <v>185.44757035175564</v>
      </c>
      <c r="Y10">
        <v>213.7571454488924</v>
      </c>
      <c r="Z10">
        <v>252.97799345008679</v>
      </c>
      <c r="AB10">
        <v>110.79639170493662</v>
      </c>
      <c r="AC10">
        <v>220.5271393074851</v>
      </c>
      <c r="AD10">
        <v>39.958047143870083</v>
      </c>
      <c r="AE10">
        <v>239.87847969740542</v>
      </c>
      <c r="AF10">
        <v>3.423577010664399</v>
      </c>
      <c r="AH10">
        <v>147.34961379381414</v>
      </c>
      <c r="AI10">
        <v>138.15766640933981</v>
      </c>
      <c r="AJ10">
        <v>188.01224541957478</v>
      </c>
      <c r="AL10">
        <v>384.77966972023671</v>
      </c>
      <c r="AM10">
        <v>14.174834310014244</v>
      </c>
      <c r="AO10">
        <v>2.6896601822771333</v>
      </c>
      <c r="AV10">
        <v>37.224283982771652</v>
      </c>
      <c r="AY10">
        <v>49.401993827793696</v>
      </c>
      <c r="BA10">
        <v>12.752617505434491</v>
      </c>
      <c r="BC10">
        <v>219.91769529534056</v>
      </c>
      <c r="BD10">
        <v>147.70716587239653</v>
      </c>
      <c r="BF10">
        <v>272.96603538313377</v>
      </c>
      <c r="BH10">
        <v>4.3056950337341444</v>
      </c>
      <c r="BI10">
        <v>34.854021590290756</v>
      </c>
      <c r="BJ10">
        <v>17.026419002452219</v>
      </c>
      <c r="BK10">
        <v>9.3775698661319336</v>
      </c>
      <c r="BL10">
        <v>28.71807044395317</v>
      </c>
      <c r="BM10">
        <v>99.678257616612058</v>
      </c>
      <c r="BS10">
        <v>208.60684285640644</v>
      </c>
      <c r="BT10">
        <v>37.472409116406808</v>
      </c>
      <c r="BV10">
        <v>34.420834567288338</v>
      </c>
      <c r="BW10">
        <v>100.38637506355659</v>
      </c>
      <c r="BX10">
        <v>120.10233266811325</v>
      </c>
      <c r="BY10">
        <v>6.470120899098398</v>
      </c>
      <c r="BZ10">
        <v>241.3229686182647</v>
      </c>
      <c r="CA10">
        <v>381.6074957605976</v>
      </c>
      <c r="CC10">
        <v>24.876969803451271</v>
      </c>
      <c r="CF10">
        <v>22.679567418857339</v>
      </c>
      <c r="CI10">
        <v>175.52689212553955</v>
      </c>
      <c r="CJ10">
        <v>262.31914013499016</v>
      </c>
      <c r="CK10">
        <v>25.992258050314447</v>
      </c>
      <c r="CR10">
        <f t="shared" si="65"/>
        <v>60.622201323098523</v>
      </c>
      <c r="CS10">
        <f t="shared" si="0"/>
        <v>180.48462447803499</v>
      </c>
      <c r="CT10">
        <f t="shared" si="1"/>
        <v>246.56242375036734</v>
      </c>
      <c r="CV10">
        <f t="shared" si="66"/>
        <v>2.8809152827079405</v>
      </c>
      <c r="CW10">
        <f t="shared" si="2"/>
        <v>236.09827670020846</v>
      </c>
      <c r="CY10">
        <f t="shared" si="3"/>
        <v>33.131512509781061</v>
      </c>
      <c r="DA10">
        <f t="shared" si="4"/>
        <v>178.07792242428701</v>
      </c>
      <c r="DB10">
        <f t="shared" si="24"/>
        <v>38.088491608811196</v>
      </c>
      <c r="DC10">
        <f t="shared" ref="DC10:DC28" si="78">GT10*KK10</f>
        <v>4.7299564425678282</v>
      </c>
      <c r="DD10">
        <f t="shared" si="74"/>
        <v>21.970562231856249</v>
      </c>
      <c r="DH10">
        <f t="shared" ref="DH10:DH28" si="79">GY10*KP10</f>
        <v>45.787722141316387</v>
      </c>
      <c r="DI10">
        <f t="shared" si="5"/>
        <v>294.03385146475273</v>
      </c>
      <c r="DJ10">
        <f t="shared" si="76"/>
        <v>20.26068338127444</v>
      </c>
      <c r="DM10">
        <f t="shared" si="25"/>
        <v>185.44757035175564</v>
      </c>
      <c r="DN10">
        <f t="shared" si="6"/>
        <v>213.7571454488924</v>
      </c>
      <c r="DO10">
        <f t="shared" si="7"/>
        <v>252.97799345008679</v>
      </c>
      <c r="DQ10">
        <f t="shared" si="62"/>
        <v>110.79639170493662</v>
      </c>
      <c r="DR10">
        <f t="shared" si="8"/>
        <v>220.5271393074851</v>
      </c>
      <c r="DS10">
        <f t="shared" si="72"/>
        <v>39.958047143870083</v>
      </c>
      <c r="DT10">
        <f t="shared" si="77"/>
        <v>239.87847969740542</v>
      </c>
      <c r="DU10">
        <f t="shared" si="26"/>
        <v>3.423577010664399</v>
      </c>
      <c r="DW10">
        <f t="shared" si="9"/>
        <v>147.34961379381414</v>
      </c>
      <c r="DX10">
        <f t="shared" si="27"/>
        <v>138.15766640933981</v>
      </c>
      <c r="DY10">
        <f t="shared" si="10"/>
        <v>188.01224541957478</v>
      </c>
      <c r="EA10">
        <f t="shared" si="11"/>
        <v>384.77966972023671</v>
      </c>
      <c r="EB10">
        <f t="shared" si="63"/>
        <v>14.174834310014244</v>
      </c>
      <c r="ED10">
        <f t="shared" si="67"/>
        <v>2.6896601822771333</v>
      </c>
      <c r="EK10">
        <f t="shared" si="12"/>
        <v>37.224283982771652</v>
      </c>
      <c r="EN10">
        <f t="shared" si="57"/>
        <v>49.401993827793696</v>
      </c>
      <c r="EP10">
        <f t="shared" si="58"/>
        <v>12.752617505434491</v>
      </c>
      <c r="ER10">
        <f t="shared" si="13"/>
        <v>219.91769529534056</v>
      </c>
      <c r="ES10">
        <f t="shared" si="59"/>
        <v>147.70716587239653</v>
      </c>
      <c r="EU10">
        <f t="shared" si="14"/>
        <v>272.96603538313377</v>
      </c>
      <c r="EW10">
        <f t="shared" si="64"/>
        <v>4.3056950337341444</v>
      </c>
      <c r="EX10">
        <f t="shared" si="75"/>
        <v>34.854021590290756</v>
      </c>
      <c r="EY10">
        <f t="shared" si="73"/>
        <v>17.026419002452219</v>
      </c>
      <c r="EZ10">
        <f t="shared" si="60"/>
        <v>9.3775698661319336</v>
      </c>
      <c r="FA10">
        <f t="shared" si="68"/>
        <v>28.71807044395317</v>
      </c>
      <c r="FB10">
        <f t="shared" si="69"/>
        <v>99.678257616612058</v>
      </c>
      <c r="FH10">
        <f t="shared" si="15"/>
        <v>208.60684285640644</v>
      </c>
      <c r="FI10">
        <f t="shared" ref="FI10:FI28" si="80">IZ10*MQ10</f>
        <v>37.472409116406808</v>
      </c>
      <c r="FK10">
        <f t="shared" si="16"/>
        <v>34.420834567288338</v>
      </c>
      <c r="FL10">
        <f t="shared" si="17"/>
        <v>100.38637506355659</v>
      </c>
      <c r="FM10">
        <f t="shared" si="18"/>
        <v>120.10233266811325</v>
      </c>
      <c r="FN10">
        <f t="shared" si="70"/>
        <v>6.470120899098398</v>
      </c>
      <c r="FO10">
        <f t="shared" si="19"/>
        <v>241.3229686182647</v>
      </c>
      <c r="FP10">
        <f t="shared" si="20"/>
        <v>381.6074957605976</v>
      </c>
      <c r="FR10">
        <f t="shared" si="28"/>
        <v>24.876969803451271</v>
      </c>
      <c r="FU10">
        <f t="shared" si="61"/>
        <v>22.679567418857339</v>
      </c>
      <c r="FX10">
        <f t="shared" si="21"/>
        <v>175.52689212553955</v>
      </c>
      <c r="FY10">
        <f t="shared" si="22"/>
        <v>262.31914013499016</v>
      </c>
      <c r="FZ10">
        <f t="shared" si="71"/>
        <v>25.992258050314447</v>
      </c>
      <c r="GG10">
        <v>1994</v>
      </c>
      <c r="GH10">
        <f t="shared" si="29"/>
        <v>96.475237874288041</v>
      </c>
      <c r="GI10">
        <v>81.463286059354701</v>
      </c>
      <c r="GJ10">
        <v>99.807283283376734</v>
      </c>
      <c r="GK10">
        <v>96.471508063254106</v>
      </c>
      <c r="GM10">
        <v>99.223074963214927</v>
      </c>
      <c r="GN10">
        <v>97.109398995317918</v>
      </c>
      <c r="GP10">
        <v>94.906280932791617</v>
      </c>
      <c r="GR10">
        <v>89.764465055569602</v>
      </c>
      <c r="GS10">
        <v>94.246392675987636</v>
      </c>
      <c r="GT10">
        <v>100</v>
      </c>
      <c r="GU10">
        <v>99.124773923894367</v>
      </c>
      <c r="GY10">
        <v>100</v>
      </c>
      <c r="GZ10">
        <v>98.128799578255624</v>
      </c>
      <c r="HA10">
        <v>100</v>
      </c>
      <c r="HD10">
        <v>91.424348932097871</v>
      </c>
      <c r="HE10">
        <v>90.572280532368637</v>
      </c>
      <c r="HF10">
        <v>93.490845072942818</v>
      </c>
      <c r="HH10">
        <v>100</v>
      </c>
      <c r="HI10">
        <v>98.103824388414367</v>
      </c>
      <c r="HJ10">
        <v>96.130151727297303</v>
      </c>
      <c r="HK10">
        <v>99.167239418256969</v>
      </c>
      <c r="HL10">
        <v>100</v>
      </c>
      <c r="HN10">
        <v>92.661339807918836</v>
      </c>
      <c r="HO10">
        <v>100</v>
      </c>
      <c r="HP10">
        <v>97.650392827179687</v>
      </c>
      <c r="HR10">
        <v>98.089669040595396</v>
      </c>
      <c r="HS10">
        <v>100</v>
      </c>
      <c r="HU10">
        <v>100</v>
      </c>
      <c r="IB10">
        <v>100</v>
      </c>
      <c r="IE10">
        <v>86.608467100220196</v>
      </c>
      <c r="IG10">
        <v>96.502427551963393</v>
      </c>
      <c r="II10">
        <v>90.477993660950773</v>
      </c>
      <c r="IJ10">
        <v>96.765541407448296</v>
      </c>
      <c r="IL10">
        <v>93.209986358652387</v>
      </c>
      <c r="IN10">
        <v>99.476895488939547</v>
      </c>
      <c r="IO10">
        <v>100</v>
      </c>
      <c r="IP10">
        <v>89.696314517247203</v>
      </c>
      <c r="IQ10">
        <v>99.955985706006146</v>
      </c>
      <c r="IR10">
        <v>100</v>
      </c>
      <c r="IS10">
        <v>100</v>
      </c>
      <c r="IY10">
        <v>96.775248694592023</v>
      </c>
      <c r="IZ10">
        <v>99.87889222429321</v>
      </c>
      <c r="JB10">
        <v>100</v>
      </c>
      <c r="JC10">
        <v>98.465389810991283</v>
      </c>
      <c r="JD10">
        <v>89.864645708610098</v>
      </c>
      <c r="JE10">
        <v>99.00881332448418</v>
      </c>
      <c r="JF10">
        <v>93.826205446957857</v>
      </c>
      <c r="JG10">
        <v>91.523236699595955</v>
      </c>
      <c r="JH10">
        <v>99.926396983163997</v>
      </c>
      <c r="JI10">
        <v>100</v>
      </c>
      <c r="JL10">
        <v>100</v>
      </c>
      <c r="JO10">
        <v>89.151782450395203</v>
      </c>
      <c r="JP10">
        <v>94.538028924666023</v>
      </c>
      <c r="JQ10">
        <v>100</v>
      </c>
      <c r="JY10">
        <v>1994</v>
      </c>
      <c r="JZ10">
        <v>0.74416592130752957</v>
      </c>
      <c r="KA10">
        <v>1.808331201297164</v>
      </c>
      <c r="KB10">
        <v>2.5558056331896681</v>
      </c>
      <c r="KC10">
        <v>1.0119777192294765</v>
      </c>
      <c r="KD10">
        <v>2.9034730920967582E-2</v>
      </c>
      <c r="KE10">
        <v>2.4312608165929626</v>
      </c>
      <c r="KF10">
        <v>0.27761960523527018</v>
      </c>
      <c r="KG10">
        <v>0.34909715336167596</v>
      </c>
      <c r="KH10">
        <v>0.11472886001630675</v>
      </c>
      <c r="KI10">
        <v>1.9838353886924638</v>
      </c>
      <c r="KJ10">
        <v>0.40413739483649747</v>
      </c>
      <c r="KK10">
        <v>4.729956442567828E-2</v>
      </c>
      <c r="KL10">
        <v>0.22164552172118671</v>
      </c>
      <c r="KM10">
        <v>5.8968037975839965E-2</v>
      </c>
      <c r="KN10" t="e">
        <v>#VALUE!</v>
      </c>
      <c r="KO10">
        <v>1.160549541387345</v>
      </c>
      <c r="KP10">
        <v>0.45787722141316389</v>
      </c>
      <c r="KQ10">
        <v>2.9964073006953171</v>
      </c>
      <c r="KR10">
        <v>0.20260683381274441</v>
      </c>
      <c r="KS10">
        <v>8.295524107783285E-2</v>
      </c>
      <c r="KT10" t="e">
        <v>#VALUE!</v>
      </c>
      <c r="KU10">
        <v>2.028426480668625</v>
      </c>
      <c r="KV10">
        <v>2.3600724657970833</v>
      </c>
      <c r="KW10">
        <v>2.7059119345077045</v>
      </c>
      <c r="KX10">
        <v>3.3305489881218189E-2</v>
      </c>
      <c r="KY10">
        <v>1.1079639170493663</v>
      </c>
      <c r="KZ10">
        <v>2.2478954381469394</v>
      </c>
      <c r="LA10">
        <v>0.41566611958777883</v>
      </c>
      <c r="LB10">
        <v>2.4189286815343487</v>
      </c>
      <c r="LC10">
        <v>3.4235770106643991E-2</v>
      </c>
      <c r="LD10">
        <v>9.1111489249190769E-2</v>
      </c>
      <c r="LE10">
        <v>1.5901951568934865</v>
      </c>
      <c r="LF10">
        <v>1.381576664093398</v>
      </c>
      <c r="LG10">
        <v>1.9253608713312218</v>
      </c>
      <c r="LH10">
        <v>0.19509005450045819</v>
      </c>
      <c r="LI10">
        <v>3.9227338972975003</v>
      </c>
      <c r="LJ10">
        <v>0.14174834310014245</v>
      </c>
      <c r="LK10">
        <v>0.13189354226324163</v>
      </c>
      <c r="LL10">
        <v>2.6896601822771333E-2</v>
      </c>
      <c r="LM10" t="e">
        <v>#VALUE!</v>
      </c>
      <c r="LN10" t="e">
        <v>#VALUE!</v>
      </c>
      <c r="LO10">
        <v>0.32235998200341531</v>
      </c>
      <c r="LP10" t="e">
        <v>#VALUE!</v>
      </c>
      <c r="LQ10">
        <v>4.5434140963390091</v>
      </c>
      <c r="LR10">
        <v>0.17044533046235386</v>
      </c>
      <c r="LS10">
        <v>0.37224283982771655</v>
      </c>
      <c r="LT10">
        <v>0.79921182958570325</v>
      </c>
      <c r="LU10">
        <v>0.31939741599002275</v>
      </c>
      <c r="LV10">
        <v>0.57040605245475007</v>
      </c>
      <c r="LW10" t="e">
        <v>#VALUE!</v>
      </c>
      <c r="LX10">
        <v>0.13214815242412037</v>
      </c>
      <c r="LY10">
        <v>0.22610239610391092</v>
      </c>
      <c r="LZ10">
        <v>2.4306208216711864</v>
      </c>
      <c r="MA10">
        <v>1.5264438530907358</v>
      </c>
      <c r="MB10">
        <v>1.7148951095738586E-2</v>
      </c>
      <c r="MC10">
        <v>2.9285063333537891</v>
      </c>
      <c r="MD10">
        <v>0.60068534793637041</v>
      </c>
      <c r="ME10">
        <v>4.3283367585721232E-2</v>
      </c>
      <c r="MF10">
        <v>0.34854021590290757</v>
      </c>
      <c r="MG10">
        <v>0.18982294973979455</v>
      </c>
      <c r="MH10">
        <v>9.3816991547795367E-2</v>
      </c>
      <c r="MI10">
        <v>0.2871807044395317</v>
      </c>
      <c r="MJ10">
        <v>0.99678257616612065</v>
      </c>
      <c r="MK10">
        <v>1.4527274703560993</v>
      </c>
      <c r="ML10">
        <v>0.13217152036376945</v>
      </c>
      <c r="MM10">
        <v>0.26605983127999999</v>
      </c>
      <c r="MN10">
        <v>0.73743816988731126</v>
      </c>
      <c r="MO10" t="e">
        <v>#VALUE!</v>
      </c>
      <c r="MP10">
        <v>2.155580540172394</v>
      </c>
      <c r="MQ10">
        <v>0.37517846145366557</v>
      </c>
      <c r="MR10" t="e">
        <v>#VALUE!</v>
      </c>
      <c r="MS10">
        <v>0.34420834567288339</v>
      </c>
      <c r="MT10">
        <v>1.019509243362086</v>
      </c>
      <c r="MU10">
        <v>1.33648034464577</v>
      </c>
      <c r="MV10">
        <v>6.5348938966612008E-2</v>
      </c>
      <c r="MW10">
        <v>2.5720209771745508</v>
      </c>
      <c r="MX10">
        <v>4.1695148633470724</v>
      </c>
      <c r="MZ10">
        <v>0.24876969803451271</v>
      </c>
      <c r="NA10">
        <v>0.39526039058389556</v>
      </c>
      <c r="NB10">
        <v>0.17435252153478278</v>
      </c>
      <c r="NC10">
        <v>0.22679567418857338</v>
      </c>
      <c r="ND10">
        <v>0.10110425868073161</v>
      </c>
      <c r="NE10">
        <v>2.5440454325961772</v>
      </c>
      <c r="NF10">
        <v>1.9688545455970461</v>
      </c>
      <c r="NG10">
        <v>2.7747472960751374</v>
      </c>
      <c r="NH10">
        <v>0.25992258050314448</v>
      </c>
      <c r="NI10">
        <v>2.2971337620435586E-2</v>
      </c>
      <c r="NJ10">
        <v>4.1060745162457682E-2</v>
      </c>
      <c r="NK10">
        <v>1</v>
      </c>
      <c r="OQ10" t="s">
        <v>247</v>
      </c>
      <c r="OS10" t="s">
        <v>9</v>
      </c>
      <c r="OT10" t="s">
        <v>277</v>
      </c>
      <c r="OU10">
        <v>0.35281142183872827</v>
      </c>
      <c r="OV10">
        <v>0.42599153796907208</v>
      </c>
      <c r="OW10">
        <v>0.3152063947828832</v>
      </c>
      <c r="OX10">
        <v>0.30428467698973077</v>
      </c>
      <c r="OY10">
        <v>0.26355510407606297</v>
      </c>
      <c r="OZ10">
        <v>0.13876425750733815</v>
      </c>
      <c r="PA10">
        <v>0.12478980723816019</v>
      </c>
      <c r="PB10">
        <v>0.13675477371847086</v>
      </c>
      <c r="PC10">
        <v>0.11472886001630675</v>
      </c>
      <c r="PD10">
        <v>0.14137357797988143</v>
      </c>
      <c r="PE10">
        <v>0.10694773048971877</v>
      </c>
      <c r="PF10">
        <v>0.12221527053754391</v>
      </c>
      <c r="PG10">
        <v>0.16304059780414362</v>
      </c>
      <c r="PH10">
        <v>0.14780234968868775</v>
      </c>
      <c r="PI10">
        <v>0.14510126207899054</v>
      </c>
      <c r="PJ10">
        <v>0.16151314453902824</v>
      </c>
      <c r="PK10">
        <v>0.1799661582588275</v>
      </c>
      <c r="PL10">
        <v>0.19876725995408245</v>
      </c>
      <c r="PM10">
        <v>0.21550569958318305</v>
      </c>
      <c r="PN10">
        <v>0.22772468049539385</v>
      </c>
      <c r="PO10">
        <v>0.24334226612324883</v>
      </c>
      <c r="PP10">
        <v>0.27956936958098877</v>
      </c>
      <c r="PQ10">
        <v>0.31300862323786455</v>
      </c>
      <c r="PR10">
        <v>0.34094018174125129</v>
      </c>
      <c r="PS10">
        <v>0.31754853063500899</v>
      </c>
      <c r="PT10">
        <v>0.3256156486140383</v>
      </c>
      <c r="PU10">
        <v>0.31321586512087102</v>
      </c>
      <c r="PX10" t="s">
        <v>266</v>
      </c>
      <c r="PY10" t="s">
        <v>267</v>
      </c>
      <c r="PZ10" t="s">
        <v>9</v>
      </c>
      <c r="QA10" t="s">
        <v>277</v>
      </c>
      <c r="QB10">
        <f t="shared" si="30"/>
        <v>0.35281142183872827</v>
      </c>
      <c r="QC10">
        <f t="shared" si="31"/>
        <v>0.42599153796907208</v>
      </c>
      <c r="QD10">
        <f t="shared" si="32"/>
        <v>0.3152063947828832</v>
      </c>
      <c r="QE10">
        <f t="shared" si="33"/>
        <v>0.30428467698973077</v>
      </c>
      <c r="QF10">
        <f t="shared" si="34"/>
        <v>0.26355510407606297</v>
      </c>
      <c r="QG10">
        <f t="shared" si="35"/>
        <v>0.13876425750733815</v>
      </c>
      <c r="QH10">
        <f t="shared" si="36"/>
        <v>0.12478980723816019</v>
      </c>
      <c r="QI10">
        <f t="shared" si="37"/>
        <v>0.13675477371847086</v>
      </c>
      <c r="QJ10">
        <f t="shared" si="38"/>
        <v>0.11472886001630675</v>
      </c>
      <c r="QK10">
        <f t="shared" si="39"/>
        <v>0.14137357797988143</v>
      </c>
      <c r="QL10">
        <f t="shared" si="40"/>
        <v>0.10694773048971877</v>
      </c>
      <c r="QM10">
        <f t="shared" si="41"/>
        <v>0.12221527053754391</v>
      </c>
      <c r="QN10">
        <f t="shared" si="42"/>
        <v>0.16304059780414362</v>
      </c>
      <c r="QO10">
        <f t="shared" si="43"/>
        <v>0.14780234968868775</v>
      </c>
      <c r="QP10">
        <f t="shared" si="44"/>
        <v>0.14510126207899054</v>
      </c>
      <c r="QQ10">
        <f t="shared" si="45"/>
        <v>0.16151314453902824</v>
      </c>
      <c r="QR10">
        <f t="shared" si="46"/>
        <v>0.1799661582588275</v>
      </c>
      <c r="QS10">
        <f t="shared" si="47"/>
        <v>0.19876725995408245</v>
      </c>
      <c r="QT10">
        <f t="shared" si="48"/>
        <v>0.21550569958318305</v>
      </c>
      <c r="QU10">
        <f t="shared" si="49"/>
        <v>0.22772468049539385</v>
      </c>
      <c r="QV10">
        <f t="shared" si="50"/>
        <v>0.24334226612324883</v>
      </c>
      <c r="QW10">
        <f t="shared" si="51"/>
        <v>0.27956936958098877</v>
      </c>
      <c r="QX10">
        <f t="shared" si="52"/>
        <v>0.31300862323786455</v>
      </c>
      <c r="QY10">
        <f t="shared" si="53"/>
        <v>0.34094018174125129</v>
      </c>
      <c r="QZ10">
        <f t="shared" si="54"/>
        <v>0.31754853063500899</v>
      </c>
      <c r="RA10">
        <f t="shared" si="55"/>
        <v>0.3256156486140383</v>
      </c>
      <c r="RB10">
        <f t="shared" si="56"/>
        <v>0.31321586512087102</v>
      </c>
      <c r="RG10" t="s">
        <v>266</v>
      </c>
      <c r="RH10" t="s">
        <v>267</v>
      </c>
      <c r="RI10" t="s">
        <v>9</v>
      </c>
      <c r="RJ10" t="s">
        <v>277</v>
      </c>
      <c r="RK10">
        <v>2260.427281154497</v>
      </c>
      <c r="RL10">
        <v>3132.3013603624599</v>
      </c>
      <c r="RM10">
        <v>2511.393062594886</v>
      </c>
      <c r="RN10">
        <v>2477.0208179595979</v>
      </c>
      <c r="RO10">
        <v>2366.5298212861385</v>
      </c>
      <c r="RP10">
        <v>1267.734375414851</v>
      </c>
      <c r="RQ10">
        <v>1211.9808781093111</v>
      </c>
      <c r="RR10">
        <v>1278.2471734610765</v>
      </c>
      <c r="RS10">
        <v>1148.4943993817017</v>
      </c>
      <c r="RT10">
        <v>1554.0469305143081</v>
      </c>
      <c r="RU10">
        <v>1208.8502331197908</v>
      </c>
      <c r="RV10">
        <v>1346.9127703109261</v>
      </c>
      <c r="RW10">
        <v>1771.9939427350355</v>
      </c>
      <c r="RX10">
        <v>1643.6098949729048</v>
      </c>
      <c r="RY10">
        <v>1609.2805861652043</v>
      </c>
      <c r="RZ10">
        <v>1764.9073865327057</v>
      </c>
      <c r="SA10">
        <v>2087.534842505805</v>
      </c>
      <c r="SB10">
        <v>2710.4680235732067</v>
      </c>
      <c r="SC10">
        <v>3381.5078365613417</v>
      </c>
      <c r="SD10">
        <v>3893.689980499069</v>
      </c>
      <c r="SE10">
        <v>4513.1362795438317</v>
      </c>
      <c r="SF10">
        <v>5932.8996765931506</v>
      </c>
      <c r="SG10">
        <v>7296.1224785858494</v>
      </c>
      <c r="SH10">
        <v>6955.9877325342068</v>
      </c>
      <c r="SI10">
        <v>6843.2632888531498</v>
      </c>
      <c r="SJ10">
        <v>7813.8034994617283</v>
      </c>
      <c r="SK10">
        <v>7378.0255394415581</v>
      </c>
    </row>
    <row r="11" spans="1:505" x14ac:dyDescent="0.45">
      <c r="A11">
        <v>1995</v>
      </c>
      <c r="B11">
        <f t="shared" si="23"/>
        <v>118.85837977059563</v>
      </c>
      <c r="C11">
        <v>42.734401037730876</v>
      </c>
      <c r="D11">
        <v>183.24681862010297</v>
      </c>
      <c r="E11">
        <v>275.21342795873545</v>
      </c>
      <c r="G11">
        <v>2.9075199588485137</v>
      </c>
      <c r="H11">
        <v>252.73764022594116</v>
      </c>
      <c r="J11">
        <v>44.037247239949991</v>
      </c>
      <c r="L11">
        <v>180.06978577390771</v>
      </c>
      <c r="M11">
        <v>31.41763720219701</v>
      </c>
      <c r="N11">
        <v>5.5461232578452728</v>
      </c>
      <c r="O11">
        <v>22.317706015996514</v>
      </c>
      <c r="S11">
        <v>51.009487834546448</v>
      </c>
      <c r="T11">
        <v>321.5958977093278</v>
      </c>
      <c r="U11">
        <v>19.428116741078252</v>
      </c>
      <c r="V11">
        <v>8.491000740997416</v>
      </c>
      <c r="X11">
        <v>233.37336039413111</v>
      </c>
      <c r="Y11">
        <v>235.8792691067469</v>
      </c>
      <c r="Z11">
        <v>285.8323102783454</v>
      </c>
      <c r="AB11">
        <v>117.03505485736007</v>
      </c>
      <c r="AC11">
        <v>213.75960382740953</v>
      </c>
      <c r="AD11">
        <v>40.26833841245147</v>
      </c>
      <c r="AE11">
        <v>240.22215715560603</v>
      </c>
      <c r="AF11">
        <v>3.3347942969784112</v>
      </c>
      <c r="AH11">
        <v>167.47852644903719</v>
      </c>
      <c r="AI11">
        <v>164.00873531192528</v>
      </c>
      <c r="AJ11">
        <v>182.03271338561123</v>
      </c>
      <c r="AL11">
        <v>395.18241783176893</v>
      </c>
      <c r="AM11">
        <v>13.378272000224106</v>
      </c>
      <c r="AO11">
        <v>3.0093680474556086</v>
      </c>
      <c r="AP11">
        <v>153.58148328691615</v>
      </c>
      <c r="AV11">
        <v>39.372353304398146</v>
      </c>
      <c r="AY11">
        <v>26.42988144079618</v>
      </c>
      <c r="BA11">
        <v>12.991295296416904</v>
      </c>
      <c r="BC11">
        <v>260.08910188995367</v>
      </c>
      <c r="BD11">
        <v>158.29378196878784</v>
      </c>
      <c r="BE11">
        <v>2.4043301856160855</v>
      </c>
      <c r="BF11">
        <v>287.86501367893828</v>
      </c>
      <c r="BH11">
        <v>4.4909000056755861</v>
      </c>
      <c r="BI11">
        <v>31.75788462495893</v>
      </c>
      <c r="BJ11">
        <v>18.052096721606286</v>
      </c>
      <c r="BK11">
        <v>9.6552132804171755</v>
      </c>
      <c r="BL11">
        <v>33.502808752551374</v>
      </c>
      <c r="BM11">
        <v>105.22923571119806</v>
      </c>
      <c r="BP11">
        <v>24.250565092184893</v>
      </c>
      <c r="BS11">
        <v>226.85344493333525</v>
      </c>
      <c r="BT11">
        <v>42.791410143583512</v>
      </c>
      <c r="BV11">
        <v>33.032512647036171</v>
      </c>
      <c r="BW11">
        <v>112.19464379594615</v>
      </c>
      <c r="BX11">
        <v>123.3679399346737</v>
      </c>
      <c r="BY11">
        <v>6.3026025563772414</v>
      </c>
      <c r="BZ11">
        <v>252.38287991874668</v>
      </c>
      <c r="CA11">
        <v>441.57965778739748</v>
      </c>
      <c r="CC11">
        <v>25.885050765287783</v>
      </c>
      <c r="CF11">
        <v>26.362284929760381</v>
      </c>
      <c r="CI11">
        <v>192.31457739574412</v>
      </c>
      <c r="CJ11">
        <v>238.77768151255785</v>
      </c>
      <c r="CK11">
        <v>30.71090392023514</v>
      </c>
      <c r="CR11">
        <f t="shared" si="65"/>
        <v>42.734401037730876</v>
      </c>
      <c r="CS11">
        <f t="shared" si="0"/>
        <v>183.24681862010297</v>
      </c>
      <c r="CT11">
        <f t="shared" si="1"/>
        <v>275.21342795873545</v>
      </c>
      <c r="CV11">
        <f t="shared" si="66"/>
        <v>2.9075199588485137</v>
      </c>
      <c r="CW11">
        <f t="shared" si="2"/>
        <v>252.73764022594116</v>
      </c>
      <c r="CY11">
        <f t="shared" si="3"/>
        <v>44.037247239949991</v>
      </c>
      <c r="DA11">
        <f t="shared" si="4"/>
        <v>180.06978577390771</v>
      </c>
      <c r="DB11">
        <f t="shared" si="24"/>
        <v>31.41763720219701</v>
      </c>
      <c r="DC11">
        <f t="shared" si="78"/>
        <v>5.5461232578452728</v>
      </c>
      <c r="DD11">
        <f t="shared" si="74"/>
        <v>22.317706015996514</v>
      </c>
      <c r="DH11">
        <f t="shared" si="79"/>
        <v>51.009487834546448</v>
      </c>
      <c r="DI11">
        <f t="shared" si="5"/>
        <v>321.5958977093278</v>
      </c>
      <c r="DJ11">
        <f t="shared" si="76"/>
        <v>19.428116741078252</v>
      </c>
      <c r="DK11">
        <f t="shared" ref="DK11:DK28" si="81">HB11*KS11</f>
        <v>8.491000740997416</v>
      </c>
      <c r="DM11">
        <f t="shared" si="25"/>
        <v>233.37336039413111</v>
      </c>
      <c r="DN11">
        <f t="shared" si="6"/>
        <v>235.8792691067469</v>
      </c>
      <c r="DO11">
        <f t="shared" si="7"/>
        <v>285.8323102783454</v>
      </c>
      <c r="DQ11">
        <f t="shared" si="62"/>
        <v>117.03505485736007</v>
      </c>
      <c r="DR11">
        <f t="shared" si="8"/>
        <v>213.75960382740953</v>
      </c>
      <c r="DS11">
        <f t="shared" si="72"/>
        <v>40.26833841245147</v>
      </c>
      <c r="DT11">
        <f t="shared" si="77"/>
        <v>240.22215715560603</v>
      </c>
      <c r="DU11">
        <f t="shared" si="26"/>
        <v>3.3347942969784112</v>
      </c>
      <c r="DW11">
        <f t="shared" si="9"/>
        <v>167.47852644903719</v>
      </c>
      <c r="DX11">
        <f t="shared" si="27"/>
        <v>164.00873531192528</v>
      </c>
      <c r="DY11">
        <f t="shared" si="10"/>
        <v>182.03271338561123</v>
      </c>
      <c r="EA11">
        <f t="shared" si="11"/>
        <v>395.18241783176893</v>
      </c>
      <c r="EB11">
        <f t="shared" si="63"/>
        <v>13.378272000224106</v>
      </c>
      <c r="ED11">
        <f t="shared" si="67"/>
        <v>3.0093680474556086</v>
      </c>
      <c r="EE11">
        <f t="shared" ref="EE11:EE28" si="82">HV11*LM11</f>
        <v>153.58148328691615</v>
      </c>
      <c r="EK11">
        <f t="shared" si="12"/>
        <v>39.372353304398146</v>
      </c>
      <c r="EN11">
        <f t="shared" si="57"/>
        <v>26.42988144079618</v>
      </c>
      <c r="EP11">
        <f t="shared" si="58"/>
        <v>12.991295296416904</v>
      </c>
      <c r="ER11">
        <f t="shared" si="13"/>
        <v>260.08910188995367</v>
      </c>
      <c r="ES11">
        <f t="shared" si="59"/>
        <v>158.29378196878784</v>
      </c>
      <c r="ET11">
        <f t="shared" ref="ET11:ET28" si="83">IK11*MB11</f>
        <v>2.4043301856160855</v>
      </c>
      <c r="EU11">
        <f t="shared" si="14"/>
        <v>287.86501367893828</v>
      </c>
      <c r="EW11">
        <f t="shared" si="64"/>
        <v>4.4909000056755861</v>
      </c>
      <c r="EX11">
        <f t="shared" si="75"/>
        <v>31.75788462495893</v>
      </c>
      <c r="EY11">
        <f t="shared" si="73"/>
        <v>18.052096721606286</v>
      </c>
      <c r="EZ11">
        <f t="shared" si="60"/>
        <v>9.6552132804171755</v>
      </c>
      <c r="FA11">
        <f t="shared" si="68"/>
        <v>33.502808752551374</v>
      </c>
      <c r="FB11">
        <f t="shared" si="69"/>
        <v>105.22923571119806</v>
      </c>
      <c r="FE11">
        <f t="shared" ref="FE11:FE28" si="84">IV11*MM11</f>
        <v>24.250565092184893</v>
      </c>
      <c r="FH11">
        <f t="shared" si="15"/>
        <v>226.85344493333525</v>
      </c>
      <c r="FI11">
        <f t="shared" si="80"/>
        <v>42.791410143583512</v>
      </c>
      <c r="FK11">
        <f t="shared" si="16"/>
        <v>33.032512647036171</v>
      </c>
      <c r="FL11">
        <f t="shared" si="17"/>
        <v>112.19464379594615</v>
      </c>
      <c r="FM11">
        <f t="shared" si="18"/>
        <v>123.3679399346737</v>
      </c>
      <c r="FN11">
        <f t="shared" si="70"/>
        <v>6.3026025563772414</v>
      </c>
      <c r="FO11">
        <f t="shared" si="19"/>
        <v>252.38287991874668</v>
      </c>
      <c r="FP11">
        <f t="shared" si="20"/>
        <v>441.57965778739748</v>
      </c>
      <c r="FR11">
        <f t="shared" si="28"/>
        <v>25.885050765287783</v>
      </c>
      <c r="FU11">
        <f t="shared" si="61"/>
        <v>26.362284929760381</v>
      </c>
      <c r="FX11">
        <f t="shared" si="21"/>
        <v>192.31457739574412</v>
      </c>
      <c r="FY11">
        <f t="shared" si="22"/>
        <v>238.77768151255785</v>
      </c>
      <c r="FZ11">
        <f t="shared" si="71"/>
        <v>30.71090392023514</v>
      </c>
      <c r="GG11">
        <v>1995</v>
      </c>
      <c r="GH11">
        <f t="shared" si="29"/>
        <v>96.702961586819356</v>
      </c>
      <c r="GI11">
        <v>63.709477502212501</v>
      </c>
      <c r="GJ11">
        <v>98.816314857059325</v>
      </c>
      <c r="GK11">
        <v>100</v>
      </c>
      <c r="GM11">
        <v>100</v>
      </c>
      <c r="GN11">
        <v>97.256176846043232</v>
      </c>
      <c r="GP11">
        <v>100</v>
      </c>
      <c r="GR11">
        <v>96.193193241709963</v>
      </c>
      <c r="GS11">
        <v>67.22458442234489</v>
      </c>
      <c r="GT11">
        <v>100</v>
      </c>
      <c r="GU11">
        <v>99.295209463158855</v>
      </c>
      <c r="GY11">
        <v>97.262153828518635</v>
      </c>
      <c r="GZ11">
        <v>100</v>
      </c>
      <c r="HA11">
        <v>100</v>
      </c>
      <c r="HB11">
        <v>98.853006798086426</v>
      </c>
      <c r="HD11">
        <v>97.640454633068344</v>
      </c>
      <c r="HE11">
        <v>95.898438934813697</v>
      </c>
      <c r="HF11">
        <v>99.024175990556458</v>
      </c>
      <c r="HH11">
        <v>99.272620189467006</v>
      </c>
      <c r="HI11">
        <v>100</v>
      </c>
      <c r="HJ11">
        <v>98.774426637280627</v>
      </c>
      <c r="HK11">
        <v>98.344074987510027</v>
      </c>
      <c r="HL11">
        <v>99.047668019188578</v>
      </c>
      <c r="HN11">
        <v>95.998622801821355</v>
      </c>
      <c r="HO11">
        <v>100</v>
      </c>
      <c r="HP11">
        <v>97.152559086577597</v>
      </c>
      <c r="HR11">
        <v>100</v>
      </c>
      <c r="HS11">
        <v>99.96264174405141</v>
      </c>
      <c r="HU11">
        <v>100</v>
      </c>
      <c r="HV11">
        <v>100</v>
      </c>
      <c r="IB11">
        <v>100</v>
      </c>
      <c r="IE11">
        <v>79.475398221473299</v>
      </c>
      <c r="IG11">
        <v>100</v>
      </c>
      <c r="II11">
        <v>98.980574625011755</v>
      </c>
      <c r="IJ11">
        <v>100</v>
      </c>
      <c r="IK11">
        <v>100</v>
      </c>
      <c r="IL11">
        <v>90.733589257610575</v>
      </c>
      <c r="IN11">
        <v>100</v>
      </c>
      <c r="IO11">
        <v>99.90109305856781</v>
      </c>
      <c r="IP11">
        <v>89.475503857778307</v>
      </c>
      <c r="IQ11">
        <v>100</v>
      </c>
      <c r="IR11">
        <v>100</v>
      </c>
      <c r="IS11">
        <v>98.17345069894823</v>
      </c>
      <c r="IV11">
        <v>100</v>
      </c>
      <c r="IY11">
        <v>100</v>
      </c>
      <c r="IZ11">
        <v>98.013987818993769</v>
      </c>
      <c r="JB11">
        <v>96.760816178954016</v>
      </c>
      <c r="JC11">
        <v>100</v>
      </c>
      <c r="JD11">
        <v>87.888888474922993</v>
      </c>
      <c r="JE11">
        <v>96.102734304235298</v>
      </c>
      <c r="JF11">
        <v>92.742001949664996</v>
      </c>
      <c r="JG11">
        <v>100</v>
      </c>
      <c r="JH11">
        <v>100</v>
      </c>
      <c r="JI11">
        <v>100</v>
      </c>
      <c r="JL11">
        <v>100</v>
      </c>
      <c r="JO11">
        <v>92.901027420427184</v>
      </c>
      <c r="JP11">
        <v>91.193944598645032</v>
      </c>
      <c r="JQ11">
        <v>100</v>
      </c>
      <c r="JY11">
        <v>1995</v>
      </c>
      <c r="JZ11">
        <v>0.67076991859251711</v>
      </c>
      <c r="KA11">
        <v>1.8544186644196843</v>
      </c>
      <c r="KB11">
        <v>2.7521342795873545</v>
      </c>
      <c r="KC11">
        <v>0.94400264541859347</v>
      </c>
      <c r="KD11">
        <v>2.9075199588485139E-2</v>
      </c>
      <c r="KE11">
        <v>2.5986795741110149</v>
      </c>
      <c r="KF11">
        <v>0.27426627077648247</v>
      </c>
      <c r="KG11">
        <v>0.44037247239949995</v>
      </c>
      <c r="KH11">
        <v>0.14137357797988143</v>
      </c>
      <c r="KI11">
        <v>1.8719597479359729</v>
      </c>
      <c r="KJ11">
        <v>0.4673533867433482</v>
      </c>
      <c r="KK11">
        <v>5.5461232578452729E-2</v>
      </c>
      <c r="KL11">
        <v>0.22476115551452633</v>
      </c>
      <c r="KM11">
        <v>6.8819847171853299E-2</v>
      </c>
      <c r="KN11">
        <v>0.43620138916753148</v>
      </c>
      <c r="KO11">
        <v>1.3734843452977632</v>
      </c>
      <c r="KP11">
        <v>0.52445361146824354</v>
      </c>
      <c r="KQ11">
        <v>3.2159589770932779</v>
      </c>
      <c r="KR11">
        <v>0.19428116741078252</v>
      </c>
      <c r="KS11">
        <v>8.5895219741174159E-2</v>
      </c>
      <c r="KT11">
        <v>0.27695136436981199</v>
      </c>
      <c r="KU11">
        <v>2.3901298009226339</v>
      </c>
      <c r="KV11">
        <v>2.4596778813791143</v>
      </c>
      <c r="KW11">
        <v>2.8864901668619196</v>
      </c>
      <c r="KX11">
        <v>3.5091002692249754E-2</v>
      </c>
      <c r="KY11">
        <v>1.1789258169472361</v>
      </c>
      <c r="KZ11">
        <v>2.1375960382740953</v>
      </c>
      <c r="LA11">
        <v>0.40767979914806118</v>
      </c>
      <c r="LB11">
        <v>2.4426703610371536</v>
      </c>
      <c r="LC11">
        <v>3.3668579620999853E-2</v>
      </c>
      <c r="LD11">
        <v>9.3361100409036932E-2</v>
      </c>
      <c r="LE11">
        <v>1.744593011451615</v>
      </c>
      <c r="LF11">
        <v>1.6400873531192528</v>
      </c>
      <c r="LG11">
        <v>1.873679037351889</v>
      </c>
      <c r="LH11">
        <v>0.20719652404529937</v>
      </c>
      <c r="LI11">
        <v>3.9518241783176893</v>
      </c>
      <c r="LJ11">
        <v>0.13383271757141435</v>
      </c>
      <c r="LK11">
        <v>0.1171927053921374</v>
      </c>
      <c r="LL11">
        <v>3.0093680474556087E-2</v>
      </c>
      <c r="LM11">
        <v>1.5358148328691617</v>
      </c>
      <c r="LN11">
        <v>0.2118966604129128</v>
      </c>
      <c r="LO11">
        <v>0.3514457315134995</v>
      </c>
      <c r="LP11">
        <v>0.19729807279673114</v>
      </c>
      <c r="LQ11">
        <v>4.8061245960424088</v>
      </c>
      <c r="LR11">
        <v>0.20409166224929334</v>
      </c>
      <c r="LS11">
        <v>0.39372353304398144</v>
      </c>
      <c r="LT11">
        <v>0.82914446492460536</v>
      </c>
      <c r="LU11">
        <v>0.32745600408893083</v>
      </c>
      <c r="LV11">
        <v>0.33255424989685856</v>
      </c>
      <c r="LW11" t="e">
        <v>#VALUE!</v>
      </c>
      <c r="LX11">
        <v>0.12991295296416905</v>
      </c>
      <c r="LY11">
        <v>0.21666124106168852</v>
      </c>
      <c r="LZ11">
        <v>2.6276782376269496</v>
      </c>
      <c r="MA11">
        <v>1.5829378196878783</v>
      </c>
      <c r="MB11">
        <v>2.4043301856160854E-2</v>
      </c>
      <c r="MC11">
        <v>3.1726399896033284</v>
      </c>
      <c r="MD11">
        <v>0.56963635034060311</v>
      </c>
      <c r="ME11">
        <v>4.4909000056755861E-2</v>
      </c>
      <c r="MF11">
        <v>0.31789326475477719</v>
      </c>
      <c r="MG11">
        <v>0.20175462493399501</v>
      </c>
      <c r="MH11">
        <v>9.6552132804171756E-2</v>
      </c>
      <c r="MI11">
        <v>0.33502808752551372</v>
      </c>
      <c r="MJ11">
        <v>1.0718706021028699</v>
      </c>
      <c r="MK11">
        <v>1.4418322005161555</v>
      </c>
      <c r="ML11">
        <v>0.15103707428043198</v>
      </c>
      <c r="MM11">
        <v>0.24250565092184892</v>
      </c>
      <c r="MN11">
        <v>0.69599725565379333</v>
      </c>
      <c r="MO11">
        <v>0.19982910809887777</v>
      </c>
      <c r="MP11">
        <v>2.2685344493333526</v>
      </c>
      <c r="MQ11">
        <v>0.43658472730043457</v>
      </c>
      <c r="MR11">
        <v>0.97254308384892563</v>
      </c>
      <c r="MS11">
        <v>0.34138315437464156</v>
      </c>
      <c r="MT11">
        <v>1.1219464379594615</v>
      </c>
      <c r="MU11">
        <v>1.4036807391172528</v>
      </c>
      <c r="MV11">
        <v>6.5581927527940093E-2</v>
      </c>
      <c r="MW11">
        <v>2.7213438853274434</v>
      </c>
      <c r="MX11">
        <v>4.4157965778739747</v>
      </c>
      <c r="MZ11">
        <v>0.25885050765287781</v>
      </c>
      <c r="NA11">
        <v>0.38629867741836343</v>
      </c>
      <c r="NB11">
        <v>0.1799753918756764</v>
      </c>
      <c r="NC11">
        <v>0.26362284929760382</v>
      </c>
      <c r="ND11">
        <v>8.5146178893623414E-2</v>
      </c>
      <c r="NE11">
        <v>2.4423121920625501</v>
      </c>
      <c r="NF11">
        <v>2.0701017279972276</v>
      </c>
      <c r="NG11">
        <v>2.6183501828267843</v>
      </c>
      <c r="NH11">
        <v>0.30710903920235139</v>
      </c>
      <c r="NI11">
        <v>2.6201562147656877E-2</v>
      </c>
      <c r="NJ11">
        <v>3.7904202950889032E-2</v>
      </c>
      <c r="NK11">
        <v>1</v>
      </c>
      <c r="OQ11" t="s">
        <v>248</v>
      </c>
      <c r="OS11" t="s">
        <v>10</v>
      </c>
      <c r="OT11" t="s">
        <v>278</v>
      </c>
      <c r="OU11">
        <v>2.2481746379130945</v>
      </c>
      <c r="OV11">
        <v>2.2093739233963077</v>
      </c>
      <c r="OW11">
        <v>2.3676645417290358</v>
      </c>
      <c r="OX11">
        <v>2.5352695365155453</v>
      </c>
      <c r="OY11">
        <v>2.380072627417634</v>
      </c>
      <c r="OZ11">
        <v>2.3713736909439742</v>
      </c>
      <c r="PA11">
        <v>2.1386808772814376</v>
      </c>
      <c r="PB11">
        <v>2.1415882202890066</v>
      </c>
      <c r="PC11">
        <v>1.9838353886924638</v>
      </c>
      <c r="PD11">
        <v>1.8719597479359729</v>
      </c>
      <c r="PE11">
        <v>1.8740926297074654</v>
      </c>
      <c r="PF11">
        <v>1.9753638728845215</v>
      </c>
      <c r="PG11">
        <v>1.9218834508216123</v>
      </c>
      <c r="PH11">
        <v>1.9933976284240522</v>
      </c>
      <c r="PI11">
        <v>2.1751628795742448</v>
      </c>
      <c r="PJ11">
        <v>2.1681046786862801</v>
      </c>
      <c r="PK11">
        <v>2.0835038562954975</v>
      </c>
      <c r="PL11">
        <v>2.0659534742476642</v>
      </c>
      <c r="PM11">
        <v>2.0380980942527613</v>
      </c>
      <c r="PN11">
        <v>2.1165687287090935</v>
      </c>
      <c r="PO11">
        <v>2.1775967674855394</v>
      </c>
      <c r="PP11">
        <v>2.0990217186722133</v>
      </c>
      <c r="PQ11">
        <v>1.9990145477081445</v>
      </c>
      <c r="PR11">
        <v>1.9984665694528365</v>
      </c>
      <c r="PS11">
        <v>2.2017092807702752</v>
      </c>
      <c r="PT11">
        <v>2.1703620828283361</v>
      </c>
      <c r="PU11">
        <v>2.2286176175374792</v>
      </c>
      <c r="PX11" t="s">
        <v>266</v>
      </c>
      <c r="PY11" t="s">
        <v>267</v>
      </c>
      <c r="PZ11" t="s">
        <v>10</v>
      </c>
      <c r="QA11" t="s">
        <v>278</v>
      </c>
      <c r="QB11">
        <f t="shared" si="30"/>
        <v>2.2481746379130945</v>
      </c>
      <c r="QC11">
        <f t="shared" si="31"/>
        <v>2.2093739233963077</v>
      </c>
      <c r="QD11">
        <f t="shared" si="32"/>
        <v>2.3676645417290358</v>
      </c>
      <c r="QE11">
        <f t="shared" si="33"/>
        <v>2.5352695365155453</v>
      </c>
      <c r="QF11">
        <f t="shared" si="34"/>
        <v>2.380072627417634</v>
      </c>
      <c r="QG11">
        <f t="shared" si="35"/>
        <v>2.3713736909439742</v>
      </c>
      <c r="QH11">
        <f t="shared" si="36"/>
        <v>2.1386808772814376</v>
      </c>
      <c r="QI11">
        <f t="shared" si="37"/>
        <v>2.1415882202890066</v>
      </c>
      <c r="QJ11">
        <f t="shared" si="38"/>
        <v>1.9838353886924638</v>
      </c>
      <c r="QK11">
        <f t="shared" si="39"/>
        <v>1.8719597479359729</v>
      </c>
      <c r="QL11">
        <f t="shared" si="40"/>
        <v>1.8740926297074654</v>
      </c>
      <c r="QM11">
        <f t="shared" si="41"/>
        <v>1.9753638728845215</v>
      </c>
      <c r="QN11">
        <f t="shared" si="42"/>
        <v>1.9218834508216123</v>
      </c>
      <c r="QO11">
        <f t="shared" si="43"/>
        <v>1.9933976284240522</v>
      </c>
      <c r="QP11">
        <f t="shared" si="44"/>
        <v>2.1751628795742448</v>
      </c>
      <c r="QQ11">
        <f t="shared" si="45"/>
        <v>2.1681046786862801</v>
      </c>
      <c r="QR11">
        <f t="shared" si="46"/>
        <v>2.0835038562954975</v>
      </c>
      <c r="QS11">
        <f t="shared" si="47"/>
        <v>2.0659534742476642</v>
      </c>
      <c r="QT11">
        <f t="shared" si="48"/>
        <v>2.0380980942527613</v>
      </c>
      <c r="QU11">
        <f t="shared" si="49"/>
        <v>2.1165687287090935</v>
      </c>
      <c r="QV11">
        <f t="shared" si="50"/>
        <v>2.1775967674855394</v>
      </c>
      <c r="QW11">
        <f t="shared" si="51"/>
        <v>2.0990217186722133</v>
      </c>
      <c r="QX11">
        <f t="shared" si="52"/>
        <v>1.9990145477081445</v>
      </c>
      <c r="QY11">
        <f t="shared" si="53"/>
        <v>1.9984665694528365</v>
      </c>
      <c r="QZ11">
        <f t="shared" si="54"/>
        <v>2.2017092807702752</v>
      </c>
      <c r="RA11">
        <f t="shared" si="55"/>
        <v>2.1703620828283361</v>
      </c>
      <c r="RB11">
        <f t="shared" si="56"/>
        <v>2.2286176175374792</v>
      </c>
      <c r="RG11" t="s">
        <v>266</v>
      </c>
      <c r="RH11" t="s">
        <v>267</v>
      </c>
      <c r="RI11" t="s">
        <v>10</v>
      </c>
      <c r="RJ11" t="s">
        <v>278</v>
      </c>
      <c r="RK11">
        <v>14403.828702182214</v>
      </c>
      <c r="RL11">
        <v>16245.451679150581</v>
      </c>
      <c r="RM11">
        <v>18864.262918098309</v>
      </c>
      <c r="RN11">
        <v>20638.290048695835</v>
      </c>
      <c r="RO11">
        <v>21371.291098142116</v>
      </c>
      <c r="RP11">
        <v>21664.598643531033</v>
      </c>
      <c r="RQ11">
        <v>20771.25035297365</v>
      </c>
      <c r="RR11">
        <v>20017.429848097658</v>
      </c>
      <c r="RS11">
        <v>19859.203977836762</v>
      </c>
      <c r="RT11">
        <v>20577.489385889534</v>
      </c>
      <c r="RU11">
        <v>21183.220082708915</v>
      </c>
      <c r="RV11">
        <v>21770.134081417225</v>
      </c>
      <c r="RW11">
        <v>20887.83946676656</v>
      </c>
      <c r="RX11">
        <v>22167.225849888197</v>
      </c>
      <c r="RY11">
        <v>24124.169174630977</v>
      </c>
      <c r="RZ11">
        <v>23691.594718873752</v>
      </c>
      <c r="SA11">
        <v>24167.804306056067</v>
      </c>
      <c r="SB11">
        <v>28172.14883090838</v>
      </c>
      <c r="SC11">
        <v>31979.871951072295</v>
      </c>
      <c r="SD11">
        <v>36189.588384026494</v>
      </c>
      <c r="SE11">
        <v>40386.699483511627</v>
      </c>
      <c r="SF11">
        <v>44544.526800403895</v>
      </c>
      <c r="SG11">
        <v>46596.335991260858</v>
      </c>
      <c r="SH11">
        <v>40773.454363744459</v>
      </c>
      <c r="SI11">
        <v>47447.476024193602</v>
      </c>
      <c r="SJ11">
        <v>52082.210760100286</v>
      </c>
      <c r="SK11">
        <v>52496.694870470856</v>
      </c>
    </row>
    <row r="12" spans="1:505" x14ac:dyDescent="0.45">
      <c r="A12">
        <v>1996</v>
      </c>
      <c r="B12">
        <f t="shared" si="23"/>
        <v>110.66086921201568</v>
      </c>
      <c r="C12">
        <v>52.278075489791362</v>
      </c>
      <c r="D12">
        <v>193.65981032900277</v>
      </c>
      <c r="E12">
        <v>263.13311384144811</v>
      </c>
      <c r="G12">
        <v>3.3878563435346836</v>
      </c>
      <c r="H12">
        <v>245.08000393794123</v>
      </c>
      <c r="J12">
        <v>45.570883284969433</v>
      </c>
      <c r="L12">
        <v>174.81623354114612</v>
      </c>
      <c r="M12">
        <v>46.350893422311607</v>
      </c>
      <c r="N12">
        <v>6.2762249406822512</v>
      </c>
      <c r="O12">
        <v>22.321404876989156</v>
      </c>
      <c r="P12">
        <v>7.1620394578417415</v>
      </c>
      <c r="S12">
        <v>57.270885267359404</v>
      </c>
      <c r="T12">
        <v>311.08757515609437</v>
      </c>
      <c r="U12">
        <v>19.10214127828489</v>
      </c>
      <c r="V12">
        <v>9.2144225942502</v>
      </c>
      <c r="W12">
        <v>28.583295903337994</v>
      </c>
      <c r="X12">
        <v>223.09600298068972</v>
      </c>
      <c r="Y12">
        <v>238.37231766363615</v>
      </c>
      <c r="Z12">
        <v>270.21060086598879</v>
      </c>
      <c r="AA12">
        <v>3.570094243845491</v>
      </c>
      <c r="AB12">
        <v>121.18651838909587</v>
      </c>
      <c r="AC12">
        <v>218.13717037215855</v>
      </c>
      <c r="AD12">
        <v>39.929839115180449</v>
      </c>
      <c r="AE12">
        <v>246.80650589946373</v>
      </c>
      <c r="AF12">
        <v>3.503565856568891</v>
      </c>
      <c r="AH12">
        <v>184.51693825471651</v>
      </c>
      <c r="AI12">
        <v>170.62162519572678</v>
      </c>
      <c r="AJ12">
        <v>190.03413213122056</v>
      </c>
      <c r="AK12">
        <v>22.447768096934901</v>
      </c>
      <c r="AL12">
        <v>340.0538729641105</v>
      </c>
      <c r="AM12">
        <v>12.996347880788703</v>
      </c>
      <c r="AO12">
        <v>3.7827647975257692</v>
      </c>
      <c r="AP12">
        <v>170.75591919314672</v>
      </c>
      <c r="AV12">
        <v>42.182602231439894</v>
      </c>
      <c r="AW12">
        <v>79.964121063746475</v>
      </c>
      <c r="AX12">
        <v>34.498545195957078</v>
      </c>
      <c r="AY12">
        <v>35.262178601963008</v>
      </c>
      <c r="BA12">
        <v>13.508711866156965</v>
      </c>
      <c r="BC12">
        <v>251.13967286559483</v>
      </c>
      <c r="BD12">
        <v>166.27554226132844</v>
      </c>
      <c r="BE12">
        <v>2.7953802928366245</v>
      </c>
      <c r="BF12">
        <v>330.18512631415246</v>
      </c>
      <c r="BH12">
        <v>4.3978543925368276</v>
      </c>
      <c r="BI12">
        <v>29.980440730766791</v>
      </c>
      <c r="BJ12">
        <v>19.619374169161517</v>
      </c>
      <c r="BK12">
        <v>10.03625706140922</v>
      </c>
      <c r="BL12">
        <v>36.182317489213041</v>
      </c>
      <c r="BM12">
        <v>106.333381852247</v>
      </c>
      <c r="BP12">
        <v>23.006123382725821</v>
      </c>
      <c r="BS12">
        <v>232.35053513427425</v>
      </c>
      <c r="BT12">
        <v>45.741344206109275</v>
      </c>
      <c r="BV12">
        <v>30.826002572080952</v>
      </c>
      <c r="BW12">
        <v>115.47462909292693</v>
      </c>
      <c r="BX12">
        <v>142.16527254325547</v>
      </c>
      <c r="BY12">
        <v>6.7520128542310793</v>
      </c>
      <c r="BZ12">
        <v>281.86365656955047</v>
      </c>
      <c r="CA12">
        <v>412.36209183002489</v>
      </c>
      <c r="CC12">
        <v>26.920760473985496</v>
      </c>
      <c r="CD12">
        <v>39.678806825650135</v>
      </c>
      <c r="CF12">
        <v>27.018492543467961</v>
      </c>
      <c r="CI12">
        <v>209.69785726556285</v>
      </c>
      <c r="CJ12">
        <v>244.27903637670505</v>
      </c>
      <c r="CK12">
        <v>25.819788732145255</v>
      </c>
      <c r="CR12">
        <f t="shared" si="65"/>
        <v>52.278075489791362</v>
      </c>
      <c r="CS12">
        <f t="shared" si="0"/>
        <v>193.65981032900277</v>
      </c>
      <c r="CT12">
        <f t="shared" si="1"/>
        <v>263.13311384144811</v>
      </c>
      <c r="CV12">
        <f t="shared" si="66"/>
        <v>3.3878563435346836</v>
      </c>
      <c r="CW12">
        <f t="shared" si="2"/>
        <v>245.08000393794123</v>
      </c>
      <c r="CY12">
        <f t="shared" si="3"/>
        <v>45.570883284969433</v>
      </c>
      <c r="DA12">
        <f t="shared" si="4"/>
        <v>174.81623354114612</v>
      </c>
      <c r="DB12">
        <f t="shared" si="24"/>
        <v>46.350893422311607</v>
      </c>
      <c r="DC12">
        <f t="shared" si="78"/>
        <v>6.2762249406822512</v>
      </c>
      <c r="DD12">
        <f t="shared" si="74"/>
        <v>22.321404876989156</v>
      </c>
      <c r="DE12">
        <f t="shared" ref="DE12:DE28" si="85">GV12*KM12</f>
        <v>7.1620394578417415</v>
      </c>
      <c r="DH12">
        <f t="shared" si="79"/>
        <v>57.270885267359404</v>
      </c>
      <c r="DI12">
        <f t="shared" si="5"/>
        <v>311.08757515609437</v>
      </c>
      <c r="DJ12">
        <f t="shared" si="76"/>
        <v>19.10214127828489</v>
      </c>
      <c r="DK12">
        <f t="shared" si="81"/>
        <v>9.2144225942502</v>
      </c>
      <c r="DL12">
        <f t="shared" ref="DL12:DL28" si="86">HC12*KT12</f>
        <v>28.583295903337994</v>
      </c>
      <c r="DM12">
        <f t="shared" si="25"/>
        <v>223.09600298068972</v>
      </c>
      <c r="DN12">
        <f t="shared" si="6"/>
        <v>238.37231766363615</v>
      </c>
      <c r="DO12">
        <f t="shared" si="7"/>
        <v>270.21060086598879</v>
      </c>
      <c r="DP12">
        <f t="shared" ref="DP12:DP28" si="87">HG12*KX12</f>
        <v>3.570094243845491</v>
      </c>
      <c r="DQ12">
        <f t="shared" si="62"/>
        <v>121.18651838909587</v>
      </c>
      <c r="DR12">
        <f t="shared" si="8"/>
        <v>218.13717037215855</v>
      </c>
      <c r="DS12">
        <f t="shared" si="72"/>
        <v>39.929839115180449</v>
      </c>
      <c r="DT12">
        <f t="shared" si="77"/>
        <v>246.80650589946373</v>
      </c>
      <c r="DU12">
        <f t="shared" si="26"/>
        <v>3.503565856568891</v>
      </c>
      <c r="DW12">
        <f t="shared" si="9"/>
        <v>184.51693825471651</v>
      </c>
      <c r="DX12">
        <f t="shared" si="27"/>
        <v>170.62162519572678</v>
      </c>
      <c r="DY12">
        <f t="shared" si="10"/>
        <v>190.03413213122056</v>
      </c>
      <c r="DZ12">
        <f t="shared" ref="DZ12:DZ28" si="88">HQ12*LH12</f>
        <v>22.447768096934901</v>
      </c>
      <c r="EA12">
        <f t="shared" si="11"/>
        <v>340.0538729641105</v>
      </c>
      <c r="EB12">
        <f t="shared" si="63"/>
        <v>12.996347880788703</v>
      </c>
      <c r="ED12">
        <f t="shared" si="67"/>
        <v>3.7827647975257692</v>
      </c>
      <c r="EE12">
        <f t="shared" si="82"/>
        <v>170.75591919314672</v>
      </c>
      <c r="EK12">
        <f t="shared" si="12"/>
        <v>42.182602231439894</v>
      </c>
      <c r="EL12">
        <f t="shared" ref="EL12:EL28" si="89">IC12*LT12</f>
        <v>79.964121063746475</v>
      </c>
      <c r="EM12">
        <f t="shared" ref="EM12:EM28" si="90">ID12*LU12</f>
        <v>34.498545195957078</v>
      </c>
      <c r="EN12">
        <f t="shared" si="57"/>
        <v>35.262178601963008</v>
      </c>
      <c r="EP12">
        <f t="shared" si="58"/>
        <v>13.508711866156965</v>
      </c>
      <c r="ER12">
        <f t="shared" si="13"/>
        <v>251.13967286559483</v>
      </c>
      <c r="ES12">
        <f t="shared" si="59"/>
        <v>166.27554226132844</v>
      </c>
      <c r="ET12">
        <f t="shared" si="83"/>
        <v>2.7953802928366245</v>
      </c>
      <c r="EU12">
        <f t="shared" si="14"/>
        <v>330.18512631415246</v>
      </c>
      <c r="EW12">
        <f t="shared" si="64"/>
        <v>4.3978543925368276</v>
      </c>
      <c r="EX12">
        <f t="shared" si="75"/>
        <v>29.980440730766791</v>
      </c>
      <c r="EY12">
        <f t="shared" si="73"/>
        <v>19.619374169161517</v>
      </c>
      <c r="EZ12">
        <f t="shared" si="60"/>
        <v>10.03625706140922</v>
      </c>
      <c r="FA12">
        <f t="shared" si="68"/>
        <v>36.182317489213041</v>
      </c>
      <c r="FB12">
        <f t="shared" si="69"/>
        <v>106.333381852247</v>
      </c>
      <c r="FE12">
        <f t="shared" si="84"/>
        <v>23.006123382725821</v>
      </c>
      <c r="FH12">
        <f t="shared" si="15"/>
        <v>232.35053513427425</v>
      </c>
      <c r="FI12">
        <f t="shared" si="80"/>
        <v>45.741344206109275</v>
      </c>
      <c r="FK12">
        <f t="shared" si="16"/>
        <v>30.826002572080952</v>
      </c>
      <c r="FL12">
        <f t="shared" si="17"/>
        <v>115.47462909292693</v>
      </c>
      <c r="FM12">
        <f t="shared" si="18"/>
        <v>142.16527254325547</v>
      </c>
      <c r="FN12">
        <f t="shared" si="70"/>
        <v>6.7520128542310793</v>
      </c>
      <c r="FO12">
        <f t="shared" si="19"/>
        <v>281.86365656955047</v>
      </c>
      <c r="FP12">
        <f t="shared" si="20"/>
        <v>412.36209183002489</v>
      </c>
      <c r="FR12">
        <f t="shared" si="28"/>
        <v>26.920760473985496</v>
      </c>
      <c r="FS12">
        <f t="shared" ref="FS12:FS28" si="91">JJ12*NA12</f>
        <v>39.678806825650135</v>
      </c>
      <c r="FU12">
        <f t="shared" si="61"/>
        <v>27.018492543467961</v>
      </c>
      <c r="FX12">
        <f t="shared" si="21"/>
        <v>209.69785726556285</v>
      </c>
      <c r="FY12">
        <f t="shared" si="22"/>
        <v>244.27903637670505</v>
      </c>
      <c r="FZ12">
        <f t="shared" si="71"/>
        <v>25.819788732145255</v>
      </c>
      <c r="GG12">
        <v>1996</v>
      </c>
      <c r="GH12">
        <f t="shared" si="29"/>
        <v>98.536553453430358</v>
      </c>
      <c r="GI12">
        <v>76.905470807581708</v>
      </c>
      <c r="GJ12">
        <v>99.751989068973003</v>
      </c>
      <c r="GK12">
        <v>100</v>
      </c>
      <c r="GM12">
        <v>100</v>
      </c>
      <c r="GN12">
        <v>100</v>
      </c>
      <c r="GP12">
        <v>99.886691499210229</v>
      </c>
      <c r="GR12">
        <v>93.280465847856135</v>
      </c>
      <c r="GS12">
        <v>97.330070579925277</v>
      </c>
      <c r="GT12">
        <v>100</v>
      </c>
      <c r="GU12">
        <v>98.804821278979858</v>
      </c>
      <c r="GV12">
        <v>100</v>
      </c>
      <c r="GY12">
        <v>100</v>
      </c>
      <c r="GZ12">
        <v>98.631408070152943</v>
      </c>
      <c r="HA12">
        <v>100</v>
      </c>
      <c r="HB12">
        <v>100</v>
      </c>
      <c r="HC12">
        <v>96.363855082853902</v>
      </c>
      <c r="HD12">
        <v>97.824928463408412</v>
      </c>
      <c r="HE12">
        <v>99.735004090446921</v>
      </c>
      <c r="HF12">
        <v>99.92855252830158</v>
      </c>
      <c r="HG12">
        <v>100</v>
      </c>
      <c r="HH12">
        <v>99.627787320266506</v>
      </c>
      <c r="HI12">
        <v>99.34845465397585</v>
      </c>
      <c r="HJ12">
        <v>100</v>
      </c>
      <c r="HK12">
        <v>100</v>
      </c>
      <c r="HL12">
        <v>100</v>
      </c>
      <c r="HN12">
        <v>100</v>
      </c>
      <c r="HO12">
        <v>100</v>
      </c>
      <c r="HP12">
        <v>93.309389467492863</v>
      </c>
      <c r="HQ12">
        <v>99.940549339363884</v>
      </c>
      <c r="HR12">
        <v>100</v>
      </c>
      <c r="HS12">
        <v>100</v>
      </c>
      <c r="HU12">
        <v>99.91160777473516</v>
      </c>
      <c r="HV12">
        <v>100</v>
      </c>
      <c r="IB12">
        <v>99.388971518144515</v>
      </c>
      <c r="IC12">
        <v>96.176695864331194</v>
      </c>
      <c r="ID12">
        <v>100</v>
      </c>
      <c r="IE12">
        <v>95.969375557778477</v>
      </c>
      <c r="IG12">
        <v>98.081215354948625</v>
      </c>
      <c r="II12">
        <v>98.913265476324099</v>
      </c>
      <c r="IJ12">
        <v>100</v>
      </c>
      <c r="IK12">
        <v>100</v>
      </c>
      <c r="IL12">
        <v>100</v>
      </c>
      <c r="IN12">
        <v>98.868508949593917</v>
      </c>
      <c r="IO12">
        <v>96.004291301007299</v>
      </c>
      <c r="IP12">
        <v>98.096859311579436</v>
      </c>
      <c r="IQ12">
        <v>97.829200857167791</v>
      </c>
      <c r="IR12">
        <v>98.762892643083674</v>
      </c>
      <c r="IS12">
        <v>98.637655569839396</v>
      </c>
      <c r="IV12">
        <v>98.355743062589255</v>
      </c>
      <c r="IY12">
        <v>100</v>
      </c>
      <c r="IZ12">
        <v>99.854781724194993</v>
      </c>
      <c r="JB12">
        <v>99.638198235239955</v>
      </c>
      <c r="JC12">
        <v>99.348492809904997</v>
      </c>
      <c r="JD12">
        <v>100</v>
      </c>
      <c r="JE12">
        <v>100</v>
      </c>
      <c r="JF12">
        <v>97.766959012588003</v>
      </c>
      <c r="JG12">
        <v>100</v>
      </c>
      <c r="JH12">
        <v>98.436815277178795</v>
      </c>
      <c r="JI12">
        <v>100</v>
      </c>
      <c r="JJ12">
        <v>97.989194489955693</v>
      </c>
      <c r="JL12">
        <v>100</v>
      </c>
      <c r="JO12">
        <v>98.975206608451714</v>
      </c>
      <c r="JP12">
        <v>91.828871424559125</v>
      </c>
      <c r="JQ12">
        <v>96.835180097557043</v>
      </c>
      <c r="JY12">
        <v>1996</v>
      </c>
      <c r="JZ12">
        <v>0.67977056691573545</v>
      </c>
      <c r="KA12">
        <v>1.941413019795502</v>
      </c>
      <c r="KB12">
        <v>2.6313311384144811</v>
      </c>
      <c r="KC12">
        <v>0.93289324594804957</v>
      </c>
      <c r="KD12">
        <v>3.3878563435346835E-2</v>
      </c>
      <c r="KE12">
        <v>2.4508000393794123</v>
      </c>
      <c r="KF12">
        <v>0.2673738533042207</v>
      </c>
      <c r="KG12">
        <v>0.45622577543605741</v>
      </c>
      <c r="KH12">
        <v>0.10694773048971877</v>
      </c>
      <c r="KI12">
        <v>1.8740926297074654</v>
      </c>
      <c r="KJ12">
        <v>0.47622377283954903</v>
      </c>
      <c r="KK12">
        <v>6.2762249406822512E-2</v>
      </c>
      <c r="KL12">
        <v>0.22591412633563362</v>
      </c>
      <c r="KM12">
        <v>7.1620394578417415E-2</v>
      </c>
      <c r="KN12">
        <v>0.46613450843572002</v>
      </c>
      <c r="KO12">
        <v>1.3243541262460352</v>
      </c>
      <c r="KP12">
        <v>0.57270885267359406</v>
      </c>
      <c r="KQ12">
        <v>3.1540417118939343</v>
      </c>
      <c r="KR12">
        <v>0.1910214127828489</v>
      </c>
      <c r="KS12">
        <v>9.2144225942502003E-2</v>
      </c>
      <c r="KT12">
        <v>0.29661843518777864</v>
      </c>
      <c r="KU12">
        <v>2.2805639266492199</v>
      </c>
      <c r="KV12">
        <v>2.3900567292047521</v>
      </c>
      <c r="KW12">
        <v>2.704037975427096</v>
      </c>
      <c r="KX12">
        <v>3.5700942438454911E-2</v>
      </c>
      <c r="KY12">
        <v>1.2163927519490723</v>
      </c>
      <c r="KZ12">
        <v>2.195677538537625</v>
      </c>
      <c r="LA12">
        <v>0.39929839115180449</v>
      </c>
      <c r="LB12">
        <v>2.4680650589946374</v>
      </c>
      <c r="LC12">
        <v>3.503565856568891E-2</v>
      </c>
      <c r="LD12">
        <v>0.10062053209415805</v>
      </c>
      <c r="LE12">
        <v>1.8451693825471651</v>
      </c>
      <c r="LF12">
        <v>1.7062162519572677</v>
      </c>
      <c r="LG12">
        <v>2.0366024600067143</v>
      </c>
      <c r="LH12">
        <v>0.22461121381982768</v>
      </c>
      <c r="LI12">
        <v>3.4005387296411049</v>
      </c>
      <c r="LJ12">
        <v>0.12996347880788703</v>
      </c>
      <c r="LK12">
        <v>0.11946487533399236</v>
      </c>
      <c r="LL12">
        <v>3.7861114256659216E-2</v>
      </c>
      <c r="LM12">
        <v>1.7075591919314672</v>
      </c>
      <c r="LN12">
        <v>0.21494743142287401</v>
      </c>
      <c r="LO12">
        <v>0.39439850253918635</v>
      </c>
      <c r="LP12">
        <v>0.20597321252605888</v>
      </c>
      <c r="LQ12">
        <v>4.6510717215298829</v>
      </c>
      <c r="LR12">
        <v>0.19665365718187508</v>
      </c>
      <c r="LS12">
        <v>0.42441934539728093</v>
      </c>
      <c r="LT12">
        <v>0.83142928071209155</v>
      </c>
      <c r="LU12">
        <v>0.34498545195957075</v>
      </c>
      <c r="LV12">
        <v>0.36743157280140237</v>
      </c>
      <c r="LW12" t="e">
        <v>#VALUE!</v>
      </c>
      <c r="LX12">
        <v>0.13772985802908275</v>
      </c>
      <c r="LY12">
        <v>0.20454087161823778</v>
      </c>
      <c r="LZ12">
        <v>2.5389887964593352</v>
      </c>
      <c r="MA12">
        <v>1.6627554226132844</v>
      </c>
      <c r="MB12">
        <v>2.7953802928366245E-2</v>
      </c>
      <c r="MC12">
        <v>3.3018512631415247</v>
      </c>
      <c r="MD12">
        <v>0.60430712722957525</v>
      </c>
      <c r="ME12">
        <v>4.4481852100945345E-2</v>
      </c>
      <c r="MF12">
        <v>0.31228229826485088</v>
      </c>
      <c r="MG12">
        <v>0.20000002351599883</v>
      </c>
      <c r="MH12">
        <v>0.10258958443361219</v>
      </c>
      <c r="MI12">
        <v>0.36635538430381193</v>
      </c>
      <c r="MJ12">
        <v>1.0780201662128792</v>
      </c>
      <c r="MK12">
        <v>1.5345191061170236</v>
      </c>
      <c r="ML12">
        <v>0.14543512468031097</v>
      </c>
      <c r="MM12">
        <v>0.23390727034704767</v>
      </c>
      <c r="MN12">
        <v>0.73370638341856687</v>
      </c>
      <c r="MO12">
        <v>0.24329123784329118</v>
      </c>
      <c r="MP12">
        <v>2.3235053513427424</v>
      </c>
      <c r="MQ12">
        <v>0.45807865598714803</v>
      </c>
      <c r="MR12">
        <v>0.95560907798615524</v>
      </c>
      <c r="MS12">
        <v>0.30937936572580893</v>
      </c>
      <c r="MT12">
        <v>1.1623188820174448</v>
      </c>
      <c r="MU12">
        <v>1.4216527254325548</v>
      </c>
      <c r="MV12">
        <v>6.7520128542310792E-2</v>
      </c>
      <c r="MW12">
        <v>2.8830154831067119</v>
      </c>
      <c r="MX12">
        <v>4.123620918300249</v>
      </c>
      <c r="MZ12">
        <v>0.26920760473985494</v>
      </c>
      <c r="NA12">
        <v>0.40493043168874482</v>
      </c>
      <c r="NB12">
        <v>0.18721863420180271</v>
      </c>
      <c r="NC12">
        <v>0.27018492543467959</v>
      </c>
      <c r="ND12">
        <v>7.7209123356850928E-2</v>
      </c>
      <c r="NE12">
        <v>2.5316383144711385</v>
      </c>
      <c r="NF12">
        <v>2.1186907757124729</v>
      </c>
      <c r="NG12">
        <v>2.6601550534941452</v>
      </c>
      <c r="NH12">
        <v>0.26663645078300047</v>
      </c>
      <c r="NI12">
        <v>2.9819028300070334E-2</v>
      </c>
      <c r="NJ12">
        <v>3.3876737584736062E-2</v>
      </c>
      <c r="NK12">
        <v>1</v>
      </c>
      <c r="OQ12" t="s">
        <v>249</v>
      </c>
      <c r="OS12" t="s">
        <v>11</v>
      </c>
      <c r="OT12" t="s">
        <v>279</v>
      </c>
      <c r="OU12">
        <v>0.2380912504019991</v>
      </c>
      <c r="OV12">
        <v>0.24032795903927448</v>
      </c>
      <c r="OW12">
        <v>0.25515792901064566</v>
      </c>
      <c r="OX12">
        <v>0.28184435273961655</v>
      </c>
      <c r="OY12">
        <v>0.27849134988329305</v>
      </c>
      <c r="OZ12">
        <v>0.30774045621180224</v>
      </c>
      <c r="PA12">
        <v>0.34618075862787312</v>
      </c>
      <c r="PB12">
        <v>0.37991113114554242</v>
      </c>
      <c r="PC12">
        <v>0.40413739483649747</v>
      </c>
      <c r="PD12">
        <v>0.4673533867433482</v>
      </c>
      <c r="PE12">
        <v>0.47622377283954903</v>
      </c>
      <c r="PF12">
        <v>0.5245618977345532</v>
      </c>
      <c r="PG12">
        <v>0.5041668701563996</v>
      </c>
      <c r="PH12">
        <v>0.44836893112223447</v>
      </c>
      <c r="PI12">
        <v>0.45996640420295237</v>
      </c>
      <c r="PJ12">
        <v>0.42056737584461323</v>
      </c>
      <c r="PK12">
        <v>0.38480367952783273</v>
      </c>
      <c r="PL12">
        <v>0.35109853729360679</v>
      </c>
      <c r="PM12">
        <v>0.39582068052388053</v>
      </c>
      <c r="PN12">
        <v>0.44538543997978769</v>
      </c>
      <c r="PO12">
        <v>0.51140131389791921</v>
      </c>
      <c r="PP12">
        <v>0.49604625793502855</v>
      </c>
      <c r="PQ12">
        <v>0.46252791551460859</v>
      </c>
      <c r="PR12">
        <v>0.50206560980645654</v>
      </c>
      <c r="PS12">
        <v>0.59675196016896659</v>
      </c>
      <c r="PT12">
        <v>0.61281341107574949</v>
      </c>
      <c r="PU12">
        <v>0.65512334809703821</v>
      </c>
      <c r="PX12" t="s">
        <v>266</v>
      </c>
      <c r="PY12" t="s">
        <v>267</v>
      </c>
      <c r="PZ12" t="s">
        <v>11</v>
      </c>
      <c r="QA12" t="s">
        <v>279</v>
      </c>
      <c r="QB12">
        <f t="shared" si="30"/>
        <v>0.2380912504019991</v>
      </c>
      <c r="QC12">
        <f t="shared" si="31"/>
        <v>0.24032795903927448</v>
      </c>
      <c r="QD12">
        <f t="shared" si="32"/>
        <v>0.25515792901064566</v>
      </c>
      <c r="QE12">
        <f t="shared" si="33"/>
        <v>0.28184435273961655</v>
      </c>
      <c r="QF12">
        <f t="shared" si="34"/>
        <v>0.27849134988329305</v>
      </c>
      <c r="QG12">
        <f t="shared" si="35"/>
        <v>0.30774045621180224</v>
      </c>
      <c r="QH12">
        <f t="shared" si="36"/>
        <v>0.34618075862787312</v>
      </c>
      <c r="QI12">
        <f t="shared" si="37"/>
        <v>0.37991113114554242</v>
      </c>
      <c r="QJ12">
        <f t="shared" si="38"/>
        <v>0.40413739483649747</v>
      </c>
      <c r="QK12">
        <f t="shared" si="39"/>
        <v>0.4673533867433482</v>
      </c>
      <c r="QL12">
        <f t="shared" si="40"/>
        <v>0.47622377283954903</v>
      </c>
      <c r="QM12">
        <f t="shared" si="41"/>
        <v>0.5245618977345532</v>
      </c>
      <c r="QN12">
        <f t="shared" si="42"/>
        <v>0.5041668701563996</v>
      </c>
      <c r="QO12">
        <f t="shared" si="43"/>
        <v>0.44836893112223447</v>
      </c>
      <c r="QP12">
        <f t="shared" si="44"/>
        <v>0.45996640420295237</v>
      </c>
      <c r="QQ12">
        <f t="shared" si="45"/>
        <v>0.42056737584461323</v>
      </c>
      <c r="QR12">
        <f t="shared" si="46"/>
        <v>0.38480367952783273</v>
      </c>
      <c r="QS12">
        <f t="shared" si="47"/>
        <v>0.35109853729360679</v>
      </c>
      <c r="QT12">
        <f t="shared" si="48"/>
        <v>0.39582068052388053</v>
      </c>
      <c r="QU12">
        <f t="shared" si="49"/>
        <v>0.44538543997978769</v>
      </c>
      <c r="QV12">
        <f t="shared" si="50"/>
        <v>0.51140131389791921</v>
      </c>
      <c r="QW12">
        <f t="shared" si="51"/>
        <v>0.49604625793502855</v>
      </c>
      <c r="QX12">
        <f t="shared" si="52"/>
        <v>0.46252791551460859</v>
      </c>
      <c r="QY12">
        <f t="shared" si="53"/>
        <v>0.50206560980645654</v>
      </c>
      <c r="QZ12">
        <f t="shared" si="54"/>
        <v>0.59675196016896659</v>
      </c>
      <c r="RA12">
        <f t="shared" si="55"/>
        <v>0.61281341107574949</v>
      </c>
      <c r="RB12">
        <f t="shared" si="56"/>
        <v>0.65512334809703821</v>
      </c>
      <c r="RG12" t="s">
        <v>266</v>
      </c>
      <c r="RH12" t="s">
        <v>267</v>
      </c>
      <c r="RI12" t="s">
        <v>11</v>
      </c>
      <c r="RJ12" t="s">
        <v>279</v>
      </c>
      <c r="RK12">
        <v>1525.4266854741272</v>
      </c>
      <c r="RL12">
        <v>1767.1233485546525</v>
      </c>
      <c r="RM12">
        <v>2032.959557260263</v>
      </c>
      <c r="RN12">
        <v>2294.3459922694024</v>
      </c>
      <c r="RO12">
        <v>2500.64625680267</v>
      </c>
      <c r="RP12">
        <v>2811.4815879364273</v>
      </c>
      <c r="RQ12">
        <v>3362.1693078315466</v>
      </c>
      <c r="RR12">
        <v>3551.0301859948845</v>
      </c>
      <c r="RS12">
        <v>4045.6214285094252</v>
      </c>
      <c r="RT12">
        <v>5137.375077522076</v>
      </c>
      <c r="RU12">
        <v>5382.846519306152</v>
      </c>
      <c r="RV12">
        <v>5781.1034232433212</v>
      </c>
      <c r="RW12">
        <v>5479.4980641448319</v>
      </c>
      <c r="RX12">
        <v>4986.0074169533473</v>
      </c>
      <c r="RY12">
        <v>5101.3684785806245</v>
      </c>
      <c r="RZ12">
        <v>4595.6783906431428</v>
      </c>
      <c r="SA12">
        <v>4463.5674635199721</v>
      </c>
      <c r="SB12">
        <v>4787.7168436969268</v>
      </c>
      <c r="SC12">
        <v>6210.8368161646176</v>
      </c>
      <c r="SD12">
        <v>7615.3046799182839</v>
      </c>
      <c r="SE12">
        <v>9484.6812266887755</v>
      </c>
      <c r="SF12">
        <v>10526.878132925842</v>
      </c>
      <c r="SG12">
        <v>10781.365338919393</v>
      </c>
      <c r="SH12">
        <v>10243.328330808088</v>
      </c>
      <c r="SI12">
        <v>12860.178484873217</v>
      </c>
      <c r="SJ12">
        <v>14705.692420994805</v>
      </c>
      <c r="SK12">
        <v>15431.90282484299</v>
      </c>
    </row>
    <row r="13" spans="1:505" x14ac:dyDescent="0.45">
      <c r="A13">
        <v>1997</v>
      </c>
      <c r="B13">
        <f t="shared" si="23"/>
        <v>79.444806395746312</v>
      </c>
      <c r="C13">
        <v>65.985607821386353</v>
      </c>
      <c r="D13">
        <v>93.811814082037074</v>
      </c>
      <c r="E13">
        <v>130.59149926744522</v>
      </c>
      <c r="G13">
        <v>3.4487039570306637</v>
      </c>
      <c r="H13">
        <v>151.33320286044636</v>
      </c>
      <c r="J13">
        <v>44.962061496413753</v>
      </c>
      <c r="L13">
        <v>148.48834622155019</v>
      </c>
      <c r="M13">
        <v>36.630935355491744</v>
      </c>
      <c r="N13">
        <v>7.0933339795392207</v>
      </c>
      <c r="O13">
        <v>23.599991763176124</v>
      </c>
      <c r="P13">
        <v>6.8608918207444951</v>
      </c>
      <c r="Q13">
        <v>47.003972786980896</v>
      </c>
      <c r="S13">
        <v>53.871712312256143</v>
      </c>
      <c r="T13">
        <v>297.94445535150766</v>
      </c>
      <c r="U13">
        <v>20.986712029195814</v>
      </c>
      <c r="V13">
        <v>10.428697959868373</v>
      </c>
      <c r="W13">
        <v>31.678307057115699</v>
      </c>
      <c r="X13">
        <v>81.410693277945199</v>
      </c>
      <c r="Y13">
        <v>117.45042616501165</v>
      </c>
      <c r="Z13">
        <v>124.83396094876831</v>
      </c>
      <c r="AA13">
        <v>3.5510570066893057</v>
      </c>
      <c r="AB13">
        <v>116.41299452513262</v>
      </c>
      <c r="AC13">
        <v>156.93826348442252</v>
      </c>
      <c r="AD13">
        <v>27.529180564384816</v>
      </c>
      <c r="AE13">
        <v>254.2165350411004</v>
      </c>
      <c r="AF13">
        <v>3.7328223994702725</v>
      </c>
      <c r="AH13">
        <v>135.53094596723986</v>
      </c>
      <c r="AI13">
        <v>157.37995545468846</v>
      </c>
      <c r="AJ13">
        <v>140.82313954937072</v>
      </c>
      <c r="AK13">
        <v>26.133274084228127</v>
      </c>
      <c r="AL13">
        <v>270.28419525176452</v>
      </c>
      <c r="AM13">
        <v>13.606446309004649</v>
      </c>
      <c r="AO13">
        <v>4.0721698046596941</v>
      </c>
      <c r="AP13">
        <v>158.80324146168627</v>
      </c>
      <c r="AV13">
        <v>37.517066487965472</v>
      </c>
      <c r="AW13">
        <v>86.755530961025102</v>
      </c>
      <c r="AX13">
        <v>33.088553195837726</v>
      </c>
      <c r="AY13">
        <v>34.269786863788958</v>
      </c>
      <c r="BA13">
        <v>12.529166130599362</v>
      </c>
      <c r="BC13">
        <v>131.65033303832072</v>
      </c>
      <c r="BD13">
        <v>95.314123101038803</v>
      </c>
      <c r="BE13">
        <v>2.8632367217721799</v>
      </c>
      <c r="BF13">
        <v>213.78332072385089</v>
      </c>
      <c r="BG13">
        <v>63.875247094480592</v>
      </c>
      <c r="BH13">
        <v>3.5082495131650169</v>
      </c>
      <c r="BJ13">
        <v>18.178299937943251</v>
      </c>
      <c r="BK13">
        <v>9.1042031320045584</v>
      </c>
      <c r="BL13">
        <v>23.484146671379666</v>
      </c>
      <c r="BM13">
        <v>56.013684096733513</v>
      </c>
      <c r="BP13">
        <v>15.068435574948934</v>
      </c>
      <c r="BS13">
        <v>168.73317211761216</v>
      </c>
      <c r="BT13">
        <v>46.46304095639109</v>
      </c>
      <c r="BV13">
        <v>15.399371765177747</v>
      </c>
      <c r="BW13">
        <v>104.96508533717514</v>
      </c>
      <c r="BX13">
        <v>89.972922244545614</v>
      </c>
      <c r="BY13">
        <v>7.323149243203102</v>
      </c>
      <c r="BZ13">
        <v>115.62619715959286</v>
      </c>
      <c r="CA13">
        <v>255.63736059650972</v>
      </c>
      <c r="CC13">
        <v>21.722423247856586</v>
      </c>
      <c r="CD13">
        <v>41.297479977238005</v>
      </c>
      <c r="CF13">
        <v>27.450801357899483</v>
      </c>
      <c r="CI13">
        <v>160.79014107172009</v>
      </c>
      <c r="CJ13">
        <v>270.53166595525528</v>
      </c>
      <c r="CK13">
        <v>29.527309539829826</v>
      </c>
      <c r="CM13">
        <v>4.0393644908936137</v>
      </c>
      <c r="CR13">
        <f t="shared" si="65"/>
        <v>65.985607821386353</v>
      </c>
      <c r="CS13">
        <f t="shared" si="0"/>
        <v>93.811814082037074</v>
      </c>
      <c r="CT13">
        <f t="shared" si="1"/>
        <v>130.59149926744522</v>
      </c>
      <c r="CV13">
        <f t="shared" si="66"/>
        <v>3.4487039570306637</v>
      </c>
      <c r="CW13">
        <f t="shared" si="2"/>
        <v>151.33320286044636</v>
      </c>
      <c r="CY13">
        <f t="shared" si="3"/>
        <v>44.962061496413753</v>
      </c>
      <c r="DA13">
        <f t="shared" si="4"/>
        <v>148.48834622155019</v>
      </c>
      <c r="DB13">
        <f t="shared" si="24"/>
        <v>36.630935355491744</v>
      </c>
      <c r="DC13">
        <f t="shared" si="78"/>
        <v>7.0933339795392207</v>
      </c>
      <c r="DD13">
        <f t="shared" si="74"/>
        <v>23.599991763176124</v>
      </c>
      <c r="DE13">
        <f t="shared" si="85"/>
        <v>6.8608918207444951</v>
      </c>
      <c r="DF13">
        <f t="shared" ref="DF13:DF28" si="92">GW13*KN13</f>
        <v>47.003972786980896</v>
      </c>
      <c r="DH13">
        <f t="shared" si="79"/>
        <v>53.871712312256143</v>
      </c>
      <c r="DI13">
        <f t="shared" si="5"/>
        <v>297.94445535150766</v>
      </c>
      <c r="DJ13">
        <f t="shared" si="76"/>
        <v>20.986712029195814</v>
      </c>
      <c r="DK13">
        <f t="shared" si="81"/>
        <v>10.428697959868373</v>
      </c>
      <c r="DL13">
        <f t="shared" si="86"/>
        <v>31.678307057115699</v>
      </c>
      <c r="DM13">
        <f t="shared" si="25"/>
        <v>81.410693277945199</v>
      </c>
      <c r="DN13">
        <f t="shared" si="6"/>
        <v>117.45042616501165</v>
      </c>
      <c r="DO13">
        <f t="shared" si="7"/>
        <v>124.83396094876831</v>
      </c>
      <c r="DP13">
        <f t="shared" si="87"/>
        <v>3.5510570066893057</v>
      </c>
      <c r="DQ13">
        <f t="shared" si="62"/>
        <v>116.41299452513262</v>
      </c>
      <c r="DR13">
        <f t="shared" si="8"/>
        <v>156.93826348442252</v>
      </c>
      <c r="DS13">
        <f t="shared" si="72"/>
        <v>27.529180564384816</v>
      </c>
      <c r="DT13">
        <f t="shared" si="77"/>
        <v>254.2165350411004</v>
      </c>
      <c r="DU13">
        <f t="shared" si="26"/>
        <v>3.7328223994702725</v>
      </c>
      <c r="DW13">
        <f t="shared" si="9"/>
        <v>135.53094596723986</v>
      </c>
      <c r="DX13">
        <f t="shared" si="27"/>
        <v>157.37995545468846</v>
      </c>
      <c r="DY13">
        <f t="shared" si="10"/>
        <v>140.82313954937072</v>
      </c>
      <c r="DZ13">
        <f t="shared" si="88"/>
        <v>26.133274084228127</v>
      </c>
      <c r="EA13">
        <f t="shared" si="11"/>
        <v>270.28419525176452</v>
      </c>
      <c r="EB13">
        <f t="shared" si="63"/>
        <v>13.606446309004649</v>
      </c>
      <c r="ED13">
        <f t="shared" si="67"/>
        <v>4.0721698046596941</v>
      </c>
      <c r="EE13">
        <f t="shared" si="82"/>
        <v>158.80324146168627</v>
      </c>
      <c r="EK13">
        <f t="shared" si="12"/>
        <v>37.517066487965472</v>
      </c>
      <c r="EL13">
        <f t="shared" si="89"/>
        <v>86.755530961025102</v>
      </c>
      <c r="EM13">
        <f t="shared" si="90"/>
        <v>33.088553195837726</v>
      </c>
      <c r="EN13">
        <f t="shared" si="57"/>
        <v>34.269786863788958</v>
      </c>
      <c r="EP13">
        <f t="shared" si="58"/>
        <v>12.529166130599362</v>
      </c>
      <c r="ER13">
        <f t="shared" si="13"/>
        <v>131.65033303832072</v>
      </c>
      <c r="ES13">
        <f t="shared" si="59"/>
        <v>95.314123101038803</v>
      </c>
      <c r="ET13">
        <f t="shared" si="83"/>
        <v>2.8632367217721799</v>
      </c>
      <c r="EU13">
        <f t="shared" si="14"/>
        <v>213.78332072385089</v>
      </c>
      <c r="EV13">
        <f t="shared" ref="EV13:EV28" si="93">IM13*MD13</f>
        <v>63.875247094480592</v>
      </c>
      <c r="EW13">
        <f t="shared" si="64"/>
        <v>3.5082495131650169</v>
      </c>
      <c r="EY13">
        <f t="shared" si="73"/>
        <v>18.178299937943251</v>
      </c>
      <c r="EZ13">
        <f t="shared" si="60"/>
        <v>9.1042031320045584</v>
      </c>
      <c r="FA13">
        <f t="shared" si="68"/>
        <v>23.484146671379666</v>
      </c>
      <c r="FB13">
        <f t="shared" si="69"/>
        <v>56.013684096733513</v>
      </c>
      <c r="FE13">
        <f t="shared" si="84"/>
        <v>15.068435574948934</v>
      </c>
      <c r="FH13">
        <f t="shared" si="15"/>
        <v>168.73317211761216</v>
      </c>
      <c r="FI13">
        <f t="shared" si="80"/>
        <v>46.46304095639109</v>
      </c>
      <c r="FK13">
        <f t="shared" si="16"/>
        <v>15.399371765177747</v>
      </c>
      <c r="FL13">
        <f t="shared" si="17"/>
        <v>104.96508533717514</v>
      </c>
      <c r="FM13">
        <f t="shared" si="18"/>
        <v>89.972922244545614</v>
      </c>
      <c r="FN13">
        <f t="shared" si="70"/>
        <v>7.323149243203102</v>
      </c>
      <c r="FO13">
        <f t="shared" si="19"/>
        <v>115.62619715959286</v>
      </c>
      <c r="FP13">
        <f t="shared" si="20"/>
        <v>255.63736059650972</v>
      </c>
      <c r="FR13">
        <f t="shared" si="28"/>
        <v>21.722423247856586</v>
      </c>
      <c r="FS13">
        <f t="shared" si="91"/>
        <v>41.297479977238005</v>
      </c>
      <c r="FU13">
        <f t="shared" si="61"/>
        <v>27.450801357899483</v>
      </c>
      <c r="FX13">
        <f t="shared" si="21"/>
        <v>160.79014107172009</v>
      </c>
      <c r="FY13">
        <f t="shared" si="22"/>
        <v>270.53166595525528</v>
      </c>
      <c r="FZ13">
        <f t="shared" si="71"/>
        <v>29.527309539829826</v>
      </c>
      <c r="GB13">
        <f t="shared" ref="GB13:GB28" si="94">JS13*NJ13</f>
        <v>4.0393644908936137</v>
      </c>
      <c r="GG13">
        <v>1997</v>
      </c>
      <c r="GH13">
        <f t="shared" si="29"/>
        <v>82.617819282535379</v>
      </c>
      <c r="GI13">
        <v>88.981466110824798</v>
      </c>
      <c r="GJ13">
        <v>43.899349196933898</v>
      </c>
      <c r="GK13">
        <v>54.011031885654603</v>
      </c>
      <c r="GM13">
        <v>97.574449529749955</v>
      </c>
      <c r="GN13">
        <v>66.638610042324302</v>
      </c>
      <c r="GP13">
        <v>94.001183737460607</v>
      </c>
      <c r="GR13">
        <v>75.170123469313197</v>
      </c>
      <c r="GS13">
        <v>69.831483212355408</v>
      </c>
      <c r="GT13">
        <v>100</v>
      </c>
      <c r="GU13">
        <v>94.237596663192576</v>
      </c>
      <c r="GV13">
        <v>99.632998632519048</v>
      </c>
      <c r="GW13">
        <v>99.420279014975804</v>
      </c>
      <c r="GY13">
        <v>99.278414806688545</v>
      </c>
      <c r="GZ13">
        <v>100</v>
      </c>
      <c r="HA13">
        <v>97.938223329147874</v>
      </c>
      <c r="HB13">
        <v>96.930985733569116</v>
      </c>
      <c r="HC13">
        <v>96.443714697110764</v>
      </c>
      <c r="HD13">
        <v>36.359000849645</v>
      </c>
      <c r="HE13">
        <v>53.137554118941203</v>
      </c>
      <c r="HF13">
        <v>50.868416008081198</v>
      </c>
      <c r="HG13">
        <v>100</v>
      </c>
      <c r="HH13">
        <v>95.545347206646923</v>
      </c>
      <c r="HI13">
        <v>63.285275970328499</v>
      </c>
      <c r="HJ13">
        <v>66.176137907541602</v>
      </c>
      <c r="HK13">
        <v>100</v>
      </c>
      <c r="HL13">
        <v>100</v>
      </c>
      <c r="HN13">
        <v>66.266421996379904</v>
      </c>
      <c r="HO13">
        <v>88.370321333995093</v>
      </c>
      <c r="HP13">
        <v>71.258656974211505</v>
      </c>
      <c r="HQ13">
        <v>100</v>
      </c>
      <c r="HR13">
        <v>85.054478893004998</v>
      </c>
      <c r="HS13">
        <v>100</v>
      </c>
      <c r="HU13">
        <v>99.07321134659945</v>
      </c>
      <c r="HV13">
        <v>98.899670588095589</v>
      </c>
      <c r="IB13">
        <v>89.161170125358893</v>
      </c>
      <c r="IC13">
        <v>98.773642022792956</v>
      </c>
      <c r="ID13">
        <v>100</v>
      </c>
      <c r="IE13">
        <v>76.4564179662421</v>
      </c>
      <c r="IG13">
        <v>99.109474004839512</v>
      </c>
      <c r="II13">
        <v>54.947761636204802</v>
      </c>
      <c r="IJ13">
        <v>60.1143862546215</v>
      </c>
      <c r="IK13">
        <v>100</v>
      </c>
      <c r="IL13">
        <v>64.323323452458098</v>
      </c>
      <c r="IM13">
        <v>100</v>
      </c>
      <c r="IN13">
        <v>79.941196043463904</v>
      </c>
      <c r="IP13">
        <v>85.539634982165495</v>
      </c>
      <c r="IQ13">
        <v>89.028814006706696</v>
      </c>
      <c r="IR13">
        <v>62.865980687662102</v>
      </c>
      <c r="IS13">
        <v>53.316057609673699</v>
      </c>
      <c r="IV13">
        <v>60.662324192595399</v>
      </c>
      <c r="IY13">
        <v>70.474723554918199</v>
      </c>
      <c r="IZ13">
        <v>99.658640999266055</v>
      </c>
      <c r="JB13">
        <v>47.739385501523401</v>
      </c>
      <c r="JC13">
        <v>95.352249672303699</v>
      </c>
      <c r="JD13">
        <v>67.471488868189098</v>
      </c>
      <c r="JE13">
        <v>97.986026193760836</v>
      </c>
      <c r="JF13">
        <v>42.621733974655001</v>
      </c>
      <c r="JG13">
        <v>69.684350197489195</v>
      </c>
      <c r="JH13">
        <v>96.759881016414525</v>
      </c>
      <c r="JI13">
        <v>97.021136492061714</v>
      </c>
      <c r="JJ13">
        <v>100</v>
      </c>
      <c r="JL13">
        <v>96.212764460209186</v>
      </c>
      <c r="JO13">
        <v>67.23087291855299</v>
      </c>
      <c r="JP13">
        <v>94.43228867125562</v>
      </c>
      <c r="JQ13">
        <v>87.605943886659205</v>
      </c>
      <c r="JS13">
        <v>100</v>
      </c>
      <c r="JY13">
        <v>1997</v>
      </c>
      <c r="JZ13">
        <v>0.74156575189717011</v>
      </c>
      <c r="KA13">
        <v>2.1369750531196772</v>
      </c>
      <c r="KB13">
        <v>2.417867141363216</v>
      </c>
      <c r="KC13">
        <v>0.96836549229755098</v>
      </c>
      <c r="KD13">
        <v>3.5344334235564108E-2</v>
      </c>
      <c r="KE13">
        <v>2.2709537723600453</v>
      </c>
      <c r="KF13">
        <v>0.27815776392593561</v>
      </c>
      <c r="KG13">
        <v>0.47831377977100759</v>
      </c>
      <c r="KH13">
        <v>0.12221527053754391</v>
      </c>
      <c r="KI13">
        <v>1.9753638728845215</v>
      </c>
      <c r="KJ13">
        <v>0.5245618977345532</v>
      </c>
      <c r="KK13">
        <v>7.0933339795392208E-2</v>
      </c>
      <c r="KL13">
        <v>0.2504307473748833</v>
      </c>
      <c r="KM13">
        <v>6.8861641372953517E-2</v>
      </c>
      <c r="KN13">
        <v>0.47278053584923679</v>
      </c>
      <c r="KO13">
        <v>1.2978649208576243</v>
      </c>
      <c r="KP13">
        <v>0.54263268019693156</v>
      </c>
      <c r="KQ13">
        <v>2.9794445535150764</v>
      </c>
      <c r="KR13">
        <v>0.2142852026084269</v>
      </c>
      <c r="KS13">
        <v>0.1075888982345994</v>
      </c>
      <c r="KT13">
        <v>0.32846419444340119</v>
      </c>
      <c r="KU13">
        <v>2.2390794954625401</v>
      </c>
      <c r="KV13">
        <v>2.2103092269191542</v>
      </c>
      <c r="KW13">
        <v>2.454056382037463</v>
      </c>
      <c r="KX13">
        <v>3.5510570066893059E-2</v>
      </c>
      <c r="KY13">
        <v>1.2184056882786016</v>
      </c>
      <c r="KZ13">
        <v>2.4798542959345475</v>
      </c>
      <c r="LA13">
        <v>0.41599859760397895</v>
      </c>
      <c r="LB13">
        <v>2.542165350411004</v>
      </c>
      <c r="LC13">
        <v>3.7328223994702724E-2</v>
      </c>
      <c r="LD13">
        <v>9.651841246178651E-2</v>
      </c>
      <c r="LE13">
        <v>2.0452431545895724</v>
      </c>
      <c r="LF13">
        <v>1.7809141471815166</v>
      </c>
      <c r="LG13">
        <v>1.9762250023928265</v>
      </c>
      <c r="LH13">
        <v>0.26133274084228125</v>
      </c>
      <c r="LI13">
        <v>3.1777773348276086</v>
      </c>
      <c r="LJ13">
        <v>0.13606446309004649</v>
      </c>
      <c r="LK13">
        <v>0.13116711113696716</v>
      </c>
      <c r="LL13">
        <v>4.1102632581612238E-2</v>
      </c>
      <c r="LM13">
        <v>1.6057004084784201</v>
      </c>
      <c r="LN13">
        <v>0.2433862371471231</v>
      </c>
      <c r="LO13">
        <v>0.46215161077323097</v>
      </c>
      <c r="LP13">
        <v>0.25685356994800901</v>
      </c>
      <c r="LQ13">
        <v>4.2684970439267493</v>
      </c>
      <c r="LR13">
        <v>0.16950011283562233</v>
      </c>
      <c r="LS13">
        <v>0.42077808574312331</v>
      </c>
      <c r="LT13">
        <v>0.87832673964786523</v>
      </c>
      <c r="LU13">
        <v>0.33088553195837728</v>
      </c>
      <c r="LV13">
        <v>0.44822642461382561</v>
      </c>
      <c r="LW13" t="e">
        <v>#VALUE!</v>
      </c>
      <c r="LX13">
        <v>0.12641744148483286</v>
      </c>
      <c r="LY13">
        <v>0.21163426190688328</v>
      </c>
      <c r="LZ13">
        <v>2.3959180341129125</v>
      </c>
      <c r="MA13">
        <v>1.5855459739258537</v>
      </c>
      <c r="MB13">
        <v>2.8632367217721801E-2</v>
      </c>
      <c r="MC13">
        <v>3.3235739269887059</v>
      </c>
      <c r="MD13">
        <v>0.63875247094480592</v>
      </c>
      <c r="ME13">
        <v>4.3885376836963849E-2</v>
      </c>
      <c r="MF13">
        <v>0.33947038440751887</v>
      </c>
      <c r="MG13">
        <v>0.21251318107370132</v>
      </c>
      <c r="MH13">
        <v>0.1022613098195234</v>
      </c>
      <c r="MI13">
        <v>0.37355890124511487</v>
      </c>
      <c r="MJ13">
        <v>1.0505968859664965</v>
      </c>
      <c r="MK13">
        <v>1.9175403580448998</v>
      </c>
      <c r="ML13">
        <v>0.14418289559124767</v>
      </c>
      <c r="MM13">
        <v>0.24839858636323445</v>
      </c>
      <c r="MN13">
        <v>0.77204027843721845</v>
      </c>
      <c r="MO13">
        <v>0.28843868616771767</v>
      </c>
      <c r="MP13">
        <v>2.3942367363261097</v>
      </c>
      <c r="MQ13">
        <v>0.46622189998289532</v>
      </c>
      <c r="MR13">
        <v>0.94801780576764627</v>
      </c>
      <c r="MS13">
        <v>0.32257163772429248</v>
      </c>
      <c r="MT13">
        <v>1.1008139367231271</v>
      </c>
      <c r="MU13">
        <v>1.3334954327199575</v>
      </c>
      <c r="MV13">
        <v>7.4736669376938125E-2</v>
      </c>
      <c r="MW13">
        <v>2.7128459210117999</v>
      </c>
      <c r="MX13">
        <v>3.668504619358862</v>
      </c>
      <c r="MZ13">
        <v>0.22389372082478046</v>
      </c>
      <c r="NA13">
        <v>0.41297479977238005</v>
      </c>
      <c r="NB13">
        <v>0.20060090498701899</v>
      </c>
      <c r="NC13">
        <v>0.28531350815984857</v>
      </c>
      <c r="ND13">
        <v>8.9941574233062926E-2</v>
      </c>
      <c r="NE13">
        <v>2.6494869441768039</v>
      </c>
      <c r="NF13">
        <v>2.3916116821286808</v>
      </c>
      <c r="NG13">
        <v>2.8648216596449259</v>
      </c>
      <c r="NH13">
        <v>0.33704687410286893</v>
      </c>
      <c r="NI13">
        <v>3.2779268272969266E-2</v>
      </c>
      <c r="NJ13">
        <v>4.0393644908936141E-2</v>
      </c>
      <c r="NK13">
        <v>1</v>
      </c>
      <c r="OQ13" t="s">
        <v>250</v>
      </c>
      <c r="OS13" t="s">
        <v>12</v>
      </c>
      <c r="OT13" t="s">
        <v>280</v>
      </c>
      <c r="OU13">
        <v>4.4004024654302427E-2</v>
      </c>
      <c r="OV13">
        <v>3.4246324796560236E-2</v>
      </c>
      <c r="OW13">
        <v>3.5587011706739925E-2</v>
      </c>
      <c r="OX13">
        <v>3.8189575076795969E-2</v>
      </c>
      <c r="OY13">
        <v>3.5402159616029945E-2</v>
      </c>
      <c r="OZ13">
        <v>3.6465180375595957E-2</v>
      </c>
      <c r="PA13">
        <v>3.7732036880709127E-2</v>
      </c>
      <c r="PB13">
        <v>4.0375460437541769E-2</v>
      </c>
      <c r="PC13">
        <v>4.729956442567828E-2</v>
      </c>
      <c r="PD13">
        <v>5.5461232578452729E-2</v>
      </c>
      <c r="PE13">
        <v>6.2762249406822512E-2</v>
      </c>
      <c r="PF13">
        <v>7.0933339795392208E-2</v>
      </c>
      <c r="PG13">
        <v>7.6237419425322042E-2</v>
      </c>
      <c r="PH13">
        <v>7.8530747833975248E-2</v>
      </c>
      <c r="PI13">
        <v>8.6502071103207581E-2</v>
      </c>
      <c r="PJ13">
        <v>9.6373775647994375E-2</v>
      </c>
      <c r="PK13">
        <v>9.9012758266177725E-2</v>
      </c>
      <c r="PL13">
        <v>9.4500293275696395E-2</v>
      </c>
      <c r="PM13">
        <v>9.6148424940337623E-2</v>
      </c>
      <c r="PN13">
        <v>0.10254964064852538</v>
      </c>
      <c r="PO13">
        <v>0.11318765370966462</v>
      </c>
      <c r="PP13">
        <v>0.12701071596542399</v>
      </c>
      <c r="PQ13">
        <v>0.14891888381470719</v>
      </c>
      <c r="PR13">
        <v>0.18813668676394252</v>
      </c>
      <c r="PS13">
        <v>0.21162185029186584</v>
      </c>
      <c r="PT13">
        <v>0.23477070717970533</v>
      </c>
      <c r="PU13">
        <v>0.26905918039700483</v>
      </c>
      <c r="PX13" t="s">
        <v>266</v>
      </c>
      <c r="PY13" t="s">
        <v>267</v>
      </c>
      <c r="PZ13" t="s">
        <v>12</v>
      </c>
      <c r="QA13" t="s">
        <v>280</v>
      </c>
      <c r="QB13">
        <f t="shared" si="30"/>
        <v>4.4004024654302427E-2</v>
      </c>
      <c r="QC13">
        <f t="shared" si="31"/>
        <v>3.4246324796560236E-2</v>
      </c>
      <c r="QD13">
        <f t="shared" si="32"/>
        <v>3.5587011706739925E-2</v>
      </c>
      <c r="QE13">
        <f t="shared" si="33"/>
        <v>3.8189575076795969E-2</v>
      </c>
      <c r="QF13">
        <f t="shared" si="34"/>
        <v>3.5402159616029945E-2</v>
      </c>
      <c r="QG13">
        <f t="shared" si="35"/>
        <v>3.6465180375595957E-2</v>
      </c>
      <c r="QH13">
        <f t="shared" si="36"/>
        <v>3.7732036880709127E-2</v>
      </c>
      <c r="QI13">
        <f t="shared" si="37"/>
        <v>4.0375460437541769E-2</v>
      </c>
      <c r="QJ13">
        <f t="shared" si="38"/>
        <v>4.729956442567828E-2</v>
      </c>
      <c r="QK13">
        <f t="shared" si="39"/>
        <v>5.5461232578452729E-2</v>
      </c>
      <c r="QL13">
        <f t="shared" si="40"/>
        <v>6.2762249406822512E-2</v>
      </c>
      <c r="QM13">
        <f t="shared" si="41"/>
        <v>7.0933339795392208E-2</v>
      </c>
      <c r="QN13">
        <f t="shared" si="42"/>
        <v>7.6237419425322042E-2</v>
      </c>
      <c r="QO13">
        <f t="shared" si="43"/>
        <v>7.8530747833975248E-2</v>
      </c>
      <c r="QP13">
        <f t="shared" si="44"/>
        <v>8.6502071103207581E-2</v>
      </c>
      <c r="QQ13">
        <f t="shared" si="45"/>
        <v>9.6373775647994375E-2</v>
      </c>
      <c r="QR13">
        <f t="shared" si="46"/>
        <v>9.9012758266177725E-2</v>
      </c>
      <c r="QS13">
        <f t="shared" si="47"/>
        <v>9.4500293275696395E-2</v>
      </c>
      <c r="QT13">
        <f t="shared" si="48"/>
        <v>9.6148424940337623E-2</v>
      </c>
      <c r="QU13">
        <f t="shared" si="49"/>
        <v>0.10254964064852538</v>
      </c>
      <c r="QV13">
        <f t="shared" si="50"/>
        <v>0.11318765370966462</v>
      </c>
      <c r="QW13">
        <f t="shared" si="51"/>
        <v>0.12701071596542399</v>
      </c>
      <c r="QX13">
        <f t="shared" si="52"/>
        <v>0.14891888381470719</v>
      </c>
      <c r="QY13">
        <f t="shared" si="53"/>
        <v>0.18813668676394252</v>
      </c>
      <c r="QZ13">
        <f t="shared" si="54"/>
        <v>0.21162185029186584</v>
      </c>
      <c r="RA13">
        <f t="shared" si="55"/>
        <v>0.23477070717970533</v>
      </c>
      <c r="RB13">
        <f t="shared" si="56"/>
        <v>0.26905918039700483</v>
      </c>
      <c r="RG13" t="s">
        <v>266</v>
      </c>
      <c r="RH13" t="s">
        <v>267</v>
      </c>
      <c r="RI13" t="s">
        <v>12</v>
      </c>
      <c r="RJ13" t="s">
        <v>280</v>
      </c>
      <c r="RK13">
        <v>281.92935843966956</v>
      </c>
      <c r="RL13">
        <v>251.8120671107516</v>
      </c>
      <c r="RM13">
        <v>283.53794782732911</v>
      </c>
      <c r="RN13">
        <v>310.88115717850337</v>
      </c>
      <c r="RO13">
        <v>317.88519809917017</v>
      </c>
      <c r="RP13">
        <v>333.14171457589771</v>
      </c>
      <c r="RQ13">
        <v>366.46027591226675</v>
      </c>
      <c r="RR13">
        <v>377.38951831929046</v>
      </c>
      <c r="RS13">
        <v>473.49276222534024</v>
      </c>
      <c r="RT13">
        <v>609.65676530695168</v>
      </c>
      <c r="RU13">
        <v>709.41346281166284</v>
      </c>
      <c r="RV13">
        <v>781.74372802184541</v>
      </c>
      <c r="RW13">
        <v>828.58041034481334</v>
      </c>
      <c r="RX13">
        <v>873.28729530625696</v>
      </c>
      <c r="RY13">
        <v>959.37210810539159</v>
      </c>
      <c r="RZ13">
        <v>1053.1080240846288</v>
      </c>
      <c r="SA13">
        <v>1148.5080569202639</v>
      </c>
      <c r="SB13">
        <v>1288.6429243993025</v>
      </c>
      <c r="SC13">
        <v>1508.6684623080514</v>
      </c>
      <c r="SD13">
        <v>1753.417800074682</v>
      </c>
      <c r="SE13">
        <v>2099.2296755172147</v>
      </c>
      <c r="SF13">
        <v>2695.3662227178797</v>
      </c>
      <c r="SG13">
        <v>3471.2475472623414</v>
      </c>
      <c r="SH13">
        <v>3838.4342921562848</v>
      </c>
      <c r="SI13">
        <v>4560.5124871009048</v>
      </c>
      <c r="SJ13">
        <v>5633.7961063607108</v>
      </c>
      <c r="SK13">
        <v>6337.8829926901972</v>
      </c>
    </row>
    <row r="14" spans="1:505" x14ac:dyDescent="0.45">
      <c r="A14">
        <v>1998</v>
      </c>
      <c r="B14">
        <f t="shared" si="23"/>
        <v>80.401399051390214</v>
      </c>
      <c r="C14">
        <v>60.212859585627093</v>
      </c>
      <c r="D14">
        <v>147.60062254851036</v>
      </c>
      <c r="E14">
        <v>184.78495355505572</v>
      </c>
      <c r="G14">
        <v>3.5626061948184264</v>
      </c>
      <c r="H14">
        <v>158.58930862561471</v>
      </c>
      <c r="J14">
        <v>43.751198190532961</v>
      </c>
      <c r="L14">
        <v>147.18912029062611</v>
      </c>
      <c r="M14">
        <v>34.31317891831393</v>
      </c>
      <c r="N14">
        <v>7.6237419425322042</v>
      </c>
      <c r="O14">
        <v>22.903579324417031</v>
      </c>
      <c r="P14">
        <v>7.3053945934036122</v>
      </c>
      <c r="Q14">
        <v>47.640591594663753</v>
      </c>
      <c r="S14">
        <v>40.989632577459972</v>
      </c>
      <c r="T14">
        <v>307.01932909068626</v>
      </c>
      <c r="U14">
        <v>20.959831834789028</v>
      </c>
      <c r="V14">
        <v>11.575604093859123</v>
      </c>
      <c r="W14">
        <v>35.75826615188673</v>
      </c>
      <c r="X14">
        <v>153.75823352877541</v>
      </c>
      <c r="Y14">
        <v>142.72776628233865</v>
      </c>
      <c r="Z14">
        <v>164.50411293508461</v>
      </c>
      <c r="AA14">
        <v>3.8162713878472241</v>
      </c>
      <c r="AB14">
        <v>103.58235345891315</v>
      </c>
      <c r="AC14">
        <v>166.79075816296213</v>
      </c>
      <c r="AD14">
        <v>28.8486232779353</v>
      </c>
      <c r="AE14">
        <v>284.31956950907613</v>
      </c>
      <c r="AF14">
        <v>3.3567660075672077</v>
      </c>
      <c r="AH14">
        <v>173.6826047898403</v>
      </c>
      <c r="AI14">
        <v>157.32493901120148</v>
      </c>
      <c r="AJ14">
        <v>149.96330910126363</v>
      </c>
      <c r="AK14">
        <v>30.718317891689352</v>
      </c>
      <c r="AL14">
        <v>224.04532590374427</v>
      </c>
      <c r="AM14">
        <v>14.773208579453353</v>
      </c>
      <c r="AO14">
        <v>4.3560393758773026</v>
      </c>
      <c r="AP14">
        <v>128.74927477860774</v>
      </c>
      <c r="AV14">
        <v>26.741037133717668</v>
      </c>
      <c r="AW14">
        <v>93.61456693962792</v>
      </c>
      <c r="AX14">
        <v>32.820715672050355</v>
      </c>
      <c r="AY14">
        <v>35.918143313056731</v>
      </c>
      <c r="BA14">
        <v>13.338552169899216</v>
      </c>
      <c r="BC14">
        <v>158.04404943944482</v>
      </c>
      <c r="BD14">
        <v>102.4643372659192</v>
      </c>
      <c r="BE14">
        <v>2.530150219313875</v>
      </c>
      <c r="BF14">
        <v>234.46398295295737</v>
      </c>
      <c r="BG14">
        <v>57.220458234511717</v>
      </c>
      <c r="BH14">
        <v>4.2974444194496391</v>
      </c>
      <c r="BI14">
        <v>35.991544433087007</v>
      </c>
      <c r="BJ14">
        <v>17.616167425960406</v>
      </c>
      <c r="BK14">
        <v>6.4206364507213456</v>
      </c>
      <c r="BL14">
        <v>26.654698621750526</v>
      </c>
      <c r="BM14">
        <v>78.308439411466381</v>
      </c>
      <c r="BO14">
        <v>17.159726300439658</v>
      </c>
      <c r="BP14">
        <v>13.418485568531732</v>
      </c>
      <c r="BQ14">
        <v>66.210571246450385</v>
      </c>
      <c r="BS14">
        <v>125.07894287928127</v>
      </c>
      <c r="BT14">
        <v>50.91437456487359</v>
      </c>
      <c r="BV14">
        <v>19.814730979288271</v>
      </c>
      <c r="BW14">
        <v>70.262404917798463</v>
      </c>
      <c r="BX14">
        <v>93.662461169167486</v>
      </c>
      <c r="BY14">
        <v>7.6829250010135874</v>
      </c>
      <c r="BZ14">
        <v>189.09965716426206</v>
      </c>
      <c r="CA14">
        <v>265.95033115633584</v>
      </c>
      <c r="CC14">
        <v>11.330906009675319</v>
      </c>
      <c r="CD14">
        <v>44.044347732281267</v>
      </c>
      <c r="CE14">
        <v>20.966913208311158</v>
      </c>
      <c r="CF14">
        <v>36.815351654081418</v>
      </c>
      <c r="CG14">
        <v>7.6852033831947191</v>
      </c>
      <c r="CI14">
        <v>153.86854268278617</v>
      </c>
      <c r="CJ14">
        <v>255.92303840850508</v>
      </c>
      <c r="CK14">
        <v>31.402077561506925</v>
      </c>
      <c r="CM14">
        <v>3.2647248116233216</v>
      </c>
      <c r="CR14">
        <f t="shared" si="65"/>
        <v>60.212859585627093</v>
      </c>
      <c r="CS14">
        <f t="shared" si="0"/>
        <v>147.60062254851036</v>
      </c>
      <c r="CT14">
        <f t="shared" si="1"/>
        <v>184.78495355505572</v>
      </c>
      <c r="CV14">
        <f t="shared" si="66"/>
        <v>3.5626061948184264</v>
      </c>
      <c r="CW14">
        <f t="shared" si="2"/>
        <v>158.58930862561471</v>
      </c>
      <c r="CY14">
        <f t="shared" si="3"/>
        <v>43.751198190532961</v>
      </c>
      <c r="DA14">
        <f t="shared" si="4"/>
        <v>147.18912029062611</v>
      </c>
      <c r="DB14">
        <f t="shared" si="24"/>
        <v>34.31317891831393</v>
      </c>
      <c r="DC14">
        <f t="shared" si="78"/>
        <v>7.6237419425322042</v>
      </c>
      <c r="DD14">
        <f t="shared" si="74"/>
        <v>22.903579324417031</v>
      </c>
      <c r="DE14">
        <f t="shared" si="85"/>
        <v>7.3053945934036122</v>
      </c>
      <c r="DF14">
        <f t="shared" si="92"/>
        <v>47.640591594663753</v>
      </c>
      <c r="DH14">
        <f t="shared" si="79"/>
        <v>40.989632577459972</v>
      </c>
      <c r="DI14">
        <f t="shared" si="5"/>
        <v>307.01932909068626</v>
      </c>
      <c r="DJ14">
        <f t="shared" si="76"/>
        <v>20.959831834789028</v>
      </c>
      <c r="DK14">
        <f t="shared" si="81"/>
        <v>11.575604093859123</v>
      </c>
      <c r="DL14">
        <f t="shared" si="86"/>
        <v>35.75826615188673</v>
      </c>
      <c r="DM14">
        <f t="shared" si="25"/>
        <v>153.75823352877541</v>
      </c>
      <c r="DN14">
        <f t="shared" si="6"/>
        <v>142.72776628233865</v>
      </c>
      <c r="DO14">
        <f t="shared" si="7"/>
        <v>164.50411293508461</v>
      </c>
      <c r="DP14">
        <f t="shared" si="87"/>
        <v>3.8162713878472241</v>
      </c>
      <c r="DQ14">
        <f t="shared" si="62"/>
        <v>103.58235345891315</v>
      </c>
      <c r="DR14">
        <f t="shared" si="8"/>
        <v>166.79075816296213</v>
      </c>
      <c r="DS14">
        <f t="shared" si="72"/>
        <v>28.8486232779353</v>
      </c>
      <c r="DT14">
        <f t="shared" si="77"/>
        <v>284.31956950907613</v>
      </c>
      <c r="DU14">
        <f t="shared" si="26"/>
        <v>3.3567660075672077</v>
      </c>
      <c r="DW14">
        <f t="shared" si="9"/>
        <v>173.6826047898403</v>
      </c>
      <c r="DX14">
        <f t="shared" si="27"/>
        <v>157.32493901120148</v>
      </c>
      <c r="DY14">
        <f t="shared" si="10"/>
        <v>149.96330910126363</v>
      </c>
      <c r="DZ14">
        <f t="shared" si="88"/>
        <v>30.718317891689352</v>
      </c>
      <c r="EA14">
        <f t="shared" si="11"/>
        <v>224.04532590374427</v>
      </c>
      <c r="EB14">
        <f t="shared" si="63"/>
        <v>14.773208579453353</v>
      </c>
      <c r="ED14">
        <f t="shared" si="67"/>
        <v>4.3560393758773026</v>
      </c>
      <c r="EE14">
        <f t="shared" si="82"/>
        <v>128.74927477860774</v>
      </c>
      <c r="EK14">
        <f t="shared" si="12"/>
        <v>26.741037133717668</v>
      </c>
      <c r="EL14">
        <f t="shared" si="89"/>
        <v>93.61456693962792</v>
      </c>
      <c r="EM14">
        <f t="shared" si="90"/>
        <v>32.820715672050355</v>
      </c>
      <c r="EN14">
        <f t="shared" si="57"/>
        <v>35.918143313056731</v>
      </c>
      <c r="EP14">
        <f t="shared" si="58"/>
        <v>13.338552169899216</v>
      </c>
      <c r="ER14">
        <f t="shared" si="13"/>
        <v>158.04404943944482</v>
      </c>
      <c r="ES14">
        <f t="shared" si="59"/>
        <v>102.4643372659192</v>
      </c>
      <c r="ET14">
        <f t="shared" si="83"/>
        <v>2.530150219313875</v>
      </c>
      <c r="EU14">
        <f t="shared" si="14"/>
        <v>234.46398295295737</v>
      </c>
      <c r="EV14">
        <f t="shared" si="93"/>
        <v>57.220458234511717</v>
      </c>
      <c r="EW14">
        <f t="shared" si="64"/>
        <v>4.2974444194496391</v>
      </c>
      <c r="EX14">
        <f t="shared" si="75"/>
        <v>35.991544433087007</v>
      </c>
      <c r="EY14">
        <f t="shared" si="73"/>
        <v>17.616167425960406</v>
      </c>
      <c r="EZ14">
        <f t="shared" si="60"/>
        <v>6.4206364507213456</v>
      </c>
      <c r="FA14">
        <f t="shared" si="68"/>
        <v>26.654698621750526</v>
      </c>
      <c r="FB14">
        <f t="shared" si="69"/>
        <v>78.308439411466381</v>
      </c>
      <c r="FD14">
        <f t="shared" ref="FD14:FD28" si="95">IU14*ML14</f>
        <v>17.159726300439658</v>
      </c>
      <c r="FE14">
        <f t="shared" si="84"/>
        <v>13.418485568531732</v>
      </c>
      <c r="FF14">
        <f t="shared" ref="FF14:FF28" si="96">IW14*MN14</f>
        <v>66.210571246450385</v>
      </c>
      <c r="FH14">
        <f t="shared" si="15"/>
        <v>125.07894287928127</v>
      </c>
      <c r="FI14">
        <f t="shared" si="80"/>
        <v>50.91437456487359</v>
      </c>
      <c r="FK14">
        <f t="shared" si="16"/>
        <v>19.814730979288271</v>
      </c>
      <c r="FL14">
        <f t="shared" si="17"/>
        <v>70.262404917798463</v>
      </c>
      <c r="FM14">
        <f t="shared" si="18"/>
        <v>93.662461169167486</v>
      </c>
      <c r="FN14">
        <f t="shared" si="70"/>
        <v>7.6829250010135874</v>
      </c>
      <c r="FO14">
        <f t="shared" si="19"/>
        <v>189.09965716426206</v>
      </c>
      <c r="FP14">
        <f t="shared" si="20"/>
        <v>265.95033115633584</v>
      </c>
      <c r="FR14">
        <f t="shared" si="28"/>
        <v>11.330906009675319</v>
      </c>
      <c r="FS14">
        <f t="shared" si="91"/>
        <v>44.044347732281267</v>
      </c>
      <c r="FT14">
        <f t="shared" ref="FT14:FT28" si="97">JK14*NB14</f>
        <v>20.966913208311158</v>
      </c>
      <c r="FU14">
        <f t="shared" si="61"/>
        <v>36.815351654081418</v>
      </c>
      <c r="FV14">
        <f t="shared" ref="FV14:FV28" si="98">JM14*ND14</f>
        <v>7.6852033831947191</v>
      </c>
      <c r="FX14">
        <f t="shared" si="21"/>
        <v>153.86854268278617</v>
      </c>
      <c r="FY14">
        <f t="shared" si="22"/>
        <v>255.92303840850508</v>
      </c>
      <c r="FZ14">
        <f t="shared" si="71"/>
        <v>31.402077561506925</v>
      </c>
      <c r="GB14">
        <f t="shared" si="94"/>
        <v>3.2647248116233216</v>
      </c>
      <c r="GG14">
        <v>1998</v>
      </c>
      <c r="GH14">
        <f t="shared" si="29"/>
        <v>85.139548746732316</v>
      </c>
      <c r="GI14">
        <v>79.335388770391205</v>
      </c>
      <c r="GJ14">
        <v>75.081305779099893</v>
      </c>
      <c r="GK14">
        <v>73.592815829340196</v>
      </c>
      <c r="GM14">
        <v>97.951314409388146</v>
      </c>
      <c r="GN14">
        <v>67.482361046549201</v>
      </c>
      <c r="GP14">
        <v>93.684204683162747</v>
      </c>
      <c r="GR14">
        <v>76.585872170189205</v>
      </c>
      <c r="GS14">
        <v>68.059170384736902</v>
      </c>
      <c r="GT14">
        <v>100</v>
      </c>
      <c r="GU14">
        <v>99.207613333676633</v>
      </c>
      <c r="GV14">
        <v>100</v>
      </c>
      <c r="GW14">
        <v>91.636744473254055</v>
      </c>
      <c r="GY14">
        <v>69.095792839250805</v>
      </c>
      <c r="GZ14">
        <v>100</v>
      </c>
      <c r="HA14">
        <v>99.026041911052459</v>
      </c>
      <c r="HB14">
        <v>99.927553088721183</v>
      </c>
      <c r="HC14">
        <v>95.905202195525177</v>
      </c>
      <c r="HD14">
        <v>64.299630332440998</v>
      </c>
      <c r="HE14">
        <v>61.798443886958303</v>
      </c>
      <c r="HF14">
        <v>65.3934176973208</v>
      </c>
      <c r="HG14">
        <v>100</v>
      </c>
      <c r="HH14">
        <v>83.563329737942396</v>
      </c>
      <c r="HI14">
        <v>70.237293445103305</v>
      </c>
      <c r="HJ14">
        <v>66.150017280638906</v>
      </c>
      <c r="HK14">
        <v>100</v>
      </c>
      <c r="HL14">
        <v>89.157498718352599</v>
      </c>
      <c r="HN14">
        <v>77.773456154195898</v>
      </c>
      <c r="HO14">
        <v>88.137362587992797</v>
      </c>
      <c r="HP14">
        <v>73.244573795513304</v>
      </c>
      <c r="HQ14">
        <v>100</v>
      </c>
      <c r="HR14">
        <v>76.326264599276399</v>
      </c>
      <c r="HS14">
        <v>100</v>
      </c>
      <c r="HU14">
        <v>100</v>
      </c>
      <c r="HV14">
        <v>99.0524358697173</v>
      </c>
      <c r="IB14">
        <v>89.055000754353898</v>
      </c>
      <c r="IC14">
        <v>99.909165950741468</v>
      </c>
      <c r="ID14">
        <v>99.272511800731138</v>
      </c>
      <c r="IE14">
        <v>76.845601802171402</v>
      </c>
      <c r="IG14">
        <v>98.683359479460321</v>
      </c>
      <c r="II14">
        <v>62.385192098487501</v>
      </c>
      <c r="IJ14">
        <v>75.559230682582395</v>
      </c>
      <c r="IK14">
        <v>100</v>
      </c>
      <c r="IL14">
        <v>73.249291998451298</v>
      </c>
      <c r="IM14">
        <v>99.42457107848432</v>
      </c>
      <c r="IN14">
        <v>99.322793752758272</v>
      </c>
      <c r="IO14">
        <v>98.416517568142154</v>
      </c>
      <c r="IP14">
        <v>86.929990405224004</v>
      </c>
      <c r="IQ14">
        <v>72.185346345302804</v>
      </c>
      <c r="IR14">
        <v>64.227930511628898</v>
      </c>
      <c r="IS14">
        <v>69.746017511361501</v>
      </c>
      <c r="IU14">
        <v>100</v>
      </c>
      <c r="IV14">
        <v>79.482246953583797</v>
      </c>
      <c r="IW14">
        <v>97.478832646211487</v>
      </c>
      <c r="IY14">
        <v>62.289610478233499</v>
      </c>
      <c r="IZ14">
        <v>100</v>
      </c>
      <c r="JB14">
        <v>68.126116624819801</v>
      </c>
      <c r="JC14">
        <v>94.447851267080011</v>
      </c>
      <c r="JD14">
        <v>66.358609549121695</v>
      </c>
      <c r="JE14">
        <v>97.405096410095794</v>
      </c>
      <c r="JF14">
        <v>68.180738607796201</v>
      </c>
      <c r="JG14">
        <v>69.670311613962298</v>
      </c>
      <c r="JH14">
        <v>87.016929514584902</v>
      </c>
      <c r="JI14">
        <v>66.730596446152703</v>
      </c>
      <c r="JJ14">
        <v>100</v>
      </c>
      <c r="JK14">
        <v>99.28262430123344</v>
      </c>
      <c r="JL14">
        <v>88.985761893197804</v>
      </c>
      <c r="JM14">
        <v>100</v>
      </c>
      <c r="JO14">
        <v>60.243094041875501</v>
      </c>
      <c r="JP14">
        <v>84.417213416761697</v>
      </c>
      <c r="JQ14">
        <v>88.075516288679893</v>
      </c>
      <c r="JS14">
        <v>99.799184204931649</v>
      </c>
      <c r="JY14">
        <v>1998</v>
      </c>
      <c r="JZ14">
        <v>0.75896596107813064</v>
      </c>
      <c r="KA14">
        <v>1.9658771383488298</v>
      </c>
      <c r="KB14">
        <v>2.5109102223179933</v>
      </c>
      <c r="KC14">
        <v>0.92710682602092931</v>
      </c>
      <c r="KD14">
        <v>3.6371193345384738E-2</v>
      </c>
      <c r="KE14">
        <v>2.3500853581015062</v>
      </c>
      <c r="KF14">
        <v>0.26399256751115785</v>
      </c>
      <c r="KG14">
        <v>0.46700720082428238</v>
      </c>
      <c r="KH14">
        <v>0.16304059780414362</v>
      </c>
      <c r="KI14">
        <v>1.9218834508216123</v>
      </c>
      <c r="KJ14">
        <v>0.5041668701563996</v>
      </c>
      <c r="KK14">
        <v>7.6237419425322042E-2</v>
      </c>
      <c r="KL14">
        <v>0.23086513781339271</v>
      </c>
      <c r="KM14">
        <v>7.3053945934036121E-2</v>
      </c>
      <c r="KN14">
        <v>0.51988524765377908</v>
      </c>
      <c r="KO14">
        <v>1.4028985950230168</v>
      </c>
      <c r="KP14">
        <v>0.5932290649420735</v>
      </c>
      <c r="KQ14">
        <v>3.0701932909068623</v>
      </c>
      <c r="KR14">
        <v>0.21165979605259438</v>
      </c>
      <c r="KS14">
        <v>0.11583996341411128</v>
      </c>
      <c r="KT14">
        <v>0.37285012004859908</v>
      </c>
      <c r="KU14">
        <v>2.3912770996320951</v>
      </c>
      <c r="KV14">
        <v>2.3095689358038891</v>
      </c>
      <c r="KW14">
        <v>2.5156065966227121</v>
      </c>
      <c r="KX14">
        <v>3.816271387847224E-2</v>
      </c>
      <c r="KY14">
        <v>1.2395670898197946</v>
      </c>
      <c r="KZ14">
        <v>2.3746751900872143</v>
      </c>
      <c r="LA14">
        <v>0.43610908150705574</v>
      </c>
      <c r="LB14">
        <v>2.8431956950907615</v>
      </c>
      <c r="LC14">
        <v>3.7649845002619337E-2</v>
      </c>
      <c r="LD14">
        <v>4.2689600714561834E-2</v>
      </c>
      <c r="LE14">
        <v>2.2331861457396487</v>
      </c>
      <c r="LF14">
        <v>1.7849971271166027</v>
      </c>
      <c r="LG14">
        <v>2.0474323397653498</v>
      </c>
      <c r="LH14">
        <v>0.30718317891689351</v>
      </c>
      <c r="LI14">
        <v>2.9353634306619574</v>
      </c>
      <c r="LJ14">
        <v>0.14773208579453354</v>
      </c>
      <c r="LK14">
        <v>0.13513478427967834</v>
      </c>
      <c r="LL14">
        <v>4.3560393758773026E-2</v>
      </c>
      <c r="LM14">
        <v>1.2998092742307761</v>
      </c>
      <c r="LN14">
        <v>0.2739265094829611</v>
      </c>
      <c r="LO14">
        <v>0.50961220723546541</v>
      </c>
      <c r="LP14">
        <v>0.29138505905913498</v>
      </c>
      <c r="LQ14">
        <v>4.3782313999468894</v>
      </c>
      <c r="LR14">
        <v>0.16330080982228104</v>
      </c>
      <c r="LS14">
        <v>0.30027552531810292</v>
      </c>
      <c r="LT14">
        <v>0.93699678151435084</v>
      </c>
      <c r="LU14">
        <v>0.33061232235093535</v>
      </c>
      <c r="LV14">
        <v>0.46740662407099276</v>
      </c>
      <c r="LW14" t="e">
        <v>#VALUE!</v>
      </c>
      <c r="LX14">
        <v>0.13516516097808229</v>
      </c>
      <c r="LY14">
        <v>0.19445719597466454</v>
      </c>
      <c r="LZ14">
        <v>2.5333583839886344</v>
      </c>
      <c r="MA14">
        <v>1.3560796786876081</v>
      </c>
      <c r="MB14">
        <v>2.5301502193138748E-2</v>
      </c>
      <c r="MC14">
        <v>3.2009044259146506</v>
      </c>
      <c r="MD14">
        <v>0.57551626940731493</v>
      </c>
      <c r="ME14">
        <v>4.3267454096661426E-2</v>
      </c>
      <c r="MF14">
        <v>0.36570633997658969</v>
      </c>
      <c r="MG14">
        <v>0.20264775532405643</v>
      </c>
      <c r="MH14">
        <v>8.8946535215164824E-2</v>
      </c>
      <c r="MI14">
        <v>0.41500167309492425</v>
      </c>
      <c r="MJ14">
        <v>1.1227657464271716</v>
      </c>
      <c r="MK14">
        <v>1.7143048676216674</v>
      </c>
      <c r="ML14">
        <v>0.17159726300439657</v>
      </c>
      <c r="MM14">
        <v>0.16882368180114343</v>
      </c>
      <c r="MN14">
        <v>0.67923024362380535</v>
      </c>
      <c r="MO14">
        <v>0.22230174563265273</v>
      </c>
      <c r="MP14">
        <v>2.0080225565544176</v>
      </c>
      <c r="MQ14">
        <v>0.50914374564873588</v>
      </c>
      <c r="MR14">
        <v>1.0273135160845099</v>
      </c>
      <c r="MS14">
        <v>0.29085366906220134</v>
      </c>
      <c r="MT14">
        <v>0.74392804044964611</v>
      </c>
      <c r="MU14">
        <v>1.4114590677165142</v>
      </c>
      <c r="MV14">
        <v>7.8876006329965206E-2</v>
      </c>
      <c r="MW14">
        <v>2.7735055534091742</v>
      </c>
      <c r="MX14">
        <v>3.8172691494469793</v>
      </c>
      <c r="MZ14">
        <v>0.16980076026772264</v>
      </c>
      <c r="NA14">
        <v>0.44044347732281264</v>
      </c>
      <c r="NB14">
        <v>0.21118411560813946</v>
      </c>
      <c r="NC14">
        <v>0.41372182325378992</v>
      </c>
      <c r="ND14">
        <v>7.6852033831947192E-2</v>
      </c>
      <c r="NE14">
        <v>2.4532825343134741</v>
      </c>
      <c r="NF14">
        <v>2.5541274917890306</v>
      </c>
      <c r="NG14">
        <v>3.0316451828968991</v>
      </c>
      <c r="NH14">
        <v>0.35653583293888619</v>
      </c>
      <c r="NI14">
        <v>3.3178764475624109E-2</v>
      </c>
      <c r="NJ14">
        <v>3.2712940868528592E-2</v>
      </c>
      <c r="NK14">
        <v>1</v>
      </c>
      <c r="OQ14" t="s">
        <v>251</v>
      </c>
      <c r="OS14" t="s">
        <v>13</v>
      </c>
      <c r="OT14" t="s">
        <v>281</v>
      </c>
      <c r="OU14">
        <v>0.17221102444736897</v>
      </c>
      <c r="OV14">
        <v>0.15303499640187657</v>
      </c>
      <c r="OW14">
        <v>0.1492497337889796</v>
      </c>
      <c r="OX14">
        <v>0.14445509374432394</v>
      </c>
      <c r="OY14">
        <v>0.13087373140308062</v>
      </c>
      <c r="OZ14">
        <v>0.12927938258604796</v>
      </c>
      <c r="PA14">
        <v>0.14269367913622927</v>
      </c>
      <c r="PB14">
        <v>0.16494190685268348</v>
      </c>
      <c r="PC14">
        <v>0.22164552172118671</v>
      </c>
      <c r="PD14">
        <v>0.22476115551452633</v>
      </c>
      <c r="PE14">
        <v>0.22591412633563362</v>
      </c>
      <c r="PF14">
        <v>0.2504307473748833</v>
      </c>
      <c r="PG14">
        <v>0.23086513781339271</v>
      </c>
      <c r="PH14">
        <v>0.19463759232553218</v>
      </c>
      <c r="PI14">
        <v>0.22290645178251542</v>
      </c>
      <c r="PJ14">
        <v>0.21925361546438543</v>
      </c>
      <c r="PK14">
        <v>0.20308687726246202</v>
      </c>
      <c r="PL14">
        <v>0.16472522053878205</v>
      </c>
      <c r="PM14">
        <v>0.17463788392018775</v>
      </c>
      <c r="PN14">
        <v>0.19803363949754302</v>
      </c>
      <c r="PO14">
        <v>0.19998856197805023</v>
      </c>
      <c r="PP14">
        <v>0.2202580021533927</v>
      </c>
      <c r="PQ14">
        <v>0.23311030785406958</v>
      </c>
      <c r="PR14">
        <v>0.25234431663039003</v>
      </c>
      <c r="PS14">
        <v>0.29004967966900891</v>
      </c>
      <c r="PT14">
        <v>0.30119328493793418</v>
      </c>
      <c r="PU14">
        <v>0.33473755358226848</v>
      </c>
      <c r="PX14" t="s">
        <v>266</v>
      </c>
      <c r="PY14" t="s">
        <v>267</v>
      </c>
      <c r="PZ14" t="s">
        <v>13</v>
      </c>
      <c r="QA14" t="s">
        <v>281</v>
      </c>
      <c r="QB14">
        <f t="shared" si="30"/>
        <v>0.17221102444736897</v>
      </c>
      <c r="QC14">
        <f t="shared" si="31"/>
        <v>0.15303499640187657</v>
      </c>
      <c r="QD14">
        <f t="shared" si="32"/>
        <v>0.1492497337889796</v>
      </c>
      <c r="QE14">
        <f t="shared" si="33"/>
        <v>0.14445509374432394</v>
      </c>
      <c r="QF14">
        <f t="shared" si="34"/>
        <v>0.13087373140308062</v>
      </c>
      <c r="QG14">
        <f t="shared" si="35"/>
        <v>0.12927938258604796</v>
      </c>
      <c r="QH14">
        <f t="shared" si="36"/>
        <v>0.14269367913622927</v>
      </c>
      <c r="QI14">
        <f t="shared" si="37"/>
        <v>0.16494190685268348</v>
      </c>
      <c r="QJ14">
        <f t="shared" si="38"/>
        <v>0.22164552172118671</v>
      </c>
      <c r="QK14">
        <f t="shared" si="39"/>
        <v>0.22476115551452633</v>
      </c>
      <c r="QL14">
        <f t="shared" si="40"/>
        <v>0.22591412633563362</v>
      </c>
      <c r="QM14">
        <f t="shared" si="41"/>
        <v>0.2504307473748833</v>
      </c>
      <c r="QN14">
        <f t="shared" si="42"/>
        <v>0.23086513781339271</v>
      </c>
      <c r="QO14">
        <f t="shared" si="43"/>
        <v>0.19463759232553218</v>
      </c>
      <c r="QP14">
        <f t="shared" si="44"/>
        <v>0.22290645178251542</v>
      </c>
      <c r="QQ14">
        <f t="shared" si="45"/>
        <v>0.21925361546438543</v>
      </c>
      <c r="QR14">
        <f t="shared" si="46"/>
        <v>0.20308687726246202</v>
      </c>
      <c r="QS14">
        <f t="shared" si="47"/>
        <v>0.16472522053878205</v>
      </c>
      <c r="QT14">
        <f t="shared" si="48"/>
        <v>0.17463788392018775</v>
      </c>
      <c r="QU14">
        <f t="shared" si="49"/>
        <v>0.19803363949754302</v>
      </c>
      <c r="QV14">
        <f t="shared" si="50"/>
        <v>0.19998856197805023</v>
      </c>
      <c r="QW14">
        <f t="shared" si="51"/>
        <v>0.2202580021533927</v>
      </c>
      <c r="QX14">
        <f t="shared" si="52"/>
        <v>0.23311030785406958</v>
      </c>
      <c r="QY14">
        <f t="shared" si="53"/>
        <v>0.25234431663039003</v>
      </c>
      <c r="QZ14">
        <f t="shared" si="54"/>
        <v>0.29004967966900891</v>
      </c>
      <c r="RA14">
        <f t="shared" si="55"/>
        <v>0.30119328493793418</v>
      </c>
      <c r="RB14">
        <f t="shared" si="56"/>
        <v>0.33473755358226848</v>
      </c>
      <c r="RG14" t="s">
        <v>266</v>
      </c>
      <c r="RH14" t="s">
        <v>267</v>
      </c>
      <c r="RI14" t="s">
        <v>13</v>
      </c>
      <c r="RJ14" t="s">
        <v>281</v>
      </c>
      <c r="RK14">
        <v>1103.3387064048459</v>
      </c>
      <c r="RL14">
        <v>1125.2611488434404</v>
      </c>
      <c r="RM14">
        <v>1189.1406780942987</v>
      </c>
      <c r="RN14">
        <v>1175.9326102282555</v>
      </c>
      <c r="RO14">
        <v>1175.1492701086036</v>
      </c>
      <c r="RP14">
        <v>1181.0816436507371</v>
      </c>
      <c r="RQ14">
        <v>1385.8664771403744</v>
      </c>
      <c r="RR14">
        <v>1541.712369425288</v>
      </c>
      <c r="RS14">
        <v>2218.7847095197935</v>
      </c>
      <c r="RT14">
        <v>2470.6836229037458</v>
      </c>
      <c r="RU14">
        <v>2553.5496923157075</v>
      </c>
      <c r="RV14">
        <v>2759.9527475915565</v>
      </c>
      <c r="RW14">
        <v>2509.1396333412126</v>
      </c>
      <c r="RX14">
        <v>2164.4329292041803</v>
      </c>
      <c r="RY14">
        <v>2472.1978309829724</v>
      </c>
      <c r="RZ14">
        <v>2395.8565512517112</v>
      </c>
      <c r="SA14">
        <v>2355.7258566989176</v>
      </c>
      <c r="SB14">
        <v>2246.2574724305996</v>
      </c>
      <c r="SC14">
        <v>2740.2494420276921</v>
      </c>
      <c r="SD14">
        <v>3386.025600018108</v>
      </c>
      <c r="SE14">
        <v>3709.0787758991241</v>
      </c>
      <c r="SF14">
        <v>4674.2196103295137</v>
      </c>
      <c r="SG14">
        <v>5433.7204500326343</v>
      </c>
      <c r="SH14">
        <v>5148.4221129085581</v>
      </c>
      <c r="SI14">
        <v>6250.6550442961352</v>
      </c>
      <c r="SJ14">
        <v>7227.7396798334912</v>
      </c>
      <c r="SK14">
        <v>7884.984428828654</v>
      </c>
    </row>
    <row r="15" spans="1:505" x14ac:dyDescent="0.45">
      <c r="A15">
        <v>1999</v>
      </c>
      <c r="B15">
        <f t="shared" si="23"/>
        <v>90.745885542711875</v>
      </c>
      <c r="C15">
        <v>57.117616081791979</v>
      </c>
      <c r="D15">
        <v>143.5663301145365</v>
      </c>
      <c r="E15">
        <v>213.69314740982355</v>
      </c>
      <c r="G15">
        <v>3.5724541577176852</v>
      </c>
      <c r="H15">
        <v>193.99987201516527</v>
      </c>
      <c r="J15">
        <v>28.309383073727396</v>
      </c>
      <c r="L15">
        <v>151.01778385702798</v>
      </c>
      <c r="M15">
        <v>34.945136027775369</v>
      </c>
      <c r="N15">
        <v>7.853074783397525</v>
      </c>
      <c r="O15">
        <v>18.18702622238937</v>
      </c>
      <c r="P15">
        <v>6.8279688530329476</v>
      </c>
      <c r="Q15">
        <v>44.10612833109937</v>
      </c>
      <c r="S15">
        <v>51.71652887552878</v>
      </c>
      <c r="T15">
        <v>300.71789358509437</v>
      </c>
      <c r="U15">
        <v>14.248357877147773</v>
      </c>
      <c r="V15">
        <v>11.805543574582144</v>
      </c>
      <c r="W15">
        <v>35.727324590510349</v>
      </c>
      <c r="X15">
        <v>176.71810423231148</v>
      </c>
      <c r="Y15">
        <v>139.83117744954191</v>
      </c>
      <c r="Z15">
        <v>165.6991971871031</v>
      </c>
      <c r="AA15">
        <v>3.7567972085908488</v>
      </c>
      <c r="AB15">
        <v>116.41759367642373</v>
      </c>
      <c r="AC15">
        <v>171.26036813779302</v>
      </c>
      <c r="AD15">
        <v>32.519248434760677</v>
      </c>
      <c r="AE15">
        <v>284.1267287884811</v>
      </c>
      <c r="AF15">
        <v>3.9350125965278022</v>
      </c>
      <c r="AH15">
        <v>206.03053894941803</v>
      </c>
      <c r="AI15">
        <v>147.20574095618514</v>
      </c>
      <c r="AJ15">
        <v>140.41110722929395</v>
      </c>
      <c r="AK15">
        <v>29.628762048167946</v>
      </c>
      <c r="AL15">
        <v>275.15383130920583</v>
      </c>
      <c r="AM15">
        <v>14.612696720007001</v>
      </c>
      <c r="AO15">
        <v>3.789753929214732</v>
      </c>
      <c r="AP15">
        <v>138.40736002312966</v>
      </c>
      <c r="AT15">
        <v>430.32213251008119</v>
      </c>
      <c r="AV15">
        <v>30.396419878763851</v>
      </c>
      <c r="AW15">
        <v>94.981139037238123</v>
      </c>
      <c r="AX15">
        <v>32.809045709404984</v>
      </c>
      <c r="AY15">
        <v>42.836211347425071</v>
      </c>
      <c r="BA15">
        <v>12.991653267658046</v>
      </c>
      <c r="BC15">
        <v>160.93483365922893</v>
      </c>
      <c r="BD15">
        <v>118.84654115044769</v>
      </c>
      <c r="BE15">
        <v>2.6988121001996146</v>
      </c>
      <c r="BF15">
        <v>259.7371673032066</v>
      </c>
      <c r="BG15">
        <v>62.414442332046818</v>
      </c>
      <c r="BH15">
        <v>4.182214479816488</v>
      </c>
      <c r="BJ15">
        <v>14.347602869726854</v>
      </c>
      <c r="BK15">
        <v>8.2640047824219955</v>
      </c>
      <c r="BL15">
        <v>31.552706021523324</v>
      </c>
      <c r="BM15">
        <v>95.036377572839314</v>
      </c>
      <c r="BO15">
        <v>14.479204828126022</v>
      </c>
      <c r="BP15">
        <v>11.079374580808073</v>
      </c>
      <c r="BQ15">
        <v>71.657526917427688</v>
      </c>
      <c r="BS15">
        <v>145.33856562763765</v>
      </c>
      <c r="BT15">
        <v>50.68719174899902</v>
      </c>
      <c r="BV15">
        <v>22.178478078375278</v>
      </c>
      <c r="BW15">
        <v>84.748653403929055</v>
      </c>
      <c r="BX15">
        <v>102.92756005350098</v>
      </c>
      <c r="BY15">
        <v>7.5971413518712616</v>
      </c>
      <c r="BZ15">
        <v>200.47688437694356</v>
      </c>
      <c r="CA15">
        <v>263.02174226765436</v>
      </c>
      <c r="CC15">
        <v>13.882745203686532</v>
      </c>
      <c r="CD15">
        <v>48.328248728913053</v>
      </c>
      <c r="CE15">
        <v>21.434300775953332</v>
      </c>
      <c r="CF15">
        <v>36.393867960460014</v>
      </c>
      <c r="CG15">
        <v>5.7171561617661215</v>
      </c>
      <c r="CI15">
        <v>152.06873808537048</v>
      </c>
      <c r="CJ15">
        <v>292.70104718637492</v>
      </c>
      <c r="CK15">
        <v>35.236992378886697</v>
      </c>
      <c r="CM15">
        <v>2.9896759446134613</v>
      </c>
      <c r="CR15">
        <f t="shared" si="65"/>
        <v>57.117616081791979</v>
      </c>
      <c r="CS15">
        <f t="shared" si="0"/>
        <v>143.5663301145365</v>
      </c>
      <c r="CT15">
        <f t="shared" si="1"/>
        <v>213.69314740982355</v>
      </c>
      <c r="CV15">
        <f t="shared" si="66"/>
        <v>3.5724541577176852</v>
      </c>
      <c r="CW15">
        <f t="shared" si="2"/>
        <v>193.99987201516527</v>
      </c>
      <c r="CY15">
        <f t="shared" si="3"/>
        <v>28.309383073727396</v>
      </c>
      <c r="DA15">
        <f t="shared" si="4"/>
        <v>151.01778385702798</v>
      </c>
      <c r="DB15">
        <f t="shared" si="24"/>
        <v>34.945136027775369</v>
      </c>
      <c r="DC15">
        <f t="shared" si="78"/>
        <v>7.853074783397525</v>
      </c>
      <c r="DD15">
        <f t="shared" si="74"/>
        <v>18.18702622238937</v>
      </c>
      <c r="DE15">
        <f t="shared" si="85"/>
        <v>6.8279688530329476</v>
      </c>
      <c r="DF15">
        <f t="shared" si="92"/>
        <v>44.10612833109937</v>
      </c>
      <c r="DH15">
        <f t="shared" si="79"/>
        <v>51.71652887552878</v>
      </c>
      <c r="DI15">
        <f t="shared" si="5"/>
        <v>300.71789358509437</v>
      </c>
      <c r="DJ15">
        <f t="shared" si="76"/>
        <v>14.248357877147773</v>
      </c>
      <c r="DK15">
        <f t="shared" si="81"/>
        <v>11.805543574582144</v>
      </c>
      <c r="DL15">
        <f t="shared" si="86"/>
        <v>35.727324590510349</v>
      </c>
      <c r="DM15">
        <f t="shared" si="25"/>
        <v>176.71810423231148</v>
      </c>
      <c r="DN15">
        <f t="shared" si="6"/>
        <v>139.83117744954191</v>
      </c>
      <c r="DO15">
        <f t="shared" si="7"/>
        <v>165.6991971871031</v>
      </c>
      <c r="DP15">
        <f t="shared" si="87"/>
        <v>3.7567972085908488</v>
      </c>
      <c r="DQ15">
        <f t="shared" si="62"/>
        <v>116.41759367642373</v>
      </c>
      <c r="DR15">
        <f t="shared" si="8"/>
        <v>171.26036813779302</v>
      </c>
      <c r="DS15">
        <f t="shared" si="72"/>
        <v>32.519248434760677</v>
      </c>
      <c r="DT15">
        <f t="shared" si="77"/>
        <v>284.1267287884811</v>
      </c>
      <c r="DU15">
        <f t="shared" si="26"/>
        <v>3.9350125965278022</v>
      </c>
      <c r="DW15">
        <f t="shared" si="9"/>
        <v>206.03053894941803</v>
      </c>
      <c r="DX15">
        <f t="shared" si="27"/>
        <v>147.20574095618514</v>
      </c>
      <c r="DY15">
        <f t="shared" si="10"/>
        <v>140.41110722929395</v>
      </c>
      <c r="DZ15">
        <f t="shared" si="88"/>
        <v>29.628762048167946</v>
      </c>
      <c r="EA15">
        <f t="shared" si="11"/>
        <v>275.15383130920583</v>
      </c>
      <c r="EB15">
        <f t="shared" si="63"/>
        <v>14.612696720007001</v>
      </c>
      <c r="ED15">
        <f t="shared" si="67"/>
        <v>3.789753929214732</v>
      </c>
      <c r="EE15">
        <f t="shared" si="82"/>
        <v>138.40736002312966</v>
      </c>
      <c r="EI15">
        <f t="shared" ref="EI15:EI28" si="99">HZ15*LQ15</f>
        <v>430.32213251008119</v>
      </c>
      <c r="EK15">
        <f t="shared" si="12"/>
        <v>30.396419878763851</v>
      </c>
      <c r="EL15">
        <f t="shared" si="89"/>
        <v>94.981139037238123</v>
      </c>
      <c r="EM15">
        <f t="shared" si="90"/>
        <v>32.809045709404984</v>
      </c>
      <c r="EN15">
        <f t="shared" si="57"/>
        <v>42.836211347425071</v>
      </c>
      <c r="EP15">
        <f t="shared" si="58"/>
        <v>12.991653267658046</v>
      </c>
      <c r="ER15">
        <f t="shared" si="13"/>
        <v>160.93483365922893</v>
      </c>
      <c r="ES15">
        <f t="shared" si="59"/>
        <v>118.84654115044769</v>
      </c>
      <c r="ET15">
        <f t="shared" si="83"/>
        <v>2.6988121001996146</v>
      </c>
      <c r="EU15">
        <f t="shared" si="14"/>
        <v>259.7371673032066</v>
      </c>
      <c r="EV15">
        <f t="shared" si="93"/>
        <v>62.414442332046818</v>
      </c>
      <c r="EW15">
        <f t="shared" si="64"/>
        <v>4.182214479816488</v>
      </c>
      <c r="EY15">
        <f t="shared" si="73"/>
        <v>14.347602869726854</v>
      </c>
      <c r="EZ15">
        <f t="shared" si="60"/>
        <v>8.2640047824219955</v>
      </c>
      <c r="FA15">
        <f t="shared" si="68"/>
        <v>31.552706021523324</v>
      </c>
      <c r="FB15">
        <f t="shared" si="69"/>
        <v>95.036377572839314</v>
      </c>
      <c r="FD15">
        <f t="shared" si="95"/>
        <v>14.479204828126022</v>
      </c>
      <c r="FE15">
        <f t="shared" si="84"/>
        <v>11.079374580808073</v>
      </c>
      <c r="FF15">
        <f t="shared" si="96"/>
        <v>71.657526917427688</v>
      </c>
      <c r="FH15">
        <f t="shared" si="15"/>
        <v>145.33856562763765</v>
      </c>
      <c r="FI15">
        <f t="shared" si="80"/>
        <v>50.68719174899902</v>
      </c>
      <c r="FK15">
        <f t="shared" si="16"/>
        <v>22.178478078375278</v>
      </c>
      <c r="FL15">
        <f t="shared" si="17"/>
        <v>84.748653403929055</v>
      </c>
      <c r="FM15">
        <f t="shared" si="18"/>
        <v>102.92756005350098</v>
      </c>
      <c r="FN15">
        <f t="shared" si="70"/>
        <v>7.5971413518712616</v>
      </c>
      <c r="FO15">
        <f t="shared" si="19"/>
        <v>200.47688437694356</v>
      </c>
      <c r="FP15">
        <f t="shared" si="20"/>
        <v>263.02174226765436</v>
      </c>
      <c r="FR15">
        <f t="shared" si="28"/>
        <v>13.882745203686532</v>
      </c>
      <c r="FS15">
        <f t="shared" si="91"/>
        <v>48.328248728913053</v>
      </c>
      <c r="FT15">
        <f t="shared" si="97"/>
        <v>21.434300775953332</v>
      </c>
      <c r="FU15">
        <f t="shared" si="61"/>
        <v>36.393867960460014</v>
      </c>
      <c r="FV15">
        <f t="shared" si="98"/>
        <v>5.7171561617661215</v>
      </c>
      <c r="FX15">
        <f t="shared" si="21"/>
        <v>152.06873808537048</v>
      </c>
      <c r="FY15">
        <f t="shared" si="22"/>
        <v>292.70104718637492</v>
      </c>
      <c r="FZ15">
        <f t="shared" si="71"/>
        <v>35.236992378886697</v>
      </c>
      <c r="GB15">
        <f t="shared" si="94"/>
        <v>2.9896759446134613</v>
      </c>
      <c r="GG15">
        <v>1999</v>
      </c>
      <c r="GH15">
        <f t="shared" si="29"/>
        <v>89.317778423419128</v>
      </c>
      <c r="GI15">
        <v>82.101344812050897</v>
      </c>
      <c r="GJ15">
        <v>77.645395085203603</v>
      </c>
      <c r="GK15">
        <v>87.6337812622494</v>
      </c>
      <c r="GM15">
        <v>99.978262713495653</v>
      </c>
      <c r="GN15">
        <v>84.787355207998701</v>
      </c>
      <c r="GP15">
        <v>90.736166128595642</v>
      </c>
      <c r="GR15">
        <v>75.758986417787696</v>
      </c>
      <c r="GS15">
        <v>77.938352999415599</v>
      </c>
      <c r="GT15">
        <v>100</v>
      </c>
      <c r="GU15">
        <v>93.440460319564039</v>
      </c>
      <c r="GV15">
        <v>100</v>
      </c>
      <c r="GW15">
        <v>95.507145798849805</v>
      </c>
      <c r="GY15">
        <v>91.383552956012139</v>
      </c>
      <c r="GZ15">
        <v>100</v>
      </c>
      <c r="HA15">
        <v>100</v>
      </c>
      <c r="HB15">
        <v>99.320236271591753</v>
      </c>
      <c r="HC15">
        <v>96.447169352924845</v>
      </c>
      <c r="HD15">
        <v>75.066964380952598</v>
      </c>
      <c r="HE15">
        <v>62.702097792037002</v>
      </c>
      <c r="HF15">
        <v>68.765085566851397</v>
      </c>
      <c r="HG15">
        <v>100</v>
      </c>
      <c r="HH15">
        <v>97.741241741918714</v>
      </c>
      <c r="HI15">
        <v>75.900523931424601</v>
      </c>
      <c r="HJ15">
        <v>75.438877656651201</v>
      </c>
      <c r="HK15">
        <v>98.126961037005415</v>
      </c>
      <c r="HL15">
        <v>100</v>
      </c>
      <c r="HN15">
        <v>87.088002067705204</v>
      </c>
      <c r="HO15">
        <v>85.541102860258604</v>
      </c>
      <c r="HP15">
        <v>71.177896579271504</v>
      </c>
      <c r="HQ15">
        <v>98.700295491288585</v>
      </c>
      <c r="HR15">
        <v>84.9317798068288</v>
      </c>
      <c r="HS15">
        <v>100</v>
      </c>
      <c r="HU15">
        <v>100</v>
      </c>
      <c r="HV15">
        <v>100</v>
      </c>
      <c r="HZ15">
        <v>92.641109472052904</v>
      </c>
      <c r="IB15">
        <v>96.75722822549838</v>
      </c>
      <c r="IC15">
        <v>99.185093740024911</v>
      </c>
      <c r="ID15">
        <v>99.924398892400973</v>
      </c>
      <c r="IE15">
        <v>82.453420630271694</v>
      </c>
      <c r="IG15">
        <v>99.980953133183064</v>
      </c>
      <c r="II15">
        <v>64.026344209199806</v>
      </c>
      <c r="IJ15">
        <v>86.255339472914599</v>
      </c>
      <c r="IK15">
        <v>99.836205825214307</v>
      </c>
      <c r="IL15">
        <v>79.4129886727968</v>
      </c>
      <c r="IM15">
        <v>99.621476364442515</v>
      </c>
      <c r="IN15">
        <v>100</v>
      </c>
      <c r="IP15">
        <v>81.261649195219604</v>
      </c>
      <c r="IQ15">
        <v>84.524692478441295</v>
      </c>
      <c r="IR15">
        <v>79.926690919446401</v>
      </c>
      <c r="IS15">
        <v>84.717486484155103</v>
      </c>
      <c r="IU15">
        <v>100</v>
      </c>
      <c r="IV15">
        <v>92.583949207529045</v>
      </c>
      <c r="IW15">
        <v>100</v>
      </c>
      <c r="IY15">
        <v>74.152793699691102</v>
      </c>
      <c r="IZ15">
        <v>100</v>
      </c>
      <c r="JB15">
        <v>79.845490479160205</v>
      </c>
      <c r="JC15">
        <v>90.537306095887715</v>
      </c>
      <c r="JD15">
        <v>73.004976304526195</v>
      </c>
      <c r="JE15">
        <v>100</v>
      </c>
      <c r="JF15">
        <v>72.909761644179198</v>
      </c>
      <c r="JG15">
        <v>72.081783079112597</v>
      </c>
      <c r="JH15">
        <v>97.831611855346168</v>
      </c>
      <c r="JI15">
        <v>75.937633858210006</v>
      </c>
      <c r="JJ15">
        <v>99.827344820517979</v>
      </c>
      <c r="JK15">
        <v>99.770931923876205</v>
      </c>
      <c r="JL15">
        <v>98.514843119729022</v>
      </c>
      <c r="JM15">
        <v>100</v>
      </c>
      <c r="JO15">
        <v>60.063621998862999</v>
      </c>
      <c r="JP15">
        <v>94.016259606260263</v>
      </c>
      <c r="JQ15">
        <v>96.099844416672866</v>
      </c>
      <c r="JS15">
        <v>100</v>
      </c>
      <c r="JY15">
        <v>1999</v>
      </c>
      <c r="JZ15">
        <v>0.69569647382204891</v>
      </c>
      <c r="KA15">
        <v>1.8489999304787494</v>
      </c>
      <c r="KB15">
        <v>2.438479138202811</v>
      </c>
      <c r="KC15">
        <v>0.93535774838629615</v>
      </c>
      <c r="KD15">
        <v>3.5732308811517829E-2</v>
      </c>
      <c r="KE15">
        <v>2.2880755218658315</v>
      </c>
      <c r="KF15">
        <v>0.29012607120577549</v>
      </c>
      <c r="KG15">
        <v>0.31199668535262975</v>
      </c>
      <c r="KH15">
        <v>0.14780234968868775</v>
      </c>
      <c r="KI15">
        <v>1.9933976284240522</v>
      </c>
      <c r="KJ15">
        <v>0.44836893112223447</v>
      </c>
      <c r="KK15">
        <v>7.8530747833975248E-2</v>
      </c>
      <c r="KL15">
        <v>0.19463759232553218</v>
      </c>
      <c r="KM15">
        <v>6.827968853032948E-2</v>
      </c>
      <c r="KN15">
        <v>0.46180972075107851</v>
      </c>
      <c r="KO15">
        <v>1.3900355337674359</v>
      </c>
      <c r="KP15">
        <v>0.56592819170012743</v>
      </c>
      <c r="KQ15">
        <v>3.007178935850944</v>
      </c>
      <c r="KR15">
        <v>0.14248357877147774</v>
      </c>
      <c r="KS15">
        <v>0.1188634262034961</v>
      </c>
      <c r="KT15">
        <v>0.37043414368932837</v>
      </c>
      <c r="KU15">
        <v>2.3541394765278629</v>
      </c>
      <c r="KV15">
        <v>2.2300877063685753</v>
      </c>
      <c r="KW15">
        <v>2.4096414019003176</v>
      </c>
      <c r="KX15">
        <v>3.7567972085908487E-2</v>
      </c>
      <c r="KY15">
        <v>1.1910795443321569</v>
      </c>
      <c r="KZ15">
        <v>2.2563792615255873</v>
      </c>
      <c r="LA15">
        <v>0.43106750053688747</v>
      </c>
      <c r="LB15">
        <v>2.8955011526478627</v>
      </c>
      <c r="LC15">
        <v>3.9350125965278024E-2</v>
      </c>
      <c r="LD15">
        <v>6.034959697685064E-2</v>
      </c>
      <c r="LE15">
        <v>2.3657740912375371</v>
      </c>
      <c r="LF15">
        <v>1.7208772862873061</v>
      </c>
      <c r="LG15">
        <v>1.9726785136579128</v>
      </c>
      <c r="LH15">
        <v>0.30018919295720869</v>
      </c>
      <c r="LI15">
        <v>3.2397040534770771</v>
      </c>
      <c r="LJ15">
        <v>0.14612696720007001</v>
      </c>
      <c r="LK15">
        <v>0.10162596664403994</v>
      </c>
      <c r="LL15">
        <v>3.7897539292147321E-2</v>
      </c>
      <c r="LM15">
        <v>1.3840736002312966</v>
      </c>
      <c r="LN15">
        <v>0.28338437213722001</v>
      </c>
      <c r="LO15">
        <v>0.4954304242244042</v>
      </c>
      <c r="LP15">
        <v>0.27998704517675793</v>
      </c>
      <c r="LQ15">
        <v>4.6450451096971879</v>
      </c>
      <c r="LR15">
        <v>0.16317084436886203</v>
      </c>
      <c r="LS15">
        <v>0.31415141210869763</v>
      </c>
      <c r="LT15">
        <v>0.95761505540534331</v>
      </c>
      <c r="LU15">
        <v>0.32833868477641687</v>
      </c>
      <c r="LV15">
        <v>0.51952012445313056</v>
      </c>
      <c r="LW15" t="e">
        <v>#VALUE!</v>
      </c>
      <c r="LX15">
        <v>0.12994128241958314</v>
      </c>
      <c r="LY15">
        <v>0.18482960806657328</v>
      </c>
      <c r="LZ15">
        <v>2.5135721185859077</v>
      </c>
      <c r="MA15">
        <v>1.3778456136940622</v>
      </c>
      <c r="MB15">
        <v>2.7032398496037512E-2</v>
      </c>
      <c r="MC15">
        <v>3.2707139177621767</v>
      </c>
      <c r="MD15">
        <v>0.62651593421199436</v>
      </c>
      <c r="ME15">
        <v>4.182214479816488E-2</v>
      </c>
      <c r="MF15">
        <v>0.36713092932106883</v>
      </c>
      <c r="MG15">
        <v>0.17656056715337848</v>
      </c>
      <c r="MH15">
        <v>9.7770302855935215E-2</v>
      </c>
      <c r="MI15">
        <v>0.39477057862089543</v>
      </c>
      <c r="MJ15">
        <v>1.1218035557583992</v>
      </c>
      <c r="MK15">
        <v>1.9570879936158561</v>
      </c>
      <c r="ML15">
        <v>0.14479204828126022</v>
      </c>
      <c r="MM15">
        <v>0.11966841634691346</v>
      </c>
      <c r="MN15">
        <v>0.71657526917427683</v>
      </c>
      <c r="MO15">
        <v>0.2195467119088198</v>
      </c>
      <c r="MP15">
        <v>1.9599877277212159</v>
      </c>
      <c r="MQ15">
        <v>0.50687191748999016</v>
      </c>
      <c r="MR15">
        <v>1.0289266635434366</v>
      </c>
      <c r="MS15">
        <v>0.2777674474197625</v>
      </c>
      <c r="MT15">
        <v>0.93606334292929017</v>
      </c>
      <c r="MU15">
        <v>1.4098704672426505</v>
      </c>
      <c r="MV15">
        <v>7.5971413518712616E-2</v>
      </c>
      <c r="MW15">
        <v>2.7496576570271749</v>
      </c>
      <c r="MX15">
        <v>3.6489350156471243</v>
      </c>
      <c r="MZ15">
        <v>0.18281772157410456</v>
      </c>
      <c r="NA15">
        <v>0.48411834268259452</v>
      </c>
      <c r="NB15">
        <v>0.21483512645053168</v>
      </c>
      <c r="NC15">
        <v>0.36942522373231712</v>
      </c>
      <c r="ND15">
        <v>5.7171561617661217E-2</v>
      </c>
      <c r="NE15">
        <v>2.541293500647527</v>
      </c>
      <c r="NF15">
        <v>2.5317943378148113</v>
      </c>
      <c r="NG15">
        <v>3.1133024054797094</v>
      </c>
      <c r="NH15">
        <v>0.36667064960173074</v>
      </c>
      <c r="NI15">
        <v>3.3674958357973447E-2</v>
      </c>
      <c r="NJ15">
        <v>2.9896759446134614E-2</v>
      </c>
      <c r="NK15">
        <v>1</v>
      </c>
      <c r="OQ15" t="s">
        <v>252</v>
      </c>
      <c r="OS15" t="s">
        <v>14</v>
      </c>
      <c r="OT15" t="s">
        <v>282</v>
      </c>
      <c r="OU15">
        <v>0.13459583814606177</v>
      </c>
      <c r="OV15">
        <v>0.12449724347170801</v>
      </c>
      <c r="OW15">
        <v>0.11266658598102718</v>
      </c>
      <c r="OX15">
        <v>0.10124208331022061</v>
      </c>
      <c r="OY15">
        <v>9.8005677932555033E-2</v>
      </c>
      <c r="OZ15">
        <v>9.03624171228877E-2</v>
      </c>
      <c r="PA15">
        <v>8.724055566645432E-2</v>
      </c>
      <c r="PB15">
        <v>8.6747916964957247E-2</v>
      </c>
      <c r="PC15">
        <v>5.8968037975839965E-2</v>
      </c>
      <c r="PD15">
        <v>6.8819847171853299E-2</v>
      </c>
      <c r="PE15">
        <v>7.1620394578417415E-2</v>
      </c>
      <c r="PF15">
        <v>6.8861641372953517E-2</v>
      </c>
      <c r="PG15">
        <v>7.3053945934036121E-2</v>
      </c>
      <c r="PH15">
        <v>6.827968853032948E-2</v>
      </c>
      <c r="PI15">
        <v>5.790908706575567E-2</v>
      </c>
      <c r="PJ15">
        <v>6.0109338797360794E-2</v>
      </c>
      <c r="PK15">
        <v>6.1291887220383354E-2</v>
      </c>
      <c r="PL15">
        <v>6.3491114720607755E-2</v>
      </c>
      <c r="PM15">
        <v>5.8619887366479335E-2</v>
      </c>
      <c r="PN15">
        <v>5.4494181191479078E-2</v>
      </c>
      <c r="PO15">
        <v>5.1327756085704515E-2</v>
      </c>
      <c r="PP15">
        <v>5.0227038001147008E-2</v>
      </c>
      <c r="PQ15">
        <v>5.3301137920274307E-2</v>
      </c>
      <c r="PR15">
        <v>5.9686654359980232E-2</v>
      </c>
      <c r="PS15">
        <v>5.6600121415049061E-2</v>
      </c>
      <c r="PT15">
        <v>5.0618960846106946E-2</v>
      </c>
      <c r="PU15">
        <v>5.359548182657492E-2</v>
      </c>
      <c r="PX15" t="s">
        <v>266</v>
      </c>
      <c r="PY15" t="s">
        <v>267</v>
      </c>
      <c r="PZ15" t="s">
        <v>14</v>
      </c>
      <c r="QA15" t="s">
        <v>282</v>
      </c>
      <c r="QB15">
        <f t="shared" si="30"/>
        <v>0.13459583814606177</v>
      </c>
      <c r="QC15">
        <f t="shared" si="31"/>
        <v>0.12449724347170801</v>
      </c>
      <c r="QD15">
        <f t="shared" si="32"/>
        <v>0.11266658598102718</v>
      </c>
      <c r="QE15">
        <f t="shared" si="33"/>
        <v>0.10124208331022061</v>
      </c>
      <c r="QF15">
        <f t="shared" si="34"/>
        <v>9.8005677932555033E-2</v>
      </c>
      <c r="QG15">
        <f t="shared" si="35"/>
        <v>9.03624171228877E-2</v>
      </c>
      <c r="QH15">
        <f t="shared" si="36"/>
        <v>8.724055566645432E-2</v>
      </c>
      <c r="QI15">
        <f t="shared" si="37"/>
        <v>8.6747916964957247E-2</v>
      </c>
      <c r="QJ15">
        <f t="shared" si="38"/>
        <v>5.8968037975839965E-2</v>
      </c>
      <c r="QK15">
        <f t="shared" si="39"/>
        <v>6.8819847171853299E-2</v>
      </c>
      <c r="QL15">
        <f t="shared" si="40"/>
        <v>7.1620394578417415E-2</v>
      </c>
      <c r="QM15">
        <f t="shared" si="41"/>
        <v>6.8861641372953517E-2</v>
      </c>
      <c r="QN15">
        <f t="shared" si="42"/>
        <v>7.3053945934036121E-2</v>
      </c>
      <c r="QO15">
        <f t="shared" si="43"/>
        <v>6.827968853032948E-2</v>
      </c>
      <c r="QP15">
        <f t="shared" si="44"/>
        <v>5.790908706575567E-2</v>
      </c>
      <c r="QQ15">
        <f t="shared" si="45"/>
        <v>6.0109338797360794E-2</v>
      </c>
      <c r="QR15">
        <f t="shared" si="46"/>
        <v>6.1291887220383354E-2</v>
      </c>
      <c r="QS15">
        <f t="shared" si="47"/>
        <v>6.3491114720607755E-2</v>
      </c>
      <c r="QT15">
        <f t="shared" si="48"/>
        <v>5.8619887366479335E-2</v>
      </c>
      <c r="QU15">
        <f t="shared" si="49"/>
        <v>5.4494181191479078E-2</v>
      </c>
      <c r="QV15">
        <f t="shared" si="50"/>
        <v>5.1327756085704515E-2</v>
      </c>
      <c r="QW15">
        <f t="shared" si="51"/>
        <v>5.0227038001147008E-2</v>
      </c>
      <c r="QX15">
        <f t="shared" si="52"/>
        <v>5.3301137920274307E-2</v>
      </c>
      <c r="QY15">
        <f t="shared" si="53"/>
        <v>5.9686654359980232E-2</v>
      </c>
      <c r="QZ15">
        <f t="shared" si="54"/>
        <v>5.6600121415049061E-2</v>
      </c>
      <c r="RA15">
        <f t="shared" si="55"/>
        <v>5.0618960846106946E-2</v>
      </c>
      <c r="RB15">
        <f t="shared" si="56"/>
        <v>5.359548182657492E-2</v>
      </c>
      <c r="RG15" t="s">
        <v>266</v>
      </c>
      <c r="RH15" t="s">
        <v>267</v>
      </c>
      <c r="RI15" t="s">
        <v>14</v>
      </c>
      <c r="RJ15" t="s">
        <v>282</v>
      </c>
      <c r="RK15">
        <v>862.34199247178719</v>
      </c>
      <c r="RL15">
        <v>915.42401745106861</v>
      </c>
      <c r="RM15">
        <v>897.66605976982248</v>
      </c>
      <c r="RN15">
        <v>824.15831941967906</v>
      </c>
      <c r="RO15">
        <v>880.01847012539542</v>
      </c>
      <c r="RP15">
        <v>825.54070111463921</v>
      </c>
      <c r="RQ15">
        <v>847.29584573827742</v>
      </c>
      <c r="RR15">
        <v>810.83297240040679</v>
      </c>
      <c r="RS15">
        <v>590.30013327208007</v>
      </c>
      <c r="RT15">
        <v>756.50113538968446</v>
      </c>
      <c r="RU15">
        <v>809.53873715510349</v>
      </c>
      <c r="RV15">
        <v>758.9119079952435</v>
      </c>
      <c r="RW15">
        <v>793.98107852567512</v>
      </c>
      <c r="RX15">
        <v>759.29220293516619</v>
      </c>
      <c r="RY15">
        <v>642.25471399924197</v>
      </c>
      <c r="RZ15">
        <v>656.83456504943422</v>
      </c>
      <c r="SA15">
        <v>710.96116832960467</v>
      </c>
      <c r="SB15">
        <v>865.78964901453276</v>
      </c>
      <c r="SC15">
        <v>919.80680275038731</v>
      </c>
      <c r="SD15">
        <v>931.7542869713443</v>
      </c>
      <c r="SE15">
        <v>951.94789556469107</v>
      </c>
      <c r="SF15">
        <v>1065.8963746989148</v>
      </c>
      <c r="SG15">
        <v>1242.4310438846526</v>
      </c>
      <c r="SH15">
        <v>1217.7492057510631</v>
      </c>
      <c r="SI15">
        <v>1219.7490955152102</v>
      </c>
      <c r="SJ15">
        <v>1214.7039464533102</v>
      </c>
      <c r="SK15">
        <v>1262.480218115862</v>
      </c>
    </row>
    <row r="16" spans="1:505" x14ac:dyDescent="0.45">
      <c r="A16">
        <v>2000</v>
      </c>
      <c r="B16">
        <f t="shared" si="23"/>
        <v>82.016297544436341</v>
      </c>
      <c r="C16">
        <v>55.336701259859659</v>
      </c>
      <c r="D16">
        <v>150.95521286590707</v>
      </c>
      <c r="E16">
        <v>201.79276032615698</v>
      </c>
      <c r="F16">
        <v>122.95252493401925</v>
      </c>
      <c r="G16">
        <v>3.6571342670532374</v>
      </c>
      <c r="H16">
        <v>195.38590841422089</v>
      </c>
      <c r="J16">
        <v>26.736308552769927</v>
      </c>
      <c r="L16">
        <v>157.97042479658825</v>
      </c>
      <c r="M16">
        <v>35.169365539912476</v>
      </c>
      <c r="N16">
        <v>8.6502071103207587</v>
      </c>
      <c r="O16">
        <v>22.290645178251541</v>
      </c>
      <c r="P16">
        <v>5.7909087065755669</v>
      </c>
      <c r="Q16">
        <v>40.638119056336599</v>
      </c>
      <c r="S16">
        <v>39.788634255461197</v>
      </c>
      <c r="T16">
        <v>277.20021450810674</v>
      </c>
      <c r="U16">
        <v>13.085606387130394</v>
      </c>
      <c r="V16">
        <v>12.877254481571759</v>
      </c>
      <c r="W16">
        <v>33.697227039713184</v>
      </c>
      <c r="X16">
        <v>130.74973880645734</v>
      </c>
      <c r="Y16">
        <v>105.71387590438381</v>
      </c>
      <c r="Z16">
        <v>122.40992074241623</v>
      </c>
      <c r="AA16">
        <v>2.3723613821167668</v>
      </c>
      <c r="AB16">
        <v>99.464000926561852</v>
      </c>
      <c r="AC16">
        <v>156.67918796963045</v>
      </c>
      <c r="AD16">
        <v>28.462837292912251</v>
      </c>
      <c r="AE16">
        <v>273.39873953653881</v>
      </c>
      <c r="AF16">
        <v>3.548491172162497</v>
      </c>
      <c r="AH16">
        <v>191.61835274318511</v>
      </c>
      <c r="AI16">
        <v>142.12672281007565</v>
      </c>
      <c r="AJ16">
        <v>123.4256958315322</v>
      </c>
      <c r="AK16">
        <v>30.034623645532754</v>
      </c>
      <c r="AL16">
        <v>311.49858950870095</v>
      </c>
      <c r="AM16">
        <v>14.906596543578717</v>
      </c>
      <c r="AO16">
        <v>3.6424950842397679</v>
      </c>
      <c r="AP16">
        <v>165.80843004194529</v>
      </c>
      <c r="AQ16">
        <v>30.230001323048622</v>
      </c>
      <c r="AS16">
        <v>29.724750443071041</v>
      </c>
      <c r="AT16">
        <v>365.18652150927727</v>
      </c>
      <c r="AV16">
        <v>35.446261456373705</v>
      </c>
      <c r="AW16">
        <v>99.533980908162718</v>
      </c>
      <c r="AX16">
        <v>34.813113453189651</v>
      </c>
      <c r="AY16">
        <v>41.200758666649278</v>
      </c>
      <c r="BA16">
        <v>12.013465108370522</v>
      </c>
      <c r="BC16">
        <v>124.25414466556204</v>
      </c>
      <c r="BD16">
        <v>105.44069077223678</v>
      </c>
      <c r="BE16">
        <v>3.4183406676798889</v>
      </c>
      <c r="BF16">
        <v>219.83310100354876</v>
      </c>
      <c r="BG16">
        <v>77.552848212796377</v>
      </c>
      <c r="BH16">
        <v>4.8135862907620917</v>
      </c>
      <c r="BI16">
        <v>36.390789455374467</v>
      </c>
      <c r="BJ16">
        <v>13.764186140394829</v>
      </c>
      <c r="BK16">
        <v>7.8319307385913204</v>
      </c>
      <c r="BL16">
        <v>28.874691470608347</v>
      </c>
      <c r="BM16">
        <v>67.270334417676594</v>
      </c>
      <c r="BO16">
        <v>14.899782515704377</v>
      </c>
      <c r="BP16">
        <v>10.910840245259788</v>
      </c>
      <c r="BQ16">
        <v>82.293454351723256</v>
      </c>
      <c r="BS16">
        <v>152.03843056495469</v>
      </c>
      <c r="BT16">
        <v>48.715676614328153</v>
      </c>
      <c r="BV16">
        <v>16.093351158390639</v>
      </c>
      <c r="BW16">
        <v>81.177532202168862</v>
      </c>
      <c r="BX16">
        <v>79.026475450008775</v>
      </c>
      <c r="BY16">
        <v>7.8336255212412746</v>
      </c>
      <c r="BZ16">
        <v>154.49319652787341</v>
      </c>
      <c r="CA16">
        <v>268.24023987250013</v>
      </c>
      <c r="CC16">
        <v>15.719938122209465</v>
      </c>
      <c r="CD16">
        <v>57.984827014646413</v>
      </c>
      <c r="CE16">
        <v>19.961822138412948</v>
      </c>
      <c r="CF16">
        <v>36.034715223232105</v>
      </c>
      <c r="CG16">
        <v>5.6733193268900166</v>
      </c>
      <c r="CI16">
        <v>136.34310436015372</v>
      </c>
      <c r="CJ16">
        <v>270.62090687649379</v>
      </c>
      <c r="CK16">
        <v>38.741795512407649</v>
      </c>
      <c r="CL16">
        <v>3.90716624851227</v>
      </c>
      <c r="CM16">
        <v>3.0828016603142694</v>
      </c>
      <c r="CR16">
        <f t="shared" si="65"/>
        <v>55.336701259859659</v>
      </c>
      <c r="CS16">
        <f t="shared" si="0"/>
        <v>150.95521286590707</v>
      </c>
      <c r="CT16">
        <f t="shared" si="1"/>
        <v>201.79276032615698</v>
      </c>
      <c r="CU16">
        <f t="shared" ref="CU16:CU28" si="100">GL16*KC16</f>
        <v>122.95252493401925</v>
      </c>
      <c r="CV16">
        <f t="shared" si="66"/>
        <v>3.6571342670532374</v>
      </c>
      <c r="CW16">
        <f t="shared" si="2"/>
        <v>195.38590841422089</v>
      </c>
      <c r="CY16">
        <f t="shared" si="3"/>
        <v>26.736308552769927</v>
      </c>
      <c r="DA16">
        <f t="shared" si="4"/>
        <v>157.97042479658825</v>
      </c>
      <c r="DB16">
        <f t="shared" si="24"/>
        <v>35.169365539912476</v>
      </c>
      <c r="DC16">
        <f t="shared" si="78"/>
        <v>8.6502071103207587</v>
      </c>
      <c r="DD16">
        <f t="shared" si="74"/>
        <v>22.290645178251541</v>
      </c>
      <c r="DE16">
        <f t="shared" si="85"/>
        <v>5.7909087065755669</v>
      </c>
      <c r="DF16">
        <f t="shared" si="92"/>
        <v>40.638119056336599</v>
      </c>
      <c r="DH16">
        <f t="shared" si="79"/>
        <v>39.788634255461197</v>
      </c>
      <c r="DI16">
        <f t="shared" si="5"/>
        <v>277.20021450810674</v>
      </c>
      <c r="DJ16">
        <f t="shared" si="76"/>
        <v>13.085606387130394</v>
      </c>
      <c r="DK16">
        <f t="shared" si="81"/>
        <v>12.877254481571759</v>
      </c>
      <c r="DL16">
        <f t="shared" si="86"/>
        <v>33.697227039713184</v>
      </c>
      <c r="DM16">
        <f t="shared" si="25"/>
        <v>130.74973880645734</v>
      </c>
      <c r="DN16">
        <f t="shared" si="6"/>
        <v>105.71387590438381</v>
      </c>
      <c r="DO16">
        <f t="shared" si="7"/>
        <v>122.40992074241623</v>
      </c>
      <c r="DP16">
        <f t="shared" si="87"/>
        <v>2.3723613821167668</v>
      </c>
      <c r="DQ16">
        <f t="shared" si="62"/>
        <v>99.464000926561852</v>
      </c>
      <c r="DR16">
        <f t="shared" si="8"/>
        <v>156.67918796963045</v>
      </c>
      <c r="DS16">
        <f t="shared" si="72"/>
        <v>28.462837292912251</v>
      </c>
      <c r="DT16">
        <f t="shared" si="77"/>
        <v>273.39873953653881</v>
      </c>
      <c r="DU16">
        <f t="shared" si="26"/>
        <v>3.548491172162497</v>
      </c>
      <c r="DW16">
        <f t="shared" si="9"/>
        <v>191.61835274318511</v>
      </c>
      <c r="DX16">
        <f t="shared" si="27"/>
        <v>142.12672281007565</v>
      </c>
      <c r="DY16">
        <f t="shared" si="10"/>
        <v>123.4256958315322</v>
      </c>
      <c r="DZ16">
        <f t="shared" si="88"/>
        <v>30.034623645532754</v>
      </c>
      <c r="EA16">
        <f t="shared" si="11"/>
        <v>311.49858950870095</v>
      </c>
      <c r="EB16">
        <f t="shared" si="63"/>
        <v>14.906596543578717</v>
      </c>
      <c r="ED16">
        <f t="shared" si="67"/>
        <v>3.6424950842397679</v>
      </c>
      <c r="EE16">
        <f t="shared" si="82"/>
        <v>165.80843004194529</v>
      </c>
      <c r="EF16">
        <f t="shared" ref="EF16:EF28" si="101">HW16*LN16</f>
        <v>30.230001323048622</v>
      </c>
      <c r="EH16">
        <f t="shared" ref="EH16:EH28" si="102">HY16*LP16</f>
        <v>29.724750443071041</v>
      </c>
      <c r="EI16">
        <f t="shared" si="99"/>
        <v>365.18652150927727</v>
      </c>
      <c r="EK16">
        <f t="shared" si="12"/>
        <v>35.446261456373705</v>
      </c>
      <c r="EL16">
        <f t="shared" si="89"/>
        <v>99.533980908162718</v>
      </c>
      <c r="EM16">
        <f t="shared" si="90"/>
        <v>34.813113453189651</v>
      </c>
      <c r="EN16">
        <f t="shared" si="57"/>
        <v>41.200758666649278</v>
      </c>
      <c r="EP16">
        <f t="shared" si="58"/>
        <v>12.013465108370522</v>
      </c>
      <c r="ER16">
        <f t="shared" si="13"/>
        <v>124.25414466556204</v>
      </c>
      <c r="ES16">
        <f t="shared" si="59"/>
        <v>105.44069077223678</v>
      </c>
      <c r="ET16">
        <f t="shared" si="83"/>
        <v>3.4183406676798889</v>
      </c>
      <c r="EU16">
        <f t="shared" si="14"/>
        <v>219.83310100354876</v>
      </c>
      <c r="EV16">
        <f t="shared" si="93"/>
        <v>77.552848212796377</v>
      </c>
      <c r="EW16">
        <f t="shared" si="64"/>
        <v>4.8135862907620917</v>
      </c>
      <c r="EX16">
        <f t="shared" si="75"/>
        <v>36.390789455374467</v>
      </c>
      <c r="EY16">
        <f t="shared" si="73"/>
        <v>13.764186140394829</v>
      </c>
      <c r="EZ16">
        <f t="shared" si="60"/>
        <v>7.8319307385913204</v>
      </c>
      <c r="FA16">
        <f t="shared" si="68"/>
        <v>28.874691470608347</v>
      </c>
      <c r="FB16">
        <f t="shared" si="69"/>
        <v>67.270334417676594</v>
      </c>
      <c r="FD16">
        <f t="shared" si="95"/>
        <v>14.899782515704377</v>
      </c>
      <c r="FE16">
        <f t="shared" si="84"/>
        <v>10.910840245259788</v>
      </c>
      <c r="FF16">
        <f t="shared" si="96"/>
        <v>82.293454351723256</v>
      </c>
      <c r="FH16">
        <f t="shared" si="15"/>
        <v>152.03843056495469</v>
      </c>
      <c r="FI16">
        <f t="shared" si="80"/>
        <v>48.715676614328153</v>
      </c>
      <c r="FK16">
        <f t="shared" si="16"/>
        <v>16.093351158390639</v>
      </c>
      <c r="FL16">
        <f t="shared" si="17"/>
        <v>81.177532202168862</v>
      </c>
      <c r="FM16">
        <f t="shared" si="18"/>
        <v>79.026475450008775</v>
      </c>
      <c r="FN16">
        <f t="shared" si="70"/>
        <v>7.8336255212412746</v>
      </c>
      <c r="FO16">
        <f t="shared" si="19"/>
        <v>154.49319652787341</v>
      </c>
      <c r="FP16">
        <f t="shared" si="20"/>
        <v>268.24023987250013</v>
      </c>
      <c r="FR16">
        <f t="shared" si="28"/>
        <v>15.719938122209465</v>
      </c>
      <c r="FS16">
        <f t="shared" si="91"/>
        <v>57.984827014646413</v>
      </c>
      <c r="FT16">
        <f t="shared" si="97"/>
        <v>19.961822138412948</v>
      </c>
      <c r="FU16">
        <f t="shared" si="61"/>
        <v>36.034715223232105</v>
      </c>
      <c r="FV16">
        <f t="shared" si="98"/>
        <v>5.6733193268900166</v>
      </c>
      <c r="FX16">
        <f t="shared" si="21"/>
        <v>136.34310436015372</v>
      </c>
      <c r="FY16">
        <f t="shared" si="22"/>
        <v>270.62090687649379</v>
      </c>
      <c r="FZ16">
        <f t="shared" si="71"/>
        <v>38.741795512407649</v>
      </c>
      <c r="GA16">
        <f t="shared" ref="GA16:GA28" si="103">JR16*NI16</f>
        <v>3.90716624851227</v>
      </c>
      <c r="GB16">
        <f t="shared" si="94"/>
        <v>3.0828016603142694</v>
      </c>
      <c r="GG16">
        <v>2000</v>
      </c>
      <c r="GH16">
        <f t="shared" si="29"/>
        <v>85.989746892016797</v>
      </c>
      <c r="GI16">
        <v>80.023879026559996</v>
      </c>
      <c r="GJ16">
        <v>77.184608301930098</v>
      </c>
      <c r="GK16">
        <v>91.283881544968807</v>
      </c>
      <c r="GL16">
        <v>100</v>
      </c>
      <c r="GM16">
        <v>100</v>
      </c>
      <c r="GN16">
        <v>93.374270584177225</v>
      </c>
      <c r="GP16">
        <v>79.303569488047899</v>
      </c>
      <c r="GR16">
        <v>72.624641713041996</v>
      </c>
      <c r="GS16">
        <v>76.460726736891402</v>
      </c>
      <c r="GT16">
        <v>100</v>
      </c>
      <c r="GU16">
        <v>100</v>
      </c>
      <c r="GV16">
        <v>100</v>
      </c>
      <c r="GW16">
        <v>91.614013579838854</v>
      </c>
      <c r="GY16">
        <v>73.614709280728604</v>
      </c>
      <c r="GZ16">
        <v>100</v>
      </c>
      <c r="HA16">
        <v>100</v>
      </c>
      <c r="HB16">
        <v>100</v>
      </c>
      <c r="HC16">
        <v>91.824132527421213</v>
      </c>
      <c r="HD16">
        <v>59.790400309941802</v>
      </c>
      <c r="HE16">
        <v>52.188371772174399</v>
      </c>
      <c r="HF16">
        <v>57.238133311366198</v>
      </c>
      <c r="HG16">
        <v>100</v>
      </c>
      <c r="HH16">
        <v>91.599581422594653</v>
      </c>
      <c r="HI16">
        <v>67.46558420959181</v>
      </c>
      <c r="HJ16">
        <v>68.277352588513509</v>
      </c>
      <c r="HK16">
        <v>95.311952592585826</v>
      </c>
      <c r="HL16">
        <v>89.675484203346002</v>
      </c>
      <c r="HN16">
        <v>80.984535719167596</v>
      </c>
      <c r="HO16">
        <v>74.875685395239699</v>
      </c>
      <c r="HP16">
        <v>68.269209618047398</v>
      </c>
      <c r="HQ16">
        <v>99.11308870679089</v>
      </c>
      <c r="HR16">
        <v>89.659157656902494</v>
      </c>
      <c r="HS16">
        <v>99.720296747598297</v>
      </c>
      <c r="HU16">
        <v>100</v>
      </c>
      <c r="HV16">
        <v>100</v>
      </c>
      <c r="HW16">
        <v>100</v>
      </c>
      <c r="HY16">
        <v>99.979999920156757</v>
      </c>
      <c r="HZ16">
        <v>83.104679840859205</v>
      </c>
      <c r="IB16">
        <v>97.183870255845633</v>
      </c>
      <c r="IC16">
        <v>100</v>
      </c>
      <c r="ID16">
        <v>100</v>
      </c>
      <c r="IE16">
        <v>67.988932952407097</v>
      </c>
      <c r="IG16">
        <v>100</v>
      </c>
      <c r="II16">
        <v>53.1639903738699</v>
      </c>
      <c r="IJ16">
        <v>85.7273394232339</v>
      </c>
      <c r="IK16">
        <v>100</v>
      </c>
      <c r="IL16">
        <v>63.914076663675203</v>
      </c>
      <c r="IM16">
        <v>100</v>
      </c>
      <c r="IN16">
        <v>100</v>
      </c>
      <c r="IO16">
        <v>99.401752093604856</v>
      </c>
      <c r="IP16">
        <v>76.452909750588105</v>
      </c>
      <c r="IQ16">
        <v>83.608625800342793</v>
      </c>
      <c r="IR16">
        <v>71.280025561001906</v>
      </c>
      <c r="IS16">
        <v>64.862819503090293</v>
      </c>
      <c r="IU16">
        <v>99.060860731467486</v>
      </c>
      <c r="IV16">
        <v>68.305612811253198</v>
      </c>
      <c r="IW16">
        <v>100</v>
      </c>
      <c r="IY16">
        <v>70.8715494466134</v>
      </c>
      <c r="IZ16">
        <v>100</v>
      </c>
      <c r="JB16">
        <v>58.766537048894598</v>
      </c>
      <c r="JC16">
        <v>75.355769900476801</v>
      </c>
      <c r="JD16">
        <v>59.717909730486198</v>
      </c>
      <c r="JE16">
        <v>99.245495659361609</v>
      </c>
      <c r="JF16">
        <v>58.513260522125499</v>
      </c>
      <c r="JG16">
        <v>78.675712709537095</v>
      </c>
      <c r="JH16">
        <v>93.533946443694546</v>
      </c>
      <c r="JI16">
        <v>86.844403481916402</v>
      </c>
      <c r="JJ16">
        <v>100</v>
      </c>
      <c r="JK16">
        <v>100</v>
      </c>
      <c r="JL16">
        <v>92.585826706864523</v>
      </c>
      <c r="JM16">
        <v>98.978182781802715</v>
      </c>
      <c r="JO16">
        <v>54.4526419304961</v>
      </c>
      <c r="JP16">
        <v>82.342892935629806</v>
      </c>
      <c r="JQ16">
        <v>89.823871776514295</v>
      </c>
      <c r="JR16">
        <v>100</v>
      </c>
      <c r="JS16">
        <v>100</v>
      </c>
      <c r="JY16">
        <v>2000</v>
      </c>
      <c r="JZ16">
        <v>0.69150236070777527</v>
      </c>
      <c r="KA16">
        <v>1.9557683349949999</v>
      </c>
      <c r="KB16">
        <v>2.2106067019811011</v>
      </c>
      <c r="KC16">
        <v>1.2295252493401925</v>
      </c>
      <c r="KD16">
        <v>3.6571342670532372E-2</v>
      </c>
      <c r="KE16">
        <v>2.0925026475904818</v>
      </c>
      <c r="KF16">
        <v>0.30196978522698958</v>
      </c>
      <c r="KG16">
        <v>0.33713877856153052</v>
      </c>
      <c r="KH16">
        <v>0.14510126207899054</v>
      </c>
      <c r="KI16">
        <v>2.1751628795742448</v>
      </c>
      <c r="KJ16">
        <v>0.45996640420295237</v>
      </c>
      <c r="KK16">
        <v>8.6502071103207581E-2</v>
      </c>
      <c r="KL16">
        <v>0.22290645178251542</v>
      </c>
      <c r="KM16">
        <v>5.790908706575567E-2</v>
      </c>
      <c r="KN16">
        <v>0.44357972616189012</v>
      </c>
      <c r="KO16">
        <v>1.322984769298083</v>
      </c>
      <c r="KP16">
        <v>0.54049842272320647</v>
      </c>
      <c r="KQ16">
        <v>2.7720021450810672</v>
      </c>
      <c r="KR16">
        <v>0.13085606387130394</v>
      </c>
      <c r="KS16">
        <v>0.12877254481571759</v>
      </c>
      <c r="KT16">
        <v>0.36697571882479002</v>
      </c>
      <c r="KU16">
        <v>2.1868015288186085</v>
      </c>
      <c r="KV16">
        <v>2.02562126992335</v>
      </c>
      <c r="KW16">
        <v>2.1386078416730685</v>
      </c>
      <c r="KX16">
        <v>2.372361382116767E-2</v>
      </c>
      <c r="KY16">
        <v>1.0858565004536942</v>
      </c>
      <c r="KZ16">
        <v>2.3223572404395609</v>
      </c>
      <c r="LA16">
        <v>0.41687083950733955</v>
      </c>
      <c r="LB16">
        <v>2.8684622662720067</v>
      </c>
      <c r="LC16">
        <v>3.9570359766511243E-2</v>
      </c>
      <c r="LD16">
        <v>7.0337233609959887E-2</v>
      </c>
      <c r="LE16">
        <v>2.366110406654248</v>
      </c>
      <c r="LF16">
        <v>1.8981692395848373</v>
      </c>
      <c r="LG16">
        <v>1.8079262455516085</v>
      </c>
      <c r="LH16">
        <v>0.30303387814282579</v>
      </c>
      <c r="LI16">
        <v>3.4742529112386764</v>
      </c>
      <c r="LJ16">
        <v>0.14948407726171084</v>
      </c>
      <c r="LK16">
        <v>0.11081323648575506</v>
      </c>
      <c r="LL16">
        <v>3.6424950842397677E-2</v>
      </c>
      <c r="LM16">
        <v>1.6580843004194528</v>
      </c>
      <c r="LN16">
        <v>0.30230001323048622</v>
      </c>
      <c r="LO16">
        <v>0.48102314331996127</v>
      </c>
      <c r="LP16">
        <v>0.29730696606130219</v>
      </c>
      <c r="LQ16">
        <v>4.3942955102960379</v>
      </c>
      <c r="LR16">
        <v>0.1671796208950872</v>
      </c>
      <c r="LS16">
        <v>0.36473399714436255</v>
      </c>
      <c r="LT16">
        <v>0.99533980908162722</v>
      </c>
      <c r="LU16">
        <v>0.34813113453189654</v>
      </c>
      <c r="LV16">
        <v>0.60599213544784125</v>
      </c>
      <c r="LW16">
        <v>0.14670280578147912</v>
      </c>
      <c r="LX16">
        <v>0.12013465108370522</v>
      </c>
      <c r="LY16">
        <v>0.1855597356132245</v>
      </c>
      <c r="LZ16">
        <v>2.3371862005044854</v>
      </c>
      <c r="MA16">
        <v>1.2299540786128742</v>
      </c>
      <c r="MB16">
        <v>3.4183406676798887E-2</v>
      </c>
      <c r="MC16">
        <v>3.4395099245560763</v>
      </c>
      <c r="MD16">
        <v>0.77552848212796377</v>
      </c>
      <c r="ME16">
        <v>4.8135862907620917E-2</v>
      </c>
      <c r="MF16">
        <v>0.36609806858440391</v>
      </c>
      <c r="MG16">
        <v>0.18003482385821096</v>
      </c>
      <c r="MH16">
        <v>9.367371683986235E-2</v>
      </c>
      <c r="MI16">
        <v>0.40508811891344232</v>
      </c>
      <c r="MJ16">
        <v>1.0371170253317712</v>
      </c>
      <c r="MK16">
        <v>2.7037227588738459</v>
      </c>
      <c r="ML16">
        <v>0.15041038817636015</v>
      </c>
      <c r="MM16">
        <v>0.15973563220067108</v>
      </c>
      <c r="MN16">
        <v>0.8229345435172325</v>
      </c>
      <c r="MO16">
        <v>7.8456118259967636E-2</v>
      </c>
      <c r="MP16">
        <v>2.1452674839497226</v>
      </c>
      <c r="MQ16">
        <v>0.48715676614328152</v>
      </c>
      <c r="MR16">
        <v>0.92218692398978497</v>
      </c>
      <c r="MS16">
        <v>0.2738522970138727</v>
      </c>
      <c r="MT16">
        <v>1.0772570210533436</v>
      </c>
      <c r="MU16">
        <v>1.3233295640564842</v>
      </c>
      <c r="MV16">
        <v>7.8931799062483154E-2</v>
      </c>
      <c r="MW16">
        <v>2.640310848332494</v>
      </c>
      <c r="MX16">
        <v>3.4094414989644442</v>
      </c>
      <c r="MZ16">
        <v>0.18101267890547287</v>
      </c>
      <c r="NA16">
        <v>0.57984827014646412</v>
      </c>
      <c r="NB16">
        <v>0.19961822138412949</v>
      </c>
      <c r="NC16">
        <v>0.38920336411016143</v>
      </c>
      <c r="ND16">
        <v>5.7318887530970759E-2</v>
      </c>
      <c r="NE16">
        <v>2.9818807647854735</v>
      </c>
      <c r="NF16">
        <v>2.5038841005030283</v>
      </c>
      <c r="NG16">
        <v>3.2865120137089088</v>
      </c>
      <c r="NH16">
        <v>0.43130845671848711</v>
      </c>
      <c r="NI16">
        <v>3.9071662485122699E-2</v>
      </c>
      <c r="NJ16">
        <v>3.0828016603142695E-2</v>
      </c>
      <c r="NK16">
        <v>1</v>
      </c>
      <c r="OQ16" t="s">
        <v>253</v>
      </c>
      <c r="OS16" t="s">
        <v>15</v>
      </c>
      <c r="OT16" t="s">
        <v>283</v>
      </c>
      <c r="OU16" t="e">
        <v>#VALUE!</v>
      </c>
      <c r="OV16" t="e">
        <v>#VALUE!</v>
      </c>
      <c r="OW16" t="e">
        <v>#VALUE!</v>
      </c>
      <c r="OX16" t="e">
        <v>#VALUE!</v>
      </c>
      <c r="OY16" t="e">
        <v>#VALUE!</v>
      </c>
      <c r="OZ16" t="e">
        <v>#VALUE!</v>
      </c>
      <c r="PA16" t="e">
        <v>#VALUE!</v>
      </c>
      <c r="PB16" t="e">
        <v>#VALUE!</v>
      </c>
      <c r="PC16" t="e">
        <v>#VALUE!</v>
      </c>
      <c r="PD16">
        <v>0.43620138916753148</v>
      </c>
      <c r="PE16">
        <v>0.46613450843572002</v>
      </c>
      <c r="PF16">
        <v>0.47278053584923679</v>
      </c>
      <c r="PG16">
        <v>0.51988524765377908</v>
      </c>
      <c r="PH16">
        <v>0.46180972075107851</v>
      </c>
      <c r="PI16">
        <v>0.44357972616189012</v>
      </c>
      <c r="PJ16">
        <v>0.48002774216427735</v>
      </c>
      <c r="PK16">
        <v>0.52189022010831398</v>
      </c>
      <c r="PL16">
        <v>0.57243016613888875</v>
      </c>
      <c r="PM16">
        <v>0.59688487510273192</v>
      </c>
      <c r="PN16">
        <v>0.5979705452427112</v>
      </c>
      <c r="PO16">
        <v>0.61270030953726817</v>
      </c>
      <c r="PP16">
        <v>0.63834587270695153</v>
      </c>
      <c r="PQ16">
        <v>0.68185744237915624</v>
      </c>
      <c r="PR16">
        <v>0.6938970408095011</v>
      </c>
      <c r="PS16">
        <v>0.62670827833287834</v>
      </c>
      <c r="PT16">
        <v>0.60587470567822987</v>
      </c>
      <c r="PU16">
        <v>0.56190076100991193</v>
      </c>
      <c r="PX16" t="s">
        <v>266</v>
      </c>
      <c r="PY16" t="s">
        <v>267</v>
      </c>
      <c r="PZ16" t="s">
        <v>15</v>
      </c>
      <c r="QA16" t="s">
        <v>283</v>
      </c>
      <c r="QB16" t="e">
        <f t="shared" si="30"/>
        <v>#VALUE!</v>
      </c>
      <c r="QC16" t="e">
        <f t="shared" si="31"/>
        <v>#VALUE!</v>
      </c>
      <c r="QD16" t="e">
        <f t="shared" si="32"/>
        <v>#VALUE!</v>
      </c>
      <c r="QE16" t="e">
        <f t="shared" si="33"/>
        <v>#VALUE!</v>
      </c>
      <c r="QF16" t="e">
        <f t="shared" si="34"/>
        <v>#VALUE!</v>
      </c>
      <c r="QG16" t="e">
        <f t="shared" si="35"/>
        <v>#VALUE!</v>
      </c>
      <c r="QH16" t="e">
        <f t="shared" si="36"/>
        <v>#VALUE!</v>
      </c>
      <c r="QI16" t="e">
        <f t="shared" si="37"/>
        <v>#VALUE!</v>
      </c>
      <c r="QJ16" t="e">
        <f t="shared" si="38"/>
        <v>#VALUE!</v>
      </c>
      <c r="QK16">
        <f t="shared" si="39"/>
        <v>0.43620138916753148</v>
      </c>
      <c r="QL16">
        <f t="shared" si="40"/>
        <v>0.46613450843572002</v>
      </c>
      <c r="QM16">
        <f t="shared" si="41"/>
        <v>0.47278053584923679</v>
      </c>
      <c r="QN16">
        <f t="shared" si="42"/>
        <v>0.51988524765377908</v>
      </c>
      <c r="QO16">
        <f t="shared" si="43"/>
        <v>0.46180972075107851</v>
      </c>
      <c r="QP16">
        <f t="shared" si="44"/>
        <v>0.44357972616189012</v>
      </c>
      <c r="QQ16">
        <f t="shared" si="45"/>
        <v>0.48002774216427735</v>
      </c>
      <c r="QR16">
        <f t="shared" si="46"/>
        <v>0.52189022010831398</v>
      </c>
      <c r="QS16">
        <f t="shared" si="47"/>
        <v>0.57243016613888875</v>
      </c>
      <c r="QT16">
        <f t="shared" si="48"/>
        <v>0.59688487510273192</v>
      </c>
      <c r="QU16">
        <f t="shared" si="49"/>
        <v>0.5979705452427112</v>
      </c>
      <c r="QV16">
        <f t="shared" si="50"/>
        <v>0.61270030953726817</v>
      </c>
      <c r="QW16">
        <f t="shared" si="51"/>
        <v>0.63834587270695153</v>
      </c>
      <c r="QX16">
        <f t="shared" si="52"/>
        <v>0.68185744237915624</v>
      </c>
      <c r="QY16">
        <f t="shared" si="53"/>
        <v>0.6938970408095011</v>
      </c>
      <c r="QZ16">
        <f t="shared" si="54"/>
        <v>0.62670827833287834</v>
      </c>
      <c r="RA16">
        <f t="shared" si="55"/>
        <v>0.60587470567822987</v>
      </c>
      <c r="RB16">
        <f t="shared" si="56"/>
        <v>0.56190076100991193</v>
      </c>
      <c r="RG16" t="s">
        <v>266</v>
      </c>
      <c r="RH16" t="s">
        <v>267</v>
      </c>
      <c r="RI16" t="s">
        <v>15</v>
      </c>
      <c r="RJ16" t="s">
        <v>283</v>
      </c>
      <c r="RK16" t="s">
        <v>268</v>
      </c>
      <c r="RL16" t="s">
        <v>268</v>
      </c>
      <c r="RM16" t="s">
        <v>268</v>
      </c>
      <c r="RN16" t="s">
        <v>268</v>
      </c>
      <c r="RO16" t="s">
        <v>268</v>
      </c>
      <c r="RP16" t="s">
        <v>268</v>
      </c>
      <c r="RQ16" t="s">
        <v>268</v>
      </c>
      <c r="RR16" t="s">
        <v>268</v>
      </c>
      <c r="RS16" t="s">
        <v>268</v>
      </c>
      <c r="RT16">
        <v>4794.9372125132659</v>
      </c>
      <c r="RU16">
        <v>5268.8056736451181</v>
      </c>
      <c r="RV16">
        <v>5210.4302391096026</v>
      </c>
      <c r="RW16">
        <v>5650.332016486188</v>
      </c>
      <c r="RX16">
        <v>5135.473341390596</v>
      </c>
      <c r="RY16">
        <v>4919.6280687083427</v>
      </c>
      <c r="RZ16">
        <v>5245.4214194413798</v>
      </c>
      <c r="SA16">
        <v>6053.716037391102</v>
      </c>
      <c r="SB16">
        <v>7805.8814183310824</v>
      </c>
      <c r="SC16">
        <v>9365.7424680118711</v>
      </c>
      <c r="SD16">
        <v>10224.240585517933</v>
      </c>
      <c r="SE16">
        <v>11363.41844560555</v>
      </c>
      <c r="SF16">
        <v>13546.698722445397</v>
      </c>
      <c r="SG16">
        <v>15893.860562279242</v>
      </c>
      <c r="SH16">
        <v>14157.144161951026</v>
      </c>
      <c r="SI16">
        <v>13505.745863032269</v>
      </c>
      <c r="SJ16">
        <v>14539.184205718153</v>
      </c>
      <c r="SK16">
        <v>13235.977570174906</v>
      </c>
    </row>
    <row r="17" spans="1:505" x14ac:dyDescent="0.45">
      <c r="A17">
        <v>2001</v>
      </c>
      <c r="B17">
        <f t="shared" si="23"/>
        <v>72.409541125628962</v>
      </c>
      <c r="C17">
        <v>61.719626601970845</v>
      </c>
      <c r="D17">
        <v>136.73400200443726</v>
      </c>
      <c r="E17">
        <v>189.01746332530425</v>
      </c>
      <c r="F17">
        <v>117.76171591671209</v>
      </c>
      <c r="G17">
        <v>3.6534419438186077</v>
      </c>
      <c r="H17">
        <v>127.06501503060537</v>
      </c>
      <c r="J17">
        <v>25.350943435678623</v>
      </c>
      <c r="K17">
        <v>16.036809742590048</v>
      </c>
      <c r="L17">
        <v>172.40118189285735</v>
      </c>
      <c r="M17">
        <v>34.763155660290089</v>
      </c>
      <c r="N17">
        <v>9.6373775647994382</v>
      </c>
      <c r="O17">
        <v>21.721515230877348</v>
      </c>
      <c r="P17">
        <v>6.0109338797360792</v>
      </c>
      <c r="Q17">
        <v>42.600096351746096</v>
      </c>
      <c r="S17">
        <v>45.540555034245692</v>
      </c>
      <c r="T17">
        <v>184.00814289298572</v>
      </c>
      <c r="V17">
        <v>12.455839980553156</v>
      </c>
      <c r="W17">
        <v>30.552325217752784</v>
      </c>
      <c r="X17">
        <v>130.96574035941265</v>
      </c>
      <c r="Y17">
        <v>64.986327192280797</v>
      </c>
      <c r="Z17">
        <v>93.745291635731633</v>
      </c>
      <c r="AA17">
        <v>2.5043599263733127</v>
      </c>
      <c r="AB17">
        <v>90.206572445810636</v>
      </c>
      <c r="AC17">
        <v>158.59580027124932</v>
      </c>
      <c r="AD17">
        <v>28.780466641074018</v>
      </c>
      <c r="AE17">
        <v>260.86797371011392</v>
      </c>
      <c r="AF17">
        <v>3.6959157040041801</v>
      </c>
      <c r="AG17">
        <v>6.836468616944507</v>
      </c>
      <c r="AH17">
        <v>162.95553245078833</v>
      </c>
      <c r="AI17">
        <v>140.6060194954851</v>
      </c>
      <c r="AJ17">
        <v>78.948064516370991</v>
      </c>
      <c r="AK17">
        <v>31.067065701960288</v>
      </c>
      <c r="AL17">
        <v>257.86520041502337</v>
      </c>
      <c r="AM17">
        <v>15.815945444091451</v>
      </c>
      <c r="AO17">
        <v>3.6768027597743647</v>
      </c>
      <c r="AP17">
        <v>151.37245803898867</v>
      </c>
      <c r="AQ17">
        <v>32.564017310500915</v>
      </c>
      <c r="AS17">
        <v>30.204080503355495</v>
      </c>
      <c r="AT17">
        <v>354.41075349569468</v>
      </c>
      <c r="AV17">
        <v>35.095716582396221</v>
      </c>
      <c r="AW17">
        <v>100.70997024618369</v>
      </c>
      <c r="AX17">
        <v>34.703648972670003</v>
      </c>
      <c r="AY17">
        <v>50.556864831902587</v>
      </c>
      <c r="BA17">
        <v>12.23332148763059</v>
      </c>
      <c r="BC17">
        <v>91.99080080153179</v>
      </c>
      <c r="BD17">
        <v>104.5296063982704</v>
      </c>
      <c r="BE17">
        <v>3.2168515738847887</v>
      </c>
      <c r="BF17">
        <v>203.50131189180763</v>
      </c>
      <c r="BG17">
        <v>77.572570045849048</v>
      </c>
      <c r="BH17">
        <v>4.6502770322377067</v>
      </c>
      <c r="BI17">
        <v>36.563909872843958</v>
      </c>
      <c r="BJ17">
        <v>14.93699358948963</v>
      </c>
      <c r="BK17">
        <v>8.7604269983883558</v>
      </c>
      <c r="BL17">
        <v>35.437265450709695</v>
      </c>
      <c r="BM17">
        <v>72.122229541996987</v>
      </c>
      <c r="BO17">
        <v>16.826855047473739</v>
      </c>
      <c r="BP17">
        <v>17.383701478333759</v>
      </c>
      <c r="BQ17">
        <v>79.099782068601939</v>
      </c>
      <c r="BS17">
        <v>140.25757944240479</v>
      </c>
      <c r="BT17">
        <v>50.931187529111362</v>
      </c>
      <c r="BV17">
        <v>18.428373145066928</v>
      </c>
      <c r="BW17">
        <v>88.996231991288724</v>
      </c>
      <c r="BX17">
        <v>60.396140083941738</v>
      </c>
      <c r="BY17">
        <v>7.666091343044469</v>
      </c>
      <c r="BZ17">
        <v>101.04422215718228</v>
      </c>
      <c r="CA17">
        <v>157.82966330667426</v>
      </c>
      <c r="CC17">
        <v>15.745880469902895</v>
      </c>
      <c r="CD17">
        <v>63.471329412631405</v>
      </c>
      <c r="CE17">
        <v>20.320387435397951</v>
      </c>
      <c r="CF17">
        <v>24.205277026970965</v>
      </c>
      <c r="CG17">
        <v>7.1223449726828019</v>
      </c>
      <c r="CI17">
        <v>105.13159762323471</v>
      </c>
      <c r="CJ17">
        <v>251.33362958767904</v>
      </c>
      <c r="CK17">
        <v>45.082480892695138</v>
      </c>
      <c r="CL17">
        <v>4.1078862791301392</v>
      </c>
      <c r="CM17">
        <v>3.4617205945703367</v>
      </c>
      <c r="CR17">
        <f t="shared" si="65"/>
        <v>61.719626601970845</v>
      </c>
      <c r="CS17">
        <f t="shared" si="0"/>
        <v>136.73400200443726</v>
      </c>
      <c r="CT17">
        <f t="shared" si="1"/>
        <v>189.01746332530425</v>
      </c>
      <c r="CU17">
        <f t="shared" si="100"/>
        <v>117.76171591671209</v>
      </c>
      <c r="CV17">
        <f t="shared" si="66"/>
        <v>3.6534419438186077</v>
      </c>
      <c r="CW17">
        <f t="shared" si="2"/>
        <v>127.06501503060537</v>
      </c>
      <c r="CY17">
        <f t="shared" si="3"/>
        <v>25.350943435678623</v>
      </c>
      <c r="CZ17">
        <f t="shared" ref="CZ17:CZ28" si="104">GQ17*KH17</f>
        <v>16.036809742590048</v>
      </c>
      <c r="DA17">
        <f t="shared" si="4"/>
        <v>172.40118189285735</v>
      </c>
      <c r="DB17">
        <f t="shared" si="24"/>
        <v>34.763155660290089</v>
      </c>
      <c r="DC17">
        <f t="shared" si="78"/>
        <v>9.6373775647994382</v>
      </c>
      <c r="DD17">
        <f t="shared" si="74"/>
        <v>21.721515230877348</v>
      </c>
      <c r="DE17">
        <f t="shared" si="85"/>
        <v>6.0109338797360792</v>
      </c>
      <c r="DF17">
        <f t="shared" si="92"/>
        <v>42.600096351746096</v>
      </c>
      <c r="DH17">
        <f t="shared" si="79"/>
        <v>45.540555034245692</v>
      </c>
      <c r="DI17">
        <f t="shared" si="5"/>
        <v>184.00814289298572</v>
      </c>
      <c r="DK17">
        <f t="shared" si="81"/>
        <v>12.455839980553156</v>
      </c>
      <c r="DL17">
        <f t="shared" si="86"/>
        <v>30.552325217752784</v>
      </c>
      <c r="DM17">
        <f t="shared" si="25"/>
        <v>130.96574035941265</v>
      </c>
      <c r="DN17">
        <f t="shared" si="6"/>
        <v>64.986327192280797</v>
      </c>
      <c r="DO17">
        <f t="shared" si="7"/>
        <v>93.745291635731633</v>
      </c>
      <c r="DP17">
        <f t="shared" si="87"/>
        <v>2.5043599263733127</v>
      </c>
      <c r="DQ17">
        <f t="shared" si="62"/>
        <v>90.206572445810636</v>
      </c>
      <c r="DR17">
        <f t="shared" si="8"/>
        <v>158.59580027124932</v>
      </c>
      <c r="DS17">
        <f t="shared" si="72"/>
        <v>28.780466641074018</v>
      </c>
      <c r="DT17">
        <f t="shared" si="77"/>
        <v>260.86797371011392</v>
      </c>
      <c r="DU17">
        <f t="shared" si="26"/>
        <v>3.6959157040041801</v>
      </c>
      <c r="DV17">
        <f t="shared" ref="DV17:DV28" si="105">HM17*LD17</f>
        <v>6.836468616944507</v>
      </c>
      <c r="DW17">
        <f t="shared" si="9"/>
        <v>162.95553245078833</v>
      </c>
      <c r="DX17">
        <f t="shared" si="27"/>
        <v>140.6060194954851</v>
      </c>
      <c r="DY17">
        <f t="shared" si="10"/>
        <v>78.948064516370991</v>
      </c>
      <c r="DZ17">
        <f t="shared" si="88"/>
        <v>31.067065701960288</v>
      </c>
      <c r="EA17">
        <f t="shared" si="11"/>
        <v>257.86520041502337</v>
      </c>
      <c r="EB17">
        <f t="shared" si="63"/>
        <v>15.815945444091451</v>
      </c>
      <c r="ED17">
        <f t="shared" si="67"/>
        <v>3.6768027597743647</v>
      </c>
      <c r="EE17">
        <f t="shared" si="82"/>
        <v>151.37245803898867</v>
      </c>
      <c r="EF17">
        <f t="shared" si="101"/>
        <v>32.564017310500915</v>
      </c>
      <c r="EH17">
        <f t="shared" si="102"/>
        <v>30.204080503355495</v>
      </c>
      <c r="EI17">
        <f t="shared" si="99"/>
        <v>354.41075349569468</v>
      </c>
      <c r="EK17">
        <f t="shared" si="12"/>
        <v>35.095716582396221</v>
      </c>
      <c r="EL17">
        <f t="shared" si="89"/>
        <v>100.70997024618369</v>
      </c>
      <c r="EM17">
        <f t="shared" si="90"/>
        <v>34.703648972670003</v>
      </c>
      <c r="EN17">
        <f t="shared" si="57"/>
        <v>50.556864831902587</v>
      </c>
      <c r="EP17">
        <f t="shared" si="58"/>
        <v>12.23332148763059</v>
      </c>
      <c r="ER17">
        <f t="shared" si="13"/>
        <v>91.99080080153179</v>
      </c>
      <c r="ES17">
        <f t="shared" si="59"/>
        <v>104.5296063982704</v>
      </c>
      <c r="ET17">
        <f t="shared" si="83"/>
        <v>3.2168515738847887</v>
      </c>
      <c r="EU17">
        <f t="shared" si="14"/>
        <v>203.50131189180763</v>
      </c>
      <c r="EV17">
        <f t="shared" si="93"/>
        <v>77.572570045849048</v>
      </c>
      <c r="EW17">
        <f t="shared" si="64"/>
        <v>4.6502770322377067</v>
      </c>
      <c r="EX17">
        <f t="shared" si="75"/>
        <v>36.563909872843958</v>
      </c>
      <c r="EY17">
        <f t="shared" si="73"/>
        <v>14.93699358948963</v>
      </c>
      <c r="EZ17">
        <f t="shared" si="60"/>
        <v>8.7604269983883558</v>
      </c>
      <c r="FA17">
        <f t="shared" si="68"/>
        <v>35.437265450709695</v>
      </c>
      <c r="FB17">
        <f t="shared" si="69"/>
        <v>72.122229541996987</v>
      </c>
      <c r="FD17">
        <f t="shared" si="95"/>
        <v>16.826855047473739</v>
      </c>
      <c r="FE17">
        <f t="shared" si="84"/>
        <v>17.383701478333759</v>
      </c>
      <c r="FF17">
        <f t="shared" si="96"/>
        <v>79.099782068601939</v>
      </c>
      <c r="FH17">
        <f t="shared" si="15"/>
        <v>140.25757944240479</v>
      </c>
      <c r="FI17">
        <f t="shared" si="80"/>
        <v>50.931187529111362</v>
      </c>
      <c r="FK17">
        <f t="shared" si="16"/>
        <v>18.428373145066928</v>
      </c>
      <c r="FL17">
        <f t="shared" si="17"/>
        <v>88.996231991288724</v>
      </c>
      <c r="FM17">
        <f t="shared" si="18"/>
        <v>60.396140083941738</v>
      </c>
      <c r="FN17">
        <f t="shared" si="70"/>
        <v>7.666091343044469</v>
      </c>
      <c r="FO17">
        <f t="shared" si="19"/>
        <v>101.04422215718228</v>
      </c>
      <c r="FP17">
        <f t="shared" si="20"/>
        <v>157.82966330667426</v>
      </c>
      <c r="FR17">
        <f t="shared" si="28"/>
        <v>15.745880469902895</v>
      </c>
      <c r="FS17">
        <f t="shared" si="91"/>
        <v>63.471329412631405</v>
      </c>
      <c r="FT17">
        <f t="shared" si="97"/>
        <v>20.320387435397951</v>
      </c>
      <c r="FU17">
        <f t="shared" si="61"/>
        <v>24.205277026970965</v>
      </c>
      <c r="FV17">
        <f t="shared" si="98"/>
        <v>7.1223449726828019</v>
      </c>
      <c r="FX17">
        <f t="shared" si="21"/>
        <v>105.13159762323471</v>
      </c>
      <c r="FY17">
        <f t="shared" si="22"/>
        <v>251.33362958767904</v>
      </c>
      <c r="FZ17">
        <f t="shared" si="71"/>
        <v>45.082480892695138</v>
      </c>
      <c r="GA17">
        <f t="shared" si="103"/>
        <v>4.1078862791301392</v>
      </c>
      <c r="GB17">
        <f t="shared" si="94"/>
        <v>3.4617205945703367</v>
      </c>
      <c r="GG17">
        <v>2001</v>
      </c>
      <c r="GH17">
        <f t="shared" si="29"/>
        <v>83.695053450572857</v>
      </c>
      <c r="GI17">
        <v>94.053748144232785</v>
      </c>
      <c r="GJ17">
        <v>76.552394999065498</v>
      </c>
      <c r="GK17">
        <v>84.339667300234694</v>
      </c>
      <c r="GL17">
        <v>100</v>
      </c>
      <c r="GM17">
        <v>99.161827332737928</v>
      </c>
      <c r="GN17">
        <v>60.051351880002201</v>
      </c>
      <c r="GP17">
        <v>88.0274876988382</v>
      </c>
      <c r="GQ17">
        <v>99.291050201272597</v>
      </c>
      <c r="GR17">
        <v>79.517000995228898</v>
      </c>
      <c r="GS17">
        <v>82.657756299989401</v>
      </c>
      <c r="GT17">
        <v>100</v>
      </c>
      <c r="GU17">
        <v>99.07027158877429</v>
      </c>
      <c r="GV17">
        <v>100</v>
      </c>
      <c r="GW17">
        <v>88.745071607064105</v>
      </c>
      <c r="GY17">
        <v>75.459890996155195</v>
      </c>
      <c r="GZ17">
        <v>65.3856845458576</v>
      </c>
      <c r="HB17">
        <v>99.297686595389678</v>
      </c>
      <c r="HC17">
        <v>74.207272867349403</v>
      </c>
      <c r="HD17">
        <v>57.443574948509401</v>
      </c>
      <c r="HE17">
        <v>31.522928437097207</v>
      </c>
      <c r="HF17">
        <v>43.2461691301217</v>
      </c>
      <c r="HG17">
        <v>100</v>
      </c>
      <c r="HH17">
        <v>78.617235780510896</v>
      </c>
      <c r="HI17">
        <v>68.688614513054006</v>
      </c>
      <c r="HJ17">
        <v>59.667095850748503</v>
      </c>
      <c r="HK17">
        <v>99.720065923285603</v>
      </c>
      <c r="HL17">
        <v>90.347279739691672</v>
      </c>
      <c r="HM17">
        <v>99.874558750398677</v>
      </c>
      <c r="HN17">
        <v>63.091584921949398</v>
      </c>
      <c r="HO17">
        <v>75.6640141977051</v>
      </c>
      <c r="HP17">
        <v>42.287119705256103</v>
      </c>
      <c r="HQ17">
        <v>100</v>
      </c>
      <c r="HR17">
        <v>83.251767004514306</v>
      </c>
      <c r="HS17">
        <v>100</v>
      </c>
      <c r="HU17">
        <v>100</v>
      </c>
      <c r="HV17">
        <v>100</v>
      </c>
      <c r="HW17">
        <v>99.596183279426782</v>
      </c>
      <c r="HY17">
        <v>93.494666197668224</v>
      </c>
      <c r="HZ17">
        <v>80.382102891751998</v>
      </c>
      <c r="IB17">
        <v>97.95432900370092</v>
      </c>
      <c r="IC17">
        <v>99.84688658915438</v>
      </c>
      <c r="ID17">
        <v>100</v>
      </c>
      <c r="IE17">
        <v>78.569444622096299</v>
      </c>
      <c r="IG17">
        <v>100</v>
      </c>
      <c r="II17">
        <v>37.8125643730368</v>
      </c>
      <c r="IJ17">
        <v>82.2762555417725</v>
      </c>
      <c r="IK17">
        <v>99.919360892433858</v>
      </c>
      <c r="IL17">
        <v>57.684815170723503</v>
      </c>
      <c r="IM17">
        <v>100</v>
      </c>
      <c r="IN17">
        <v>99.509316069020613</v>
      </c>
      <c r="IO17">
        <v>98.741741305048535</v>
      </c>
      <c r="IP17">
        <v>82.383332246976806</v>
      </c>
      <c r="IQ17">
        <v>100</v>
      </c>
      <c r="IR17">
        <v>77.739257965179405</v>
      </c>
      <c r="IS17">
        <v>67.1918801511368</v>
      </c>
      <c r="IU17">
        <v>99.945453096709613</v>
      </c>
      <c r="IV17">
        <v>90.440316061171742</v>
      </c>
      <c r="IW17">
        <v>100</v>
      </c>
      <c r="IY17">
        <v>71.0309710117983</v>
      </c>
      <c r="IZ17">
        <v>97.50066931728405</v>
      </c>
      <c r="JB17">
        <v>75.091285947138005</v>
      </c>
      <c r="JC17">
        <v>86.421324200645898</v>
      </c>
      <c r="JD17">
        <v>43.068733612779504</v>
      </c>
      <c r="JE17">
        <v>100</v>
      </c>
      <c r="JF17">
        <v>40.9408402237529</v>
      </c>
      <c r="JG17">
        <v>44.751360518289601</v>
      </c>
      <c r="JH17">
        <v>93.369814848271901</v>
      </c>
      <c r="JI17">
        <v>90.886009048289978</v>
      </c>
      <c r="JJ17">
        <v>100</v>
      </c>
      <c r="JK17">
        <v>98.471910890362267</v>
      </c>
      <c r="JL17">
        <v>84.785195967647198</v>
      </c>
      <c r="JM17">
        <v>99.685438087072114</v>
      </c>
      <c r="JO17">
        <v>42.105197158545799</v>
      </c>
      <c r="JP17">
        <v>73.682287450187502</v>
      </c>
      <c r="JQ17">
        <v>100</v>
      </c>
      <c r="JR17">
        <v>100</v>
      </c>
      <c r="JS17">
        <v>100</v>
      </c>
      <c r="JY17">
        <v>2001</v>
      </c>
      <c r="JZ17">
        <v>0.65621655510552224</v>
      </c>
      <c r="KA17">
        <v>1.7861492381277739</v>
      </c>
      <c r="KB17">
        <v>2.2411454701668982</v>
      </c>
      <c r="KC17">
        <v>1.177617159167121</v>
      </c>
      <c r="KD17">
        <v>3.6843229316049893E-2</v>
      </c>
      <c r="KE17">
        <v>2.115939292832465</v>
      </c>
      <c r="KF17">
        <v>0.28626369562751569</v>
      </c>
      <c r="KG17">
        <v>0.28798894638922212</v>
      </c>
      <c r="KH17">
        <v>0.16151314453902824</v>
      </c>
      <c r="KI17">
        <v>2.1681046786862801</v>
      </c>
      <c r="KJ17">
        <v>0.42056737584461323</v>
      </c>
      <c r="KK17">
        <v>9.6373775647994375E-2</v>
      </c>
      <c r="KL17">
        <v>0.21925361546438543</v>
      </c>
      <c r="KM17">
        <v>6.0109338797360794E-2</v>
      </c>
      <c r="KN17">
        <v>0.48002774216427735</v>
      </c>
      <c r="KO17">
        <v>1.3784634218252403</v>
      </c>
      <c r="KP17">
        <v>0.60350676939840875</v>
      </c>
      <c r="KQ17">
        <v>2.8141961680302274</v>
      </c>
      <c r="KR17">
        <v>0.17421836971515356</v>
      </c>
      <c r="KS17">
        <v>0.12543937736744284</v>
      </c>
      <c r="KT17">
        <v>0.41171604934690381</v>
      </c>
      <c r="KU17">
        <v>2.2799023298394325</v>
      </c>
      <c r="KV17">
        <v>2.0615574254770941</v>
      </c>
      <c r="KW17">
        <v>2.1677131991429137</v>
      </c>
      <c r="KX17">
        <v>2.5043599263733129E-2</v>
      </c>
      <c r="KY17">
        <v>1.1474147055698531</v>
      </c>
      <c r="KZ17">
        <v>2.3089095826952342</v>
      </c>
      <c r="LA17">
        <v>0.48235071995234335</v>
      </c>
      <c r="LB17">
        <v>2.6160028204433696</v>
      </c>
      <c r="LC17">
        <v>4.0907880288735224E-2</v>
      </c>
      <c r="LD17">
        <v>6.8450551396475809E-2</v>
      </c>
      <c r="LE17">
        <v>2.5828410025264166</v>
      </c>
      <c r="LF17">
        <v>1.8582944744127745</v>
      </c>
      <c r="LG17">
        <v>1.8669529886793896</v>
      </c>
      <c r="LH17">
        <v>0.31067065701960289</v>
      </c>
      <c r="LI17">
        <v>3.097414141384419</v>
      </c>
      <c r="LJ17">
        <v>0.1581594544409145</v>
      </c>
      <c r="LK17">
        <v>0.13644017227114394</v>
      </c>
      <c r="LL17">
        <v>3.6768027597743648E-2</v>
      </c>
      <c r="LM17">
        <v>1.5137245803898867</v>
      </c>
      <c r="LN17">
        <v>0.32696049425046136</v>
      </c>
      <c r="LO17">
        <v>0.48073250537468037</v>
      </c>
      <c r="LP17">
        <v>0.32305672325197082</v>
      </c>
      <c r="LQ17">
        <v>4.4090754128810028</v>
      </c>
      <c r="LR17">
        <v>0.16618150409499072</v>
      </c>
      <c r="LS17">
        <v>0.35828652944037043</v>
      </c>
      <c r="LT17">
        <v>1.0086440718034673</v>
      </c>
      <c r="LU17">
        <v>0.34703648972670004</v>
      </c>
      <c r="LV17">
        <v>0.64346725466969057</v>
      </c>
      <c r="LW17">
        <v>0.17475302785777908</v>
      </c>
      <c r="LX17">
        <v>0.1223332148763059</v>
      </c>
      <c r="LY17">
        <v>0.16786297578618639</v>
      </c>
      <c r="LZ17">
        <v>2.4328104249689066</v>
      </c>
      <c r="MA17">
        <v>1.2704711184285684</v>
      </c>
      <c r="MB17">
        <v>3.2194477077849053E-2</v>
      </c>
      <c r="MC17">
        <v>3.527814231345404</v>
      </c>
      <c r="MD17">
        <v>0.77572570045849043</v>
      </c>
      <c r="ME17">
        <v>4.6732077115395211E-2</v>
      </c>
      <c r="MF17">
        <v>0.37029841067806341</v>
      </c>
      <c r="MG17">
        <v>0.18131086934806243</v>
      </c>
      <c r="MH17">
        <v>8.7604269983883556E-2</v>
      </c>
      <c r="MI17">
        <v>0.45584774511975129</v>
      </c>
      <c r="MJ17">
        <v>1.0733771607487421</v>
      </c>
      <c r="MK17">
        <v>2.601791750645484</v>
      </c>
      <c r="ML17">
        <v>0.16836038585158716</v>
      </c>
      <c r="MM17">
        <v>0.19221186120773642</v>
      </c>
      <c r="MN17">
        <v>0.79099782068601943</v>
      </c>
      <c r="MO17">
        <v>0.14961340974335272</v>
      </c>
      <c r="MP17">
        <v>1.9745975233691777</v>
      </c>
      <c r="MQ17">
        <v>0.52236756819968555</v>
      </c>
      <c r="MR17">
        <v>0.95899882193837183</v>
      </c>
      <c r="MS17">
        <v>0.2454129385670655</v>
      </c>
      <c r="MT17">
        <v>1.0297948199065385</v>
      </c>
      <c r="MU17">
        <v>1.4023198505660446</v>
      </c>
      <c r="MV17">
        <v>7.6660913430444691E-2</v>
      </c>
      <c r="MW17">
        <v>2.4680544318325648</v>
      </c>
      <c r="MX17">
        <v>3.5268126260020694</v>
      </c>
      <c r="MZ17">
        <v>0.17324867308824971</v>
      </c>
      <c r="NA17">
        <v>0.63471329412631405</v>
      </c>
      <c r="NB17">
        <v>0.20635719619600443</v>
      </c>
      <c r="NC17">
        <v>0.28548942714253261</v>
      </c>
      <c r="ND17">
        <v>7.1448198546929756E-2</v>
      </c>
      <c r="NE17">
        <v>2.842554412232714</v>
      </c>
      <c r="NF17">
        <v>2.4968793573716086</v>
      </c>
      <c r="NG17">
        <v>3.4110454260474978</v>
      </c>
      <c r="NH17">
        <v>0.45082480892695137</v>
      </c>
      <c r="NI17">
        <v>4.1078862791301393E-2</v>
      </c>
      <c r="NJ17">
        <v>3.4617205945703368E-2</v>
      </c>
      <c r="NK17">
        <v>1</v>
      </c>
      <c r="OQ17" t="s">
        <v>254</v>
      </c>
      <c r="OS17" t="s">
        <v>16</v>
      </c>
      <c r="OT17" t="s">
        <v>284</v>
      </c>
      <c r="OU17">
        <v>0.8807117356443277</v>
      </c>
      <c r="OV17">
        <v>0.9099155137157553</v>
      </c>
      <c r="OW17">
        <v>0.959607410975169</v>
      </c>
      <c r="OX17">
        <v>0.98752437032951523</v>
      </c>
      <c r="OY17">
        <v>1.0737605550878346</v>
      </c>
      <c r="OZ17">
        <v>1.061320168386588</v>
      </c>
      <c r="PA17">
        <v>1.1645247220743813</v>
      </c>
      <c r="PB17">
        <v>1.126151628360508</v>
      </c>
      <c r="PC17">
        <v>1.160549541387345</v>
      </c>
      <c r="PD17">
        <v>1.3734843452977632</v>
      </c>
      <c r="PE17">
        <v>1.3243541262460352</v>
      </c>
      <c r="PF17">
        <v>1.2978649208576243</v>
      </c>
      <c r="PG17">
        <v>1.4028985950230168</v>
      </c>
      <c r="PH17">
        <v>1.3900355337674359</v>
      </c>
      <c r="PI17">
        <v>1.322984769298083</v>
      </c>
      <c r="PJ17">
        <v>1.3784634218252403</v>
      </c>
      <c r="PK17">
        <v>1.411453522407798</v>
      </c>
      <c r="PL17">
        <v>1.4881802871760301</v>
      </c>
      <c r="PM17">
        <v>1.525233276026726</v>
      </c>
      <c r="PN17">
        <v>1.4811170538234593</v>
      </c>
      <c r="PO17">
        <v>1.4649696242447419</v>
      </c>
      <c r="PP17">
        <v>1.4789970472671079</v>
      </c>
      <c r="PQ17">
        <v>1.5182853417655713</v>
      </c>
      <c r="PR17">
        <v>1.5736316866585256</v>
      </c>
      <c r="PS17">
        <v>1.4300718141370672</v>
      </c>
      <c r="PT17">
        <v>1.343243726605561</v>
      </c>
      <c r="PU17">
        <v>1.2290498571015935</v>
      </c>
      <c r="PX17" t="s">
        <v>266</v>
      </c>
      <c r="PY17" t="s">
        <v>267</v>
      </c>
      <c r="PZ17" t="s">
        <v>16</v>
      </c>
      <c r="QA17" t="s">
        <v>284</v>
      </c>
      <c r="QB17">
        <f t="shared" si="30"/>
        <v>0.8807117356443277</v>
      </c>
      <c r="QC17">
        <f t="shared" si="31"/>
        <v>0.9099155137157553</v>
      </c>
      <c r="QD17">
        <f t="shared" si="32"/>
        <v>0.959607410975169</v>
      </c>
      <c r="QE17">
        <f t="shared" si="33"/>
        <v>0.98752437032951523</v>
      </c>
      <c r="QF17">
        <f t="shared" si="34"/>
        <v>1.0737605550878346</v>
      </c>
      <c r="QG17">
        <f t="shared" si="35"/>
        <v>1.061320168386588</v>
      </c>
      <c r="QH17">
        <f t="shared" si="36"/>
        <v>1.1645247220743813</v>
      </c>
      <c r="QI17">
        <f t="shared" si="37"/>
        <v>1.126151628360508</v>
      </c>
      <c r="QJ17">
        <f t="shared" si="38"/>
        <v>1.160549541387345</v>
      </c>
      <c r="QK17">
        <f t="shared" si="39"/>
        <v>1.3734843452977632</v>
      </c>
      <c r="QL17">
        <f t="shared" si="40"/>
        <v>1.3243541262460352</v>
      </c>
      <c r="QM17">
        <f t="shared" si="41"/>
        <v>1.2978649208576243</v>
      </c>
      <c r="QN17">
        <f t="shared" si="42"/>
        <v>1.4028985950230168</v>
      </c>
      <c r="QO17">
        <f t="shared" si="43"/>
        <v>1.3900355337674359</v>
      </c>
      <c r="QP17">
        <f t="shared" si="44"/>
        <v>1.322984769298083</v>
      </c>
      <c r="QQ17">
        <f t="shared" si="45"/>
        <v>1.3784634218252403</v>
      </c>
      <c r="QR17">
        <f t="shared" si="46"/>
        <v>1.411453522407798</v>
      </c>
      <c r="QS17">
        <f t="shared" si="47"/>
        <v>1.4881802871760301</v>
      </c>
      <c r="QT17">
        <f t="shared" si="48"/>
        <v>1.525233276026726</v>
      </c>
      <c r="QU17">
        <f t="shared" si="49"/>
        <v>1.4811170538234593</v>
      </c>
      <c r="QV17">
        <f t="shared" si="50"/>
        <v>1.4649696242447419</v>
      </c>
      <c r="QW17">
        <f t="shared" si="51"/>
        <v>1.4789970472671079</v>
      </c>
      <c r="QX17">
        <f t="shared" si="52"/>
        <v>1.5182853417655713</v>
      </c>
      <c r="QY17">
        <f t="shared" si="53"/>
        <v>1.5736316866585256</v>
      </c>
      <c r="QZ17">
        <f t="shared" si="54"/>
        <v>1.4300718141370672</v>
      </c>
      <c r="RA17">
        <f t="shared" si="55"/>
        <v>1.343243726605561</v>
      </c>
      <c r="RB17">
        <f t="shared" si="56"/>
        <v>1.2290498571015935</v>
      </c>
      <c r="RG17" t="s">
        <v>266</v>
      </c>
      <c r="RH17" t="s">
        <v>267</v>
      </c>
      <c r="RI17" t="s">
        <v>16</v>
      </c>
      <c r="RJ17" t="s">
        <v>284</v>
      </c>
      <c r="RK17">
        <v>5642.63147635102</v>
      </c>
      <c r="RL17">
        <v>6690.57797489323</v>
      </c>
      <c r="RM17">
        <v>7645.6297671171096</v>
      </c>
      <c r="RN17">
        <v>8038.9142422416699</v>
      </c>
      <c r="RO17">
        <v>9641.5752730129298</v>
      </c>
      <c r="RP17">
        <v>9696.0995933236209</v>
      </c>
      <c r="RQ17">
        <v>11310.0719239521</v>
      </c>
      <c r="RR17">
        <v>10526.141769674699</v>
      </c>
      <c r="RS17">
        <v>11617.6927784249</v>
      </c>
      <c r="RT17">
        <v>15098.006016535801</v>
      </c>
      <c r="RU17">
        <v>14969.4227910669</v>
      </c>
      <c r="RV17">
        <v>14303.5385705316</v>
      </c>
      <c r="RW17">
        <v>15247.293288500799</v>
      </c>
      <c r="RX17">
        <v>15457.6443640866</v>
      </c>
      <c r="RY17">
        <v>14672.882058494</v>
      </c>
      <c r="RZ17">
        <v>15062.9243346608</v>
      </c>
      <c r="SA17">
        <v>16372.291519199</v>
      </c>
      <c r="SB17">
        <v>20293.407891392399</v>
      </c>
      <c r="SC17">
        <v>23932.491277232901</v>
      </c>
      <c r="SD17">
        <v>25324.486655873701</v>
      </c>
      <c r="SE17">
        <v>27169.992557971698</v>
      </c>
      <c r="SF17">
        <v>31386.632650653399</v>
      </c>
      <c r="SG17">
        <v>35390.704883376296</v>
      </c>
      <c r="SH17">
        <v>32105.8159000782</v>
      </c>
      <c r="SI17">
        <v>30818.463957423501</v>
      </c>
      <c r="SJ17">
        <v>32233.839424657301</v>
      </c>
      <c r="SK17">
        <v>28951.155559898601</v>
      </c>
    </row>
    <row r="18" spans="1:505" x14ac:dyDescent="0.45">
      <c r="A18">
        <v>2002</v>
      </c>
      <c r="B18">
        <f t="shared" si="23"/>
        <v>69.94463259411333</v>
      </c>
      <c r="C18">
        <v>21.716747134829284</v>
      </c>
      <c r="D18">
        <v>137.07121005253723</v>
      </c>
      <c r="E18">
        <v>191.17918844360207</v>
      </c>
      <c r="F18">
        <v>112.95508790848257</v>
      </c>
      <c r="G18">
        <v>3.453685394230896</v>
      </c>
      <c r="H18">
        <v>58.046455169844386</v>
      </c>
      <c r="J18">
        <v>22.728450718383929</v>
      </c>
      <c r="K18">
        <v>17.996615825882749</v>
      </c>
      <c r="L18">
        <v>137.27677986915981</v>
      </c>
      <c r="M18">
        <v>30.546295549074514</v>
      </c>
      <c r="N18">
        <v>9.9012758266177734</v>
      </c>
      <c r="O18">
        <v>20.213032718226781</v>
      </c>
      <c r="P18">
        <v>6.129188722038335</v>
      </c>
      <c r="Q18">
        <v>52.189022010831401</v>
      </c>
      <c r="S18">
        <v>60.922862812354388</v>
      </c>
      <c r="T18">
        <v>163.17952376936267</v>
      </c>
      <c r="U18">
        <v>18.827954681398396</v>
      </c>
      <c r="V18">
        <v>10.433373569976045</v>
      </c>
      <c r="W18">
        <v>40.45091677318824</v>
      </c>
      <c r="X18">
        <v>111.79461455828448</v>
      </c>
      <c r="Y18">
        <v>42.761270287730241</v>
      </c>
      <c r="Z18">
        <v>114.17910457666301</v>
      </c>
      <c r="AA18">
        <v>2.6680623488933946</v>
      </c>
      <c r="AB18">
        <v>90.385138305767484</v>
      </c>
      <c r="AC18">
        <v>185.35918633447926</v>
      </c>
      <c r="AD18">
        <v>47.655980660784699</v>
      </c>
      <c r="AE18">
        <v>274.73991890568004</v>
      </c>
      <c r="AF18">
        <v>3.965726683686198</v>
      </c>
      <c r="AG18">
        <v>7.4837770728024404</v>
      </c>
      <c r="AH18">
        <v>151.19029558433351</v>
      </c>
      <c r="AI18">
        <v>148.49100318550842</v>
      </c>
      <c r="AJ18">
        <v>58.924788900972096</v>
      </c>
      <c r="AK18">
        <v>31.005356452696208</v>
      </c>
      <c r="AL18">
        <v>264.82581184169658</v>
      </c>
      <c r="AM18">
        <v>15.236572593282293</v>
      </c>
      <c r="AO18">
        <v>3.4126130745054049</v>
      </c>
      <c r="AP18">
        <v>153.36240028873243</v>
      </c>
      <c r="AQ18">
        <v>35.62493886122035</v>
      </c>
      <c r="AS18">
        <v>35.751139119820493</v>
      </c>
      <c r="AT18">
        <v>377.95524731352157</v>
      </c>
      <c r="AV18">
        <v>34.953115274305127</v>
      </c>
      <c r="AW18">
        <v>102.10647318024033</v>
      </c>
      <c r="AX18">
        <v>34.117676955575909</v>
      </c>
      <c r="AY18">
        <v>49.169634128783699</v>
      </c>
      <c r="BA18">
        <v>12.187985680889749</v>
      </c>
      <c r="BC18">
        <v>53.065144651036391</v>
      </c>
      <c r="BD18">
        <v>126.16022670878955</v>
      </c>
      <c r="BE18">
        <v>3.9609757690852834</v>
      </c>
      <c r="BF18">
        <v>214.05230740522973</v>
      </c>
      <c r="BG18">
        <v>74.235643953575831</v>
      </c>
      <c r="BH18">
        <v>4.309287808187543</v>
      </c>
      <c r="BI18">
        <v>35.115532626283354</v>
      </c>
      <c r="BJ18">
        <v>16.660359430266105</v>
      </c>
      <c r="BK18">
        <v>8.5587421260975098</v>
      </c>
      <c r="BL18">
        <v>38.809708131667101</v>
      </c>
      <c r="BM18">
        <v>68.86866667963902</v>
      </c>
      <c r="BO18">
        <v>18.318512974980059</v>
      </c>
      <c r="BP18">
        <v>17.583532532236163</v>
      </c>
      <c r="BQ18">
        <v>74.515367410526352</v>
      </c>
      <c r="BS18">
        <v>174.03494876471169</v>
      </c>
      <c r="BT18">
        <v>56.250765327187324</v>
      </c>
      <c r="BV18">
        <v>19.767778889138928</v>
      </c>
      <c r="BW18">
        <v>101.30860214581976</v>
      </c>
      <c r="BX18">
        <v>41.530491582855461</v>
      </c>
      <c r="BY18">
        <v>7.5273931639634251</v>
      </c>
      <c r="BZ18">
        <v>83.099552996290711</v>
      </c>
      <c r="CA18">
        <v>115.94263736779304</v>
      </c>
      <c r="CC18">
        <v>16.313801972542549</v>
      </c>
      <c r="CD18">
        <v>60.595159763285309</v>
      </c>
      <c r="CE18">
        <v>20.225353042333541</v>
      </c>
      <c r="CF18">
        <v>30.88459001182402</v>
      </c>
      <c r="CG18">
        <v>7.581945103974788</v>
      </c>
      <c r="CI18">
        <v>90.970148100153764</v>
      </c>
      <c r="CJ18">
        <v>262.10593132858838</v>
      </c>
      <c r="CK18">
        <v>31.518127199912655</v>
      </c>
      <c r="CL18">
        <v>4.1131247194281944</v>
      </c>
      <c r="CM18">
        <v>3.2268509384451938</v>
      </c>
      <c r="CR18">
        <f t="shared" si="65"/>
        <v>21.716747134829284</v>
      </c>
      <c r="CS18">
        <f t="shared" si="0"/>
        <v>137.07121005253723</v>
      </c>
      <c r="CT18">
        <f t="shared" si="1"/>
        <v>191.17918844360207</v>
      </c>
      <c r="CU18">
        <f t="shared" si="100"/>
        <v>112.95508790848257</v>
      </c>
      <c r="CV18">
        <f t="shared" si="66"/>
        <v>3.453685394230896</v>
      </c>
      <c r="CW18">
        <f t="shared" si="2"/>
        <v>58.046455169844386</v>
      </c>
      <c r="CY18">
        <f t="shared" si="3"/>
        <v>22.728450718383929</v>
      </c>
      <c r="CZ18">
        <f t="shared" si="104"/>
        <v>17.996615825882749</v>
      </c>
      <c r="DA18">
        <f t="shared" si="4"/>
        <v>137.27677986915981</v>
      </c>
      <c r="DB18">
        <f t="shared" si="24"/>
        <v>30.546295549074514</v>
      </c>
      <c r="DC18">
        <f t="shared" si="78"/>
        <v>9.9012758266177734</v>
      </c>
      <c r="DD18">
        <f t="shared" si="74"/>
        <v>20.213032718226781</v>
      </c>
      <c r="DE18">
        <f t="shared" si="85"/>
        <v>6.129188722038335</v>
      </c>
      <c r="DF18">
        <f t="shared" si="92"/>
        <v>52.189022010831401</v>
      </c>
      <c r="DH18">
        <f t="shared" si="79"/>
        <v>60.922862812354388</v>
      </c>
      <c r="DI18">
        <f t="shared" si="5"/>
        <v>163.17952376936267</v>
      </c>
      <c r="DJ18">
        <f t="shared" si="76"/>
        <v>18.827954681398396</v>
      </c>
      <c r="DK18">
        <f t="shared" si="81"/>
        <v>10.433373569976045</v>
      </c>
      <c r="DL18">
        <f t="shared" si="86"/>
        <v>40.45091677318824</v>
      </c>
      <c r="DM18">
        <f t="shared" si="25"/>
        <v>111.79461455828448</v>
      </c>
      <c r="DN18">
        <f t="shared" si="6"/>
        <v>42.761270287730241</v>
      </c>
      <c r="DO18">
        <f t="shared" si="7"/>
        <v>114.17910457666301</v>
      </c>
      <c r="DP18">
        <f t="shared" si="87"/>
        <v>2.6680623488933946</v>
      </c>
      <c r="DQ18">
        <f t="shared" si="62"/>
        <v>90.385138305767484</v>
      </c>
      <c r="DR18">
        <f t="shared" si="8"/>
        <v>185.35918633447926</v>
      </c>
      <c r="DS18">
        <f t="shared" si="72"/>
        <v>47.655980660784699</v>
      </c>
      <c r="DT18">
        <f t="shared" si="77"/>
        <v>274.73991890568004</v>
      </c>
      <c r="DU18">
        <f t="shared" si="26"/>
        <v>3.965726683686198</v>
      </c>
      <c r="DV18">
        <f t="shared" si="105"/>
        <v>7.4837770728024404</v>
      </c>
      <c r="DW18">
        <f t="shared" si="9"/>
        <v>151.19029558433351</v>
      </c>
      <c r="DX18">
        <f t="shared" si="27"/>
        <v>148.49100318550842</v>
      </c>
      <c r="DY18">
        <f t="shared" si="10"/>
        <v>58.924788900972096</v>
      </c>
      <c r="DZ18">
        <f t="shared" si="88"/>
        <v>31.005356452696208</v>
      </c>
      <c r="EA18">
        <f t="shared" si="11"/>
        <v>264.82581184169658</v>
      </c>
      <c r="EB18">
        <f t="shared" si="63"/>
        <v>15.236572593282293</v>
      </c>
      <c r="ED18">
        <f t="shared" si="67"/>
        <v>3.4126130745054049</v>
      </c>
      <c r="EE18">
        <f t="shared" si="82"/>
        <v>153.36240028873243</v>
      </c>
      <c r="EF18">
        <f t="shared" si="101"/>
        <v>35.62493886122035</v>
      </c>
      <c r="EH18">
        <f t="shared" si="102"/>
        <v>35.751139119820493</v>
      </c>
      <c r="EI18">
        <f t="shared" si="99"/>
        <v>377.95524731352157</v>
      </c>
      <c r="EK18">
        <f t="shared" si="12"/>
        <v>34.953115274305127</v>
      </c>
      <c r="EL18">
        <f t="shared" si="89"/>
        <v>102.10647318024033</v>
      </c>
      <c r="EM18">
        <f t="shared" si="90"/>
        <v>34.117676955575909</v>
      </c>
      <c r="EN18">
        <f t="shared" si="57"/>
        <v>49.169634128783699</v>
      </c>
      <c r="EP18">
        <f t="shared" si="58"/>
        <v>12.187985680889749</v>
      </c>
      <c r="ER18">
        <f t="shared" si="13"/>
        <v>53.065144651036391</v>
      </c>
      <c r="ES18">
        <f t="shared" si="59"/>
        <v>126.16022670878955</v>
      </c>
      <c r="ET18">
        <f t="shared" si="83"/>
        <v>3.9609757690852834</v>
      </c>
      <c r="EU18">
        <f t="shared" si="14"/>
        <v>214.05230740522973</v>
      </c>
      <c r="EV18">
        <f t="shared" si="93"/>
        <v>74.235643953575831</v>
      </c>
      <c r="EW18">
        <f t="shared" si="64"/>
        <v>4.309287808187543</v>
      </c>
      <c r="EX18">
        <f t="shared" si="75"/>
        <v>35.115532626283354</v>
      </c>
      <c r="EY18">
        <f t="shared" si="73"/>
        <v>16.660359430266105</v>
      </c>
      <c r="EZ18">
        <f t="shared" si="60"/>
        <v>8.5587421260975098</v>
      </c>
      <c r="FA18">
        <f t="shared" si="68"/>
        <v>38.809708131667101</v>
      </c>
      <c r="FB18">
        <f t="shared" si="69"/>
        <v>68.86866667963902</v>
      </c>
      <c r="FD18">
        <f t="shared" si="95"/>
        <v>18.318512974980059</v>
      </c>
      <c r="FE18">
        <f t="shared" si="84"/>
        <v>17.583532532236163</v>
      </c>
      <c r="FF18">
        <f t="shared" si="96"/>
        <v>74.515367410526352</v>
      </c>
      <c r="FH18">
        <f t="shared" si="15"/>
        <v>174.03494876471169</v>
      </c>
      <c r="FI18">
        <f t="shared" si="80"/>
        <v>56.250765327187324</v>
      </c>
      <c r="FK18">
        <f t="shared" si="16"/>
        <v>19.767778889138928</v>
      </c>
      <c r="FL18">
        <f t="shared" si="17"/>
        <v>101.30860214581976</v>
      </c>
      <c r="FM18">
        <f t="shared" si="18"/>
        <v>41.530491582855461</v>
      </c>
      <c r="FN18">
        <f t="shared" si="70"/>
        <v>7.5273931639634251</v>
      </c>
      <c r="FO18">
        <f t="shared" si="19"/>
        <v>83.099552996290711</v>
      </c>
      <c r="FP18">
        <f t="shared" si="20"/>
        <v>115.94263736779304</v>
      </c>
      <c r="FR18">
        <f t="shared" si="28"/>
        <v>16.313801972542549</v>
      </c>
      <c r="FS18">
        <f t="shared" si="91"/>
        <v>60.595159763285309</v>
      </c>
      <c r="FT18">
        <f t="shared" si="97"/>
        <v>20.225353042333541</v>
      </c>
      <c r="FU18">
        <f t="shared" si="61"/>
        <v>30.88459001182402</v>
      </c>
      <c r="FV18">
        <f t="shared" si="98"/>
        <v>7.581945103974788</v>
      </c>
      <c r="FX18">
        <f t="shared" si="21"/>
        <v>90.970148100153764</v>
      </c>
      <c r="FY18">
        <f t="shared" si="22"/>
        <v>262.10593132858838</v>
      </c>
      <c r="FZ18">
        <f t="shared" si="71"/>
        <v>31.518127199912655</v>
      </c>
      <c r="GA18">
        <f t="shared" si="103"/>
        <v>4.1131247194281944</v>
      </c>
      <c r="GB18">
        <f t="shared" si="94"/>
        <v>3.2268509384451938</v>
      </c>
      <c r="GG18">
        <v>2002</v>
      </c>
      <c r="GH18">
        <f t="shared" si="29"/>
        <v>84.735818610397075</v>
      </c>
      <c r="GI18">
        <v>97.668336727348077</v>
      </c>
      <c r="GJ18">
        <v>79.174643229924499</v>
      </c>
      <c r="GK18">
        <v>84.155055007886602</v>
      </c>
      <c r="GL18">
        <v>100</v>
      </c>
      <c r="GM18">
        <v>100</v>
      </c>
      <c r="GN18">
        <v>26.876360724625101</v>
      </c>
      <c r="GP18">
        <v>93.501287107712983</v>
      </c>
      <c r="GQ18">
        <v>100</v>
      </c>
      <c r="GR18">
        <v>65.887461381156299</v>
      </c>
      <c r="GS18">
        <v>79.381505879974597</v>
      </c>
      <c r="GT18">
        <v>100</v>
      </c>
      <c r="GU18">
        <v>99.528994638605823</v>
      </c>
      <c r="GV18">
        <v>100</v>
      </c>
      <c r="GW18">
        <v>100</v>
      </c>
      <c r="GY18">
        <v>88.203897196751498</v>
      </c>
      <c r="GZ18">
        <v>56.963319589047401</v>
      </c>
      <c r="HA18">
        <v>100</v>
      </c>
      <c r="HB18">
        <v>100</v>
      </c>
      <c r="HC18">
        <v>88.391781623654794</v>
      </c>
      <c r="HD18">
        <v>48.325675095363103</v>
      </c>
      <c r="HE18">
        <v>20.432895141675203</v>
      </c>
      <c r="HF18">
        <v>52.546039099421399</v>
      </c>
      <c r="HG18">
        <v>100</v>
      </c>
      <c r="HH18">
        <v>74.302470573044502</v>
      </c>
      <c r="HI18">
        <v>87.1686281312912</v>
      </c>
      <c r="HJ18">
        <v>83.118289340462695</v>
      </c>
      <c r="HK18">
        <v>99.601579729125106</v>
      </c>
      <c r="HL18">
        <v>98.671708523282305</v>
      </c>
      <c r="HM18">
        <v>96.501858279758736</v>
      </c>
      <c r="HN18">
        <v>53.896720819365903</v>
      </c>
      <c r="HO18">
        <v>93.452393857306348</v>
      </c>
      <c r="HP18">
        <v>30.793303273379706</v>
      </c>
      <c r="HQ18">
        <v>100</v>
      </c>
      <c r="HR18">
        <v>95.135781397431614</v>
      </c>
      <c r="HS18">
        <v>97.522060268189122</v>
      </c>
      <c r="HU18">
        <v>100</v>
      </c>
      <c r="HV18">
        <v>100</v>
      </c>
      <c r="HW18">
        <v>100</v>
      </c>
      <c r="HY18">
        <v>100</v>
      </c>
      <c r="HZ18">
        <v>82.8277972240613</v>
      </c>
      <c r="IB18">
        <v>97.289797692365241</v>
      </c>
      <c r="IC18">
        <v>100</v>
      </c>
      <c r="ID18">
        <v>100</v>
      </c>
      <c r="IE18">
        <v>80.261939094903596</v>
      </c>
      <c r="IG18">
        <v>100</v>
      </c>
      <c r="II18">
        <v>21.359869843551905</v>
      </c>
      <c r="IJ18">
        <v>86.723992818869206</v>
      </c>
      <c r="IK18">
        <v>100</v>
      </c>
      <c r="IL18">
        <v>57.660336549901402</v>
      </c>
      <c r="IM18">
        <v>99.790632655069587</v>
      </c>
      <c r="IN18">
        <v>100</v>
      </c>
      <c r="IO18">
        <v>98.718402093171946</v>
      </c>
      <c r="IP18">
        <v>93.849121002634305</v>
      </c>
      <c r="IQ18">
        <v>99.271192430057781</v>
      </c>
      <c r="IR18">
        <v>86.623584799025906</v>
      </c>
      <c r="IS18">
        <v>62.011398398934801</v>
      </c>
      <c r="IU18">
        <v>100</v>
      </c>
      <c r="IV18">
        <v>85.8765533389453</v>
      </c>
      <c r="IW18">
        <v>99.863326863422856</v>
      </c>
      <c r="IY18">
        <v>91.690536234816875</v>
      </c>
      <c r="IZ18">
        <v>100</v>
      </c>
      <c r="JB18">
        <v>91.049245430911441</v>
      </c>
      <c r="JC18">
        <v>91.933234684968227</v>
      </c>
      <c r="JD18">
        <v>28.304941258262502</v>
      </c>
      <c r="JE18">
        <v>100</v>
      </c>
      <c r="JF18">
        <v>32.596068173637207</v>
      </c>
      <c r="JG18">
        <v>32.534941405378206</v>
      </c>
      <c r="JH18">
        <v>95.53215315777129</v>
      </c>
      <c r="JI18">
        <v>90.280816529723722</v>
      </c>
      <c r="JJ18">
        <v>99.704487848495248</v>
      </c>
      <c r="JK18">
        <v>100</v>
      </c>
      <c r="JL18">
        <v>97.882046417289146</v>
      </c>
      <c r="JM18">
        <v>100</v>
      </c>
      <c r="JO18">
        <v>35.645050197279403</v>
      </c>
      <c r="JP18">
        <v>79.660432395934691</v>
      </c>
      <c r="JQ18">
        <v>100</v>
      </c>
      <c r="JR18">
        <v>100</v>
      </c>
      <c r="JS18">
        <v>99.24990643580756</v>
      </c>
      <c r="JY18">
        <v>2002</v>
      </c>
      <c r="JZ18">
        <v>0.22235197058238002</v>
      </c>
      <c r="KA18">
        <v>1.7312513762074069</v>
      </c>
      <c r="KB18">
        <v>2.271749313522351</v>
      </c>
      <c r="KC18">
        <v>1.1295508790848257</v>
      </c>
      <c r="KD18">
        <v>3.4536853942308959E-2</v>
      </c>
      <c r="KE18">
        <v>2.1597587472719142</v>
      </c>
      <c r="KF18">
        <v>0.26342453797722698</v>
      </c>
      <c r="KG18">
        <v>0.24308168819324247</v>
      </c>
      <c r="KH18">
        <v>0.1799661582588275</v>
      </c>
      <c r="KI18">
        <v>2.0835038562954975</v>
      </c>
      <c r="KJ18">
        <v>0.38480367952783273</v>
      </c>
      <c r="KK18">
        <v>9.9012758266177725E-2</v>
      </c>
      <c r="KL18">
        <v>0.20308687726246202</v>
      </c>
      <c r="KM18">
        <v>6.1291887220383354E-2</v>
      </c>
      <c r="KN18">
        <v>0.52189022010831398</v>
      </c>
      <c r="KO18">
        <v>1.411453522407798</v>
      </c>
      <c r="KP18">
        <v>0.69070488661580531</v>
      </c>
      <c r="KQ18">
        <v>2.864642105596984</v>
      </c>
      <c r="KR18">
        <v>0.18827954681398396</v>
      </c>
      <c r="KS18">
        <v>0.10433373569976044</v>
      </c>
      <c r="KT18">
        <v>0.45763210142562677</v>
      </c>
      <c r="KU18">
        <v>2.3133585684561142</v>
      </c>
      <c r="KV18">
        <v>2.0927661005078906</v>
      </c>
      <c r="KW18">
        <v>2.1729345643089637</v>
      </c>
      <c r="KX18">
        <v>2.6680623488933946E-2</v>
      </c>
      <c r="KY18">
        <v>1.2164486269257035</v>
      </c>
      <c r="KZ18">
        <v>2.1264437712074109</v>
      </c>
      <c r="LA18">
        <v>0.57335131700774022</v>
      </c>
      <c r="LB18">
        <v>2.7583891706623369</v>
      </c>
      <c r="LC18">
        <v>4.0191122085926546E-2</v>
      </c>
      <c r="LD18">
        <v>7.7550600643429918E-2</v>
      </c>
      <c r="LE18">
        <v>2.8051854228951263</v>
      </c>
      <c r="LF18">
        <v>1.5889480949224395</v>
      </c>
      <c r="LG18">
        <v>1.9135585545286915</v>
      </c>
      <c r="LH18">
        <v>0.31005356452696209</v>
      </c>
      <c r="LI18">
        <v>2.7836614988779194</v>
      </c>
      <c r="LJ18">
        <v>0.15623718932292016</v>
      </c>
      <c r="LK18">
        <v>0.14293868995434916</v>
      </c>
      <c r="LL18">
        <v>3.4126130745054051E-2</v>
      </c>
      <c r="LM18">
        <v>1.5336240028873243</v>
      </c>
      <c r="LN18">
        <v>0.35624938861220351</v>
      </c>
      <c r="LO18">
        <v>0.46868829989715544</v>
      </c>
      <c r="LP18">
        <v>0.35751139119820491</v>
      </c>
      <c r="LQ18">
        <v>4.5631449824881543</v>
      </c>
      <c r="LR18">
        <v>0.16907516687176227</v>
      </c>
      <c r="LS18">
        <v>0.35926804354993591</v>
      </c>
      <c r="LT18">
        <v>1.0210647318024033</v>
      </c>
      <c r="LU18">
        <v>0.3411767695557591</v>
      </c>
      <c r="LV18">
        <v>0.61261458025134896</v>
      </c>
      <c r="LW18">
        <v>0.18157901016717101</v>
      </c>
      <c r="LX18">
        <v>0.12187985680889749</v>
      </c>
      <c r="LY18">
        <v>0.14768165213733317</v>
      </c>
      <c r="LZ18">
        <v>2.4843383896861919</v>
      </c>
      <c r="MA18">
        <v>1.4547326824802271</v>
      </c>
      <c r="MB18">
        <v>3.9609757690852836E-2</v>
      </c>
      <c r="MC18">
        <v>3.7122972256670907</v>
      </c>
      <c r="MD18">
        <v>0.74391395242652059</v>
      </c>
      <c r="ME18">
        <v>4.3092878081875431E-2</v>
      </c>
      <c r="MF18">
        <v>0.35571415138122653</v>
      </c>
      <c r="MG18">
        <v>0.17752280737715653</v>
      </c>
      <c r="MH18">
        <v>8.6215768306879478E-2</v>
      </c>
      <c r="MI18">
        <v>0.44802703815258776</v>
      </c>
      <c r="MJ18">
        <v>1.110580771563797</v>
      </c>
      <c r="MK18">
        <v>2.5854911924678459</v>
      </c>
      <c r="ML18">
        <v>0.18318512974980061</v>
      </c>
      <c r="MM18">
        <v>0.20475358929271295</v>
      </c>
      <c r="MN18">
        <v>0.7461734928222109</v>
      </c>
      <c r="MO18">
        <v>0.1853434626323576</v>
      </c>
      <c r="MP18">
        <v>1.8980688292520518</v>
      </c>
      <c r="MQ18">
        <v>0.56250765327187324</v>
      </c>
      <c r="MR18">
        <v>1.0184923080692094</v>
      </c>
      <c r="MS18">
        <v>0.21711084804254424</v>
      </c>
      <c r="MT18">
        <v>1.1019801760808106</v>
      </c>
      <c r="MU18">
        <v>1.4672523501786914</v>
      </c>
      <c r="MV18">
        <v>7.5273931639634251E-2</v>
      </c>
      <c r="MW18">
        <v>2.549373518107295</v>
      </c>
      <c r="MX18">
        <v>3.5636344299248401</v>
      </c>
      <c r="MZ18">
        <v>0.18070064715433154</v>
      </c>
      <c r="NA18">
        <v>0.6077475655394966</v>
      </c>
      <c r="NB18">
        <v>0.20225353042333541</v>
      </c>
      <c r="NC18">
        <v>0.31552865047546452</v>
      </c>
      <c r="ND18">
        <v>7.5819451039747882E-2</v>
      </c>
      <c r="NE18">
        <v>2.6993489825710433</v>
      </c>
      <c r="NF18">
        <v>2.5521116563639188</v>
      </c>
      <c r="NG18">
        <v>3.2902900906418435</v>
      </c>
      <c r="NH18">
        <v>0.31518127199912654</v>
      </c>
      <c r="NI18">
        <v>4.113124719428194E-2</v>
      </c>
      <c r="NJ18">
        <v>3.2512382674458669E-2</v>
      </c>
      <c r="NK18">
        <v>1</v>
      </c>
      <c r="OQ18" t="s">
        <v>255</v>
      </c>
      <c r="OS18" t="s">
        <v>285</v>
      </c>
      <c r="OT18" t="s">
        <v>286</v>
      </c>
      <c r="OU18" t="e">
        <v>#VALUE!</v>
      </c>
      <c r="OV18" t="e">
        <v>#VALUE!</v>
      </c>
      <c r="OW18" t="e">
        <v>#VALUE!</v>
      </c>
      <c r="OX18" t="e">
        <v>#VALUE!</v>
      </c>
      <c r="OY18">
        <v>0.43450411374392373</v>
      </c>
      <c r="OZ18">
        <v>0.31384252885700376</v>
      </c>
      <c r="PA18">
        <v>0.34375965914880013</v>
      </c>
      <c r="PB18">
        <v>0.41896338142362444</v>
      </c>
      <c r="PC18">
        <v>0.45787722141316389</v>
      </c>
      <c r="PD18">
        <v>0.52445361146824354</v>
      </c>
      <c r="PE18">
        <v>0.57270885267359406</v>
      </c>
      <c r="PF18">
        <v>0.54263268019693156</v>
      </c>
      <c r="PG18">
        <v>0.5932290649420735</v>
      </c>
      <c r="PH18">
        <v>0.56592819170012743</v>
      </c>
      <c r="PI18">
        <v>0.54049842272320647</v>
      </c>
      <c r="PJ18">
        <v>0.60350676939840875</v>
      </c>
      <c r="PK18">
        <v>0.69070488661580531</v>
      </c>
      <c r="PL18">
        <v>0.71434286151136939</v>
      </c>
      <c r="PM18">
        <v>0.743585803746867</v>
      </c>
      <c r="PN18">
        <v>0.77889502929269039</v>
      </c>
      <c r="PO18">
        <v>0.81736059590900267</v>
      </c>
      <c r="PP18">
        <v>0.86392994600779649</v>
      </c>
      <c r="PQ18">
        <v>0.9716737986839652</v>
      </c>
      <c r="PR18">
        <v>0.96550018944011673</v>
      </c>
      <c r="PS18">
        <v>0.91711130051401013</v>
      </c>
      <c r="PT18">
        <v>0.90500665311258721</v>
      </c>
      <c r="PU18">
        <v>0.83758295872591992</v>
      </c>
      <c r="PX18" t="s">
        <v>266</v>
      </c>
      <c r="PY18" t="s">
        <v>267</v>
      </c>
      <c r="PZ18" t="s">
        <v>285</v>
      </c>
      <c r="QA18" t="s">
        <v>286</v>
      </c>
      <c r="QB18" t="e">
        <f t="shared" si="30"/>
        <v>#VALUE!</v>
      </c>
      <c r="QC18" t="e">
        <f t="shared" si="31"/>
        <v>#VALUE!</v>
      </c>
      <c r="QD18" t="e">
        <f t="shared" si="32"/>
        <v>#VALUE!</v>
      </c>
      <c r="QE18" t="e">
        <f t="shared" si="33"/>
        <v>#VALUE!</v>
      </c>
      <c r="QF18">
        <f t="shared" si="34"/>
        <v>0.43450411374392373</v>
      </c>
      <c r="QG18">
        <f t="shared" si="35"/>
        <v>0.31384252885700376</v>
      </c>
      <c r="QH18">
        <f t="shared" si="36"/>
        <v>0.34375965914880013</v>
      </c>
      <c r="QI18">
        <f t="shared" si="37"/>
        <v>0.41896338142362444</v>
      </c>
      <c r="QJ18">
        <f t="shared" si="38"/>
        <v>0.45787722141316389</v>
      </c>
      <c r="QK18">
        <f t="shared" si="39"/>
        <v>0.52445361146824354</v>
      </c>
      <c r="QL18">
        <f t="shared" si="40"/>
        <v>0.57270885267359406</v>
      </c>
      <c r="QM18">
        <f t="shared" si="41"/>
        <v>0.54263268019693156</v>
      </c>
      <c r="QN18">
        <f t="shared" si="42"/>
        <v>0.5932290649420735</v>
      </c>
      <c r="QO18">
        <f t="shared" si="43"/>
        <v>0.56592819170012743</v>
      </c>
      <c r="QP18">
        <f t="shared" si="44"/>
        <v>0.54049842272320647</v>
      </c>
      <c r="QQ18">
        <f t="shared" si="45"/>
        <v>0.60350676939840875</v>
      </c>
      <c r="QR18">
        <f t="shared" si="46"/>
        <v>0.69070488661580531</v>
      </c>
      <c r="QS18">
        <f t="shared" si="47"/>
        <v>0.71434286151136939</v>
      </c>
      <c r="QT18">
        <f t="shared" si="48"/>
        <v>0.743585803746867</v>
      </c>
      <c r="QU18">
        <f t="shared" si="49"/>
        <v>0.77889502929269039</v>
      </c>
      <c r="QV18">
        <f t="shared" si="50"/>
        <v>0.81736059590900267</v>
      </c>
      <c r="QW18">
        <f t="shared" si="51"/>
        <v>0.86392994600779649</v>
      </c>
      <c r="QX18">
        <f t="shared" si="52"/>
        <v>0.9716737986839652</v>
      </c>
      <c r="QY18">
        <f t="shared" si="53"/>
        <v>0.96550018944011673</v>
      </c>
      <c r="QZ18">
        <f t="shared" si="54"/>
        <v>0.91711130051401013</v>
      </c>
      <c r="RA18">
        <f t="shared" si="55"/>
        <v>0.90500665311258721</v>
      </c>
      <c r="RB18">
        <f t="shared" si="56"/>
        <v>0.83758295872591992</v>
      </c>
      <c r="RG18" t="s">
        <v>266</v>
      </c>
      <c r="RH18" t="s">
        <v>267</v>
      </c>
      <c r="RI18" t="s">
        <v>285</v>
      </c>
      <c r="RJ18" t="s">
        <v>286</v>
      </c>
      <c r="RK18" t="s">
        <v>268</v>
      </c>
      <c r="RL18" t="s">
        <v>268</v>
      </c>
      <c r="RM18" t="s">
        <v>268</v>
      </c>
      <c r="RN18" t="s">
        <v>268</v>
      </c>
      <c r="RO18">
        <v>3901.5254371614756</v>
      </c>
      <c r="RP18">
        <v>2867.2294252582356</v>
      </c>
      <c r="RQ18">
        <v>3338.6551576170446</v>
      </c>
      <c r="RR18">
        <v>3916.0516560169626</v>
      </c>
      <c r="RS18">
        <v>4583.5844993380979</v>
      </c>
      <c r="RT18">
        <v>5765.0484393579682</v>
      </c>
      <c r="RU18">
        <v>6473.4354520108027</v>
      </c>
      <c r="RV18">
        <v>5980.25830430715</v>
      </c>
      <c r="RW18">
        <v>6447.4635390781632</v>
      </c>
      <c r="RX18">
        <v>6293.3043871199279</v>
      </c>
      <c r="RY18">
        <v>5994.5282768654279</v>
      </c>
      <c r="RZ18">
        <v>6594.7174650937568</v>
      </c>
      <c r="SA18">
        <v>8011.8980737801576</v>
      </c>
      <c r="SB18">
        <v>9741.0583837682116</v>
      </c>
      <c r="SC18">
        <v>11667.632120120543</v>
      </c>
      <c r="SD18">
        <v>13317.729834201351</v>
      </c>
      <c r="SE18">
        <v>15159.14114565753</v>
      </c>
      <c r="SF18">
        <v>18333.945900264123</v>
      </c>
      <c r="SG18">
        <v>22649.379340081297</v>
      </c>
      <c r="SH18">
        <v>19698.492090914249</v>
      </c>
      <c r="SI18">
        <v>19764.015541339671</v>
      </c>
      <c r="SJ18">
        <v>21717.457939220199</v>
      </c>
      <c r="SK18">
        <v>19729.870511176348</v>
      </c>
    </row>
    <row r="19" spans="1:505" x14ac:dyDescent="0.45">
      <c r="A19">
        <v>2003</v>
      </c>
      <c r="B19">
        <f t="shared" si="23"/>
        <v>73.076490350498801</v>
      </c>
      <c r="C19">
        <v>24.050746884192417</v>
      </c>
      <c r="D19">
        <v>158.5331827114812</v>
      </c>
      <c r="E19">
        <v>223.94336759810804</v>
      </c>
      <c r="F19">
        <v>104.04958814042118</v>
      </c>
      <c r="H19">
        <v>84.561475302456117</v>
      </c>
      <c r="J19">
        <v>18.948947677599659</v>
      </c>
      <c r="K19">
        <v>19.595321550845178</v>
      </c>
      <c r="L19">
        <v>143.02865772520815</v>
      </c>
      <c r="M19">
        <v>27.271439599199159</v>
      </c>
      <c r="N19">
        <v>9.4500293275696396</v>
      </c>
      <c r="O19">
        <v>16.415032239887882</v>
      </c>
      <c r="P19">
        <v>6.3491114720607751</v>
      </c>
      <c r="Q19">
        <v>56.054060273439177</v>
      </c>
      <c r="S19">
        <v>71.335809773971775</v>
      </c>
      <c r="T19">
        <v>198.73819203375595</v>
      </c>
      <c r="U19">
        <v>17.896736946623907</v>
      </c>
      <c r="V19">
        <v>8.1879140492859275</v>
      </c>
      <c r="W19">
        <v>52.431266520040246</v>
      </c>
      <c r="X19">
        <v>144.853069194189</v>
      </c>
      <c r="Y19">
        <v>37.301819703041808</v>
      </c>
      <c r="Z19">
        <v>96.255480787910187</v>
      </c>
      <c r="AA19">
        <v>2.7373926189967506</v>
      </c>
      <c r="AB19">
        <v>108.40629254023112</v>
      </c>
      <c r="AC19">
        <v>157.49790648603442</v>
      </c>
      <c r="AD19">
        <v>60.551085294803208</v>
      </c>
      <c r="AE19">
        <v>286.32276475120733</v>
      </c>
      <c r="AF19">
        <v>3.8017762606585523</v>
      </c>
      <c r="AG19">
        <v>7.4826801973861086</v>
      </c>
      <c r="AH19">
        <v>232.6798000777645</v>
      </c>
      <c r="AI19">
        <v>126.74486134993509</v>
      </c>
      <c r="AJ19">
        <v>69.229305338212527</v>
      </c>
      <c r="AK19">
        <v>25.055378774514352</v>
      </c>
      <c r="AL19">
        <v>234.45916013402271</v>
      </c>
      <c r="AM19">
        <v>13.591295890149812</v>
      </c>
      <c r="AO19">
        <v>3.2023688958618095</v>
      </c>
      <c r="AP19">
        <v>161.71244602035006</v>
      </c>
      <c r="AQ19">
        <v>37.470239222405809</v>
      </c>
      <c r="AS19">
        <v>40.373847983286048</v>
      </c>
      <c r="AT19">
        <v>398.29064094642627</v>
      </c>
      <c r="AV19">
        <v>31.705854252848223</v>
      </c>
      <c r="AW19">
        <v>99.5180187196448</v>
      </c>
      <c r="AX19">
        <v>33.904481977745483</v>
      </c>
      <c r="AY19">
        <v>35.335622899704525</v>
      </c>
      <c r="AZ19">
        <v>20.453413240766157</v>
      </c>
      <c r="BA19">
        <v>12.627783227476396</v>
      </c>
      <c r="BC19">
        <v>55.467371463702229</v>
      </c>
      <c r="BD19">
        <v>155.18910509260547</v>
      </c>
      <c r="BE19">
        <v>3.7594311329993628</v>
      </c>
      <c r="BF19">
        <v>274.85303388414195</v>
      </c>
      <c r="BG19">
        <v>66.511809299430595</v>
      </c>
      <c r="BH19">
        <v>4.1191125879434543</v>
      </c>
      <c r="BI19">
        <v>31.292266851627794</v>
      </c>
      <c r="BJ19">
        <v>13.32856549954664</v>
      </c>
      <c r="BK19">
        <v>7.1903885961907976</v>
      </c>
      <c r="BL19">
        <v>37.162851056869236</v>
      </c>
      <c r="BM19">
        <v>94.305252487660056</v>
      </c>
      <c r="BO19">
        <v>20.349635463422889</v>
      </c>
      <c r="BP19">
        <v>21.280365410903769</v>
      </c>
      <c r="BQ19">
        <v>69.96346336073168</v>
      </c>
      <c r="BS19">
        <v>141.39011795608417</v>
      </c>
      <c r="BT19">
        <v>63.777236998160156</v>
      </c>
      <c r="BV19">
        <v>25.33608754433557</v>
      </c>
      <c r="BW19">
        <v>89.65266338188934</v>
      </c>
      <c r="BX19">
        <v>50.680960517634944</v>
      </c>
      <c r="BY19">
        <v>7.2360605607082338</v>
      </c>
      <c r="BZ19">
        <v>99.672043970895018</v>
      </c>
      <c r="CA19">
        <v>114.77679444762869</v>
      </c>
      <c r="CC19">
        <v>16.700261232350581</v>
      </c>
      <c r="CD19">
        <v>64.566341872616107</v>
      </c>
      <c r="CE19">
        <v>20.254400898961698</v>
      </c>
      <c r="CF19">
        <v>34.284835711967318</v>
      </c>
      <c r="CG19">
        <v>7.6891496268931423</v>
      </c>
      <c r="CI19">
        <v>85.434120120621898</v>
      </c>
      <c r="CJ19">
        <v>197.63383258870292</v>
      </c>
      <c r="CK19">
        <v>23.705130903229861</v>
      </c>
      <c r="CL19">
        <v>3.7955138988511457</v>
      </c>
      <c r="CM19">
        <v>3.1258859573808393</v>
      </c>
      <c r="CR19">
        <f t="shared" si="65"/>
        <v>24.050746884192417</v>
      </c>
      <c r="CS19">
        <f t="shared" si="0"/>
        <v>158.5331827114812</v>
      </c>
      <c r="CT19">
        <f t="shared" si="1"/>
        <v>223.94336759810804</v>
      </c>
      <c r="CU19">
        <f t="shared" si="100"/>
        <v>104.04958814042118</v>
      </c>
      <c r="CW19">
        <f t="shared" si="2"/>
        <v>84.561475302456117</v>
      </c>
      <c r="CY19">
        <f t="shared" si="3"/>
        <v>18.948947677599659</v>
      </c>
      <c r="CZ19">
        <f t="shared" si="104"/>
        <v>19.595321550845178</v>
      </c>
      <c r="DA19">
        <f t="shared" si="4"/>
        <v>143.02865772520815</v>
      </c>
      <c r="DB19">
        <f t="shared" si="24"/>
        <v>27.271439599199159</v>
      </c>
      <c r="DC19">
        <f t="shared" si="78"/>
        <v>9.4500293275696396</v>
      </c>
      <c r="DD19">
        <f t="shared" si="74"/>
        <v>16.415032239887882</v>
      </c>
      <c r="DE19">
        <f t="shared" si="85"/>
        <v>6.3491114720607751</v>
      </c>
      <c r="DF19">
        <f t="shared" si="92"/>
        <v>56.054060273439177</v>
      </c>
      <c r="DH19">
        <f t="shared" si="79"/>
        <v>71.335809773971775</v>
      </c>
      <c r="DI19">
        <f t="shared" si="5"/>
        <v>198.73819203375595</v>
      </c>
      <c r="DJ19">
        <f t="shared" si="76"/>
        <v>17.896736946623907</v>
      </c>
      <c r="DK19">
        <f t="shared" si="81"/>
        <v>8.1879140492859275</v>
      </c>
      <c r="DL19">
        <f t="shared" si="86"/>
        <v>52.431266520040246</v>
      </c>
      <c r="DM19">
        <f t="shared" si="25"/>
        <v>144.853069194189</v>
      </c>
      <c r="DN19">
        <f t="shared" si="6"/>
        <v>37.301819703041808</v>
      </c>
      <c r="DO19">
        <f t="shared" si="7"/>
        <v>96.255480787910187</v>
      </c>
      <c r="DP19">
        <f t="shared" si="87"/>
        <v>2.7373926189967506</v>
      </c>
      <c r="DQ19">
        <f t="shared" si="62"/>
        <v>108.40629254023112</v>
      </c>
      <c r="DR19">
        <f t="shared" si="8"/>
        <v>157.49790648603442</v>
      </c>
      <c r="DS19">
        <f t="shared" si="72"/>
        <v>60.551085294803208</v>
      </c>
      <c r="DT19">
        <f t="shared" si="77"/>
        <v>286.32276475120733</v>
      </c>
      <c r="DU19">
        <f t="shared" si="26"/>
        <v>3.8017762606585523</v>
      </c>
      <c r="DV19">
        <f t="shared" si="105"/>
        <v>7.4826801973861086</v>
      </c>
      <c r="DW19">
        <f t="shared" si="9"/>
        <v>232.6798000777645</v>
      </c>
      <c r="DX19">
        <f t="shared" si="27"/>
        <v>126.74486134993509</v>
      </c>
      <c r="DY19">
        <f t="shared" si="10"/>
        <v>69.229305338212527</v>
      </c>
      <c r="DZ19">
        <f t="shared" si="88"/>
        <v>25.055378774514352</v>
      </c>
      <c r="EA19">
        <f t="shared" si="11"/>
        <v>234.45916013402271</v>
      </c>
      <c r="EB19">
        <f t="shared" si="63"/>
        <v>13.591295890149812</v>
      </c>
      <c r="ED19">
        <f t="shared" si="67"/>
        <v>3.2023688958618095</v>
      </c>
      <c r="EE19">
        <f t="shared" si="82"/>
        <v>161.71244602035006</v>
      </c>
      <c r="EF19">
        <f t="shared" si="101"/>
        <v>37.470239222405809</v>
      </c>
      <c r="EH19">
        <f t="shared" si="102"/>
        <v>40.373847983286048</v>
      </c>
      <c r="EI19">
        <f t="shared" si="99"/>
        <v>398.29064094642627</v>
      </c>
      <c r="EK19">
        <f t="shared" si="12"/>
        <v>31.705854252848223</v>
      </c>
      <c r="EL19">
        <f t="shared" si="89"/>
        <v>99.5180187196448</v>
      </c>
      <c r="EM19">
        <f t="shared" si="90"/>
        <v>33.904481977745483</v>
      </c>
      <c r="EN19">
        <f t="shared" si="57"/>
        <v>35.335622899704525</v>
      </c>
      <c r="EO19">
        <f t="shared" ref="EO19:EO28" si="106">IF19*LW19</f>
        <v>20.453413240766157</v>
      </c>
      <c r="EP19">
        <f t="shared" si="58"/>
        <v>12.627783227476396</v>
      </c>
      <c r="ER19">
        <f t="shared" si="13"/>
        <v>55.467371463702229</v>
      </c>
      <c r="ES19">
        <f t="shared" si="59"/>
        <v>155.18910509260547</v>
      </c>
      <c r="ET19">
        <f t="shared" si="83"/>
        <v>3.7594311329993628</v>
      </c>
      <c r="EU19">
        <f t="shared" si="14"/>
        <v>274.85303388414195</v>
      </c>
      <c r="EV19">
        <f t="shared" si="93"/>
        <v>66.511809299430595</v>
      </c>
      <c r="EW19">
        <f t="shared" si="64"/>
        <v>4.1191125879434543</v>
      </c>
      <c r="EX19">
        <f t="shared" si="75"/>
        <v>31.292266851627794</v>
      </c>
      <c r="EY19">
        <f t="shared" si="73"/>
        <v>13.32856549954664</v>
      </c>
      <c r="EZ19">
        <f t="shared" si="60"/>
        <v>7.1903885961907976</v>
      </c>
      <c r="FA19">
        <f t="shared" si="68"/>
        <v>37.162851056869236</v>
      </c>
      <c r="FB19">
        <f t="shared" si="69"/>
        <v>94.305252487660056</v>
      </c>
      <c r="FD19">
        <f t="shared" si="95"/>
        <v>20.349635463422889</v>
      </c>
      <c r="FE19">
        <f t="shared" si="84"/>
        <v>21.280365410903769</v>
      </c>
      <c r="FF19">
        <f t="shared" si="96"/>
        <v>69.96346336073168</v>
      </c>
      <c r="FH19">
        <f t="shared" si="15"/>
        <v>141.39011795608417</v>
      </c>
      <c r="FI19">
        <f t="shared" si="80"/>
        <v>63.777236998160156</v>
      </c>
      <c r="FK19">
        <f t="shared" si="16"/>
        <v>25.33608754433557</v>
      </c>
      <c r="FL19">
        <f t="shared" si="17"/>
        <v>89.65266338188934</v>
      </c>
      <c r="FM19">
        <f t="shared" si="18"/>
        <v>50.680960517634944</v>
      </c>
      <c r="FN19">
        <f t="shared" si="70"/>
        <v>7.2360605607082338</v>
      </c>
      <c r="FO19">
        <f t="shared" si="19"/>
        <v>99.672043970895018</v>
      </c>
      <c r="FP19">
        <f t="shared" si="20"/>
        <v>114.77679444762869</v>
      </c>
      <c r="FR19">
        <f t="shared" si="28"/>
        <v>16.700261232350581</v>
      </c>
      <c r="FS19">
        <f t="shared" si="91"/>
        <v>64.566341872616107</v>
      </c>
      <c r="FT19">
        <f t="shared" si="97"/>
        <v>20.254400898961698</v>
      </c>
      <c r="FU19">
        <f t="shared" si="61"/>
        <v>34.284835711967318</v>
      </c>
      <c r="FV19">
        <f t="shared" si="98"/>
        <v>7.6891496268931423</v>
      </c>
      <c r="FX19">
        <f t="shared" si="21"/>
        <v>85.434120120621898</v>
      </c>
      <c r="FY19">
        <f t="shared" si="22"/>
        <v>197.63383258870292</v>
      </c>
      <c r="FZ19">
        <f t="shared" si="71"/>
        <v>23.705130903229861</v>
      </c>
      <c r="GA19">
        <f t="shared" si="103"/>
        <v>3.7955138988511457</v>
      </c>
      <c r="GB19">
        <f t="shared" si="94"/>
        <v>3.1258859573808393</v>
      </c>
      <c r="GG19">
        <v>2003</v>
      </c>
      <c r="GH19">
        <f t="shared" si="29"/>
        <v>86.206890757698929</v>
      </c>
      <c r="GI19">
        <v>98.475179560513325</v>
      </c>
      <c r="GJ19">
        <v>92.128058890299314</v>
      </c>
      <c r="GK19">
        <v>95.124626077516695</v>
      </c>
      <c r="GL19">
        <v>99.765263634068404</v>
      </c>
      <c r="GN19">
        <v>37.506991107013803</v>
      </c>
      <c r="GP19">
        <v>84.454276198069095</v>
      </c>
      <c r="GQ19">
        <v>98.584251528002767</v>
      </c>
      <c r="GR19">
        <v>69.231306274839199</v>
      </c>
      <c r="GS19">
        <v>77.674603287775497</v>
      </c>
      <c r="GT19">
        <v>100</v>
      </c>
      <c r="GU19">
        <v>99.650995677515041</v>
      </c>
      <c r="GV19">
        <v>100</v>
      </c>
      <c r="GW19">
        <v>97.922967008413707</v>
      </c>
      <c r="GY19">
        <v>99.862144101283789</v>
      </c>
      <c r="GZ19">
        <v>66.983539024174007</v>
      </c>
      <c r="HA19">
        <v>100</v>
      </c>
      <c r="HB19">
        <v>99.612893921840694</v>
      </c>
      <c r="HC19">
        <v>99.658430027591251</v>
      </c>
      <c r="HD19">
        <v>60.192082157613498</v>
      </c>
      <c r="HE19">
        <v>17.131759726294703</v>
      </c>
      <c r="HF19">
        <v>43.233841099168103</v>
      </c>
      <c r="HG19">
        <v>100</v>
      </c>
      <c r="HH19">
        <v>80.003479410637595</v>
      </c>
      <c r="HI19">
        <v>89.573393320083994</v>
      </c>
      <c r="HJ19">
        <v>98.341278748199173</v>
      </c>
      <c r="HK19">
        <v>100</v>
      </c>
      <c r="HL19">
        <v>95.803237224427519</v>
      </c>
      <c r="HM19">
        <v>95.853307124748</v>
      </c>
      <c r="HN19">
        <v>77.186383907797804</v>
      </c>
      <c r="HO19">
        <v>91.219850493100097</v>
      </c>
      <c r="HP19">
        <v>34.470006762497505</v>
      </c>
      <c r="HQ19">
        <v>98.598281824530247</v>
      </c>
      <c r="HR19">
        <v>91.850747376867503</v>
      </c>
      <c r="HS19">
        <v>98.102292909892398</v>
      </c>
      <c r="HU19">
        <v>100</v>
      </c>
      <c r="HV19">
        <v>99.91016230322397</v>
      </c>
      <c r="HW19">
        <v>99.506953721822285</v>
      </c>
      <c r="HY19">
        <v>100</v>
      </c>
      <c r="HZ19">
        <v>82.988362163973193</v>
      </c>
      <c r="IB19">
        <v>96.860396619985579</v>
      </c>
      <c r="IC19">
        <v>99.128384343786152</v>
      </c>
      <c r="ID19">
        <v>100</v>
      </c>
      <c r="IE19">
        <v>71.364104457604</v>
      </c>
      <c r="IF19">
        <v>100</v>
      </c>
      <c r="IG19">
        <v>100</v>
      </c>
      <c r="II19">
        <v>21.460383874004904</v>
      </c>
      <c r="IJ19">
        <v>96.570569409342795</v>
      </c>
      <c r="IK19">
        <v>100</v>
      </c>
      <c r="IL19">
        <v>74.793047805247596</v>
      </c>
      <c r="IM19">
        <v>100</v>
      </c>
      <c r="IN19">
        <v>99.663578179490216</v>
      </c>
      <c r="IO19">
        <v>100</v>
      </c>
      <c r="IP19">
        <v>83.363579454866198</v>
      </c>
      <c r="IQ19">
        <v>97.027003536905823</v>
      </c>
      <c r="IR19">
        <v>89.007641640467</v>
      </c>
      <c r="IS19">
        <v>81.532048998313499</v>
      </c>
      <c r="IU19">
        <v>100</v>
      </c>
      <c r="IV19">
        <v>97.53762252243628</v>
      </c>
      <c r="IW19">
        <v>99.718137846231286</v>
      </c>
      <c r="IY19">
        <v>81.788466858658694</v>
      </c>
      <c r="IZ19">
        <v>100</v>
      </c>
      <c r="JB19">
        <v>91.506524108972172</v>
      </c>
      <c r="JC19">
        <v>86.0373933287173</v>
      </c>
      <c r="JD19">
        <v>32.150855411427301</v>
      </c>
      <c r="JE19">
        <v>99.725375948903022</v>
      </c>
      <c r="JF19">
        <v>36.772579092977601</v>
      </c>
      <c r="JG19">
        <v>32.633919516617595</v>
      </c>
      <c r="JH19">
        <v>90.271100123637694</v>
      </c>
      <c r="JI19">
        <v>96.540052870813113</v>
      </c>
      <c r="JJ19">
        <v>100</v>
      </c>
      <c r="JK19">
        <v>100</v>
      </c>
      <c r="JL19">
        <v>99.082608533446717</v>
      </c>
      <c r="JM19">
        <v>100</v>
      </c>
      <c r="JO19">
        <v>34.257141130599805</v>
      </c>
      <c r="JP19">
        <v>67.923449168360293</v>
      </c>
      <c r="JQ19">
        <v>100</v>
      </c>
      <c r="JR19">
        <v>97.496383559023727</v>
      </c>
      <c r="JS19">
        <v>99.324184165886209</v>
      </c>
      <c r="JY19">
        <v>2003</v>
      </c>
      <c r="JZ19">
        <v>0.24423156161307788</v>
      </c>
      <c r="KA19">
        <v>1.7207915223770558</v>
      </c>
      <c r="KB19">
        <v>2.3542102274926942</v>
      </c>
      <c r="KC19">
        <v>1.0429440503667424</v>
      </c>
      <c r="KD19">
        <v>3.173412271682495E-2</v>
      </c>
      <c r="KE19">
        <v>2.2545523596171151</v>
      </c>
      <c r="KF19">
        <v>0.30529089290275835</v>
      </c>
      <c r="KG19">
        <v>0.22436931000579571</v>
      </c>
      <c r="KH19">
        <v>0.19876725995408245</v>
      </c>
      <c r="KI19">
        <v>2.0659534742476642</v>
      </c>
      <c r="KJ19">
        <v>0.35109853729360679</v>
      </c>
      <c r="KK19">
        <v>9.4500293275696395E-2</v>
      </c>
      <c r="KL19">
        <v>0.16472522053878205</v>
      </c>
      <c r="KM19">
        <v>6.3491114720607755E-2</v>
      </c>
      <c r="KN19">
        <v>0.57243016613888875</v>
      </c>
      <c r="KO19">
        <v>1.4881802871760301</v>
      </c>
      <c r="KP19">
        <v>0.71434286151136939</v>
      </c>
      <c r="KQ19">
        <v>2.9669706159006077</v>
      </c>
      <c r="KR19">
        <v>0.17896736946623906</v>
      </c>
      <c r="KS19">
        <v>8.2197331358633288E-2</v>
      </c>
      <c r="KT19">
        <v>0.52610969795053186</v>
      </c>
      <c r="KU19">
        <v>2.4065136809005869</v>
      </c>
      <c r="KV19">
        <v>2.1773489880195473</v>
      </c>
      <c r="KW19">
        <v>2.2263920655840668</v>
      </c>
      <c r="KX19">
        <v>2.7373926189967507E-2</v>
      </c>
      <c r="KY19">
        <v>1.3550197233773931</v>
      </c>
      <c r="KZ19">
        <v>1.7583112646322008</v>
      </c>
      <c r="LA19">
        <v>0.61572399775116837</v>
      </c>
      <c r="LB19">
        <v>2.8632276475120735</v>
      </c>
      <c r="LC19">
        <v>3.9683171162082517E-2</v>
      </c>
      <c r="LD19">
        <v>7.8063870948634012E-2</v>
      </c>
      <c r="LE19">
        <v>3.01451873112374</v>
      </c>
      <c r="LF19">
        <v>1.3894438618875189</v>
      </c>
      <c r="LG19">
        <v>2.0083925661869104</v>
      </c>
      <c r="LH19">
        <v>0.25411577474650099</v>
      </c>
      <c r="LI19">
        <v>2.5526102599037856</v>
      </c>
      <c r="LJ19">
        <v>0.13854208181080443</v>
      </c>
      <c r="LK19">
        <v>0.15166210005517985</v>
      </c>
      <c r="LL19">
        <v>3.2023688958618096E-2</v>
      </c>
      <c r="LM19">
        <v>1.6185785538968323</v>
      </c>
      <c r="LN19">
        <v>0.37655900237038842</v>
      </c>
      <c r="LO19">
        <v>0.39788160758294672</v>
      </c>
      <c r="LP19">
        <v>0.40373847983286049</v>
      </c>
      <c r="LQ19">
        <v>4.79935536213452</v>
      </c>
      <c r="LR19">
        <v>0.17664499027057323</v>
      </c>
      <c r="LS19">
        <v>0.32733558150954578</v>
      </c>
      <c r="LT19">
        <v>1.0039306035141999</v>
      </c>
      <c r="LU19">
        <v>0.33904481977745482</v>
      </c>
      <c r="LV19">
        <v>0.49514560812147118</v>
      </c>
      <c r="LW19">
        <v>0.20453413240766155</v>
      </c>
      <c r="LX19">
        <v>0.12627783227476397</v>
      </c>
      <c r="LY19">
        <v>0.18204000363406089</v>
      </c>
      <c r="LZ19">
        <v>2.5846402277496163</v>
      </c>
      <c r="MA19">
        <v>1.6070020715606508</v>
      </c>
      <c r="MB19">
        <v>3.7594311329993628E-2</v>
      </c>
      <c r="MC19">
        <v>3.6748473547946232</v>
      </c>
      <c r="MD19">
        <v>0.66511809299430602</v>
      </c>
      <c r="ME19">
        <v>4.1330169588383564E-2</v>
      </c>
      <c r="MF19">
        <v>0.31292266851627792</v>
      </c>
      <c r="MG19">
        <v>0.15988475526969001</v>
      </c>
      <c r="MH19">
        <v>7.4107087038463623E-2</v>
      </c>
      <c r="MI19">
        <v>0.417524275128904</v>
      </c>
      <c r="MJ19">
        <v>1.156664816428332</v>
      </c>
      <c r="MK19">
        <v>2.506307018679311</v>
      </c>
      <c r="ML19">
        <v>0.20349635463422888</v>
      </c>
      <c r="MM19">
        <v>0.21817597005718192</v>
      </c>
      <c r="MN19">
        <v>0.70161221290170595</v>
      </c>
      <c r="MO19">
        <v>0.20771556827395962</v>
      </c>
      <c r="MP19">
        <v>1.7287292864949411</v>
      </c>
      <c r="MQ19">
        <v>0.63777236998160158</v>
      </c>
      <c r="MR19">
        <v>1.0912324104701496</v>
      </c>
      <c r="MS19">
        <v>0.27687738979314347</v>
      </c>
      <c r="MT19">
        <v>1.0420197534269713</v>
      </c>
      <c r="MU19">
        <v>1.5763487431075172</v>
      </c>
      <c r="MV19">
        <v>7.2559872468325654E-2</v>
      </c>
      <c r="MW19">
        <v>2.710499139015496</v>
      </c>
      <c r="MX19">
        <v>3.5171011066930813</v>
      </c>
      <c r="MZ19">
        <v>0.17298790228236513</v>
      </c>
      <c r="NA19">
        <v>0.64566341872616106</v>
      </c>
      <c r="NB19">
        <v>0.202544008989617</v>
      </c>
      <c r="NC19">
        <v>0.34602274021069995</v>
      </c>
      <c r="ND19">
        <v>7.6891496268931422E-2</v>
      </c>
      <c r="NE19">
        <v>2.4369001892029698</v>
      </c>
      <c r="NF19">
        <v>2.4939068848424375</v>
      </c>
      <c r="NG19">
        <v>2.9096554284048866</v>
      </c>
      <c r="NH19">
        <v>0.23705130903229862</v>
      </c>
      <c r="NI19">
        <v>3.8929791652767963E-2</v>
      </c>
      <c r="NJ19">
        <v>3.1471549287131757E-2</v>
      </c>
      <c r="NK19">
        <v>1</v>
      </c>
      <c r="OQ19" t="s">
        <v>256</v>
      </c>
      <c r="OS19" t="s">
        <v>18</v>
      </c>
      <c r="OT19" t="s">
        <v>287</v>
      </c>
      <c r="OU19">
        <v>2.684774927269777</v>
      </c>
      <c r="OV19">
        <v>2.902327253551372</v>
      </c>
      <c r="OW19">
        <v>2.8273827017429451</v>
      </c>
      <c r="OX19">
        <v>2.6903916851292244</v>
      </c>
      <c r="OY19">
        <v>2.9948393789169581</v>
      </c>
      <c r="OZ19">
        <v>2.9566248104529582</v>
      </c>
      <c r="PA19">
        <v>3.044595467690312</v>
      </c>
      <c r="PB19">
        <v>2.9526013619721061</v>
      </c>
      <c r="PC19">
        <v>2.9964073006953171</v>
      </c>
      <c r="PD19">
        <v>3.2159589770932779</v>
      </c>
      <c r="PE19">
        <v>3.1540417118939343</v>
      </c>
      <c r="PF19">
        <v>2.9794445535150764</v>
      </c>
      <c r="PG19">
        <v>3.0701932909068623</v>
      </c>
      <c r="PH19">
        <v>3.007178935850944</v>
      </c>
      <c r="PI19">
        <v>2.7720021450810672</v>
      </c>
      <c r="PJ19">
        <v>2.8141961680302274</v>
      </c>
      <c r="PK19">
        <v>2.864642105596984</v>
      </c>
      <c r="PL19">
        <v>2.9669706159006077</v>
      </c>
      <c r="PM19">
        <v>2.9642148906004384</v>
      </c>
      <c r="PN19">
        <v>2.8540853426241264</v>
      </c>
      <c r="PO19">
        <v>2.8052258162329422</v>
      </c>
      <c r="PP19">
        <v>2.7560193486953719</v>
      </c>
      <c r="PQ19">
        <v>2.7594604645401533</v>
      </c>
      <c r="PR19">
        <v>2.8508106470579095</v>
      </c>
      <c r="PS19">
        <v>2.6933005603281703</v>
      </c>
      <c r="PT19">
        <v>2.5733892693972962</v>
      </c>
      <c r="PU19">
        <v>2.4837915233897361</v>
      </c>
      <c r="PX19" t="s">
        <v>266</v>
      </c>
      <c r="PY19" t="s">
        <v>267</v>
      </c>
      <c r="PZ19" t="s">
        <v>18</v>
      </c>
      <c r="QA19" t="s">
        <v>287</v>
      </c>
      <c r="QB19">
        <f t="shared" si="30"/>
        <v>2.684774927269777</v>
      </c>
      <c r="QC19">
        <f t="shared" si="31"/>
        <v>2.902327253551372</v>
      </c>
      <c r="QD19">
        <f t="shared" si="32"/>
        <v>2.8273827017429451</v>
      </c>
      <c r="QE19">
        <f t="shared" si="33"/>
        <v>2.6903916851292244</v>
      </c>
      <c r="QF19">
        <f t="shared" si="34"/>
        <v>2.9948393789169581</v>
      </c>
      <c r="QG19">
        <f t="shared" si="35"/>
        <v>2.9566248104529582</v>
      </c>
      <c r="QH19">
        <f t="shared" si="36"/>
        <v>3.044595467690312</v>
      </c>
      <c r="QI19">
        <f t="shared" si="37"/>
        <v>2.9526013619721061</v>
      </c>
      <c r="QJ19">
        <f t="shared" si="38"/>
        <v>2.9964073006953171</v>
      </c>
      <c r="QK19">
        <f t="shared" si="39"/>
        <v>3.2159589770932779</v>
      </c>
      <c r="QL19">
        <f t="shared" si="40"/>
        <v>3.1540417118939343</v>
      </c>
      <c r="QM19">
        <f t="shared" si="41"/>
        <v>2.9794445535150764</v>
      </c>
      <c r="QN19">
        <f t="shared" si="42"/>
        <v>3.0701932909068623</v>
      </c>
      <c r="QO19">
        <f t="shared" si="43"/>
        <v>3.007178935850944</v>
      </c>
      <c r="QP19">
        <f t="shared" si="44"/>
        <v>2.7720021450810672</v>
      </c>
      <c r="QQ19">
        <f t="shared" si="45"/>
        <v>2.8141961680302274</v>
      </c>
      <c r="QR19">
        <f t="shared" si="46"/>
        <v>2.864642105596984</v>
      </c>
      <c r="QS19">
        <f t="shared" si="47"/>
        <v>2.9669706159006077</v>
      </c>
      <c r="QT19">
        <f t="shared" si="48"/>
        <v>2.9642148906004384</v>
      </c>
      <c r="QU19">
        <f t="shared" si="49"/>
        <v>2.8540853426241264</v>
      </c>
      <c r="QV19">
        <f t="shared" si="50"/>
        <v>2.8052258162329422</v>
      </c>
      <c r="QW19">
        <f t="shared" si="51"/>
        <v>2.7560193486953719</v>
      </c>
      <c r="QX19">
        <f t="shared" si="52"/>
        <v>2.7594604645401533</v>
      </c>
      <c r="QY19">
        <f t="shared" si="53"/>
        <v>2.8508106470579095</v>
      </c>
      <c r="QZ19">
        <f t="shared" si="54"/>
        <v>2.6933005603281703</v>
      </c>
      <c r="RA19">
        <f t="shared" si="55"/>
        <v>2.5733892693972962</v>
      </c>
      <c r="RB19">
        <f t="shared" si="56"/>
        <v>2.4837915233897361</v>
      </c>
      <c r="RG19" t="s">
        <v>266</v>
      </c>
      <c r="RH19" t="s">
        <v>267</v>
      </c>
      <c r="RI19" t="s">
        <v>18</v>
      </c>
      <c r="RJ19" t="s">
        <v>287</v>
      </c>
      <c r="RK19">
        <v>17201.08282700165</v>
      </c>
      <c r="RL19">
        <v>21340.714061733379</v>
      </c>
      <c r="RM19">
        <v>22527.047103054549</v>
      </c>
      <c r="RN19">
        <v>21901.05751777767</v>
      </c>
      <c r="RO19">
        <v>26891.44163993726</v>
      </c>
      <c r="RP19">
        <v>27011.385891049209</v>
      </c>
      <c r="RQ19">
        <v>29569.654526163493</v>
      </c>
      <c r="RR19">
        <v>27597.971483377994</v>
      </c>
      <c r="RS19">
        <v>29995.565218950873</v>
      </c>
      <c r="RT19">
        <v>35351.380706534583</v>
      </c>
      <c r="RU19">
        <v>35650.724342009853</v>
      </c>
      <c r="RV19">
        <v>32835.928766610246</v>
      </c>
      <c r="RW19">
        <v>33368.154850904502</v>
      </c>
      <c r="RX19">
        <v>33440.801620063772</v>
      </c>
      <c r="RY19">
        <v>30743.559173584672</v>
      </c>
      <c r="RZ19">
        <v>30751.649460384331</v>
      </c>
      <c r="SA19">
        <v>33228.69290871008</v>
      </c>
      <c r="SB19">
        <v>40458.770640283852</v>
      </c>
      <c r="SC19">
        <v>46511.604571034681</v>
      </c>
      <c r="SD19">
        <v>48799.820370324735</v>
      </c>
      <c r="SE19">
        <v>52026.993112415512</v>
      </c>
      <c r="SF19">
        <v>58487.045011640468</v>
      </c>
      <c r="SG19">
        <v>64322.066644152554</v>
      </c>
      <c r="SH19">
        <v>58163.293594306815</v>
      </c>
      <c r="SI19">
        <v>58041.411224560128</v>
      </c>
      <c r="SJ19">
        <v>61753.660072180384</v>
      </c>
      <c r="SK19">
        <v>58507.500209627207</v>
      </c>
    </row>
    <row r="20" spans="1:505" x14ac:dyDescent="0.45">
      <c r="A20">
        <v>2004</v>
      </c>
      <c r="B20">
        <f t="shared" si="23"/>
        <v>63.567109735301415</v>
      </c>
      <c r="C20">
        <v>23.190626643207391</v>
      </c>
      <c r="D20">
        <v>108.5960845544067</v>
      </c>
      <c r="E20">
        <v>105.17984035834725</v>
      </c>
      <c r="F20">
        <v>100.99062754179673</v>
      </c>
      <c r="G20">
        <v>2.936440250407546</v>
      </c>
      <c r="H20">
        <v>73.091510188558914</v>
      </c>
      <c r="J20">
        <v>17.056361671352544</v>
      </c>
      <c r="K20">
        <v>18.756745723864974</v>
      </c>
      <c r="L20">
        <v>127.94291697209272</v>
      </c>
      <c r="M20">
        <v>24.482471717955519</v>
      </c>
      <c r="N20">
        <v>9.6148424940337627</v>
      </c>
      <c r="O20">
        <v>16.427284146465528</v>
      </c>
      <c r="P20">
        <v>5.7483367381808774</v>
      </c>
      <c r="Q20">
        <v>49.279235657775502</v>
      </c>
      <c r="R20">
        <v>146.82519432513317</v>
      </c>
      <c r="S20">
        <v>56.804274015821001</v>
      </c>
      <c r="T20">
        <v>139.23216842723147</v>
      </c>
      <c r="U20">
        <v>17.174643299817987</v>
      </c>
      <c r="V20">
        <v>6.6658642753421287</v>
      </c>
      <c r="W20">
        <v>44.215812063832317</v>
      </c>
      <c r="X20">
        <v>127.09176592916813</v>
      </c>
      <c r="Y20">
        <v>43.109494633714135</v>
      </c>
      <c r="Z20">
        <v>55.633174262696372</v>
      </c>
      <c r="AA20">
        <v>2.6970406582418853</v>
      </c>
      <c r="AB20">
        <v>89.157321102543605</v>
      </c>
      <c r="AC20">
        <v>113.52844314883184</v>
      </c>
      <c r="AD20">
        <v>46.567351555032452</v>
      </c>
      <c r="AE20">
        <v>273.96173687744681</v>
      </c>
      <c r="AF20">
        <v>3.4812427816084521</v>
      </c>
      <c r="AG20">
        <v>6.0092866554500413</v>
      </c>
      <c r="AH20">
        <v>167.11012666145263</v>
      </c>
      <c r="AI20">
        <v>95.490236798572155</v>
      </c>
      <c r="AJ20">
        <v>59.143190334286743</v>
      </c>
      <c r="AK20">
        <v>23.707633766921205</v>
      </c>
      <c r="AL20">
        <v>178.34054578204371</v>
      </c>
      <c r="AM20">
        <v>13.137799141695558</v>
      </c>
      <c r="AO20">
        <v>2.5925004843416031</v>
      </c>
      <c r="AP20">
        <v>169.50124623852471</v>
      </c>
      <c r="AQ20">
        <v>37.803599839067942</v>
      </c>
      <c r="AS20">
        <v>37.356730022237159</v>
      </c>
      <c r="AT20">
        <v>417.10741973678336</v>
      </c>
      <c r="AV20">
        <v>26.126807285981201</v>
      </c>
      <c r="AW20">
        <v>87.909513790591291</v>
      </c>
      <c r="AX20">
        <v>33.330345505051156</v>
      </c>
      <c r="AY20">
        <v>27.693704056377026</v>
      </c>
      <c r="AZ20">
        <v>21.542232065218002</v>
      </c>
      <c r="BA20">
        <v>11.488435479738049</v>
      </c>
      <c r="BC20">
        <v>62.70089023052914</v>
      </c>
      <c r="BD20">
        <v>110.95887066727916</v>
      </c>
      <c r="BE20">
        <v>4.1190180732502455</v>
      </c>
      <c r="BF20">
        <v>225.88776963004983</v>
      </c>
      <c r="BG20">
        <v>64.554618477147343</v>
      </c>
      <c r="BH20">
        <v>4.0436819399890638</v>
      </c>
      <c r="BI20">
        <v>29.264432111814198</v>
      </c>
      <c r="BJ20">
        <v>13.66139410372327</v>
      </c>
      <c r="BK20">
        <v>6.5344896676025606</v>
      </c>
      <c r="BL20">
        <v>29.510360429292131</v>
      </c>
      <c r="BM20">
        <v>88.44931951521292</v>
      </c>
      <c r="BO20">
        <v>21.913092080926667</v>
      </c>
      <c r="BP20">
        <v>25.11331607507951</v>
      </c>
      <c r="BQ20">
        <v>67.148756892867084</v>
      </c>
      <c r="BS20">
        <v>108.25243794671788</v>
      </c>
      <c r="BT20">
        <v>61.371182500612804</v>
      </c>
      <c r="BV20">
        <v>22.775508861931481</v>
      </c>
      <c r="BW20">
        <v>81.047029331212386</v>
      </c>
      <c r="BX20">
        <v>39.677523117524942</v>
      </c>
      <c r="BY20">
        <v>6.848534703286532</v>
      </c>
      <c r="BZ20">
        <v>77.414065089627726</v>
      </c>
      <c r="CA20">
        <v>134.06325276367699</v>
      </c>
      <c r="CC20">
        <v>13.951700170559127</v>
      </c>
      <c r="CD20">
        <v>65.582149570857723</v>
      </c>
      <c r="CE20">
        <v>16.609971212516399</v>
      </c>
      <c r="CF20">
        <v>33.817016158853406</v>
      </c>
      <c r="CG20">
        <v>8.7142262258530589</v>
      </c>
      <c r="CI20">
        <v>86.974711536242623</v>
      </c>
      <c r="CJ20">
        <v>212.87387795060445</v>
      </c>
      <c r="CK20">
        <v>25.890933899826695</v>
      </c>
      <c r="CL20">
        <v>3.8678411802957218</v>
      </c>
      <c r="CM20">
        <v>3.3794913146061685</v>
      </c>
      <c r="CR20">
        <f t="shared" si="65"/>
        <v>23.190626643207391</v>
      </c>
      <c r="CS20">
        <f t="shared" si="0"/>
        <v>108.5960845544067</v>
      </c>
      <c r="CT20">
        <f t="shared" si="1"/>
        <v>105.17984035834725</v>
      </c>
      <c r="CU20">
        <f t="shared" si="100"/>
        <v>100.99062754179673</v>
      </c>
      <c r="CV20">
        <f t="shared" si="66"/>
        <v>2.936440250407546</v>
      </c>
      <c r="CW20">
        <f t="shared" si="2"/>
        <v>73.091510188558914</v>
      </c>
      <c r="CY20">
        <f t="shared" si="3"/>
        <v>17.056361671352544</v>
      </c>
      <c r="CZ20">
        <f t="shared" si="104"/>
        <v>18.756745723864974</v>
      </c>
      <c r="DA20">
        <f t="shared" si="4"/>
        <v>127.94291697209272</v>
      </c>
      <c r="DB20">
        <f t="shared" si="24"/>
        <v>24.482471717955519</v>
      </c>
      <c r="DC20">
        <f t="shared" si="78"/>
        <v>9.6148424940337627</v>
      </c>
      <c r="DD20">
        <f t="shared" si="74"/>
        <v>16.427284146465528</v>
      </c>
      <c r="DE20">
        <f t="shared" si="85"/>
        <v>5.7483367381808774</v>
      </c>
      <c r="DF20">
        <f t="shared" si="92"/>
        <v>49.279235657775502</v>
      </c>
      <c r="DG20">
        <f t="shared" ref="DG20:DG28" si="107">GX20*KO20</f>
        <v>146.82519432513317</v>
      </c>
      <c r="DH20">
        <f t="shared" si="79"/>
        <v>56.804274015821001</v>
      </c>
      <c r="DI20">
        <f t="shared" si="5"/>
        <v>139.23216842723147</v>
      </c>
      <c r="DJ20">
        <f t="shared" si="76"/>
        <v>17.174643299817987</v>
      </c>
      <c r="DK20">
        <f t="shared" si="81"/>
        <v>6.6658642753421287</v>
      </c>
      <c r="DL20">
        <f t="shared" si="86"/>
        <v>44.215812063832317</v>
      </c>
      <c r="DM20">
        <f t="shared" si="25"/>
        <v>127.09176592916813</v>
      </c>
      <c r="DN20">
        <f t="shared" si="6"/>
        <v>43.109494633714135</v>
      </c>
      <c r="DO20">
        <f t="shared" si="7"/>
        <v>55.633174262696372</v>
      </c>
      <c r="DP20">
        <f t="shared" si="87"/>
        <v>2.6970406582418853</v>
      </c>
      <c r="DQ20">
        <f t="shared" si="62"/>
        <v>89.157321102543605</v>
      </c>
      <c r="DR20">
        <f t="shared" si="8"/>
        <v>113.52844314883184</v>
      </c>
      <c r="DS20">
        <f t="shared" si="72"/>
        <v>46.567351555032452</v>
      </c>
      <c r="DT20">
        <f t="shared" si="77"/>
        <v>273.96173687744681</v>
      </c>
      <c r="DU20">
        <f t="shared" si="26"/>
        <v>3.4812427816084521</v>
      </c>
      <c r="DV20">
        <f t="shared" si="105"/>
        <v>6.0092866554500413</v>
      </c>
      <c r="DW20">
        <f t="shared" si="9"/>
        <v>167.11012666145263</v>
      </c>
      <c r="DX20">
        <f t="shared" si="27"/>
        <v>95.490236798572155</v>
      </c>
      <c r="DY20">
        <f t="shared" si="10"/>
        <v>59.143190334286743</v>
      </c>
      <c r="DZ20">
        <f t="shared" si="88"/>
        <v>23.707633766921205</v>
      </c>
      <c r="EA20">
        <f t="shared" si="11"/>
        <v>178.34054578204371</v>
      </c>
      <c r="EB20">
        <f t="shared" si="63"/>
        <v>13.137799141695558</v>
      </c>
      <c r="ED20">
        <f t="shared" si="67"/>
        <v>2.5925004843416031</v>
      </c>
      <c r="EE20">
        <f t="shared" si="82"/>
        <v>169.50124623852471</v>
      </c>
      <c r="EF20">
        <f t="shared" si="101"/>
        <v>37.803599839067942</v>
      </c>
      <c r="EH20">
        <f t="shared" si="102"/>
        <v>37.356730022237159</v>
      </c>
      <c r="EI20">
        <f t="shared" si="99"/>
        <v>417.10741973678336</v>
      </c>
      <c r="EK20">
        <f t="shared" si="12"/>
        <v>26.126807285981201</v>
      </c>
      <c r="EL20">
        <f t="shared" si="89"/>
        <v>87.909513790591291</v>
      </c>
      <c r="EM20">
        <f t="shared" si="90"/>
        <v>33.330345505051156</v>
      </c>
      <c r="EN20">
        <f t="shared" si="57"/>
        <v>27.693704056377026</v>
      </c>
      <c r="EO20">
        <f t="shared" si="106"/>
        <v>21.542232065218002</v>
      </c>
      <c r="EP20">
        <f t="shared" si="58"/>
        <v>11.488435479738049</v>
      </c>
      <c r="ER20">
        <f t="shared" si="13"/>
        <v>62.70089023052914</v>
      </c>
      <c r="ES20">
        <f t="shared" si="59"/>
        <v>110.95887066727916</v>
      </c>
      <c r="ET20">
        <f t="shared" si="83"/>
        <v>4.1190180732502455</v>
      </c>
      <c r="EU20">
        <f t="shared" si="14"/>
        <v>225.88776963004983</v>
      </c>
      <c r="EV20">
        <f t="shared" si="93"/>
        <v>64.554618477147343</v>
      </c>
      <c r="EW20">
        <f t="shared" si="64"/>
        <v>4.0436819399890638</v>
      </c>
      <c r="EX20">
        <f t="shared" si="75"/>
        <v>29.264432111814198</v>
      </c>
      <c r="EY20">
        <f t="shared" si="73"/>
        <v>13.66139410372327</v>
      </c>
      <c r="EZ20">
        <f t="shared" si="60"/>
        <v>6.5344896676025606</v>
      </c>
      <c r="FA20">
        <f t="shared" si="68"/>
        <v>29.510360429292131</v>
      </c>
      <c r="FB20">
        <f t="shared" si="69"/>
        <v>88.44931951521292</v>
      </c>
      <c r="FD20">
        <f t="shared" si="95"/>
        <v>21.913092080926667</v>
      </c>
      <c r="FE20">
        <f t="shared" si="84"/>
        <v>25.11331607507951</v>
      </c>
      <c r="FF20">
        <f t="shared" si="96"/>
        <v>67.148756892867084</v>
      </c>
      <c r="FH20">
        <f t="shared" si="15"/>
        <v>108.25243794671788</v>
      </c>
      <c r="FI20">
        <f t="shared" si="80"/>
        <v>61.371182500612804</v>
      </c>
      <c r="FK20">
        <f t="shared" si="16"/>
        <v>22.775508861931481</v>
      </c>
      <c r="FL20">
        <f t="shared" si="17"/>
        <v>81.047029331212386</v>
      </c>
      <c r="FM20">
        <f t="shared" si="18"/>
        <v>39.677523117524942</v>
      </c>
      <c r="FN20">
        <f t="shared" si="70"/>
        <v>6.848534703286532</v>
      </c>
      <c r="FO20">
        <f t="shared" si="19"/>
        <v>77.414065089627726</v>
      </c>
      <c r="FP20">
        <f t="shared" si="20"/>
        <v>134.06325276367699</v>
      </c>
      <c r="FR20">
        <f t="shared" si="28"/>
        <v>13.951700170559127</v>
      </c>
      <c r="FS20">
        <f t="shared" si="91"/>
        <v>65.582149570857723</v>
      </c>
      <c r="FT20">
        <f t="shared" si="97"/>
        <v>16.609971212516399</v>
      </c>
      <c r="FU20">
        <f t="shared" si="61"/>
        <v>33.817016158853406</v>
      </c>
      <c r="FV20">
        <f t="shared" si="98"/>
        <v>8.7142262258530589</v>
      </c>
      <c r="FX20">
        <f t="shared" si="21"/>
        <v>86.974711536242623</v>
      </c>
      <c r="FY20">
        <f t="shared" si="22"/>
        <v>212.87387795060445</v>
      </c>
      <c r="FZ20">
        <f t="shared" si="71"/>
        <v>25.890933899826695</v>
      </c>
      <c r="GA20">
        <f t="shared" si="103"/>
        <v>3.8678411802957218</v>
      </c>
      <c r="GB20">
        <f t="shared" si="94"/>
        <v>3.3794913146061685</v>
      </c>
      <c r="GG20">
        <v>2004</v>
      </c>
      <c r="GH20">
        <f t="shared" si="29"/>
        <v>78.394408651921566</v>
      </c>
      <c r="GI20">
        <v>85.588288820006596</v>
      </c>
      <c r="GJ20">
        <v>55.919004638813199</v>
      </c>
      <c r="GK20">
        <v>44.977587659503101</v>
      </c>
      <c r="GL20">
        <v>100</v>
      </c>
      <c r="GM20">
        <v>100</v>
      </c>
      <c r="GN20">
        <v>32.225086192666097</v>
      </c>
      <c r="GP20">
        <v>73.869300423803395</v>
      </c>
      <c r="GQ20">
        <v>87.035961276861997</v>
      </c>
      <c r="GR20">
        <v>62.775642317158002</v>
      </c>
      <c r="GS20">
        <v>61.852431978925999</v>
      </c>
      <c r="GT20">
        <v>100</v>
      </c>
      <c r="GU20">
        <v>94.064837352089384</v>
      </c>
      <c r="GV20">
        <v>98.061204079828272</v>
      </c>
      <c r="GW20">
        <v>82.560704271981905</v>
      </c>
      <c r="GX20">
        <v>96.264090636428264</v>
      </c>
      <c r="GY20">
        <v>76.392359468926102</v>
      </c>
      <c r="GZ20">
        <v>46.971010390892502</v>
      </c>
      <c r="HA20">
        <v>99.494996489280837</v>
      </c>
      <c r="HB20">
        <v>100</v>
      </c>
      <c r="HC20">
        <v>78.390448395119805</v>
      </c>
      <c r="HD20">
        <v>52.986386447163802</v>
      </c>
      <c r="HE20">
        <v>19.968643614899804</v>
      </c>
      <c r="HF20">
        <v>25.550075028286798</v>
      </c>
      <c r="HG20">
        <v>100</v>
      </c>
      <c r="HH20">
        <v>63.719615710231302</v>
      </c>
      <c r="HI20">
        <v>71.460678466749499</v>
      </c>
      <c r="HJ20">
        <v>71.220640861213596</v>
      </c>
      <c r="HK20">
        <v>91.623904455408265</v>
      </c>
      <c r="HL20">
        <v>87.916775391529598</v>
      </c>
      <c r="HM20">
        <v>82.095137014290799</v>
      </c>
      <c r="HN20">
        <v>55.050862178358202</v>
      </c>
      <c r="HO20">
        <v>75.3382869027254</v>
      </c>
      <c r="HP20">
        <v>29.768437270688395</v>
      </c>
      <c r="HQ20">
        <v>100</v>
      </c>
      <c r="HR20">
        <v>74.248949597349096</v>
      </c>
      <c r="HS20">
        <v>100</v>
      </c>
      <c r="HU20">
        <v>88.647651052123294</v>
      </c>
      <c r="HV20">
        <v>98.794327621126556</v>
      </c>
      <c r="HW20">
        <v>93.397919713045127</v>
      </c>
      <c r="HY20">
        <v>87.396556610455093</v>
      </c>
      <c r="HZ20">
        <v>86.439028408670595</v>
      </c>
      <c r="IB20">
        <v>82.727985614792303</v>
      </c>
      <c r="IC20">
        <v>91.29567720500846</v>
      </c>
      <c r="ID20">
        <v>100</v>
      </c>
      <c r="IE20">
        <v>60.361067459937203</v>
      </c>
      <c r="IF20">
        <v>100</v>
      </c>
      <c r="IG20">
        <v>92.500167830879846</v>
      </c>
      <c r="II20">
        <v>24.623971428931199</v>
      </c>
      <c r="IJ20">
        <v>68.490651358247902</v>
      </c>
      <c r="IK20">
        <v>99.614921320013408</v>
      </c>
      <c r="IL20">
        <v>61.566731060465997</v>
      </c>
      <c r="IM20">
        <v>100</v>
      </c>
      <c r="IN20">
        <v>97.644029963476768</v>
      </c>
      <c r="IO20">
        <v>100</v>
      </c>
      <c r="IP20">
        <v>87.560799038924898</v>
      </c>
      <c r="IQ20">
        <v>95.022601432750704</v>
      </c>
      <c r="IR20">
        <v>69.3063545394089</v>
      </c>
      <c r="IS20">
        <v>76.908633237139298</v>
      </c>
      <c r="IU20">
        <v>96.77636821746465</v>
      </c>
      <c r="IV20">
        <v>96.05514454884792</v>
      </c>
      <c r="IW20">
        <v>94.591239738572085</v>
      </c>
      <c r="IY20">
        <v>61.980520182171702</v>
      </c>
      <c r="IZ20">
        <v>90.379739117233584</v>
      </c>
      <c r="JB20">
        <v>73.480025613472009</v>
      </c>
      <c r="JC20">
        <v>79.943338210533398</v>
      </c>
      <c r="JD20">
        <v>24.984562744389805</v>
      </c>
      <c r="JE20">
        <v>100</v>
      </c>
      <c r="JF20">
        <v>28.620249410663007</v>
      </c>
      <c r="JG20">
        <v>39.499631067781799</v>
      </c>
      <c r="JH20">
        <v>82.622493445103999</v>
      </c>
      <c r="JI20">
        <v>82.304466613690693</v>
      </c>
      <c r="JJ20">
        <v>100</v>
      </c>
      <c r="JK20">
        <v>83.726784451022198</v>
      </c>
      <c r="JL20">
        <v>87.8410526858911</v>
      </c>
      <c r="JM20">
        <v>100</v>
      </c>
      <c r="JO20">
        <v>34.268212211204997</v>
      </c>
      <c r="JP20">
        <v>79.677185831755395</v>
      </c>
      <c r="JQ20">
        <v>95.111255837348722</v>
      </c>
      <c r="JR20">
        <v>100</v>
      </c>
      <c r="JS20">
        <v>100</v>
      </c>
      <c r="JY20">
        <v>2004</v>
      </c>
      <c r="JZ20">
        <v>0.27095560576024147</v>
      </c>
      <c r="KA20">
        <v>1.9420246346629444</v>
      </c>
      <c r="KB20">
        <v>2.3384944776184389</v>
      </c>
      <c r="KC20">
        <v>1.0099062754179673</v>
      </c>
      <c r="KD20">
        <v>2.936440250407546E-2</v>
      </c>
      <c r="KE20">
        <v>2.2681556149008331</v>
      </c>
      <c r="KF20">
        <v>0.31206248096760186</v>
      </c>
      <c r="KG20">
        <v>0.23089919050940894</v>
      </c>
      <c r="KH20">
        <v>0.21550569958318305</v>
      </c>
      <c r="KI20">
        <v>2.0380980942527613</v>
      </c>
      <c r="KJ20">
        <v>0.39582068052388053</v>
      </c>
      <c r="KK20">
        <v>9.6148424940337623E-2</v>
      </c>
      <c r="KL20">
        <v>0.17463788392018775</v>
      </c>
      <c r="KM20">
        <v>5.8619887366479335E-2</v>
      </c>
      <c r="KN20">
        <v>0.59688487510273192</v>
      </c>
      <c r="KO20">
        <v>1.525233276026726</v>
      </c>
      <c r="KP20">
        <v>0.743585803746867</v>
      </c>
      <c r="KQ20">
        <v>2.9642148906004384</v>
      </c>
      <c r="KR20">
        <v>0.17261816077020828</v>
      </c>
      <c r="KS20">
        <v>6.6658642753421288E-2</v>
      </c>
      <c r="KT20">
        <v>0.56404591336136523</v>
      </c>
      <c r="KU20">
        <v>2.3985739441941312</v>
      </c>
      <c r="KV20">
        <v>2.1588594330737392</v>
      </c>
      <c r="KW20">
        <v>2.1774172561569469</v>
      </c>
      <c r="KX20">
        <v>2.6970406582418855E-2</v>
      </c>
      <c r="KY20">
        <v>1.3992131011585469</v>
      </c>
      <c r="KZ20">
        <v>1.5886840929121095</v>
      </c>
      <c r="LA20">
        <v>0.65384628658112509</v>
      </c>
      <c r="LB20">
        <v>2.9900683506756596</v>
      </c>
      <c r="LC20">
        <v>3.9597025324291581E-2</v>
      </c>
      <c r="LD20">
        <v>7.3199057508168464E-2</v>
      </c>
      <c r="LE20">
        <v>3.035558755102433</v>
      </c>
      <c r="LF20">
        <v>1.2674861710336787</v>
      </c>
      <c r="LG20">
        <v>1.9867751134024865</v>
      </c>
      <c r="LH20">
        <v>0.23707633766921204</v>
      </c>
      <c r="LI20">
        <v>2.4019268521532187</v>
      </c>
      <c r="LJ20">
        <v>0.13137799141695558</v>
      </c>
      <c r="LK20">
        <v>0.18318026719263406</v>
      </c>
      <c r="LL20">
        <v>2.9244999202711612E-2</v>
      </c>
      <c r="LM20">
        <v>1.7156981612199151</v>
      </c>
      <c r="LN20">
        <v>0.40475847808190329</v>
      </c>
      <c r="LO20">
        <v>0.34568930475022608</v>
      </c>
      <c r="LP20">
        <v>0.42743938057816161</v>
      </c>
      <c r="LQ20">
        <v>4.8254524306400439</v>
      </c>
      <c r="LR20">
        <v>0.17605985875711752</v>
      </c>
      <c r="LS20">
        <v>0.31581582812418385</v>
      </c>
      <c r="LT20">
        <v>0.96290992609854476</v>
      </c>
      <c r="LU20">
        <v>0.33330345505051157</v>
      </c>
      <c r="LV20">
        <v>0.45880076714610568</v>
      </c>
      <c r="LW20">
        <v>0.21542232065218003</v>
      </c>
      <c r="LX20">
        <v>0.12419907713835306</v>
      </c>
      <c r="LY20">
        <v>0.20956278676052859</v>
      </c>
      <c r="LZ20">
        <v>2.5463354037545951</v>
      </c>
      <c r="MA20">
        <v>1.6200586279563405</v>
      </c>
      <c r="MB20">
        <v>4.1349408488893749E-2</v>
      </c>
      <c r="MC20">
        <v>3.6689907964774133</v>
      </c>
      <c r="MD20">
        <v>0.64554618477147341</v>
      </c>
      <c r="ME20">
        <v>4.1412485141196873E-2</v>
      </c>
      <c r="MF20">
        <v>0.29264432111814198</v>
      </c>
      <c r="MG20">
        <v>0.15602180717480818</v>
      </c>
      <c r="MH20">
        <v>6.8767741243404526E-2</v>
      </c>
      <c r="MI20">
        <v>0.42579588300971716</v>
      </c>
      <c r="MJ20">
        <v>1.1500570975236186</v>
      </c>
      <c r="MK20">
        <v>2.6651108795398089</v>
      </c>
      <c r="ML20">
        <v>0.22643019659185912</v>
      </c>
      <c r="MM20">
        <v>0.26144686151930546</v>
      </c>
      <c r="MN20">
        <v>0.7098834636109056</v>
      </c>
      <c r="MO20">
        <v>0.21230138160306017</v>
      </c>
      <c r="MP20">
        <v>1.7465558150939171</v>
      </c>
      <c r="MQ20">
        <v>0.67903695120215901</v>
      </c>
      <c r="MR20">
        <v>1.1000485097069335</v>
      </c>
      <c r="MS20">
        <v>0.30995510238030949</v>
      </c>
      <c r="MT20">
        <v>1.0138059173582716</v>
      </c>
      <c r="MU20">
        <v>1.5880815495333969</v>
      </c>
      <c r="MV20">
        <v>6.8485347032865324E-2</v>
      </c>
      <c r="MW20">
        <v>2.7048703866565775</v>
      </c>
      <c r="MX20">
        <v>3.3940380995868793</v>
      </c>
      <c r="MZ20">
        <v>0.16951328092609705</v>
      </c>
      <c r="NA20">
        <v>0.65582149570857728</v>
      </c>
      <c r="NB20">
        <v>0.1983830063631879</v>
      </c>
      <c r="NC20">
        <v>0.38497963224301207</v>
      </c>
      <c r="ND20">
        <v>8.7142262258530598E-2</v>
      </c>
      <c r="NE20">
        <v>2.3045749843052827</v>
      </c>
      <c r="NF20">
        <v>2.5380580405009776</v>
      </c>
      <c r="NG20">
        <v>2.6717042742963373</v>
      </c>
      <c r="NH20">
        <v>0.27221734874475001</v>
      </c>
      <c r="NI20">
        <v>3.8678411802957217E-2</v>
      </c>
      <c r="NJ20">
        <v>3.3794913146061686E-2</v>
      </c>
      <c r="NK20">
        <v>1</v>
      </c>
      <c r="OQ20" t="s">
        <v>257</v>
      </c>
      <c r="OS20" t="s">
        <v>19</v>
      </c>
      <c r="OT20" t="s">
        <v>288</v>
      </c>
      <c r="OU20">
        <v>0.25776797814398539</v>
      </c>
      <c r="OV20">
        <v>0.19955245699662802</v>
      </c>
      <c r="OW20">
        <v>0.16820209684206561</v>
      </c>
      <c r="OX20">
        <v>0.17102602411805884</v>
      </c>
      <c r="OY20">
        <v>0.16609405124886936</v>
      </c>
      <c r="OZ20">
        <v>0.17775936849173815</v>
      </c>
      <c r="PA20">
        <v>0.1740243085276256</v>
      </c>
      <c r="PB20">
        <v>0.1850190416423918</v>
      </c>
      <c r="PC20">
        <v>0.20260683381274441</v>
      </c>
      <c r="PD20">
        <v>0.19428116741078252</v>
      </c>
      <c r="PE20">
        <v>0.1910214127828489</v>
      </c>
      <c r="PF20">
        <v>0.2142852026084269</v>
      </c>
      <c r="PG20">
        <v>0.21165979605259438</v>
      </c>
      <c r="PH20">
        <v>0.14248357877147774</v>
      </c>
      <c r="PI20">
        <v>0.13085606387130394</v>
      </c>
      <c r="PJ20">
        <v>0.17421836971515356</v>
      </c>
      <c r="PK20">
        <v>0.18827954681398396</v>
      </c>
      <c r="PL20">
        <v>0.17896736946623906</v>
      </c>
      <c r="PM20">
        <v>0.17261816077020828</v>
      </c>
      <c r="PN20">
        <v>0.1767400343914354</v>
      </c>
      <c r="PO20">
        <v>0.18066992436128812</v>
      </c>
      <c r="PP20">
        <v>0.16920137643154476</v>
      </c>
      <c r="PQ20">
        <v>0.18339835495749177</v>
      </c>
      <c r="PR20">
        <v>0.20858192961797883</v>
      </c>
      <c r="PS20">
        <v>0.21611319908064933</v>
      </c>
      <c r="PT20">
        <v>0.2176667320123446</v>
      </c>
      <c r="PU20">
        <v>0.24206876565886828</v>
      </c>
      <c r="PX20" t="s">
        <v>266</v>
      </c>
      <c r="PY20" t="s">
        <v>267</v>
      </c>
      <c r="PZ20" t="s">
        <v>19</v>
      </c>
      <c r="QA20" t="s">
        <v>288</v>
      </c>
      <c r="QB20">
        <f t="shared" si="30"/>
        <v>0.25776797814398539</v>
      </c>
      <c r="QC20">
        <f t="shared" si="31"/>
        <v>0.19955245699662802</v>
      </c>
      <c r="QD20">
        <f t="shared" si="32"/>
        <v>0.16820209684206561</v>
      </c>
      <c r="QE20">
        <f t="shared" si="33"/>
        <v>0.17102602411805884</v>
      </c>
      <c r="QF20">
        <f t="shared" si="34"/>
        <v>0.16609405124886936</v>
      </c>
      <c r="QG20">
        <f t="shared" si="35"/>
        <v>0.17775936849173815</v>
      </c>
      <c r="QH20">
        <f t="shared" si="36"/>
        <v>0.1740243085276256</v>
      </c>
      <c r="QI20">
        <f t="shared" si="37"/>
        <v>0.1850190416423918</v>
      </c>
      <c r="QJ20">
        <f t="shared" si="38"/>
        <v>0.20260683381274441</v>
      </c>
      <c r="QK20">
        <f t="shared" si="39"/>
        <v>0.19428116741078252</v>
      </c>
      <c r="QL20">
        <f t="shared" si="40"/>
        <v>0.1910214127828489</v>
      </c>
      <c r="QM20">
        <f t="shared" si="41"/>
        <v>0.2142852026084269</v>
      </c>
      <c r="QN20">
        <f t="shared" si="42"/>
        <v>0.21165979605259438</v>
      </c>
      <c r="QO20">
        <f t="shared" si="43"/>
        <v>0.14248357877147774</v>
      </c>
      <c r="QP20">
        <f t="shared" si="44"/>
        <v>0.13085606387130394</v>
      </c>
      <c r="QQ20">
        <f t="shared" si="45"/>
        <v>0.17421836971515356</v>
      </c>
      <c r="QR20">
        <f t="shared" si="46"/>
        <v>0.18827954681398396</v>
      </c>
      <c r="QS20">
        <f t="shared" si="47"/>
        <v>0.17896736946623906</v>
      </c>
      <c r="QT20">
        <f t="shared" si="48"/>
        <v>0.17261816077020828</v>
      </c>
      <c r="QU20">
        <f t="shared" si="49"/>
        <v>0.1767400343914354</v>
      </c>
      <c r="QV20">
        <f t="shared" si="50"/>
        <v>0.18066992436128812</v>
      </c>
      <c r="QW20">
        <f t="shared" si="51"/>
        <v>0.16920137643154476</v>
      </c>
      <c r="QX20">
        <f t="shared" si="52"/>
        <v>0.18339835495749177</v>
      </c>
      <c r="QY20">
        <f t="shared" si="53"/>
        <v>0.20858192961797883</v>
      </c>
      <c r="QZ20">
        <f t="shared" si="54"/>
        <v>0.21611319908064933</v>
      </c>
      <c r="RA20">
        <f t="shared" si="55"/>
        <v>0.2176667320123446</v>
      </c>
      <c r="RB20">
        <f t="shared" si="56"/>
        <v>0.24206876565886828</v>
      </c>
      <c r="RG20" t="s">
        <v>266</v>
      </c>
      <c r="RH20" t="s">
        <v>267</v>
      </c>
      <c r="RI20" t="s">
        <v>19</v>
      </c>
      <c r="RJ20" t="s">
        <v>288</v>
      </c>
      <c r="RK20">
        <v>1651.4935003182518</v>
      </c>
      <c r="RL20">
        <v>1467.3024621432501</v>
      </c>
      <c r="RM20">
        <v>1340.1427956880261</v>
      </c>
      <c r="RN20">
        <v>1392.2325183912865</v>
      </c>
      <c r="RO20">
        <v>1491.4016816203912</v>
      </c>
      <c r="RP20">
        <v>1623.9892464894638</v>
      </c>
      <c r="RQ20">
        <v>1690.1551411097998</v>
      </c>
      <c r="RR20">
        <v>1729.373392864029</v>
      </c>
      <c r="RS20">
        <v>2028.1977340080155</v>
      </c>
      <c r="RT20">
        <v>2135.6328119136156</v>
      </c>
      <c r="RU20">
        <v>2159.1508142907005</v>
      </c>
      <c r="RV20">
        <v>2361.5991243360272</v>
      </c>
      <c r="RW20">
        <v>2300.4078835400232</v>
      </c>
      <c r="RX20">
        <v>1584.463443464972</v>
      </c>
      <c r="RY20">
        <v>1451.2907755099</v>
      </c>
      <c r="RZ20">
        <v>1903.7415713596035</v>
      </c>
      <c r="SA20">
        <v>2183.9667963580337</v>
      </c>
      <c r="SB20">
        <v>2440.4689802199478</v>
      </c>
      <c r="SC20">
        <v>2708.5578920011753</v>
      </c>
      <c r="SD20">
        <v>3021.9425473160886</v>
      </c>
      <c r="SE20">
        <v>3350.7865413088116</v>
      </c>
      <c r="SF20">
        <v>3590.7180855126549</v>
      </c>
      <c r="SG20">
        <v>4274.9520645767088</v>
      </c>
      <c r="SH20">
        <v>4255.5657014112121</v>
      </c>
      <c r="SI20">
        <v>4657.3023611471008</v>
      </c>
      <c r="SJ20">
        <v>5223.3517632024814</v>
      </c>
      <c r="SK20">
        <v>5702.1043127652702</v>
      </c>
    </row>
    <row r="21" spans="1:505" x14ac:dyDescent="0.45">
      <c r="A21">
        <v>2005</v>
      </c>
      <c r="B21">
        <f t="shared" si="23"/>
        <v>71.500651475250251</v>
      </c>
      <c r="C21">
        <v>27.696428863138003</v>
      </c>
      <c r="D21">
        <v>118.73393355884957</v>
      </c>
      <c r="E21">
        <v>106.71001921163648</v>
      </c>
      <c r="F21">
        <v>105.03528054009357</v>
      </c>
      <c r="G21">
        <v>2.8237623366692257</v>
      </c>
      <c r="H21">
        <v>68.285927447632886</v>
      </c>
      <c r="J21">
        <v>23.557611761545978</v>
      </c>
      <c r="K21">
        <v>20.125577048104692</v>
      </c>
      <c r="L21">
        <v>152.7208512241412</v>
      </c>
      <c r="M21">
        <v>33.274178257987892</v>
      </c>
      <c r="N21">
        <v>9.7151697607124543</v>
      </c>
      <c r="O21">
        <v>17.882477807967426</v>
      </c>
      <c r="P21">
        <v>4.3652645327370196</v>
      </c>
      <c r="Q21">
        <v>51.637826850614061</v>
      </c>
      <c r="R21">
        <v>133.53665231534697</v>
      </c>
      <c r="S21">
        <v>55.512714537306771</v>
      </c>
      <c r="T21">
        <v>157.79374553529013</v>
      </c>
      <c r="U21">
        <v>17.598765790951692</v>
      </c>
      <c r="V21">
        <v>6.8317885866740991</v>
      </c>
      <c r="W21">
        <v>47.714369996065059</v>
      </c>
      <c r="X21">
        <v>114.8811175156327</v>
      </c>
      <c r="Y21">
        <v>56.196208071692752</v>
      </c>
      <c r="Z21">
        <v>82.900010397014128</v>
      </c>
      <c r="AA21">
        <v>2.9135896539036708</v>
      </c>
      <c r="AB21">
        <v>90.983518020082926</v>
      </c>
      <c r="AC21">
        <v>129.72273814978237</v>
      </c>
      <c r="AD21">
        <v>51.348797268527328</v>
      </c>
      <c r="AE21">
        <v>260.40334158647045</v>
      </c>
      <c r="AF21">
        <v>3.7820785579730556</v>
      </c>
      <c r="AG21">
        <v>7.202001948213022</v>
      </c>
      <c r="AH21">
        <v>182.9253792509993</v>
      </c>
      <c r="AI21">
        <v>106.46625760942747</v>
      </c>
      <c r="AJ21">
        <v>55.70873536199494</v>
      </c>
      <c r="AK21">
        <v>22.789054097570471</v>
      </c>
      <c r="AL21">
        <v>148.97408148081146</v>
      </c>
      <c r="AM21">
        <v>12.884861252245392</v>
      </c>
      <c r="AO21">
        <v>3.0400795805741447</v>
      </c>
      <c r="AP21">
        <v>207.5668186503917</v>
      </c>
      <c r="AQ21">
        <v>40.07931333286367</v>
      </c>
      <c r="AS21">
        <v>41.91950099519002</v>
      </c>
      <c r="AT21">
        <v>439.00782083783668</v>
      </c>
      <c r="AU21">
        <v>17.766481042394293</v>
      </c>
      <c r="AV21">
        <v>31.84968646790097</v>
      </c>
      <c r="AW21">
        <v>76.283994896444923</v>
      </c>
      <c r="AX21">
        <v>29.921483615253248</v>
      </c>
      <c r="AY21">
        <v>35.896052136194243</v>
      </c>
      <c r="AZ21">
        <v>21.49121262710252</v>
      </c>
      <c r="BA21">
        <v>8.6491838996580359</v>
      </c>
      <c r="BC21">
        <v>65.211786289436674</v>
      </c>
      <c r="BD21">
        <v>101.34617558911917</v>
      </c>
      <c r="BE21">
        <v>4.6975722683098464</v>
      </c>
      <c r="BF21">
        <v>244.24469808547957</v>
      </c>
      <c r="BG21">
        <v>71.880755043132808</v>
      </c>
      <c r="BH21">
        <v>4.1610725817360628</v>
      </c>
      <c r="BI21">
        <v>28.754716578822293</v>
      </c>
      <c r="BJ21">
        <v>14.832681677883222</v>
      </c>
      <c r="BK21">
        <v>6.8538877043532906</v>
      </c>
      <c r="BL21">
        <v>26.604201496749329</v>
      </c>
      <c r="BM21">
        <v>107.13098945948332</v>
      </c>
      <c r="BN21">
        <v>301.13340298660222</v>
      </c>
      <c r="BO21">
        <v>25.206055982002912</v>
      </c>
      <c r="BP21">
        <v>28.798366482472819</v>
      </c>
      <c r="BQ21">
        <v>80.086062680974564</v>
      </c>
      <c r="BS21">
        <v>133.59913929333223</v>
      </c>
      <c r="BT21">
        <v>56.662203683248066</v>
      </c>
      <c r="BV21">
        <v>15.318570277364367</v>
      </c>
      <c r="BW21">
        <v>87.068366395895794</v>
      </c>
      <c r="BX21">
        <v>45.114854681543413</v>
      </c>
      <c r="BY21">
        <v>7.3188740669473216</v>
      </c>
      <c r="BZ21">
        <v>95.242759155625038</v>
      </c>
      <c r="CA21">
        <v>109.2050936661412</v>
      </c>
      <c r="CC21">
        <v>15.311125888440976</v>
      </c>
      <c r="CD21">
        <v>71.471546756257368</v>
      </c>
      <c r="CE21">
        <v>14.445987678927667</v>
      </c>
      <c r="CF21">
        <v>33.018348191848361</v>
      </c>
      <c r="CG21">
        <v>10.562334796674243</v>
      </c>
      <c r="CH21">
        <v>230.66593249411511</v>
      </c>
      <c r="CI21">
        <v>95.383490586210229</v>
      </c>
      <c r="CJ21">
        <v>246.89587382147965</v>
      </c>
      <c r="CK21">
        <v>31.618677953807829</v>
      </c>
      <c r="CL21">
        <v>4.0910643666292534</v>
      </c>
      <c r="CM21">
        <v>4.0110080418659875</v>
      </c>
      <c r="CR21">
        <f t="shared" si="65"/>
        <v>27.696428863138003</v>
      </c>
      <c r="CS21">
        <f t="shared" si="0"/>
        <v>118.73393355884957</v>
      </c>
      <c r="CT21">
        <f t="shared" si="1"/>
        <v>106.71001921163648</v>
      </c>
      <c r="CU21">
        <f t="shared" si="100"/>
        <v>105.03528054009357</v>
      </c>
      <c r="CV21">
        <f t="shared" si="66"/>
        <v>2.8237623366692257</v>
      </c>
      <c r="CW21">
        <f t="shared" si="2"/>
        <v>68.285927447632886</v>
      </c>
      <c r="CY21">
        <f t="shared" si="3"/>
        <v>23.557611761545978</v>
      </c>
      <c r="CZ21">
        <f t="shared" si="104"/>
        <v>20.125577048104692</v>
      </c>
      <c r="DA21">
        <f t="shared" si="4"/>
        <v>152.7208512241412</v>
      </c>
      <c r="DB21">
        <f t="shared" si="24"/>
        <v>33.274178257987892</v>
      </c>
      <c r="DC21">
        <f t="shared" si="78"/>
        <v>9.7151697607124543</v>
      </c>
      <c r="DD21">
        <f t="shared" si="74"/>
        <v>17.882477807967426</v>
      </c>
      <c r="DE21">
        <f t="shared" si="85"/>
        <v>4.3652645327370196</v>
      </c>
      <c r="DF21">
        <f t="shared" si="92"/>
        <v>51.637826850614061</v>
      </c>
      <c r="DG21">
        <f t="shared" si="107"/>
        <v>133.53665231534697</v>
      </c>
      <c r="DH21">
        <f t="shared" si="79"/>
        <v>55.512714537306771</v>
      </c>
      <c r="DI21">
        <f t="shared" si="5"/>
        <v>157.79374553529013</v>
      </c>
      <c r="DJ21">
        <f t="shared" si="76"/>
        <v>17.598765790951692</v>
      </c>
      <c r="DK21">
        <f t="shared" si="81"/>
        <v>6.8317885866740991</v>
      </c>
      <c r="DL21">
        <f t="shared" si="86"/>
        <v>47.714369996065059</v>
      </c>
      <c r="DM21">
        <f t="shared" si="25"/>
        <v>114.8811175156327</v>
      </c>
      <c r="DN21">
        <f t="shared" si="6"/>
        <v>56.196208071692752</v>
      </c>
      <c r="DO21">
        <f t="shared" si="7"/>
        <v>82.900010397014128</v>
      </c>
      <c r="DP21">
        <f t="shared" si="87"/>
        <v>2.9135896539036708</v>
      </c>
      <c r="DQ21">
        <f t="shared" si="62"/>
        <v>90.983518020082926</v>
      </c>
      <c r="DR21">
        <f t="shared" si="8"/>
        <v>129.72273814978237</v>
      </c>
      <c r="DS21">
        <f t="shared" si="72"/>
        <v>51.348797268527328</v>
      </c>
      <c r="DT21">
        <f t="shared" si="77"/>
        <v>260.40334158647045</v>
      </c>
      <c r="DU21">
        <f t="shared" si="26"/>
        <v>3.7820785579730556</v>
      </c>
      <c r="DV21">
        <f t="shared" si="105"/>
        <v>7.202001948213022</v>
      </c>
      <c r="DW21">
        <f t="shared" si="9"/>
        <v>182.9253792509993</v>
      </c>
      <c r="DX21">
        <f t="shared" si="27"/>
        <v>106.46625760942747</v>
      </c>
      <c r="DY21">
        <f t="shared" si="10"/>
        <v>55.70873536199494</v>
      </c>
      <c r="DZ21">
        <f t="shared" si="88"/>
        <v>22.789054097570471</v>
      </c>
      <c r="EA21">
        <f t="shared" si="11"/>
        <v>148.97408148081146</v>
      </c>
      <c r="EB21">
        <f t="shared" si="63"/>
        <v>12.884861252245392</v>
      </c>
      <c r="ED21">
        <f t="shared" si="67"/>
        <v>3.0400795805741447</v>
      </c>
      <c r="EE21">
        <f t="shared" si="82"/>
        <v>207.5668186503917</v>
      </c>
      <c r="EF21">
        <f t="shared" si="101"/>
        <v>40.07931333286367</v>
      </c>
      <c r="EH21">
        <f t="shared" si="102"/>
        <v>41.91950099519002</v>
      </c>
      <c r="EI21">
        <f t="shared" si="99"/>
        <v>439.00782083783668</v>
      </c>
      <c r="EJ21">
        <f t="shared" ref="EJ21:EJ28" si="108">IA21*LR21</f>
        <v>17.766481042394293</v>
      </c>
      <c r="EK21">
        <f t="shared" si="12"/>
        <v>31.84968646790097</v>
      </c>
      <c r="EL21">
        <f t="shared" si="89"/>
        <v>76.283994896444923</v>
      </c>
      <c r="EM21">
        <f t="shared" si="90"/>
        <v>29.921483615253248</v>
      </c>
      <c r="EN21">
        <f t="shared" si="57"/>
        <v>35.896052136194243</v>
      </c>
      <c r="EO21">
        <f t="shared" si="106"/>
        <v>21.49121262710252</v>
      </c>
      <c r="EP21">
        <f t="shared" si="58"/>
        <v>8.6491838996580359</v>
      </c>
      <c r="ER21">
        <f t="shared" si="13"/>
        <v>65.211786289436674</v>
      </c>
      <c r="ES21">
        <f t="shared" si="59"/>
        <v>101.34617558911917</v>
      </c>
      <c r="ET21">
        <f t="shared" si="83"/>
        <v>4.6975722683098464</v>
      </c>
      <c r="EU21">
        <f t="shared" si="14"/>
        <v>244.24469808547957</v>
      </c>
      <c r="EV21">
        <f t="shared" si="93"/>
        <v>71.880755043132808</v>
      </c>
      <c r="EW21">
        <f t="shared" si="64"/>
        <v>4.1610725817360628</v>
      </c>
      <c r="EX21">
        <f t="shared" si="75"/>
        <v>28.754716578822293</v>
      </c>
      <c r="EY21">
        <f t="shared" si="73"/>
        <v>14.832681677883222</v>
      </c>
      <c r="EZ21">
        <f t="shared" si="60"/>
        <v>6.8538877043532906</v>
      </c>
      <c r="FA21">
        <f t="shared" si="68"/>
        <v>26.604201496749329</v>
      </c>
      <c r="FB21">
        <f t="shared" si="69"/>
        <v>107.13098945948332</v>
      </c>
      <c r="FC21">
        <f t="shared" ref="FC21:FC28" si="109">IT21*MK21</f>
        <v>301.13340298660222</v>
      </c>
      <c r="FD21">
        <f t="shared" si="95"/>
        <v>25.206055982002912</v>
      </c>
      <c r="FE21">
        <f t="shared" si="84"/>
        <v>28.798366482472819</v>
      </c>
      <c r="FF21">
        <f t="shared" si="96"/>
        <v>80.086062680974564</v>
      </c>
      <c r="FH21">
        <f t="shared" si="15"/>
        <v>133.59913929333223</v>
      </c>
      <c r="FI21">
        <f t="shared" si="80"/>
        <v>56.662203683248066</v>
      </c>
      <c r="FK21">
        <f t="shared" si="16"/>
        <v>15.318570277364367</v>
      </c>
      <c r="FL21">
        <f t="shared" si="17"/>
        <v>87.068366395895794</v>
      </c>
      <c r="FM21">
        <f t="shared" si="18"/>
        <v>45.114854681543413</v>
      </c>
      <c r="FN21">
        <f t="shared" si="70"/>
        <v>7.3188740669473216</v>
      </c>
      <c r="FO21">
        <f t="shared" si="19"/>
        <v>95.242759155625038</v>
      </c>
      <c r="FP21">
        <f t="shared" si="20"/>
        <v>109.2050936661412</v>
      </c>
      <c r="FR21">
        <f t="shared" si="28"/>
        <v>15.311125888440976</v>
      </c>
      <c r="FS21">
        <f t="shared" si="91"/>
        <v>71.471546756257368</v>
      </c>
      <c r="FT21">
        <f t="shared" si="97"/>
        <v>14.445987678927667</v>
      </c>
      <c r="FU21">
        <f t="shared" si="61"/>
        <v>33.018348191848361</v>
      </c>
      <c r="FV21">
        <f t="shared" si="98"/>
        <v>10.562334796674243</v>
      </c>
      <c r="FW21">
        <f t="shared" ref="FW21:FW28" si="110">JN21*NE21</f>
        <v>230.66593249411511</v>
      </c>
      <c r="FX21">
        <f t="shared" si="21"/>
        <v>95.383490586210229</v>
      </c>
      <c r="FY21">
        <f t="shared" si="22"/>
        <v>246.89587382147965</v>
      </c>
      <c r="FZ21">
        <f t="shared" si="71"/>
        <v>31.618677953807829</v>
      </c>
      <c r="GA21">
        <f t="shared" si="103"/>
        <v>4.0910643666292534</v>
      </c>
      <c r="GB21">
        <f t="shared" si="94"/>
        <v>4.0110080418659875</v>
      </c>
      <c r="GG21">
        <v>2005</v>
      </c>
      <c r="GH21">
        <f t="shared" si="29"/>
        <v>80.717782111283285</v>
      </c>
      <c r="GI21">
        <v>93.277697593632666</v>
      </c>
      <c r="GJ21">
        <v>59.680678896154703</v>
      </c>
      <c r="GK21">
        <v>47.710655814866101</v>
      </c>
      <c r="GL21">
        <v>100</v>
      </c>
      <c r="GM21">
        <v>99.722836512805102</v>
      </c>
      <c r="GN21">
        <v>31.5838413293516</v>
      </c>
      <c r="GP21">
        <v>84.439861269396701</v>
      </c>
      <c r="GQ21">
        <v>88.376793434613106</v>
      </c>
      <c r="GR21">
        <v>72.154921856606308</v>
      </c>
      <c r="GS21">
        <v>74.708724783409906</v>
      </c>
      <c r="GT21">
        <v>94.736263328409379</v>
      </c>
      <c r="GU21">
        <v>90.300202800591819</v>
      </c>
      <c r="GV21">
        <v>80.105149527773605</v>
      </c>
      <c r="GW21">
        <v>86.355134481840906</v>
      </c>
      <c r="GX21">
        <v>90.159418508230729</v>
      </c>
      <c r="GY21">
        <v>71.271111574196993</v>
      </c>
      <c r="GZ21">
        <v>55.286975192623402</v>
      </c>
      <c r="HA21">
        <v>99.574303306826252</v>
      </c>
      <c r="HB21">
        <v>100</v>
      </c>
      <c r="HC21">
        <v>78.913403751908803</v>
      </c>
      <c r="HD21">
        <v>50.405595002189102</v>
      </c>
      <c r="HE21">
        <v>27.547691531922098</v>
      </c>
      <c r="HF21">
        <v>40.852503138364803</v>
      </c>
      <c r="HG21">
        <v>100</v>
      </c>
      <c r="HH21">
        <v>68.981720129177702</v>
      </c>
      <c r="HI21">
        <v>83.2289130501009</v>
      </c>
      <c r="HJ21">
        <v>78.659331035804698</v>
      </c>
      <c r="HK21">
        <v>79.154793512011196</v>
      </c>
      <c r="HL21">
        <v>91.465533924299251</v>
      </c>
      <c r="HM21">
        <v>97.659371912401426</v>
      </c>
      <c r="HN21">
        <v>61.463863117841797</v>
      </c>
      <c r="HO21">
        <v>88.320275527260506</v>
      </c>
      <c r="HP21">
        <v>29.804224339235404</v>
      </c>
      <c r="HQ21">
        <v>95.450663708757844</v>
      </c>
      <c r="HR21">
        <v>68.440480830402294</v>
      </c>
      <c r="HS21">
        <v>100</v>
      </c>
      <c r="HU21">
        <v>100</v>
      </c>
      <c r="HV21">
        <v>100</v>
      </c>
      <c r="HW21">
        <v>90.661315862210628</v>
      </c>
      <c r="HY21">
        <v>91.152828323835507</v>
      </c>
      <c r="HZ21">
        <v>93.489687819673165</v>
      </c>
      <c r="IA21">
        <v>100</v>
      </c>
      <c r="IB21">
        <v>97.352634736819795</v>
      </c>
      <c r="IC21">
        <v>82.367734532194191</v>
      </c>
      <c r="ID21">
        <v>100</v>
      </c>
      <c r="IE21">
        <v>76.846701529359805</v>
      </c>
      <c r="IF21">
        <v>100</v>
      </c>
      <c r="IG21">
        <v>73.437798129733807</v>
      </c>
      <c r="II21">
        <v>26.817762672240704</v>
      </c>
      <c r="IJ21">
        <v>62.442694650301398</v>
      </c>
      <c r="IK21">
        <v>99.419236440819745</v>
      </c>
      <c r="IL21">
        <v>62.5402987479956</v>
      </c>
      <c r="IM21">
        <v>99.299996194222274</v>
      </c>
      <c r="IN21">
        <v>100</v>
      </c>
      <c r="IO21">
        <v>100</v>
      </c>
      <c r="IP21">
        <v>92.062765955133884</v>
      </c>
      <c r="IQ21">
        <v>98.091284898732283</v>
      </c>
      <c r="IR21">
        <v>56.709962406065401</v>
      </c>
      <c r="IS21">
        <v>97.511620874838741</v>
      </c>
      <c r="IT21">
        <v>100</v>
      </c>
      <c r="IU21">
        <v>92.1621058931958</v>
      </c>
      <c r="IV21">
        <v>92.49622215390076</v>
      </c>
      <c r="IW21">
        <v>99.661373702964738</v>
      </c>
      <c r="IY21">
        <v>76.475412615055404</v>
      </c>
      <c r="IZ21">
        <v>83.022435116569099</v>
      </c>
      <c r="JB21">
        <v>48.372704510228203</v>
      </c>
      <c r="JC21">
        <v>79.868750211931697</v>
      </c>
      <c r="JD21">
        <v>29.097076099185003</v>
      </c>
      <c r="JE21">
        <v>99.332489919961915</v>
      </c>
      <c r="JF21">
        <v>37.796673537453202</v>
      </c>
      <c r="JG21">
        <v>34.074779089841101</v>
      </c>
      <c r="JH21">
        <v>91.784162708675666</v>
      </c>
      <c r="JI21">
        <v>90.471583542680335</v>
      </c>
      <c r="JJ21">
        <v>99.166166075872169</v>
      </c>
      <c r="JK21">
        <v>77.319164771747296</v>
      </c>
      <c r="JL21">
        <v>76.4529176773394</v>
      </c>
      <c r="JM21">
        <v>98.756240057610441</v>
      </c>
      <c r="JN21">
        <v>100</v>
      </c>
      <c r="JO21">
        <v>39.275761298188897</v>
      </c>
      <c r="JP21">
        <v>95.276047334935882</v>
      </c>
      <c r="JQ21">
        <v>99.513077493649703</v>
      </c>
      <c r="JR21">
        <v>100</v>
      </c>
      <c r="JS21">
        <v>99.203512928341468</v>
      </c>
      <c r="JY21">
        <v>2005</v>
      </c>
      <c r="JZ21">
        <v>0.29692444794036832</v>
      </c>
      <c r="KA21">
        <v>1.9894869789509002</v>
      </c>
      <c r="KB21">
        <v>2.236607679963746</v>
      </c>
      <c r="KC21">
        <v>1.0503528054009357</v>
      </c>
      <c r="KD21">
        <v>2.8316105271500528E-2</v>
      </c>
      <c r="KE21">
        <v>2.1620526374723514</v>
      </c>
      <c r="KF21">
        <v>0.31297112826345808</v>
      </c>
      <c r="KG21">
        <v>0.27898686008481038</v>
      </c>
      <c r="KH21">
        <v>0.22772468049539385</v>
      </c>
      <c r="KI21">
        <v>2.1165687287090935</v>
      </c>
      <c r="KJ21">
        <v>0.44538543997978769</v>
      </c>
      <c r="KK21">
        <v>0.10254964064852538</v>
      </c>
      <c r="KL21">
        <v>0.19803363949754302</v>
      </c>
      <c r="KM21">
        <v>5.4494181191479078E-2</v>
      </c>
      <c r="KN21">
        <v>0.5979705452427112</v>
      </c>
      <c r="KO21">
        <v>1.4811170538234593</v>
      </c>
      <c r="KP21">
        <v>0.77889502929269039</v>
      </c>
      <c r="KQ21">
        <v>2.8540853426241264</v>
      </c>
      <c r="KR21">
        <v>0.1767400343914354</v>
      </c>
      <c r="KS21">
        <v>6.8317885866740993E-2</v>
      </c>
      <c r="KT21">
        <v>0.60464214857683052</v>
      </c>
      <c r="KU21">
        <v>2.2791342411619868</v>
      </c>
      <c r="KV21">
        <v>2.0399606989417944</v>
      </c>
      <c r="KW21">
        <v>2.0292516744013733</v>
      </c>
      <c r="KX21">
        <v>2.9135896539036706E-2</v>
      </c>
      <c r="KY21">
        <v>1.3189511344411802</v>
      </c>
      <c r="KZ21">
        <v>1.5586258836721059</v>
      </c>
      <c r="LA21">
        <v>0.65279982161498462</v>
      </c>
      <c r="LB21">
        <v>3.2897987605381855</v>
      </c>
      <c r="LC21">
        <v>4.1349767455610809E-2</v>
      </c>
      <c r="LD21">
        <v>7.3746142404776865E-2</v>
      </c>
      <c r="LE21">
        <v>2.9761451684266089</v>
      </c>
      <c r="LF21">
        <v>1.2054565837101143</v>
      </c>
      <c r="LG21">
        <v>1.8691556850435413</v>
      </c>
      <c r="LH21">
        <v>0.23875218057262723</v>
      </c>
      <c r="LI21">
        <v>2.1766954245978196</v>
      </c>
      <c r="LJ21">
        <v>0.12884861252245391</v>
      </c>
      <c r="LK21">
        <v>0.22056540195036869</v>
      </c>
      <c r="LL21">
        <v>3.0400795805741447E-2</v>
      </c>
      <c r="LM21">
        <v>2.075668186503917</v>
      </c>
      <c r="LN21">
        <v>0.44207733973084207</v>
      </c>
      <c r="LO21">
        <v>0.31228027091474259</v>
      </c>
      <c r="LP21">
        <v>0.45988151729383597</v>
      </c>
      <c r="LQ21">
        <v>4.6957887129178717</v>
      </c>
      <c r="LR21">
        <v>0.17766481042394291</v>
      </c>
      <c r="LS21">
        <v>0.3271579300755697</v>
      </c>
      <c r="LT21">
        <v>0.92613928657499511</v>
      </c>
      <c r="LU21">
        <v>0.29921483615253247</v>
      </c>
      <c r="LV21">
        <v>0.46711246444949772</v>
      </c>
      <c r="LW21">
        <v>0.21491212627102521</v>
      </c>
      <c r="LX21">
        <v>0.11777564306024743</v>
      </c>
      <c r="LY21">
        <v>0.20897750549344773</v>
      </c>
      <c r="LZ21">
        <v>2.4316639343273012</v>
      </c>
      <c r="MA21">
        <v>1.6230269394472712</v>
      </c>
      <c r="MB21">
        <v>4.7250134244454005E-2</v>
      </c>
      <c r="MC21">
        <v>3.9053970475845792</v>
      </c>
      <c r="MD21">
        <v>0.72387470088659633</v>
      </c>
      <c r="ME21">
        <v>4.1610725817360632E-2</v>
      </c>
      <c r="MF21">
        <v>0.28754716578822292</v>
      </c>
      <c r="MG21">
        <v>0.1611148820480999</v>
      </c>
      <c r="MH21">
        <v>6.9872544858894686E-2</v>
      </c>
      <c r="MI21">
        <v>0.46912747545577427</v>
      </c>
      <c r="MJ21">
        <v>1.098648432856957</v>
      </c>
      <c r="MK21">
        <v>3.0113340298660223</v>
      </c>
      <c r="ML21">
        <v>0.27349696209430735</v>
      </c>
      <c r="MM21">
        <v>0.31134640758145093</v>
      </c>
      <c r="MN21">
        <v>0.80358176598755982</v>
      </c>
      <c r="MO21">
        <v>0.20634475536354416</v>
      </c>
      <c r="MP21">
        <v>1.7469554556810736</v>
      </c>
      <c r="MQ21">
        <v>0.68249267325983043</v>
      </c>
      <c r="MR21">
        <v>1.062634913902176</v>
      </c>
      <c r="MS21">
        <v>0.31667797846873169</v>
      </c>
      <c r="MT21">
        <v>1.0901430930728215</v>
      </c>
      <c r="MU21">
        <v>1.5504944389517907</v>
      </c>
      <c r="MV21">
        <v>7.3680565873709331E-2</v>
      </c>
      <c r="MW21">
        <v>2.5198714659703527</v>
      </c>
      <c r="MX21">
        <v>3.2048657858709082</v>
      </c>
      <c r="MZ21">
        <v>0.16923685083082349</v>
      </c>
      <c r="NA21">
        <v>0.72072511809697659</v>
      </c>
      <c r="NB21">
        <v>0.18683579577680956</v>
      </c>
      <c r="NC21">
        <v>0.43187819634560498</v>
      </c>
      <c r="ND21">
        <v>0.10695359392492666</v>
      </c>
      <c r="NE21">
        <v>2.3066593249411511</v>
      </c>
      <c r="NF21">
        <v>2.4285586690997789</v>
      </c>
      <c r="NG21">
        <v>2.5913740203089608</v>
      </c>
      <c r="NH21">
        <v>0.31773389739479752</v>
      </c>
      <c r="NI21">
        <v>4.0910643666292539E-2</v>
      </c>
      <c r="NJ21">
        <v>4.0432117003389723E-2</v>
      </c>
      <c r="NK21">
        <v>1</v>
      </c>
      <c r="OQ21" t="s">
        <v>258</v>
      </c>
      <c r="OS21" t="s">
        <v>289</v>
      </c>
      <c r="OT21" t="s">
        <v>290</v>
      </c>
      <c r="OU21">
        <v>0.1085158509892712</v>
      </c>
      <c r="OV21">
        <v>0.10381480722321047</v>
      </c>
      <c r="OW21">
        <v>8.0635936009647649E-2</v>
      </c>
      <c r="OX21">
        <v>8.6963609872287101E-2</v>
      </c>
      <c r="OY21">
        <v>8.3664034475509005E-2</v>
      </c>
      <c r="OZ21">
        <v>6.8877883305652143E-2</v>
      </c>
      <c r="PA21">
        <v>7.1784806831148601E-2</v>
      </c>
      <c r="PB21">
        <v>8.1325510626092751E-2</v>
      </c>
      <c r="PC21">
        <v>8.295524107783285E-2</v>
      </c>
      <c r="PD21">
        <v>8.5895219741174159E-2</v>
      </c>
      <c r="PE21">
        <v>9.2144225942502003E-2</v>
      </c>
      <c r="PF21">
        <v>0.1075888982345994</v>
      </c>
      <c r="PG21">
        <v>0.11583996341411128</v>
      </c>
      <c r="PH21">
        <v>0.1188634262034961</v>
      </c>
      <c r="PI21">
        <v>0.12877254481571759</v>
      </c>
      <c r="PJ21">
        <v>0.12543937736744284</v>
      </c>
      <c r="PK21">
        <v>0.10433373569976044</v>
      </c>
      <c r="PL21">
        <v>8.2197331358633288E-2</v>
      </c>
      <c r="PM21">
        <v>6.6658642753421288E-2</v>
      </c>
      <c r="PN21">
        <v>6.8317885866740993E-2</v>
      </c>
      <c r="PO21">
        <v>7.4148744281094317E-2</v>
      </c>
      <c r="PP21">
        <v>7.7302311728565859E-2</v>
      </c>
      <c r="PQ21">
        <v>8.6283829736298376E-2</v>
      </c>
      <c r="PR21">
        <v>0.11232357139184562</v>
      </c>
      <c r="PS21">
        <v>0.12076308068434222</v>
      </c>
      <c r="PT21">
        <v>0.114492588493959</v>
      </c>
      <c r="PU21">
        <v>0.13506025584638062</v>
      </c>
      <c r="PX21" t="s">
        <v>266</v>
      </c>
      <c r="PY21" t="s">
        <v>267</v>
      </c>
      <c r="PZ21" t="s">
        <v>289</v>
      </c>
      <c r="QA21" t="s">
        <v>290</v>
      </c>
      <c r="QB21">
        <f t="shared" si="30"/>
        <v>0.1085158509892712</v>
      </c>
      <c r="QC21">
        <f t="shared" si="31"/>
        <v>0.10381480722321047</v>
      </c>
      <c r="QD21">
        <f t="shared" si="32"/>
        <v>8.0635936009647649E-2</v>
      </c>
      <c r="QE21">
        <f t="shared" si="33"/>
        <v>8.6963609872287101E-2</v>
      </c>
      <c r="QF21">
        <f t="shared" si="34"/>
        <v>8.3664034475509005E-2</v>
      </c>
      <c r="QG21">
        <f t="shared" si="35"/>
        <v>6.8877883305652143E-2</v>
      </c>
      <c r="QH21">
        <f t="shared" si="36"/>
        <v>7.1784806831148601E-2</v>
      </c>
      <c r="QI21">
        <f t="shared" si="37"/>
        <v>8.1325510626092751E-2</v>
      </c>
      <c r="QJ21">
        <f t="shared" si="38"/>
        <v>8.295524107783285E-2</v>
      </c>
      <c r="QK21">
        <f t="shared" si="39"/>
        <v>8.5895219741174159E-2</v>
      </c>
      <c r="QL21">
        <f t="shared" si="40"/>
        <v>9.2144225942502003E-2</v>
      </c>
      <c r="QM21">
        <f t="shared" si="41"/>
        <v>0.1075888982345994</v>
      </c>
      <c r="QN21">
        <f t="shared" si="42"/>
        <v>0.11583996341411128</v>
      </c>
      <c r="QO21">
        <f t="shared" si="43"/>
        <v>0.1188634262034961</v>
      </c>
      <c r="QP21">
        <f t="shared" si="44"/>
        <v>0.12877254481571759</v>
      </c>
      <c r="QQ21">
        <f t="shared" si="45"/>
        <v>0.12543937736744284</v>
      </c>
      <c r="QR21">
        <f t="shared" si="46"/>
        <v>0.10433373569976044</v>
      </c>
      <c r="QS21">
        <f t="shared" si="47"/>
        <v>8.2197331358633288E-2</v>
      </c>
      <c r="QT21">
        <f t="shared" si="48"/>
        <v>6.6658642753421288E-2</v>
      </c>
      <c r="QU21">
        <f t="shared" si="49"/>
        <v>6.8317885866740993E-2</v>
      </c>
      <c r="QV21">
        <f t="shared" si="50"/>
        <v>7.4148744281094317E-2</v>
      </c>
      <c r="QW21">
        <f t="shared" si="51"/>
        <v>7.7302311728565859E-2</v>
      </c>
      <c r="QX21">
        <f t="shared" si="52"/>
        <v>8.6283829736298376E-2</v>
      </c>
      <c r="QY21">
        <f t="shared" si="53"/>
        <v>0.11232357139184562</v>
      </c>
      <c r="QZ21">
        <f t="shared" si="54"/>
        <v>0.12076308068434222</v>
      </c>
      <c r="RA21">
        <f t="shared" si="55"/>
        <v>0.114492588493959</v>
      </c>
      <c r="RB21">
        <f t="shared" si="56"/>
        <v>0.13506025584638062</v>
      </c>
      <c r="RG21" t="s">
        <v>266</v>
      </c>
      <c r="RH21" t="s">
        <v>267</v>
      </c>
      <c r="RI21" t="s">
        <v>289</v>
      </c>
      <c r="RJ21" t="s">
        <v>290</v>
      </c>
      <c r="RK21">
        <v>695.25013882903431</v>
      </c>
      <c r="RL21">
        <v>763.34676374401931</v>
      </c>
      <c r="RM21">
        <v>642.46326737743959</v>
      </c>
      <c r="RN21">
        <v>707.92480971968826</v>
      </c>
      <c r="RO21">
        <v>751.24112374716913</v>
      </c>
      <c r="RP21">
        <v>629.26045900379142</v>
      </c>
      <c r="RQ21">
        <v>697.18685478919451</v>
      </c>
      <c r="RR21">
        <v>760.14972831651266</v>
      </c>
      <c r="RS21">
        <v>830.42426956659722</v>
      </c>
      <c r="RT21">
        <v>944.20191164447783</v>
      </c>
      <c r="RU21">
        <v>1041.5234479608182</v>
      </c>
      <c r="RV21">
        <v>1185.7181212993191</v>
      </c>
      <c r="RW21">
        <v>1258.9975519044403</v>
      </c>
      <c r="RX21">
        <v>1321.7997134006346</v>
      </c>
      <c r="RY21">
        <v>1428.1830042953732</v>
      </c>
      <c r="RZ21">
        <v>1370.7174379504866</v>
      </c>
      <c r="SA21">
        <v>1210.2292488168864</v>
      </c>
      <c r="SB21">
        <v>1120.874928406693</v>
      </c>
      <c r="SC21">
        <v>1045.9432083754807</v>
      </c>
      <c r="SD21">
        <v>1168.1152306791307</v>
      </c>
      <c r="SE21">
        <v>1375.1963159911302</v>
      </c>
      <c r="SF21">
        <v>1640.4760683965101</v>
      </c>
      <c r="SG21">
        <v>2011.2461540686581</v>
      </c>
      <c r="SH21">
        <v>2291.6670621976564</v>
      </c>
      <c r="SI21">
        <v>2602.4795486956659</v>
      </c>
      <c r="SJ21">
        <v>2747.4803267116645</v>
      </c>
      <c r="SK21">
        <v>3181.4417083041535</v>
      </c>
    </row>
    <row r="22" spans="1:505" x14ac:dyDescent="0.45">
      <c r="A22">
        <v>2006</v>
      </c>
      <c r="B22">
        <f t="shared" si="23"/>
        <v>65.087107606695199</v>
      </c>
      <c r="C22">
        <v>23.198082089269139</v>
      </c>
      <c r="D22">
        <v>116.50824389807927</v>
      </c>
      <c r="E22">
        <v>64.160318900392284</v>
      </c>
      <c r="F22">
        <v>104.10612678863416</v>
      </c>
      <c r="G22">
        <v>2.6614203159798198</v>
      </c>
      <c r="H22">
        <v>41.942900421939605</v>
      </c>
      <c r="J22">
        <v>21.786924725828687</v>
      </c>
      <c r="K22">
        <v>21.353710357925088</v>
      </c>
      <c r="L22">
        <v>151.66313499661749</v>
      </c>
      <c r="M22">
        <v>25.115630852363321</v>
      </c>
      <c r="N22">
        <v>11.318765370966462</v>
      </c>
      <c r="O22">
        <v>11.482719982329856</v>
      </c>
      <c r="P22">
        <v>4.4621428324435177</v>
      </c>
      <c r="Q22">
        <v>53.440125628784422</v>
      </c>
      <c r="R22">
        <v>118.05291675754071</v>
      </c>
      <c r="S22">
        <v>36.712464947042093</v>
      </c>
      <c r="T22">
        <v>90.681564736778199</v>
      </c>
      <c r="U22">
        <v>18.06699243612881</v>
      </c>
      <c r="V22">
        <v>7.2500840390812797</v>
      </c>
      <c r="W22">
        <v>50.181707945297731</v>
      </c>
      <c r="X22">
        <v>63.750409760645034</v>
      </c>
      <c r="Y22">
        <v>39.977989052989734</v>
      </c>
      <c r="Z22">
        <v>65.813975594973627</v>
      </c>
      <c r="AA22">
        <v>4.967120724168268</v>
      </c>
      <c r="AB22">
        <v>54.987998557460919</v>
      </c>
      <c r="AC22">
        <v>109.19115113854089</v>
      </c>
      <c r="AD22">
        <v>32.237474689395732</v>
      </c>
      <c r="AE22">
        <v>274.5986593165382</v>
      </c>
      <c r="AF22">
        <v>3.0714108794146631</v>
      </c>
      <c r="AG22">
        <v>5.7493724821253593</v>
      </c>
      <c r="AH22">
        <v>87.563369663883677</v>
      </c>
      <c r="AI22">
        <v>90.715194172282679</v>
      </c>
      <c r="AJ22">
        <v>47.42994369548758</v>
      </c>
      <c r="AK22">
        <v>23.255981726184721</v>
      </c>
      <c r="AL22">
        <v>138.28064199525826</v>
      </c>
      <c r="AM22">
        <v>13.680784553830517</v>
      </c>
      <c r="AO22">
        <v>3.7581664814640861</v>
      </c>
      <c r="AP22">
        <v>230.32734979410009</v>
      </c>
      <c r="AQ22">
        <v>48.678941695507504</v>
      </c>
      <c r="AS22">
        <v>46.737095927503219</v>
      </c>
      <c r="AT22">
        <v>454.08906842376183</v>
      </c>
      <c r="AU22">
        <v>17.560583288227768</v>
      </c>
      <c r="AV22">
        <v>27.898948009299261</v>
      </c>
      <c r="AW22">
        <v>87.810805142472276</v>
      </c>
      <c r="AY22">
        <v>27.906628063974178</v>
      </c>
      <c r="AZ22">
        <v>23.444677845471656</v>
      </c>
      <c r="BA22">
        <v>10.857012111462996</v>
      </c>
      <c r="BC22">
        <v>62.802397316755481</v>
      </c>
      <c r="BD22">
        <v>130.50018280418865</v>
      </c>
      <c r="BE22">
        <v>5.4983192781231347</v>
      </c>
      <c r="BF22">
        <v>199.84324108549208</v>
      </c>
      <c r="BG22">
        <v>77.686279363505335</v>
      </c>
      <c r="BH22">
        <v>4.6435633041589552</v>
      </c>
      <c r="BI22">
        <v>28.838495161387357</v>
      </c>
      <c r="BJ22">
        <v>15.721122229041081</v>
      </c>
      <c r="BK22">
        <v>6.5944066900635789</v>
      </c>
      <c r="BL22">
        <v>24.336224871807033</v>
      </c>
      <c r="BM22">
        <v>83.866772489259517</v>
      </c>
      <c r="BN22">
        <v>324.89530053226548</v>
      </c>
      <c r="BO22">
        <v>27.926233009677336</v>
      </c>
      <c r="BP22">
        <v>17.540547113567293</v>
      </c>
      <c r="BQ22">
        <v>81.126514865016631</v>
      </c>
      <c r="BS22">
        <v>106.78329653707419</v>
      </c>
      <c r="BT22">
        <v>63.588411791809172</v>
      </c>
      <c r="BV22">
        <v>13.576577992316942</v>
      </c>
      <c r="BW22">
        <v>88.00803873102042</v>
      </c>
      <c r="BX22">
        <v>38.017697288711055</v>
      </c>
      <c r="BY22">
        <v>7.7851768156844638</v>
      </c>
      <c r="BZ22">
        <v>72.893328952060045</v>
      </c>
      <c r="CA22">
        <v>82.604165553348665</v>
      </c>
      <c r="CC22">
        <v>15.914915058463727</v>
      </c>
      <c r="CD22">
        <v>76.003547341639489</v>
      </c>
      <c r="CE22">
        <v>15.625803675329763</v>
      </c>
      <c r="CF22">
        <v>24.746492248616704</v>
      </c>
      <c r="CG22">
        <v>12.374511401572811</v>
      </c>
      <c r="CH22">
        <v>228.46534652037769</v>
      </c>
      <c r="CI22">
        <v>59.194226671135297</v>
      </c>
      <c r="CJ22">
        <v>221.09568991888943</v>
      </c>
      <c r="CK22">
        <v>35.222156722130691</v>
      </c>
      <c r="CL22">
        <v>4.295546469468924</v>
      </c>
      <c r="CM22">
        <v>5.5544535285051682</v>
      </c>
      <c r="CR22">
        <f t="shared" si="65"/>
        <v>23.198082089269139</v>
      </c>
      <c r="CS22">
        <f t="shared" si="0"/>
        <v>116.50824389807927</v>
      </c>
      <c r="CT22">
        <f t="shared" si="1"/>
        <v>64.160318900392284</v>
      </c>
      <c r="CU22">
        <f t="shared" si="100"/>
        <v>104.10612678863416</v>
      </c>
      <c r="CV22">
        <f t="shared" si="66"/>
        <v>2.6614203159798198</v>
      </c>
      <c r="CW22">
        <f t="shared" si="2"/>
        <v>41.942900421939605</v>
      </c>
      <c r="CY22">
        <f t="shared" si="3"/>
        <v>21.786924725828687</v>
      </c>
      <c r="CZ22">
        <f t="shared" si="104"/>
        <v>21.353710357925088</v>
      </c>
      <c r="DA22">
        <f t="shared" si="4"/>
        <v>151.66313499661749</v>
      </c>
      <c r="DB22">
        <f t="shared" si="24"/>
        <v>25.115630852363321</v>
      </c>
      <c r="DC22">
        <f t="shared" si="78"/>
        <v>11.318765370966462</v>
      </c>
      <c r="DD22">
        <f t="shared" si="74"/>
        <v>11.482719982329856</v>
      </c>
      <c r="DE22">
        <f t="shared" si="85"/>
        <v>4.4621428324435177</v>
      </c>
      <c r="DF22">
        <f t="shared" si="92"/>
        <v>53.440125628784422</v>
      </c>
      <c r="DG22">
        <f t="shared" si="107"/>
        <v>118.05291675754071</v>
      </c>
      <c r="DH22">
        <f t="shared" si="79"/>
        <v>36.712464947042093</v>
      </c>
      <c r="DI22">
        <f t="shared" si="5"/>
        <v>90.681564736778199</v>
      </c>
      <c r="DJ22">
        <f t="shared" si="76"/>
        <v>18.06699243612881</v>
      </c>
      <c r="DK22">
        <f t="shared" si="81"/>
        <v>7.2500840390812797</v>
      </c>
      <c r="DL22">
        <f t="shared" si="86"/>
        <v>50.181707945297731</v>
      </c>
      <c r="DM22">
        <f t="shared" si="25"/>
        <v>63.750409760645034</v>
      </c>
      <c r="DN22">
        <f t="shared" si="6"/>
        <v>39.977989052989734</v>
      </c>
      <c r="DO22">
        <f t="shared" si="7"/>
        <v>65.813975594973627</v>
      </c>
      <c r="DP22">
        <f t="shared" si="87"/>
        <v>4.967120724168268</v>
      </c>
      <c r="DQ22">
        <f t="shared" si="62"/>
        <v>54.987998557460919</v>
      </c>
      <c r="DR22">
        <f t="shared" si="8"/>
        <v>109.19115113854089</v>
      </c>
      <c r="DS22">
        <f t="shared" si="72"/>
        <v>32.237474689395732</v>
      </c>
      <c r="DT22">
        <f t="shared" si="77"/>
        <v>274.5986593165382</v>
      </c>
      <c r="DU22">
        <f t="shared" si="26"/>
        <v>3.0714108794146631</v>
      </c>
      <c r="DV22">
        <f t="shared" si="105"/>
        <v>5.7493724821253593</v>
      </c>
      <c r="DW22">
        <f t="shared" si="9"/>
        <v>87.563369663883677</v>
      </c>
      <c r="DX22">
        <f t="shared" si="27"/>
        <v>90.715194172282679</v>
      </c>
      <c r="DY22">
        <f t="shared" si="10"/>
        <v>47.42994369548758</v>
      </c>
      <c r="DZ22">
        <f t="shared" si="88"/>
        <v>23.255981726184721</v>
      </c>
      <c r="EA22">
        <f t="shared" si="11"/>
        <v>138.28064199525826</v>
      </c>
      <c r="EB22">
        <f t="shared" si="63"/>
        <v>13.680784553830517</v>
      </c>
      <c r="ED22">
        <f t="shared" si="67"/>
        <v>3.7581664814640861</v>
      </c>
      <c r="EE22">
        <f t="shared" si="82"/>
        <v>230.32734979410009</v>
      </c>
      <c r="EF22">
        <f t="shared" si="101"/>
        <v>48.678941695507504</v>
      </c>
      <c r="EH22">
        <f t="shared" si="102"/>
        <v>46.737095927503219</v>
      </c>
      <c r="EI22">
        <f t="shared" si="99"/>
        <v>454.08906842376183</v>
      </c>
      <c r="EJ22">
        <f t="shared" si="108"/>
        <v>17.560583288227768</v>
      </c>
      <c r="EK22">
        <f t="shared" si="12"/>
        <v>27.898948009299261</v>
      </c>
      <c r="EL22">
        <f t="shared" si="89"/>
        <v>87.810805142472276</v>
      </c>
      <c r="EN22">
        <f t="shared" si="57"/>
        <v>27.906628063974178</v>
      </c>
      <c r="EO22">
        <f t="shared" si="106"/>
        <v>23.444677845471656</v>
      </c>
      <c r="EP22">
        <f t="shared" si="58"/>
        <v>10.857012111462996</v>
      </c>
      <c r="ER22">
        <f t="shared" si="13"/>
        <v>62.802397316755481</v>
      </c>
      <c r="ES22">
        <f t="shared" si="59"/>
        <v>130.50018280418865</v>
      </c>
      <c r="ET22">
        <f t="shared" si="83"/>
        <v>5.4983192781231347</v>
      </c>
      <c r="EU22">
        <f t="shared" si="14"/>
        <v>199.84324108549208</v>
      </c>
      <c r="EV22">
        <f t="shared" si="93"/>
        <v>77.686279363505335</v>
      </c>
      <c r="EW22">
        <f t="shared" si="64"/>
        <v>4.6435633041589552</v>
      </c>
      <c r="EX22">
        <f t="shared" si="75"/>
        <v>28.838495161387357</v>
      </c>
      <c r="EY22">
        <f t="shared" si="73"/>
        <v>15.721122229041081</v>
      </c>
      <c r="EZ22">
        <f t="shared" si="60"/>
        <v>6.5944066900635789</v>
      </c>
      <c r="FA22">
        <f t="shared" si="68"/>
        <v>24.336224871807033</v>
      </c>
      <c r="FB22">
        <f t="shared" si="69"/>
        <v>83.866772489259517</v>
      </c>
      <c r="FC22">
        <f t="shared" si="109"/>
        <v>324.89530053226548</v>
      </c>
      <c r="FD22">
        <f t="shared" si="95"/>
        <v>27.926233009677336</v>
      </c>
      <c r="FE22">
        <f t="shared" si="84"/>
        <v>17.540547113567293</v>
      </c>
      <c r="FF22">
        <f t="shared" si="96"/>
        <v>81.126514865016631</v>
      </c>
      <c r="FH22">
        <f t="shared" si="15"/>
        <v>106.78329653707419</v>
      </c>
      <c r="FI22">
        <f t="shared" si="80"/>
        <v>63.588411791809172</v>
      </c>
      <c r="FK22">
        <f t="shared" si="16"/>
        <v>13.576577992316942</v>
      </c>
      <c r="FL22">
        <f t="shared" si="17"/>
        <v>88.00803873102042</v>
      </c>
      <c r="FM22">
        <f t="shared" si="18"/>
        <v>38.017697288711055</v>
      </c>
      <c r="FN22">
        <f t="shared" si="70"/>
        <v>7.7851768156844638</v>
      </c>
      <c r="FO22">
        <f t="shared" si="19"/>
        <v>72.893328952060045</v>
      </c>
      <c r="FP22">
        <f t="shared" si="20"/>
        <v>82.604165553348665</v>
      </c>
      <c r="FR22">
        <f t="shared" si="28"/>
        <v>15.914915058463727</v>
      </c>
      <c r="FS22">
        <f t="shared" si="91"/>
        <v>76.003547341639489</v>
      </c>
      <c r="FT22">
        <f t="shared" si="97"/>
        <v>15.625803675329763</v>
      </c>
      <c r="FU22">
        <f t="shared" si="61"/>
        <v>24.746492248616704</v>
      </c>
      <c r="FV22">
        <f t="shared" si="98"/>
        <v>12.374511401572811</v>
      </c>
      <c r="FW22">
        <f t="shared" si="110"/>
        <v>228.46534652037769</v>
      </c>
      <c r="FX22">
        <f t="shared" si="21"/>
        <v>59.194226671135297</v>
      </c>
      <c r="FY22">
        <f t="shared" si="22"/>
        <v>221.09568991888943</v>
      </c>
      <c r="FZ22">
        <f t="shared" si="71"/>
        <v>35.222156722130691</v>
      </c>
      <c r="GA22">
        <f t="shared" si="103"/>
        <v>4.295546469468924</v>
      </c>
      <c r="GB22">
        <f t="shared" si="94"/>
        <v>5.5544535285051682</v>
      </c>
      <c r="GG22">
        <v>2006</v>
      </c>
      <c r="GH22">
        <f t="shared" si="29"/>
        <v>74.327150332744964</v>
      </c>
      <c r="GI22">
        <v>73.1858589233006</v>
      </c>
      <c r="GJ22">
        <v>59.826066535136299</v>
      </c>
      <c r="GK22">
        <v>29.431540811366901</v>
      </c>
      <c r="GL22">
        <v>100</v>
      </c>
      <c r="GM22">
        <v>99.908706190037066</v>
      </c>
      <c r="GN22">
        <v>20.021745803995998</v>
      </c>
      <c r="GP22">
        <v>68.952242995812597</v>
      </c>
      <c r="GQ22">
        <v>87.751752698439105</v>
      </c>
      <c r="GR22">
        <v>69.647024307324898</v>
      </c>
      <c r="GS22">
        <v>49.111392892073503</v>
      </c>
      <c r="GT22">
        <v>100</v>
      </c>
      <c r="GU22">
        <v>57.416883589523202</v>
      </c>
      <c r="GV22">
        <v>86.934305582984294</v>
      </c>
      <c r="GW22">
        <v>87.220660405972694</v>
      </c>
      <c r="GX22">
        <v>80.583866589317395</v>
      </c>
      <c r="GY22">
        <v>44.915873276486302</v>
      </c>
      <c r="GZ22">
        <v>32.325941181645007</v>
      </c>
      <c r="HA22">
        <v>100</v>
      </c>
      <c r="HB22">
        <v>97.777570063716254</v>
      </c>
      <c r="HC22">
        <v>73.891419007762607</v>
      </c>
      <c r="HD22">
        <v>28.753030782479598</v>
      </c>
      <c r="HE22">
        <v>20.288956859385607</v>
      </c>
      <c r="HF22">
        <v>33.489359726726505</v>
      </c>
      <c r="HG22">
        <v>99.814680377174653</v>
      </c>
      <c r="HH22">
        <v>41.120355113164599</v>
      </c>
      <c r="HI22">
        <v>71.750754373060303</v>
      </c>
      <c r="HJ22">
        <v>52.452245083759401</v>
      </c>
      <c r="HK22">
        <v>90.775581194992952</v>
      </c>
      <c r="HL22">
        <v>71.921609220441098</v>
      </c>
      <c r="HM22">
        <v>67.223639307359605</v>
      </c>
      <c r="HN22">
        <v>29.8933687822514</v>
      </c>
      <c r="HO22">
        <v>76.806385160351795</v>
      </c>
      <c r="HP22">
        <v>26.328572168079404</v>
      </c>
      <c r="HQ22">
        <v>100</v>
      </c>
      <c r="HR22">
        <v>72.377277223454001</v>
      </c>
      <c r="HS22">
        <v>100</v>
      </c>
      <c r="HU22">
        <v>100</v>
      </c>
      <c r="HV22">
        <v>100</v>
      </c>
      <c r="HW22">
        <v>93.382710907038415</v>
      </c>
      <c r="HY22">
        <v>93.803804342710535</v>
      </c>
      <c r="HZ22">
        <v>93.846326352971886</v>
      </c>
      <c r="IA22">
        <v>97.932782976815005</v>
      </c>
      <c r="IB22">
        <v>83.147676137803899</v>
      </c>
      <c r="IC22">
        <v>97.686023599062963</v>
      </c>
      <c r="IE22">
        <v>59.029849025154498</v>
      </c>
      <c r="IF22">
        <v>99.191563670300013</v>
      </c>
      <c r="IG22">
        <v>91.882751991343369</v>
      </c>
      <c r="II22">
        <v>26.201524326635493</v>
      </c>
      <c r="IJ22">
        <v>90.747553664740806</v>
      </c>
      <c r="IK22">
        <v>100</v>
      </c>
      <c r="IL22">
        <v>50.008753069100301</v>
      </c>
      <c r="IM22">
        <v>100</v>
      </c>
      <c r="IN22">
        <v>98.563247657603455</v>
      </c>
      <c r="IO22">
        <v>100</v>
      </c>
      <c r="IP22">
        <v>91.934812444299709</v>
      </c>
      <c r="IQ22">
        <v>87.875625760589301</v>
      </c>
      <c r="IR22">
        <v>49.923920010990699</v>
      </c>
      <c r="IS22">
        <v>78.472145385065403</v>
      </c>
      <c r="IT22">
        <v>100</v>
      </c>
      <c r="IU22">
        <v>88.858330996971503</v>
      </c>
      <c r="IV22">
        <v>47.0095117534471</v>
      </c>
      <c r="IW22">
        <v>98.118135371317038</v>
      </c>
      <c r="IY22">
        <v>58.977362835777598</v>
      </c>
      <c r="IZ22">
        <v>89.758482476923902</v>
      </c>
      <c r="JB22">
        <v>44.710696751314003</v>
      </c>
      <c r="JC22">
        <v>78.140912741163902</v>
      </c>
      <c r="JD22">
        <v>24.755228111989197</v>
      </c>
      <c r="JE22">
        <v>99.66269588749374</v>
      </c>
      <c r="JF22">
        <v>29.226457744240193</v>
      </c>
      <c r="JG22">
        <v>26.713915306095103</v>
      </c>
      <c r="JH22">
        <v>82.7999538073894</v>
      </c>
      <c r="JI22">
        <v>87.613358211398605</v>
      </c>
      <c r="JJ22">
        <v>100</v>
      </c>
      <c r="JK22">
        <v>85.951359748814497</v>
      </c>
      <c r="JL22">
        <v>57.120991596936598</v>
      </c>
      <c r="JM22">
        <v>99.653250874763032</v>
      </c>
      <c r="JN22">
        <v>100</v>
      </c>
      <c r="JO22">
        <v>24.9414966604824</v>
      </c>
      <c r="JP22">
        <v>88.3031900926334</v>
      </c>
      <c r="JQ22">
        <v>96.981258766134602</v>
      </c>
      <c r="JR22">
        <v>100</v>
      </c>
      <c r="JS22">
        <v>100</v>
      </c>
      <c r="JY22">
        <v>2006</v>
      </c>
      <c r="JZ22">
        <v>0.31697492426208901</v>
      </c>
      <c r="KA22">
        <v>1.9474495089803892</v>
      </c>
      <c r="KB22">
        <v>2.1799850477285445</v>
      </c>
      <c r="KC22">
        <v>1.0410612678863416</v>
      </c>
      <c r="KD22">
        <v>2.6638522481889748E-2</v>
      </c>
      <c r="KE22">
        <v>2.0948672924200507</v>
      </c>
      <c r="KF22">
        <v>0.28978880310905725</v>
      </c>
      <c r="KG22">
        <v>0.31597122557930113</v>
      </c>
      <c r="KH22">
        <v>0.24334226612324883</v>
      </c>
      <c r="KI22">
        <v>2.1775967674855394</v>
      </c>
      <c r="KJ22">
        <v>0.51140131389791921</v>
      </c>
      <c r="KK22">
        <v>0.11318765370966462</v>
      </c>
      <c r="KL22">
        <v>0.19998856197805023</v>
      </c>
      <c r="KM22">
        <v>5.1327756085704515E-2</v>
      </c>
      <c r="KN22">
        <v>0.61270030953726817</v>
      </c>
      <c r="KO22">
        <v>1.4649696242447419</v>
      </c>
      <c r="KP22">
        <v>0.81736059590900267</v>
      </c>
      <c r="KQ22">
        <v>2.8052258162329422</v>
      </c>
      <c r="KR22">
        <v>0.18066992436128812</v>
      </c>
      <c r="KS22">
        <v>7.4148744281094317E-2</v>
      </c>
      <c r="KT22">
        <v>0.67912767976516908</v>
      </c>
      <c r="KU22">
        <v>2.2171718259172448</v>
      </c>
      <c r="KV22">
        <v>1.9704309753360258</v>
      </c>
      <c r="KW22">
        <v>1.9652204799379951</v>
      </c>
      <c r="KX22">
        <v>4.9763428639943187E-2</v>
      </c>
      <c r="KY22">
        <v>1.3372452257800813</v>
      </c>
      <c r="KZ22">
        <v>1.5218118902389972</v>
      </c>
      <c r="LA22">
        <v>0.61460619346067424</v>
      </c>
      <c r="LB22">
        <v>3.0250278290885197</v>
      </c>
      <c r="LC22">
        <v>4.2704979945606202E-2</v>
      </c>
      <c r="LD22">
        <v>8.5526052165044289E-2</v>
      </c>
      <c r="LE22">
        <v>2.9291904268706142</v>
      </c>
      <c r="LF22">
        <v>1.1810892282313885</v>
      </c>
      <c r="LG22">
        <v>1.801462813581336</v>
      </c>
      <c r="LH22">
        <v>0.23255981726184721</v>
      </c>
      <c r="LI22">
        <v>1.9105532468199584</v>
      </c>
      <c r="LJ22">
        <v>0.13680784553830516</v>
      </c>
      <c r="LK22">
        <v>0.28531467483387024</v>
      </c>
      <c r="LL22">
        <v>3.7581664814640862E-2</v>
      </c>
      <c r="LM22">
        <v>2.3032734979410008</v>
      </c>
      <c r="LN22">
        <v>0.52128430651330004</v>
      </c>
      <c r="LO22">
        <v>0.28965460129360854</v>
      </c>
      <c r="LP22">
        <v>0.49824307505429172</v>
      </c>
      <c r="LQ22">
        <v>4.8386451134576767</v>
      </c>
      <c r="LR22">
        <v>0.17931261375861371</v>
      </c>
      <c r="LS22">
        <v>0.33553490975576084</v>
      </c>
      <c r="LT22">
        <v>0.89890858392269113</v>
      </c>
      <c r="LU22">
        <v>0.30711904049854827</v>
      </c>
      <c r="LV22">
        <v>0.47275452207377788</v>
      </c>
      <c r="LW22">
        <v>0.23635757899128143</v>
      </c>
      <c r="LX22">
        <v>0.11816159046352766</v>
      </c>
      <c r="LY22">
        <v>0.20926962204653429</v>
      </c>
      <c r="LZ22">
        <v>2.3968986129907299</v>
      </c>
      <c r="MA22">
        <v>1.4380573088097843</v>
      </c>
      <c r="MB22">
        <v>5.4983192781231344E-2</v>
      </c>
      <c r="MC22">
        <v>3.9961652474988898</v>
      </c>
      <c r="MD22">
        <v>0.77686279363505328</v>
      </c>
      <c r="ME22">
        <v>4.7112523324009378E-2</v>
      </c>
      <c r="MF22">
        <v>0.28838495161387356</v>
      </c>
      <c r="MG22">
        <v>0.17100292926105651</v>
      </c>
      <c r="MH22">
        <v>7.5042500499849146E-2</v>
      </c>
      <c r="MI22">
        <v>0.48746622593837663</v>
      </c>
      <c r="MJ22">
        <v>1.0687457578446786</v>
      </c>
      <c r="MK22">
        <v>3.248953005322655</v>
      </c>
      <c r="ML22">
        <v>0.31427816273782055</v>
      </c>
      <c r="MM22">
        <v>0.37312761735461086</v>
      </c>
      <c r="MN22">
        <v>0.82682487348544154</v>
      </c>
      <c r="MO22">
        <v>0.2226710625023926</v>
      </c>
      <c r="MP22">
        <v>1.8105810670852165</v>
      </c>
      <c r="MQ22">
        <v>0.70843902478138687</v>
      </c>
      <c r="MR22">
        <v>1.063606331833385</v>
      </c>
      <c r="MS22">
        <v>0.30365391234745048</v>
      </c>
      <c r="MT22">
        <v>1.1262734928953371</v>
      </c>
      <c r="MU22">
        <v>1.535744171563449</v>
      </c>
      <c r="MV22">
        <v>7.8115254121491146E-2</v>
      </c>
      <c r="MW22">
        <v>2.4940870217645688</v>
      </c>
      <c r="MX22">
        <v>3.0921774141621809</v>
      </c>
      <c r="MZ22">
        <v>0.18164941263937509</v>
      </c>
      <c r="NA22">
        <v>0.76003547341639488</v>
      </c>
      <c r="NB22">
        <v>0.18179821379201958</v>
      </c>
      <c r="NC22">
        <v>0.43322938829976226</v>
      </c>
      <c r="ND22">
        <v>0.1241756921419874</v>
      </c>
      <c r="NE22">
        <v>2.2846534652037769</v>
      </c>
      <c r="NF22">
        <v>2.3733229596010301</v>
      </c>
      <c r="NG22">
        <v>2.503824490224551</v>
      </c>
      <c r="NH22">
        <v>0.36318518825443524</v>
      </c>
      <c r="NI22">
        <v>4.2955464694689242E-2</v>
      </c>
      <c r="NJ22">
        <v>5.5544535285051683E-2</v>
      </c>
      <c r="NK22">
        <v>1</v>
      </c>
      <c r="OQ22" t="s">
        <v>259</v>
      </c>
      <c r="OS22" t="s">
        <v>21</v>
      </c>
      <c r="OT22" t="s">
        <v>291</v>
      </c>
      <c r="OU22" t="e">
        <v>#VALUE!</v>
      </c>
      <c r="OV22" t="e">
        <v>#VALUE!</v>
      </c>
      <c r="OW22" t="e">
        <v>#VALUE!</v>
      </c>
      <c r="OX22" t="e">
        <v>#VALUE!</v>
      </c>
      <c r="OY22" t="e">
        <v>#VALUE!</v>
      </c>
      <c r="OZ22" t="e">
        <v>#VALUE!</v>
      </c>
      <c r="PA22" t="e">
        <v>#VALUE!</v>
      </c>
      <c r="PB22" t="e">
        <v>#VALUE!</v>
      </c>
      <c r="PC22" t="e">
        <v>#VALUE!</v>
      </c>
      <c r="PD22">
        <v>0.27695136436981199</v>
      </c>
      <c r="PE22">
        <v>0.29661843518777864</v>
      </c>
      <c r="PF22">
        <v>0.32846419444340119</v>
      </c>
      <c r="PG22">
        <v>0.37285012004859908</v>
      </c>
      <c r="PH22">
        <v>0.37043414368932837</v>
      </c>
      <c r="PI22">
        <v>0.36697571882479002</v>
      </c>
      <c r="PJ22">
        <v>0.41171604934690381</v>
      </c>
      <c r="PK22">
        <v>0.45763210142562677</v>
      </c>
      <c r="PL22">
        <v>0.52610969795053186</v>
      </c>
      <c r="PM22">
        <v>0.56404591336136523</v>
      </c>
      <c r="PN22">
        <v>0.60464214857683052</v>
      </c>
      <c r="PO22">
        <v>0.67912767976516908</v>
      </c>
      <c r="PP22">
        <v>0.78158254808164707</v>
      </c>
      <c r="PQ22">
        <v>0.77626843446448979</v>
      </c>
      <c r="PR22">
        <v>0.72179449176108346</v>
      </c>
      <c r="PS22">
        <v>0.67927642910750929</v>
      </c>
      <c r="PT22">
        <v>0.72737561976869569</v>
      </c>
      <c r="PU22">
        <v>0.73960335173476188</v>
      </c>
      <c r="PX22" t="s">
        <v>266</v>
      </c>
      <c r="PY22" t="s">
        <v>267</v>
      </c>
      <c r="PZ22" t="s">
        <v>21</v>
      </c>
      <c r="QA22" t="s">
        <v>291</v>
      </c>
      <c r="QB22" t="e">
        <f t="shared" si="30"/>
        <v>#VALUE!</v>
      </c>
      <c r="QC22" t="e">
        <f t="shared" si="31"/>
        <v>#VALUE!</v>
      </c>
      <c r="QD22" t="e">
        <f t="shared" si="32"/>
        <v>#VALUE!</v>
      </c>
      <c r="QE22" t="e">
        <f t="shared" si="33"/>
        <v>#VALUE!</v>
      </c>
      <c r="QF22" t="e">
        <f t="shared" si="34"/>
        <v>#VALUE!</v>
      </c>
      <c r="QG22" t="e">
        <f t="shared" si="35"/>
        <v>#VALUE!</v>
      </c>
      <c r="QH22" t="e">
        <f t="shared" si="36"/>
        <v>#VALUE!</v>
      </c>
      <c r="QI22" t="e">
        <f t="shared" si="37"/>
        <v>#VALUE!</v>
      </c>
      <c r="QJ22" t="e">
        <f t="shared" si="38"/>
        <v>#VALUE!</v>
      </c>
      <c r="QK22">
        <f t="shared" si="39"/>
        <v>0.27695136436981199</v>
      </c>
      <c r="QL22">
        <f t="shared" si="40"/>
        <v>0.29661843518777864</v>
      </c>
      <c r="QM22">
        <f t="shared" si="41"/>
        <v>0.32846419444340119</v>
      </c>
      <c r="QN22">
        <f t="shared" si="42"/>
        <v>0.37285012004859908</v>
      </c>
      <c r="QO22">
        <f t="shared" si="43"/>
        <v>0.37043414368932837</v>
      </c>
      <c r="QP22">
        <f t="shared" si="44"/>
        <v>0.36697571882479002</v>
      </c>
      <c r="QQ22">
        <f t="shared" si="45"/>
        <v>0.41171604934690381</v>
      </c>
      <c r="QR22">
        <f t="shared" si="46"/>
        <v>0.45763210142562677</v>
      </c>
      <c r="QS22">
        <f t="shared" si="47"/>
        <v>0.52610969795053186</v>
      </c>
      <c r="QT22">
        <f t="shared" si="48"/>
        <v>0.56404591336136523</v>
      </c>
      <c r="QU22">
        <f t="shared" si="49"/>
        <v>0.60464214857683052</v>
      </c>
      <c r="QV22">
        <f t="shared" si="50"/>
        <v>0.67912767976516908</v>
      </c>
      <c r="QW22">
        <f t="shared" si="51"/>
        <v>0.78158254808164707</v>
      </c>
      <c r="QX22">
        <f t="shared" si="52"/>
        <v>0.77626843446448979</v>
      </c>
      <c r="QY22">
        <f t="shared" si="53"/>
        <v>0.72179449176108346</v>
      </c>
      <c r="QZ22">
        <f t="shared" si="54"/>
        <v>0.67927642910750929</v>
      </c>
      <c r="RA22">
        <f t="shared" si="55"/>
        <v>0.72737561976869569</v>
      </c>
      <c r="RB22">
        <f t="shared" si="56"/>
        <v>0.73960335173476188</v>
      </c>
      <c r="RG22" t="s">
        <v>266</v>
      </c>
      <c r="RH22" t="s">
        <v>267</v>
      </c>
      <c r="RI22" t="s">
        <v>21</v>
      </c>
      <c r="RJ22" t="s">
        <v>291</v>
      </c>
      <c r="RK22" t="s">
        <v>268</v>
      </c>
      <c r="RL22" t="s">
        <v>268</v>
      </c>
      <c r="RM22" t="s">
        <v>268</v>
      </c>
      <c r="RN22" t="s">
        <v>268</v>
      </c>
      <c r="RO22" t="s">
        <v>268</v>
      </c>
      <c r="RP22" t="s">
        <v>268</v>
      </c>
      <c r="RQ22" t="s">
        <v>268</v>
      </c>
      <c r="RR22" t="s">
        <v>268</v>
      </c>
      <c r="RS22" t="s">
        <v>268</v>
      </c>
      <c r="RT22">
        <v>3044.3837091107976</v>
      </c>
      <c r="RU22">
        <v>3352.7337408889102</v>
      </c>
      <c r="RV22">
        <v>3619.9454956801105</v>
      </c>
      <c r="RW22">
        <v>4052.2922705902711</v>
      </c>
      <c r="RX22">
        <v>4119.3473939081359</v>
      </c>
      <c r="RY22">
        <v>4070.0328269871361</v>
      </c>
      <c r="RZ22">
        <v>4498.9570274314619</v>
      </c>
      <c r="SA22">
        <v>5308.3477805932826</v>
      </c>
      <c r="SB22">
        <v>7174.237414733685</v>
      </c>
      <c r="SC22">
        <v>8850.4651148479134</v>
      </c>
      <c r="SD22">
        <v>10338.313223579884</v>
      </c>
      <c r="SE22">
        <v>12595.410648630354</v>
      </c>
      <c r="SF22">
        <v>16586.40520488473</v>
      </c>
      <c r="SG22">
        <v>18094.548052783066</v>
      </c>
      <c r="SH22">
        <v>14726.318278058745</v>
      </c>
      <c r="SI22">
        <v>14638.604817345657</v>
      </c>
      <c r="SJ22">
        <v>17454.84342464351</v>
      </c>
      <c r="SK22">
        <v>17421.890222737758</v>
      </c>
    </row>
    <row r="23" spans="1:505" x14ac:dyDescent="0.45">
      <c r="A23">
        <v>2007</v>
      </c>
      <c r="B23">
        <f t="shared" si="23"/>
        <v>55.57281499223388</v>
      </c>
      <c r="C23">
        <v>21.566677915920174</v>
      </c>
      <c r="D23">
        <v>91.588159449943618</v>
      </c>
      <c r="E23">
        <v>47.129866806087108</v>
      </c>
      <c r="F23">
        <v>98.848082473934483</v>
      </c>
      <c r="G23">
        <v>2.5496005441629097</v>
      </c>
      <c r="H23">
        <v>39.095266960489425</v>
      </c>
      <c r="J23">
        <v>17.276998004998184</v>
      </c>
      <c r="K23">
        <v>26.080655439462859</v>
      </c>
      <c r="L23">
        <v>116.1043521371581</v>
      </c>
      <c r="M23">
        <v>28.778064959769086</v>
      </c>
      <c r="N23">
        <v>12.599135839963363</v>
      </c>
      <c r="O23">
        <v>13.937752839696968</v>
      </c>
      <c r="P23">
        <v>4.8526053198460595</v>
      </c>
      <c r="Q23">
        <v>50.417281294729605</v>
      </c>
      <c r="R23">
        <v>84.631683675781161</v>
      </c>
      <c r="S23">
        <v>53.52766154577197</v>
      </c>
      <c r="T23">
        <v>59.331665444745674</v>
      </c>
      <c r="U23">
        <v>16.920137643154476</v>
      </c>
      <c r="V23">
        <v>7.0862673635305686</v>
      </c>
      <c r="W23">
        <v>56.841900423416973</v>
      </c>
      <c r="X23">
        <v>54.015946096108337</v>
      </c>
      <c r="Y23">
        <v>25.068001697105082</v>
      </c>
      <c r="Z23">
        <v>47.938774784924576</v>
      </c>
      <c r="AA23">
        <v>5.1003085012987759</v>
      </c>
      <c r="AB23">
        <v>43.696777958915</v>
      </c>
      <c r="AC23">
        <v>87.681977233358083</v>
      </c>
      <c r="AD23">
        <v>28.914081828721457</v>
      </c>
      <c r="AE23">
        <v>150.77121848944449</v>
      </c>
      <c r="AF23">
        <v>3.4231102669415274</v>
      </c>
      <c r="AG23">
        <v>4.8625175092125437</v>
      </c>
      <c r="AH23">
        <v>100.21984859882812</v>
      </c>
      <c r="AI23">
        <v>61.52926924622102</v>
      </c>
      <c r="AJ23">
        <v>34.405902228633217</v>
      </c>
      <c r="AK23">
        <v>21.607568776653284</v>
      </c>
      <c r="AL23">
        <v>154.75292791973874</v>
      </c>
      <c r="AM23">
        <v>13.018862155116651</v>
      </c>
      <c r="AN23">
        <v>31.168603803474102</v>
      </c>
      <c r="AO23">
        <v>3.9466585406149357</v>
      </c>
      <c r="AP23">
        <v>215.78981171164401</v>
      </c>
      <c r="AQ23">
        <v>54.940594911200904</v>
      </c>
      <c r="AS23">
        <v>44.45722225769449</v>
      </c>
      <c r="AT23">
        <v>479.7419583899711</v>
      </c>
      <c r="AU23">
        <v>19.019050433499203</v>
      </c>
      <c r="AV23">
        <v>19.408074023300262</v>
      </c>
      <c r="AW23">
        <v>79.182136421816864</v>
      </c>
      <c r="AX23">
        <v>30.981005388838462</v>
      </c>
      <c r="AY23">
        <v>26.612815387187904</v>
      </c>
      <c r="AZ23">
        <v>28.071188739264706</v>
      </c>
      <c r="BA23">
        <v>11.725238693331697</v>
      </c>
      <c r="BC23">
        <v>27.901774779548283</v>
      </c>
      <c r="BD23">
        <v>84.815452060639657</v>
      </c>
      <c r="BE23">
        <v>5.3569546842142577</v>
      </c>
      <c r="BF23">
        <v>130.93722253853568</v>
      </c>
      <c r="BG23">
        <v>74.352782524613431</v>
      </c>
      <c r="BH23">
        <v>4.3311540498071208</v>
      </c>
      <c r="BI23">
        <v>28.593963150698116</v>
      </c>
      <c r="BJ23">
        <v>10.37310435365981</v>
      </c>
      <c r="BK23">
        <v>5.8002047826310568</v>
      </c>
      <c r="BL23">
        <v>20.312011008774281</v>
      </c>
      <c r="BM23">
        <v>55.272368057524332</v>
      </c>
      <c r="BN23">
        <v>314.04808281300342</v>
      </c>
      <c r="BO23">
        <v>25.500334629083667</v>
      </c>
      <c r="BP23">
        <v>20.967956018880852</v>
      </c>
      <c r="BQ23">
        <v>77.61993845051272</v>
      </c>
      <c r="BR23">
        <v>25.412259182885265</v>
      </c>
      <c r="BS23">
        <v>86.323584453901276</v>
      </c>
      <c r="BT23">
        <v>72.438501516415926</v>
      </c>
      <c r="BV23">
        <v>7.9214399267640605</v>
      </c>
      <c r="BW23">
        <v>66.271889389804585</v>
      </c>
      <c r="BX23">
        <v>43.471428589140075</v>
      </c>
      <c r="BY23">
        <v>7.7166905335123683</v>
      </c>
      <c r="BZ23">
        <v>57.023307955074372</v>
      </c>
      <c r="CA23">
        <v>78.125193071798563</v>
      </c>
      <c r="CC23">
        <v>14.793286223358962</v>
      </c>
      <c r="CD23">
        <v>77.893313171405481</v>
      </c>
      <c r="CE23">
        <v>16.207215916504364</v>
      </c>
      <c r="CF23">
        <v>16.457325779156395</v>
      </c>
      <c r="CG23">
        <v>14.459861616153022</v>
      </c>
      <c r="CH23">
        <v>198.85003130366641</v>
      </c>
      <c r="CI23">
        <v>44.216026405959283</v>
      </c>
      <c r="CJ23">
        <v>174.44013924667843</v>
      </c>
      <c r="CK23">
        <v>39.15988055070337</v>
      </c>
      <c r="CL23">
        <v>4.331486606822895</v>
      </c>
      <c r="CM23">
        <v>5.2050259301922832</v>
      </c>
      <c r="CR23">
        <f t="shared" si="65"/>
        <v>21.566677915920174</v>
      </c>
      <c r="CS23">
        <f t="shared" si="0"/>
        <v>91.588159449943618</v>
      </c>
      <c r="CT23">
        <f t="shared" si="1"/>
        <v>47.129866806087108</v>
      </c>
      <c r="CU23">
        <f t="shared" si="100"/>
        <v>98.848082473934483</v>
      </c>
      <c r="CV23">
        <f t="shared" si="66"/>
        <v>2.5496005441629097</v>
      </c>
      <c r="CW23">
        <f t="shared" si="2"/>
        <v>39.095266960489425</v>
      </c>
      <c r="CY23">
        <f t="shared" si="3"/>
        <v>17.276998004998184</v>
      </c>
      <c r="CZ23">
        <f t="shared" si="104"/>
        <v>26.080655439462859</v>
      </c>
      <c r="DA23">
        <f t="shared" si="4"/>
        <v>116.1043521371581</v>
      </c>
      <c r="DB23">
        <f t="shared" si="24"/>
        <v>28.778064959769086</v>
      </c>
      <c r="DC23">
        <f t="shared" si="78"/>
        <v>12.599135839963363</v>
      </c>
      <c r="DD23">
        <f t="shared" si="74"/>
        <v>13.937752839696968</v>
      </c>
      <c r="DE23">
        <f t="shared" si="85"/>
        <v>4.8526053198460595</v>
      </c>
      <c r="DF23">
        <f t="shared" si="92"/>
        <v>50.417281294729605</v>
      </c>
      <c r="DG23">
        <f t="shared" si="107"/>
        <v>84.631683675781161</v>
      </c>
      <c r="DH23">
        <f t="shared" si="79"/>
        <v>53.52766154577197</v>
      </c>
      <c r="DI23">
        <f t="shared" si="5"/>
        <v>59.331665444745674</v>
      </c>
      <c r="DJ23">
        <f t="shared" si="76"/>
        <v>16.920137643154476</v>
      </c>
      <c r="DK23">
        <f t="shared" si="81"/>
        <v>7.0862673635305686</v>
      </c>
      <c r="DL23">
        <f t="shared" si="86"/>
        <v>56.841900423416973</v>
      </c>
      <c r="DM23">
        <f t="shared" si="25"/>
        <v>54.015946096108337</v>
      </c>
      <c r="DN23">
        <f t="shared" si="6"/>
        <v>25.068001697105082</v>
      </c>
      <c r="DO23">
        <f t="shared" si="7"/>
        <v>47.938774784924576</v>
      </c>
      <c r="DP23">
        <f t="shared" si="87"/>
        <v>5.1003085012987759</v>
      </c>
      <c r="DQ23">
        <f t="shared" si="62"/>
        <v>43.696777958915</v>
      </c>
      <c r="DR23">
        <f t="shared" si="8"/>
        <v>87.681977233358083</v>
      </c>
      <c r="DS23">
        <f t="shared" si="72"/>
        <v>28.914081828721457</v>
      </c>
      <c r="DT23">
        <f t="shared" si="77"/>
        <v>150.77121848944449</v>
      </c>
      <c r="DU23">
        <f t="shared" si="26"/>
        <v>3.4231102669415274</v>
      </c>
      <c r="DV23">
        <f t="shared" si="105"/>
        <v>4.8625175092125437</v>
      </c>
      <c r="DW23">
        <f t="shared" si="9"/>
        <v>100.21984859882812</v>
      </c>
      <c r="DX23">
        <f t="shared" si="27"/>
        <v>61.52926924622102</v>
      </c>
      <c r="DY23">
        <f t="shared" si="10"/>
        <v>34.405902228633217</v>
      </c>
      <c r="DZ23">
        <f t="shared" si="88"/>
        <v>21.607568776653284</v>
      </c>
      <c r="EA23">
        <f t="shared" si="11"/>
        <v>154.75292791973874</v>
      </c>
      <c r="EB23">
        <f t="shared" si="63"/>
        <v>13.018862155116651</v>
      </c>
      <c r="EC23">
        <f t="shared" ref="EC23:EC28" si="111">HT23*LK23</f>
        <v>31.168603803474102</v>
      </c>
      <c r="ED23">
        <f t="shared" si="67"/>
        <v>3.9466585406149357</v>
      </c>
      <c r="EE23">
        <f t="shared" si="82"/>
        <v>215.78981171164401</v>
      </c>
      <c r="EF23">
        <f t="shared" si="101"/>
        <v>54.940594911200904</v>
      </c>
      <c r="EH23">
        <f t="shared" si="102"/>
        <v>44.45722225769449</v>
      </c>
      <c r="EI23">
        <f t="shared" si="99"/>
        <v>479.7419583899711</v>
      </c>
      <c r="EJ23">
        <f t="shared" si="108"/>
        <v>19.019050433499203</v>
      </c>
      <c r="EK23">
        <f t="shared" si="12"/>
        <v>19.408074023300262</v>
      </c>
      <c r="EL23">
        <f t="shared" si="89"/>
        <v>79.182136421816864</v>
      </c>
      <c r="EM23">
        <f t="shared" si="90"/>
        <v>30.981005388838462</v>
      </c>
      <c r="EN23">
        <f t="shared" si="57"/>
        <v>26.612815387187904</v>
      </c>
      <c r="EO23">
        <f t="shared" si="106"/>
        <v>28.071188739264706</v>
      </c>
      <c r="EP23">
        <f t="shared" si="58"/>
        <v>11.725238693331697</v>
      </c>
      <c r="ER23">
        <f t="shared" si="13"/>
        <v>27.901774779548283</v>
      </c>
      <c r="ES23">
        <f t="shared" si="59"/>
        <v>84.815452060639657</v>
      </c>
      <c r="ET23">
        <f t="shared" si="83"/>
        <v>5.3569546842142577</v>
      </c>
      <c r="EU23">
        <f t="shared" si="14"/>
        <v>130.93722253853568</v>
      </c>
      <c r="EV23">
        <f t="shared" si="93"/>
        <v>74.352782524613431</v>
      </c>
      <c r="EW23">
        <f t="shared" si="64"/>
        <v>4.3311540498071208</v>
      </c>
      <c r="EX23">
        <f t="shared" si="75"/>
        <v>28.593963150698116</v>
      </c>
      <c r="EY23">
        <f t="shared" si="73"/>
        <v>10.37310435365981</v>
      </c>
      <c r="EZ23">
        <f t="shared" si="60"/>
        <v>5.8002047826310568</v>
      </c>
      <c r="FA23">
        <f t="shared" si="68"/>
        <v>20.312011008774281</v>
      </c>
      <c r="FB23">
        <f t="shared" si="69"/>
        <v>55.272368057524332</v>
      </c>
      <c r="FC23">
        <f t="shared" si="109"/>
        <v>314.04808281300342</v>
      </c>
      <c r="FD23">
        <f t="shared" si="95"/>
        <v>25.500334629083667</v>
      </c>
      <c r="FE23">
        <f t="shared" si="84"/>
        <v>20.967956018880852</v>
      </c>
      <c r="FF23">
        <f t="shared" si="96"/>
        <v>77.61993845051272</v>
      </c>
      <c r="FG23">
        <f t="shared" ref="FG23:FG28" si="112">IX23*MO23</f>
        <v>25.412259182885265</v>
      </c>
      <c r="FH23">
        <f t="shared" si="15"/>
        <v>86.323584453901276</v>
      </c>
      <c r="FI23">
        <f t="shared" si="80"/>
        <v>72.438501516415926</v>
      </c>
      <c r="FK23">
        <f t="shared" si="16"/>
        <v>7.9214399267640605</v>
      </c>
      <c r="FL23">
        <f t="shared" si="17"/>
        <v>66.271889389804585</v>
      </c>
      <c r="FM23">
        <f t="shared" si="18"/>
        <v>43.471428589140075</v>
      </c>
      <c r="FN23">
        <f t="shared" si="70"/>
        <v>7.7166905335123683</v>
      </c>
      <c r="FO23">
        <f t="shared" si="19"/>
        <v>57.023307955074372</v>
      </c>
      <c r="FP23">
        <f t="shared" si="20"/>
        <v>78.125193071798563</v>
      </c>
      <c r="FR23">
        <f t="shared" si="28"/>
        <v>14.793286223358962</v>
      </c>
      <c r="FS23">
        <f t="shared" si="91"/>
        <v>77.893313171405481</v>
      </c>
      <c r="FT23">
        <f t="shared" si="97"/>
        <v>16.207215916504364</v>
      </c>
      <c r="FU23">
        <f t="shared" si="61"/>
        <v>16.457325779156395</v>
      </c>
      <c r="FV23">
        <f t="shared" si="98"/>
        <v>14.459861616153022</v>
      </c>
      <c r="FW23">
        <f t="shared" si="110"/>
        <v>198.85003130366641</v>
      </c>
      <c r="FX23">
        <f t="shared" si="21"/>
        <v>44.216026405959283</v>
      </c>
      <c r="FY23">
        <f t="shared" si="22"/>
        <v>174.44013924667843</v>
      </c>
      <c r="FZ23">
        <f t="shared" si="71"/>
        <v>39.15988055070337</v>
      </c>
      <c r="GA23">
        <f t="shared" si="103"/>
        <v>4.331486606822895</v>
      </c>
      <c r="GB23">
        <f t="shared" si="94"/>
        <v>5.2050259301922832</v>
      </c>
      <c r="GG23">
        <v>2007</v>
      </c>
      <c r="GH23">
        <f t="shared" si="29"/>
        <v>69.241313099793388</v>
      </c>
      <c r="GI23">
        <v>63.622879338841699</v>
      </c>
      <c r="GJ23">
        <v>47.415225712591898</v>
      </c>
      <c r="GK23">
        <v>21.469016295838799</v>
      </c>
      <c r="GL23">
        <v>100</v>
      </c>
      <c r="GM23">
        <v>100</v>
      </c>
      <c r="GN23">
        <v>18.684486056563003</v>
      </c>
      <c r="GP23">
        <v>50.1322264767131</v>
      </c>
      <c r="GQ23">
        <v>93.288672784689751</v>
      </c>
      <c r="GR23">
        <v>55.313554454597401</v>
      </c>
      <c r="GS23">
        <v>58.014881675689203</v>
      </c>
      <c r="GT23">
        <v>99.197423966913263</v>
      </c>
      <c r="GU23">
        <v>63.279212121384802</v>
      </c>
      <c r="GV23">
        <v>96.613408095759965</v>
      </c>
      <c r="GW23">
        <v>78.981134601734794</v>
      </c>
      <c r="GX23">
        <v>57.222347963549801</v>
      </c>
      <c r="GY23">
        <v>61.958335618671697</v>
      </c>
      <c r="GZ23">
        <v>21.528029356118907</v>
      </c>
      <c r="HA23">
        <v>100</v>
      </c>
      <c r="HB23">
        <v>91.669540083261822</v>
      </c>
      <c r="HC23">
        <v>72.726675592913892</v>
      </c>
      <c r="HD23">
        <v>23.738607957097898</v>
      </c>
      <c r="HE23">
        <v>12.787855075219298</v>
      </c>
      <c r="HF23">
        <v>24.329552753117298</v>
      </c>
      <c r="HG23">
        <v>99.237048510776816</v>
      </c>
      <c r="HH23">
        <v>32.167882040777201</v>
      </c>
      <c r="HI23">
        <v>60.820675107365297</v>
      </c>
      <c r="HJ23">
        <v>44.327065487144203</v>
      </c>
      <c r="HK23">
        <v>46.813167726860399</v>
      </c>
      <c r="HL23">
        <v>71.347630923474597</v>
      </c>
      <c r="HM23">
        <v>55.625342074059603</v>
      </c>
      <c r="HN23">
        <v>34.645468642593997</v>
      </c>
      <c r="HO23">
        <v>52.211927956328701</v>
      </c>
      <c r="HP23">
        <v>19.367921065367298</v>
      </c>
      <c r="HQ23">
        <v>99.241349960096727</v>
      </c>
      <c r="HR23">
        <v>93.099308940067104</v>
      </c>
      <c r="HS23">
        <v>100</v>
      </c>
      <c r="HT23">
        <v>97.682181005692797</v>
      </c>
      <c r="HU23">
        <v>99.813446437791654</v>
      </c>
      <c r="HV23">
        <v>100</v>
      </c>
      <c r="HW23">
        <v>83.019375683170495</v>
      </c>
      <c r="HY23">
        <v>76.7164048148597</v>
      </c>
      <c r="HZ23">
        <v>96.029240794681513</v>
      </c>
      <c r="IA23">
        <v>100</v>
      </c>
      <c r="IB23">
        <v>56.659790413721304</v>
      </c>
      <c r="IC23">
        <v>86.726167320291296</v>
      </c>
      <c r="ID23">
        <v>100</v>
      </c>
      <c r="IE23">
        <v>60.530002300500001</v>
      </c>
      <c r="IF23">
        <v>100</v>
      </c>
      <c r="IG23">
        <v>99.756476058411579</v>
      </c>
      <c r="II23">
        <v>11.555506191565598</v>
      </c>
      <c r="IJ23">
        <v>55.365467719028203</v>
      </c>
      <c r="IK23">
        <v>100</v>
      </c>
      <c r="IL23">
        <v>32.641097811515706</v>
      </c>
      <c r="IM23">
        <v>99.833548697284868</v>
      </c>
      <c r="IN23">
        <v>96.707384087909844</v>
      </c>
      <c r="IO23">
        <v>100</v>
      </c>
      <c r="IP23">
        <v>60.958372503943103</v>
      </c>
      <c r="IQ23">
        <v>73.5879102060196</v>
      </c>
      <c r="IR23">
        <v>38.280681901315603</v>
      </c>
      <c r="IS23">
        <v>51.490920415911503</v>
      </c>
      <c r="IT23">
        <v>99.463189568660525</v>
      </c>
      <c r="IU23">
        <v>65.88078983129671</v>
      </c>
      <c r="IV23">
        <v>48.891383090583503</v>
      </c>
      <c r="IW23">
        <v>100</v>
      </c>
      <c r="IX23">
        <v>98.804671186270696</v>
      </c>
      <c r="IY23">
        <v>46.704597348990902</v>
      </c>
      <c r="IZ23">
        <v>95.733213886927999</v>
      </c>
      <c r="JB23">
        <v>27.445593230357204</v>
      </c>
      <c r="JC23">
        <v>60.986559727499397</v>
      </c>
      <c r="JD23">
        <v>28.203872222284602</v>
      </c>
      <c r="JE23">
        <v>99.561419761600419</v>
      </c>
      <c r="JF23">
        <v>22.693632380474099</v>
      </c>
      <c r="JG23">
        <v>26.223472976559094</v>
      </c>
      <c r="JH23">
        <v>66.051889048439506</v>
      </c>
      <c r="JI23">
        <v>79.033326659573703</v>
      </c>
      <c r="JJ23">
        <v>100</v>
      </c>
      <c r="JK23">
        <v>91.033808268382856</v>
      </c>
      <c r="JL23">
        <v>35.969984771338005</v>
      </c>
      <c r="JM23">
        <v>100</v>
      </c>
      <c r="JN23">
        <v>98.890333547815004</v>
      </c>
      <c r="JO23">
        <v>18.785769266685705</v>
      </c>
      <c r="JP23">
        <v>77.024019905435807</v>
      </c>
      <c r="JQ23">
        <v>99.898258023468628</v>
      </c>
      <c r="JR23">
        <v>100</v>
      </c>
      <c r="JS23">
        <v>100</v>
      </c>
      <c r="JY23">
        <v>2007</v>
      </c>
      <c r="JZ23">
        <v>0.33897676653489245</v>
      </c>
      <c r="KA23">
        <v>1.9316191808324741</v>
      </c>
      <c r="KB23">
        <v>2.1952504090847418</v>
      </c>
      <c r="KC23">
        <v>0.98848082473934484</v>
      </c>
      <c r="KD23">
        <v>2.5496005441629097E-2</v>
      </c>
      <c r="KE23">
        <v>2.0923918828774557</v>
      </c>
      <c r="KF23">
        <v>0.26925666479559102</v>
      </c>
      <c r="KG23">
        <v>0.34462857964274768</v>
      </c>
      <c r="KH23">
        <v>0.27956936958098877</v>
      </c>
      <c r="KI23">
        <v>2.0990217186722133</v>
      </c>
      <c r="KJ23">
        <v>0.49604625793502855</v>
      </c>
      <c r="KK23">
        <v>0.12701071596542399</v>
      </c>
      <c r="KL23">
        <v>0.2202580021533927</v>
      </c>
      <c r="KM23">
        <v>5.0227038001147008E-2</v>
      </c>
      <c r="KN23">
        <v>0.63834587270695153</v>
      </c>
      <c r="KO23">
        <v>1.4789970472671079</v>
      </c>
      <c r="KP23">
        <v>0.86392994600779649</v>
      </c>
      <c r="KQ23">
        <v>2.7560193486953719</v>
      </c>
      <c r="KR23">
        <v>0.16920137643154476</v>
      </c>
      <c r="KS23">
        <v>7.7302311728565859E-2</v>
      </c>
      <c r="KT23">
        <v>0.78158254808164707</v>
      </c>
      <c r="KU23">
        <v>2.2754470773404152</v>
      </c>
      <c r="KV23">
        <v>1.9602976065691136</v>
      </c>
      <c r="KW23">
        <v>1.9703927676509496</v>
      </c>
      <c r="KX23">
        <v>5.1395205498729633E-2</v>
      </c>
      <c r="KY23">
        <v>1.3583977304916544</v>
      </c>
      <c r="KZ23">
        <v>1.4416475495968297</v>
      </c>
      <c r="LA23">
        <v>0.65228955517272302</v>
      </c>
      <c r="LB23">
        <v>3.2207010508057365</v>
      </c>
      <c r="LC23">
        <v>4.7977910725768264E-2</v>
      </c>
      <c r="LD23">
        <v>8.74155075350114E-2</v>
      </c>
      <c r="LE23">
        <v>2.8927260194603157</v>
      </c>
      <c r="LF23">
        <v>1.178452350920379</v>
      </c>
      <c r="LG23">
        <v>1.7764375491056728</v>
      </c>
      <c r="LH23">
        <v>0.21772747736040798</v>
      </c>
      <c r="LI23">
        <v>1.6622349798467493</v>
      </c>
      <c r="LJ23">
        <v>0.13018862155116651</v>
      </c>
      <c r="LK23">
        <v>0.31908177604733901</v>
      </c>
      <c r="LL23">
        <v>3.9540349336345933E-2</v>
      </c>
      <c r="LM23">
        <v>2.15789811711644</v>
      </c>
      <c r="LN23">
        <v>0.66178039113269727</v>
      </c>
      <c r="LO23">
        <v>0.28340374452224065</v>
      </c>
      <c r="LP23">
        <v>0.57950085597706846</v>
      </c>
      <c r="LQ23">
        <v>4.995790390717544</v>
      </c>
      <c r="LR23">
        <v>0.19019050433499204</v>
      </c>
      <c r="LS23">
        <v>0.34253698931085719</v>
      </c>
      <c r="LT23">
        <v>0.9130132100659617</v>
      </c>
      <c r="LU23">
        <v>0.30981005388838462</v>
      </c>
      <c r="LV23">
        <v>0.43966321453399437</v>
      </c>
      <c r="LW23">
        <v>0.28071188739264707</v>
      </c>
      <c r="LX23">
        <v>0.11753862161756877</v>
      </c>
      <c r="LY23">
        <v>0.19803020547418898</v>
      </c>
      <c r="LZ23">
        <v>2.4145869784496226</v>
      </c>
      <c r="MA23">
        <v>1.5319197246028138</v>
      </c>
      <c r="MB23">
        <v>5.3569546842142574E-2</v>
      </c>
      <c r="MC23">
        <v>4.0114221431713402</v>
      </c>
      <c r="MD23">
        <v>0.74476750045283702</v>
      </c>
      <c r="ME23">
        <v>4.4786177298208947E-2</v>
      </c>
      <c r="MF23">
        <v>0.28593963150698115</v>
      </c>
      <c r="MG23">
        <v>0.17016701607295739</v>
      </c>
      <c r="MH23">
        <v>7.8820077460992927E-2</v>
      </c>
      <c r="MI23">
        <v>0.53060734553101607</v>
      </c>
      <c r="MJ23">
        <v>1.0734391153055463</v>
      </c>
      <c r="MK23">
        <v>3.1574302430369237</v>
      </c>
      <c r="ML23">
        <v>0.38706783410434642</v>
      </c>
      <c r="MM23">
        <v>0.4288681295849715</v>
      </c>
      <c r="MN23">
        <v>0.77619938450512727</v>
      </c>
      <c r="MO23">
        <v>0.25719694097232521</v>
      </c>
      <c r="MP23">
        <v>1.8482888056793489</v>
      </c>
      <c r="MQ23">
        <v>0.75667052818235248</v>
      </c>
      <c r="MR23">
        <v>1.1234476535836138</v>
      </c>
      <c r="MS23">
        <v>0.2886233815490008</v>
      </c>
      <c r="MT23">
        <v>1.0866638434094518</v>
      </c>
      <c r="MU23">
        <v>1.5413283767039685</v>
      </c>
      <c r="MV23">
        <v>7.7506834996828741E-2</v>
      </c>
      <c r="MW23">
        <v>2.5127448527868981</v>
      </c>
      <c r="MX23">
        <v>2.9792084801900156</v>
      </c>
      <c r="MZ23">
        <v>0.1871778254644299</v>
      </c>
      <c r="NA23">
        <v>0.77893313171405476</v>
      </c>
      <c r="NB23">
        <v>0.17803513029711759</v>
      </c>
      <c r="NC23">
        <v>0.45752940635855094</v>
      </c>
      <c r="ND23">
        <v>0.14459861616153022</v>
      </c>
      <c r="NE23">
        <v>2.0108136373867054</v>
      </c>
      <c r="NF23">
        <v>2.3536979390229749</v>
      </c>
      <c r="NG23">
        <v>2.2647498723234993</v>
      </c>
      <c r="NH23">
        <v>0.39199763164542595</v>
      </c>
      <c r="NI23">
        <v>4.3314866068228951E-2</v>
      </c>
      <c r="NJ23">
        <v>5.2050259301922835E-2</v>
      </c>
      <c r="NK23">
        <v>1</v>
      </c>
      <c r="OQ23" t="s">
        <v>260</v>
      </c>
      <c r="OS23" t="s">
        <v>22</v>
      </c>
      <c r="OT23" t="s">
        <v>292</v>
      </c>
      <c r="OU23">
        <v>2.3353348420559117</v>
      </c>
      <c r="OV23">
        <v>2.5269609923459582</v>
      </c>
      <c r="OW23">
        <v>2.7683493851148313</v>
      </c>
      <c r="OX23">
        <v>2.946247647652803</v>
      </c>
      <c r="OY23">
        <v>3.1606779068525754</v>
      </c>
      <c r="OZ23">
        <v>2.7915427641300434</v>
      </c>
      <c r="PA23">
        <v>2.2999461152380527</v>
      </c>
      <c r="PB23">
        <v>1.8847786728976186</v>
      </c>
      <c r="PC23">
        <v>2.028426480668625</v>
      </c>
      <c r="PD23">
        <v>2.3901298009226339</v>
      </c>
      <c r="PE23">
        <v>2.2805639266492199</v>
      </c>
      <c r="PF23">
        <v>2.2390794954625401</v>
      </c>
      <c r="PG23">
        <v>2.3912770996320951</v>
      </c>
      <c r="PH23">
        <v>2.3541394765278629</v>
      </c>
      <c r="PI23">
        <v>2.1868015288186085</v>
      </c>
      <c r="PJ23">
        <v>2.2799023298394325</v>
      </c>
      <c r="PK23">
        <v>2.3133585684561142</v>
      </c>
      <c r="PL23">
        <v>2.4065136809005869</v>
      </c>
      <c r="PM23">
        <v>2.3985739441941312</v>
      </c>
      <c r="PN23">
        <v>2.2791342411619868</v>
      </c>
      <c r="PO23">
        <v>2.2171718259172448</v>
      </c>
      <c r="PP23">
        <v>2.2754470773404152</v>
      </c>
      <c r="PQ23">
        <v>2.2909527761352599</v>
      </c>
      <c r="PR23">
        <v>2.3089060599755657</v>
      </c>
      <c r="PS23">
        <v>2.1439346153242922</v>
      </c>
      <c r="PT23">
        <v>2.1165434461394521</v>
      </c>
      <c r="PU23">
        <v>2.0129105715120814</v>
      </c>
      <c r="PX23" t="s">
        <v>266</v>
      </c>
      <c r="PY23" t="s">
        <v>267</v>
      </c>
      <c r="PZ23" t="s">
        <v>22</v>
      </c>
      <c r="QA23" t="s">
        <v>292</v>
      </c>
      <c r="QB23">
        <f t="shared" si="30"/>
        <v>2.3353348420559117</v>
      </c>
      <c r="QC23">
        <f t="shared" si="31"/>
        <v>2.5269609923459582</v>
      </c>
      <c r="QD23">
        <f t="shared" si="32"/>
        <v>2.7683493851148313</v>
      </c>
      <c r="QE23">
        <f t="shared" si="33"/>
        <v>2.946247647652803</v>
      </c>
      <c r="QF23">
        <f t="shared" si="34"/>
        <v>3.1606779068525754</v>
      </c>
      <c r="QG23">
        <f t="shared" si="35"/>
        <v>2.7915427641300434</v>
      </c>
      <c r="QH23">
        <f t="shared" si="36"/>
        <v>2.2999461152380527</v>
      </c>
      <c r="QI23">
        <f t="shared" si="37"/>
        <v>1.8847786728976186</v>
      </c>
      <c r="QJ23">
        <f t="shared" si="38"/>
        <v>2.028426480668625</v>
      </c>
      <c r="QK23">
        <f t="shared" si="39"/>
        <v>2.3901298009226339</v>
      </c>
      <c r="QL23">
        <f t="shared" si="40"/>
        <v>2.2805639266492199</v>
      </c>
      <c r="QM23">
        <f t="shared" si="41"/>
        <v>2.2390794954625401</v>
      </c>
      <c r="QN23">
        <f t="shared" si="42"/>
        <v>2.3912770996320951</v>
      </c>
      <c r="QO23">
        <f t="shared" si="43"/>
        <v>2.3541394765278629</v>
      </c>
      <c r="QP23">
        <f t="shared" si="44"/>
        <v>2.1868015288186085</v>
      </c>
      <c r="QQ23">
        <f t="shared" si="45"/>
        <v>2.2799023298394325</v>
      </c>
      <c r="QR23">
        <f t="shared" si="46"/>
        <v>2.3133585684561142</v>
      </c>
      <c r="QS23">
        <f t="shared" si="47"/>
        <v>2.4065136809005869</v>
      </c>
      <c r="QT23">
        <f t="shared" si="48"/>
        <v>2.3985739441941312</v>
      </c>
      <c r="QU23">
        <f t="shared" si="49"/>
        <v>2.2791342411619868</v>
      </c>
      <c r="QV23">
        <f t="shared" si="50"/>
        <v>2.2171718259172448</v>
      </c>
      <c r="QW23">
        <f t="shared" si="51"/>
        <v>2.2754470773404152</v>
      </c>
      <c r="QX23">
        <f t="shared" si="52"/>
        <v>2.2909527761352599</v>
      </c>
      <c r="QY23">
        <f t="shared" si="53"/>
        <v>2.3089060599755657</v>
      </c>
      <c r="QZ23">
        <f t="shared" si="54"/>
        <v>2.1439346153242922</v>
      </c>
      <c r="RA23">
        <f t="shared" si="55"/>
        <v>2.1165434461394521</v>
      </c>
      <c r="RB23">
        <f t="shared" si="56"/>
        <v>2.0129105715120814</v>
      </c>
      <c r="RG23" t="s">
        <v>266</v>
      </c>
      <c r="RH23" t="s">
        <v>267</v>
      </c>
      <c r="RI23" t="s">
        <v>22</v>
      </c>
      <c r="RJ23" t="s">
        <v>292</v>
      </c>
      <c r="RK23">
        <v>14962.255360391366</v>
      </c>
      <c r="RL23">
        <v>18580.658647925484</v>
      </c>
      <c r="RM23">
        <v>22056.701753798763</v>
      </c>
      <c r="RN23">
        <v>23983.845753582864</v>
      </c>
      <c r="RO23">
        <v>28380.548911274975</v>
      </c>
      <c r="RP23">
        <v>25503.215209010872</v>
      </c>
      <c r="RQ23">
        <v>22337.487123691229</v>
      </c>
      <c r="RR23">
        <v>17617.030438665395</v>
      </c>
      <c r="RS23">
        <v>20305.583549547457</v>
      </c>
      <c r="RT23">
        <v>26273.465903106578</v>
      </c>
      <c r="RU23">
        <v>25777.641299639552</v>
      </c>
      <c r="RV23">
        <v>24676.49707696215</v>
      </c>
      <c r="RW23">
        <v>25989.407503518036</v>
      </c>
      <c r="RX23">
        <v>26178.791784550842</v>
      </c>
      <c r="RY23">
        <v>24253.250424578648</v>
      </c>
      <c r="RZ23">
        <v>24913.244516358354</v>
      </c>
      <c r="SA23">
        <v>26834.026250180352</v>
      </c>
      <c r="SB23">
        <v>32816.160880214047</v>
      </c>
      <c r="SC23">
        <v>37636.111734175342</v>
      </c>
      <c r="SD23">
        <v>38969.171631812977</v>
      </c>
      <c r="SE23">
        <v>41120.676506158132</v>
      </c>
      <c r="SF23">
        <v>48288.549097818635</v>
      </c>
      <c r="SG23">
        <v>53401.314872519812</v>
      </c>
      <c r="SH23">
        <v>47107.155709070517</v>
      </c>
      <c r="SI23">
        <v>46202.415162845442</v>
      </c>
      <c r="SJ23">
        <v>50790.724145480221</v>
      </c>
      <c r="SK23">
        <v>47415.559871135112</v>
      </c>
    </row>
    <row r="24" spans="1:505" x14ac:dyDescent="0.45">
      <c r="A24">
        <v>2008</v>
      </c>
      <c r="B24">
        <f t="shared" si="23"/>
        <v>51.115173877977327</v>
      </c>
      <c r="C24">
        <v>22.033312597179894</v>
      </c>
      <c r="D24">
        <v>89.455866397338326</v>
      </c>
      <c r="E24">
        <v>55.784001488399525</v>
      </c>
      <c r="F24">
        <v>98.961426315889469</v>
      </c>
      <c r="G24">
        <v>2.641727587653981</v>
      </c>
      <c r="H24">
        <v>45.209259213491308</v>
      </c>
      <c r="I24">
        <v>16.391982039320272</v>
      </c>
      <c r="J24">
        <v>19.005555415787615</v>
      </c>
      <c r="K24">
        <v>22.535558300308782</v>
      </c>
      <c r="L24">
        <v>100.30988757157037</v>
      </c>
      <c r="M24">
        <v>23.063480350032172</v>
      </c>
      <c r="N24">
        <v>14.402814095264214</v>
      </c>
      <c r="O24">
        <v>12.368240447681666</v>
      </c>
      <c r="P24">
        <v>4.9844060348895294</v>
      </c>
      <c r="Q24">
        <v>32.342962740554086</v>
      </c>
      <c r="R24">
        <v>77.347303664120076</v>
      </c>
      <c r="S24">
        <v>41.540704382570091</v>
      </c>
      <c r="T24">
        <v>48.339443899748645</v>
      </c>
      <c r="U24">
        <v>17.913496582961912</v>
      </c>
      <c r="V24">
        <v>7.0921186557023654</v>
      </c>
      <c r="W24">
        <v>43.689028140589855</v>
      </c>
      <c r="X24">
        <v>54.814365372463335</v>
      </c>
      <c r="Y24">
        <v>30.754201802288179</v>
      </c>
      <c r="Z24">
        <v>48.28814579928914</v>
      </c>
      <c r="AA24">
        <v>5.2527660504180824</v>
      </c>
      <c r="AB24">
        <v>46.699473225370724</v>
      </c>
      <c r="AC24">
        <v>85.502438421234785</v>
      </c>
      <c r="AD24">
        <v>27.511160242022036</v>
      </c>
      <c r="AE24">
        <v>227.88209258888833</v>
      </c>
      <c r="AF24">
        <v>3.0648856541587244</v>
      </c>
      <c r="AG24">
        <v>6.7641022066762737</v>
      </c>
      <c r="AH24">
        <v>101.38013579638222</v>
      </c>
      <c r="AI24">
        <v>71.437533061377167</v>
      </c>
      <c r="AJ24">
        <v>31.388745632970231</v>
      </c>
      <c r="AK24">
        <v>18.82215500221125</v>
      </c>
      <c r="AL24">
        <v>118.27196581832834</v>
      </c>
      <c r="AM24">
        <v>13.885363961047602</v>
      </c>
      <c r="AN24">
        <v>25.292601250590618</v>
      </c>
      <c r="AO24">
        <v>3.6052007263236687</v>
      </c>
      <c r="AP24">
        <v>234.1545008020328</v>
      </c>
      <c r="AQ24">
        <v>54.671913369684418</v>
      </c>
      <c r="AR24">
        <v>26.634164239389314</v>
      </c>
      <c r="AS24">
        <v>39.06640758382477</v>
      </c>
      <c r="AT24">
        <v>264.9198872083993</v>
      </c>
      <c r="AU24">
        <v>18.131480549978995</v>
      </c>
      <c r="AV24">
        <v>27.738949501328634</v>
      </c>
      <c r="AW24">
        <v>70.88284617101867</v>
      </c>
      <c r="AX24">
        <v>32.923510647860354</v>
      </c>
      <c r="AY24">
        <v>19.003128354498987</v>
      </c>
      <c r="AZ24">
        <v>30.062913682675667</v>
      </c>
      <c r="BA24">
        <v>8.6022455006938099</v>
      </c>
      <c r="BB24">
        <v>8.7680349172532743</v>
      </c>
      <c r="BC24">
        <v>38.300097329235115</v>
      </c>
      <c r="BD24">
        <v>53.589962410713326</v>
      </c>
      <c r="BE24">
        <v>5.9369967351785515</v>
      </c>
      <c r="BF24">
        <v>104.81518336923506</v>
      </c>
      <c r="BG24">
        <v>86.420944612847734</v>
      </c>
      <c r="BH24">
        <v>4.4587196400925704</v>
      </c>
      <c r="BI24">
        <v>29.794803379029688</v>
      </c>
      <c r="BJ24">
        <v>10.301718180506869</v>
      </c>
      <c r="BK24">
        <v>4.9039348295782128</v>
      </c>
      <c r="BL24">
        <v>18.572073374985941</v>
      </c>
      <c r="BM24">
        <v>35.043110628250218</v>
      </c>
      <c r="BN24">
        <v>342.00352143120369</v>
      </c>
      <c r="BO24">
        <v>20.318017234112432</v>
      </c>
      <c r="BP24">
        <v>22.629219165208276</v>
      </c>
      <c r="BQ24">
        <v>84.622394523837116</v>
      </c>
      <c r="BR24">
        <v>22.856452590146358</v>
      </c>
      <c r="BS24">
        <v>93.384638674986618</v>
      </c>
      <c r="BT24">
        <v>64.922939260514966</v>
      </c>
      <c r="BU24">
        <v>70.179325159556242</v>
      </c>
      <c r="BV24">
        <v>7.7890030604531866</v>
      </c>
      <c r="BW24">
        <v>60.53392575574366</v>
      </c>
      <c r="BX24">
        <v>30.901730252095131</v>
      </c>
      <c r="BY24">
        <v>8.0141846126814063</v>
      </c>
      <c r="BZ24">
        <v>45.019475399354754</v>
      </c>
      <c r="CA24">
        <v>83.021890237583293</v>
      </c>
      <c r="CC24">
        <v>13.421184479298129</v>
      </c>
      <c r="CD24">
        <v>90.898471630251947</v>
      </c>
      <c r="CE24">
        <v>14.925517012431996</v>
      </c>
      <c r="CF24">
        <v>21.529870979959536</v>
      </c>
      <c r="CG24">
        <v>16.218673997063945</v>
      </c>
      <c r="CH24">
        <v>181.50308581708987</v>
      </c>
      <c r="CI24">
        <v>37.716184523164841</v>
      </c>
      <c r="CJ24">
        <v>163.23630852187347</v>
      </c>
      <c r="CK24">
        <v>48.165587226113928</v>
      </c>
      <c r="CL24">
        <v>4.9007423060469844</v>
      </c>
      <c r="CM24">
        <v>5.6955218598464485</v>
      </c>
      <c r="CR24">
        <f t="shared" si="65"/>
        <v>22.033312597179894</v>
      </c>
      <c r="CS24">
        <f t="shared" si="0"/>
        <v>89.455866397338326</v>
      </c>
      <c r="CT24">
        <f t="shared" si="1"/>
        <v>55.784001488399525</v>
      </c>
      <c r="CU24">
        <f t="shared" si="100"/>
        <v>98.961426315889469</v>
      </c>
      <c r="CV24">
        <f t="shared" si="66"/>
        <v>2.641727587653981</v>
      </c>
      <c r="CW24">
        <f t="shared" si="2"/>
        <v>45.209259213491308</v>
      </c>
      <c r="CX24">
        <f>GO24*KF24</f>
        <v>16.391982039320272</v>
      </c>
      <c r="CY24">
        <f t="shared" si="3"/>
        <v>19.005555415787615</v>
      </c>
      <c r="CZ24">
        <f t="shared" si="104"/>
        <v>22.535558300308782</v>
      </c>
      <c r="DA24">
        <f t="shared" si="4"/>
        <v>100.30988757157037</v>
      </c>
      <c r="DB24">
        <f t="shared" si="24"/>
        <v>23.063480350032172</v>
      </c>
      <c r="DC24">
        <f t="shared" si="78"/>
        <v>14.402814095264214</v>
      </c>
      <c r="DD24">
        <f t="shared" si="74"/>
        <v>12.368240447681666</v>
      </c>
      <c r="DE24">
        <f t="shared" si="85"/>
        <v>4.9844060348895294</v>
      </c>
      <c r="DF24">
        <f t="shared" si="92"/>
        <v>32.342962740554086</v>
      </c>
      <c r="DG24">
        <f t="shared" si="107"/>
        <v>77.347303664120076</v>
      </c>
      <c r="DH24">
        <f t="shared" si="79"/>
        <v>41.540704382570091</v>
      </c>
      <c r="DI24">
        <f t="shared" si="5"/>
        <v>48.339443899748645</v>
      </c>
      <c r="DJ24">
        <f t="shared" si="76"/>
        <v>17.913496582961912</v>
      </c>
      <c r="DK24">
        <f t="shared" si="81"/>
        <v>7.0921186557023654</v>
      </c>
      <c r="DL24">
        <f t="shared" si="86"/>
        <v>43.689028140589855</v>
      </c>
      <c r="DM24">
        <f t="shared" si="25"/>
        <v>54.814365372463335</v>
      </c>
      <c r="DN24">
        <f t="shared" si="6"/>
        <v>30.754201802288179</v>
      </c>
      <c r="DO24">
        <f t="shared" si="7"/>
        <v>48.28814579928914</v>
      </c>
      <c r="DP24">
        <f t="shared" si="87"/>
        <v>5.2527660504180824</v>
      </c>
      <c r="DQ24">
        <f t="shared" si="62"/>
        <v>46.699473225370724</v>
      </c>
      <c r="DR24">
        <f t="shared" si="8"/>
        <v>85.502438421234785</v>
      </c>
      <c r="DS24">
        <f t="shared" si="72"/>
        <v>27.511160242022036</v>
      </c>
      <c r="DT24">
        <f t="shared" si="77"/>
        <v>227.88209258888833</v>
      </c>
      <c r="DU24">
        <f t="shared" si="26"/>
        <v>3.0648856541587244</v>
      </c>
      <c r="DV24">
        <f t="shared" si="105"/>
        <v>6.7641022066762737</v>
      </c>
      <c r="DW24">
        <f t="shared" si="9"/>
        <v>101.38013579638222</v>
      </c>
      <c r="DX24">
        <f t="shared" si="27"/>
        <v>71.437533061377167</v>
      </c>
      <c r="DY24">
        <f t="shared" si="10"/>
        <v>31.388745632970231</v>
      </c>
      <c r="DZ24">
        <f t="shared" si="88"/>
        <v>18.82215500221125</v>
      </c>
      <c r="EA24">
        <f t="shared" si="11"/>
        <v>118.27196581832834</v>
      </c>
      <c r="EB24">
        <f t="shared" si="63"/>
        <v>13.885363961047602</v>
      </c>
      <c r="EC24">
        <f t="shared" si="111"/>
        <v>25.292601250590618</v>
      </c>
      <c r="ED24">
        <f t="shared" si="67"/>
        <v>3.6052007263236687</v>
      </c>
      <c r="EE24">
        <f t="shared" si="82"/>
        <v>234.1545008020328</v>
      </c>
      <c r="EF24">
        <f t="shared" si="101"/>
        <v>54.671913369684418</v>
      </c>
      <c r="EG24">
        <f>HX24*LO24</f>
        <v>26.634164239389314</v>
      </c>
      <c r="EH24">
        <f t="shared" si="102"/>
        <v>39.06640758382477</v>
      </c>
      <c r="EI24">
        <f t="shared" si="99"/>
        <v>264.9198872083993</v>
      </c>
      <c r="EJ24">
        <f t="shared" si="108"/>
        <v>18.131480549978995</v>
      </c>
      <c r="EK24">
        <f t="shared" si="12"/>
        <v>27.738949501328634</v>
      </c>
      <c r="EL24">
        <f t="shared" si="89"/>
        <v>70.88284617101867</v>
      </c>
      <c r="EM24">
        <f t="shared" si="90"/>
        <v>32.923510647860354</v>
      </c>
      <c r="EN24">
        <f t="shared" si="57"/>
        <v>19.003128354498987</v>
      </c>
      <c r="EO24">
        <f t="shared" si="106"/>
        <v>30.062913682675667</v>
      </c>
      <c r="EP24">
        <f t="shared" si="58"/>
        <v>8.6022455006938099</v>
      </c>
      <c r="EQ24">
        <f>IH24*LY24</f>
        <v>8.7680349172532743</v>
      </c>
      <c r="ER24">
        <f t="shared" si="13"/>
        <v>38.300097329235115</v>
      </c>
      <c r="ES24">
        <f t="shared" si="59"/>
        <v>53.589962410713326</v>
      </c>
      <c r="ET24">
        <f t="shared" si="83"/>
        <v>5.9369967351785515</v>
      </c>
      <c r="EU24">
        <f t="shared" si="14"/>
        <v>104.81518336923506</v>
      </c>
      <c r="EV24">
        <f t="shared" si="93"/>
        <v>86.420944612847734</v>
      </c>
      <c r="EW24">
        <f t="shared" si="64"/>
        <v>4.4587196400925704</v>
      </c>
      <c r="EX24">
        <f t="shared" si="75"/>
        <v>29.794803379029688</v>
      </c>
      <c r="EY24">
        <f t="shared" si="73"/>
        <v>10.301718180506869</v>
      </c>
      <c r="EZ24">
        <f t="shared" si="60"/>
        <v>4.9039348295782128</v>
      </c>
      <c r="FA24">
        <f t="shared" si="68"/>
        <v>18.572073374985941</v>
      </c>
      <c r="FB24">
        <f t="shared" si="69"/>
        <v>35.043110628250218</v>
      </c>
      <c r="FC24">
        <f t="shared" si="109"/>
        <v>342.00352143120369</v>
      </c>
      <c r="FD24">
        <f t="shared" si="95"/>
        <v>20.318017234112432</v>
      </c>
      <c r="FE24">
        <f t="shared" si="84"/>
        <v>22.629219165208276</v>
      </c>
      <c r="FF24">
        <f t="shared" si="96"/>
        <v>84.622394523837116</v>
      </c>
      <c r="FG24">
        <f t="shared" si="112"/>
        <v>22.856452590146358</v>
      </c>
      <c r="FH24">
        <f t="shared" si="15"/>
        <v>93.384638674986618</v>
      </c>
      <c r="FI24">
        <f t="shared" si="80"/>
        <v>64.922939260514966</v>
      </c>
      <c r="FJ24">
        <f>JA24*MR24</f>
        <v>70.179325159556242</v>
      </c>
      <c r="FK24">
        <f t="shared" si="16"/>
        <v>7.7890030604531866</v>
      </c>
      <c r="FL24">
        <f t="shared" si="17"/>
        <v>60.53392575574366</v>
      </c>
      <c r="FM24">
        <f t="shared" si="18"/>
        <v>30.901730252095131</v>
      </c>
      <c r="FN24">
        <f t="shared" si="70"/>
        <v>8.0141846126814063</v>
      </c>
      <c r="FO24">
        <f t="shared" si="19"/>
        <v>45.019475399354754</v>
      </c>
      <c r="FP24">
        <f t="shared" si="20"/>
        <v>83.021890237583293</v>
      </c>
      <c r="FR24">
        <f t="shared" si="28"/>
        <v>13.421184479298129</v>
      </c>
      <c r="FS24">
        <f t="shared" si="91"/>
        <v>90.898471630251947</v>
      </c>
      <c r="FT24">
        <f t="shared" si="97"/>
        <v>14.925517012431996</v>
      </c>
      <c r="FU24">
        <f t="shared" si="61"/>
        <v>21.529870979959536</v>
      </c>
      <c r="FV24">
        <f t="shared" si="98"/>
        <v>16.218673997063945</v>
      </c>
      <c r="FW24">
        <f t="shared" si="110"/>
        <v>181.50308581708987</v>
      </c>
      <c r="FX24">
        <f t="shared" si="21"/>
        <v>37.716184523164841</v>
      </c>
      <c r="FY24">
        <f t="shared" si="22"/>
        <v>163.23630852187347</v>
      </c>
      <c r="FZ24">
        <f t="shared" si="71"/>
        <v>48.165587226113928</v>
      </c>
      <c r="GA24">
        <f t="shared" si="103"/>
        <v>4.9007423060469844</v>
      </c>
      <c r="GB24">
        <f t="shared" si="94"/>
        <v>5.6955218598464485</v>
      </c>
      <c r="GG24">
        <v>2008</v>
      </c>
      <c r="GH24">
        <f t="shared" si="29"/>
        <v>64.537782556445151</v>
      </c>
      <c r="GI24">
        <v>57.362701670680799</v>
      </c>
      <c r="GJ24">
        <v>41.985270358142699</v>
      </c>
      <c r="GK24">
        <v>25.304483746805801</v>
      </c>
      <c r="GL24">
        <v>100</v>
      </c>
      <c r="GM24">
        <v>100</v>
      </c>
      <c r="GN24">
        <v>21.761922459990998</v>
      </c>
      <c r="GO24">
        <v>67.946937116972691</v>
      </c>
      <c r="GP24">
        <v>50.413353353768798</v>
      </c>
      <c r="GQ24">
        <v>71.996605292191404</v>
      </c>
      <c r="GR24">
        <v>50.179668620508501</v>
      </c>
      <c r="GS24">
        <v>49.863974857326703</v>
      </c>
      <c r="GT24">
        <v>96.715834327532036</v>
      </c>
      <c r="GU24">
        <v>53.057458340385203</v>
      </c>
      <c r="GV24">
        <v>93.514064227765701</v>
      </c>
      <c r="GW24">
        <v>47.433614023045799</v>
      </c>
      <c r="GX24">
        <v>50.943851946943703</v>
      </c>
      <c r="GY24">
        <v>42.751697574672498</v>
      </c>
      <c r="GZ24">
        <v>17.517715698747693</v>
      </c>
      <c r="HA24">
        <v>97.675339493170043</v>
      </c>
      <c r="HB24">
        <v>82.1952233388038</v>
      </c>
      <c r="HC24">
        <v>56.280825293029999</v>
      </c>
      <c r="HD24">
        <v>23.926449267510804</v>
      </c>
      <c r="HE24">
        <v>15.7855403374151</v>
      </c>
      <c r="HF24">
        <v>24.630189959354098</v>
      </c>
      <c r="HG24">
        <v>100</v>
      </c>
      <c r="HH24">
        <v>34.020031090866297</v>
      </c>
      <c r="HI24">
        <v>63.239418695018401</v>
      </c>
      <c r="HJ24">
        <v>40.925712862158598</v>
      </c>
      <c r="HK24">
        <v>95.579391084813366</v>
      </c>
      <c r="HL24">
        <v>72.054996843745499</v>
      </c>
      <c r="HM24">
        <v>72.9770249960917</v>
      </c>
      <c r="HN24">
        <v>38.5910073799906</v>
      </c>
      <c r="HO24">
        <v>56.147260634875998</v>
      </c>
      <c r="HP24">
        <v>18.003382207434399</v>
      </c>
      <c r="HQ24">
        <v>89.492827958713093</v>
      </c>
      <c r="HR24">
        <v>70.079505354810408</v>
      </c>
      <c r="HS24">
        <v>95.599626513138134</v>
      </c>
      <c r="HT24">
        <v>69.249696226923405</v>
      </c>
      <c r="HU24">
        <v>91.65235849663118</v>
      </c>
      <c r="HV24">
        <v>98.216015550614458</v>
      </c>
      <c r="HW24">
        <v>77.950938112034095</v>
      </c>
      <c r="HX24">
        <v>88.528872861917094</v>
      </c>
      <c r="HY24">
        <v>60.8642359293571</v>
      </c>
      <c r="HZ24">
        <v>54.029075723265699</v>
      </c>
      <c r="IA24">
        <v>88.172896698888195</v>
      </c>
      <c r="IB24">
        <v>75.947078956152197</v>
      </c>
      <c r="IC24">
        <v>75.3466697222307</v>
      </c>
      <c r="ID24">
        <v>95.570310863117655</v>
      </c>
      <c r="IE24">
        <v>45.717196320848998</v>
      </c>
      <c r="IF24">
        <v>95.657174324459788</v>
      </c>
      <c r="IG24">
        <v>69.503982964749795</v>
      </c>
      <c r="IH24">
        <v>50.726372178155401</v>
      </c>
      <c r="II24">
        <v>15.682074238319501</v>
      </c>
      <c r="IJ24">
        <v>39.924964206825997</v>
      </c>
      <c r="IK24">
        <v>100</v>
      </c>
      <c r="IL24">
        <v>25.218752374627698</v>
      </c>
      <c r="IM24">
        <v>91.254316097524466</v>
      </c>
      <c r="IN24">
        <v>100</v>
      </c>
      <c r="IO24">
        <v>99.586134543568974</v>
      </c>
      <c r="IP24">
        <v>57.0530859422147</v>
      </c>
      <c r="IQ24">
        <v>59.5525052009178</v>
      </c>
      <c r="IR24">
        <v>30.918846784061799</v>
      </c>
      <c r="IS24">
        <v>32.916490733714497</v>
      </c>
      <c r="IT24">
        <v>96.085765796371405</v>
      </c>
      <c r="IU24">
        <v>46.722948974139399</v>
      </c>
      <c r="IV24">
        <v>45.334546510494597</v>
      </c>
      <c r="IW24">
        <v>98.439723517982529</v>
      </c>
      <c r="IX24">
        <v>79.497755642140802</v>
      </c>
      <c r="IY24">
        <v>54.801261497464502</v>
      </c>
      <c r="IZ24">
        <v>81.142201828304195</v>
      </c>
      <c r="JA24">
        <v>59.481747572161403</v>
      </c>
      <c r="JB24">
        <v>31.375759421369807</v>
      </c>
      <c r="JC24">
        <v>69.064153536209503</v>
      </c>
      <c r="JD24">
        <v>20.245480722449301</v>
      </c>
      <c r="JE24">
        <v>90.926671864770796</v>
      </c>
      <c r="JF24">
        <v>18.824175813192994</v>
      </c>
      <c r="JG24">
        <v>26.8333785166665</v>
      </c>
      <c r="JH24">
        <v>69.289780410516698</v>
      </c>
      <c r="JI24">
        <v>71.446789345210306</v>
      </c>
      <c r="JJ24">
        <v>100</v>
      </c>
      <c r="JK24">
        <v>80.719516801690105</v>
      </c>
      <c r="JL24">
        <v>46.250868750799299</v>
      </c>
      <c r="JM24">
        <v>97.159597148769194</v>
      </c>
      <c r="JN24">
        <v>92.457936843811524</v>
      </c>
      <c r="JO24">
        <v>18.897022282759096</v>
      </c>
      <c r="JP24">
        <v>78.613007136432898</v>
      </c>
      <c r="JQ24">
        <v>100</v>
      </c>
      <c r="JR24">
        <v>98.088077803607348</v>
      </c>
      <c r="JS24">
        <v>96.971527808761053</v>
      </c>
      <c r="JY24">
        <v>2008</v>
      </c>
      <c r="JZ24">
        <v>0.38410521044969453</v>
      </c>
      <c r="KA24">
        <v>2.1306488116966262</v>
      </c>
      <c r="KB24">
        <v>2.2045105541993588</v>
      </c>
      <c r="KC24">
        <v>0.98961426315889467</v>
      </c>
      <c r="KD24">
        <v>2.641727587653981E-2</v>
      </c>
      <c r="KE24">
        <v>2.0774478585983349</v>
      </c>
      <c r="KF24">
        <v>0.24124681309918333</v>
      </c>
      <c r="KG24">
        <v>0.37699446974730555</v>
      </c>
      <c r="KH24">
        <v>0.31300862323786455</v>
      </c>
      <c r="KI24">
        <v>1.9990145477081445</v>
      </c>
      <c r="KJ24">
        <v>0.46252791551460859</v>
      </c>
      <c r="KK24">
        <v>0.14891888381470719</v>
      </c>
      <c r="KL24">
        <v>0.23311030785406958</v>
      </c>
      <c r="KM24">
        <v>5.3301137920274307E-2</v>
      </c>
      <c r="KN24">
        <v>0.68185744237915624</v>
      </c>
      <c r="KO24">
        <v>1.5182853417655713</v>
      </c>
      <c r="KP24">
        <v>0.9716737986839652</v>
      </c>
      <c r="KQ24">
        <v>2.7594604645401533</v>
      </c>
      <c r="KR24">
        <v>0.18339835495749177</v>
      </c>
      <c r="KS24">
        <v>8.6283829736298376E-2</v>
      </c>
      <c r="KT24">
        <v>0.77626843446448979</v>
      </c>
      <c r="KU24">
        <v>2.2909527761352599</v>
      </c>
      <c r="KV24">
        <v>1.948251446888654</v>
      </c>
      <c r="KW24">
        <v>1.9605267307713223</v>
      </c>
      <c r="KX24">
        <v>5.2527660504180826E-2</v>
      </c>
      <c r="KY24">
        <v>1.3727051894996241</v>
      </c>
      <c r="KZ24">
        <v>1.3520433961226486</v>
      </c>
      <c r="LA24">
        <v>0.67222189469691207</v>
      </c>
      <c r="LB24">
        <v>2.3842178737744288</v>
      </c>
      <c r="LC24">
        <v>4.2535365878997491E-2</v>
      </c>
      <c r="LD24">
        <v>9.2688105702288179E-2</v>
      </c>
      <c r="LE24">
        <v>2.6270404086146693</v>
      </c>
      <c r="LF24">
        <v>1.272324459886536</v>
      </c>
      <c r="LG24">
        <v>1.7434915990401192</v>
      </c>
      <c r="LH24">
        <v>0.21032026176326357</v>
      </c>
      <c r="LI24">
        <v>1.6876826572836234</v>
      </c>
      <c r="LJ24">
        <v>0.1452449603361092</v>
      </c>
      <c r="LK24">
        <v>0.36523772129930548</v>
      </c>
      <c r="LL24">
        <v>3.933560232883896E-2</v>
      </c>
      <c r="LM24">
        <v>2.3840765631687031</v>
      </c>
      <c r="LN24">
        <v>0.70136312267477574</v>
      </c>
      <c r="LO24">
        <v>0.3008528560047517</v>
      </c>
      <c r="LP24">
        <v>0.64186146408159506</v>
      </c>
      <c r="LQ24">
        <v>4.9032837164438288</v>
      </c>
      <c r="LR24">
        <v>0.20563553233255205</v>
      </c>
      <c r="LS24">
        <v>0.36524050539644359</v>
      </c>
      <c r="LT24">
        <v>0.94075619310490899</v>
      </c>
      <c r="LU24">
        <v>0.34449517167539262</v>
      </c>
      <c r="LV24">
        <v>0.41566696743896225</v>
      </c>
      <c r="LW24">
        <v>0.31427766808901547</v>
      </c>
      <c r="LX24">
        <v>0.12376622365737795</v>
      </c>
      <c r="LY24">
        <v>0.17284963502730252</v>
      </c>
      <c r="LZ24">
        <v>2.4422851688616527</v>
      </c>
      <c r="MA24">
        <v>1.3422670120152798</v>
      </c>
      <c r="MB24">
        <v>5.9369967351785513E-2</v>
      </c>
      <c r="MC24">
        <v>4.1562398413764683</v>
      </c>
      <c r="MD24">
        <v>0.94703405064686197</v>
      </c>
      <c r="ME24">
        <v>4.4587196400925705E-2</v>
      </c>
      <c r="MF24">
        <v>0.29918626238067758</v>
      </c>
      <c r="MG24">
        <v>0.18056373306328774</v>
      </c>
      <c r="MH24">
        <v>8.2346406973700839E-2</v>
      </c>
      <c r="MI24">
        <v>0.60067160669652031</v>
      </c>
      <c r="MJ24">
        <v>1.0646065193200425</v>
      </c>
      <c r="MK24">
        <v>3.5593567746131152</v>
      </c>
      <c r="ML24">
        <v>0.43486161897354159</v>
      </c>
      <c r="MM24">
        <v>0.49916059400681967</v>
      </c>
      <c r="MN24">
        <v>0.85963665377807241</v>
      </c>
      <c r="MO24">
        <v>0.28751066499329481</v>
      </c>
      <c r="MP24">
        <v>1.7040600183867529</v>
      </c>
      <c r="MQ24">
        <v>0.80011310757737419</v>
      </c>
      <c r="MR24">
        <v>1.1798463902631118</v>
      </c>
      <c r="MS24">
        <v>0.24824906883841516</v>
      </c>
      <c r="MT24">
        <v>0.87648834679493248</v>
      </c>
      <c r="MU24">
        <v>1.5263520128632755</v>
      </c>
      <c r="MV24">
        <v>8.8138985495921057E-2</v>
      </c>
      <c r="MW24">
        <v>2.3915775036377789</v>
      </c>
      <c r="MX24">
        <v>3.0939782773167197</v>
      </c>
      <c r="MZ24">
        <v>0.18784867174997649</v>
      </c>
      <c r="NA24">
        <v>0.90898471630251954</v>
      </c>
      <c r="NB24">
        <v>0.1849059261479559</v>
      </c>
      <c r="NC24">
        <v>0.46550197999442899</v>
      </c>
      <c r="ND24">
        <v>0.16692817254306</v>
      </c>
      <c r="NE24">
        <v>1.9630882108444798</v>
      </c>
      <c r="NF24">
        <v>1.9958797718927186</v>
      </c>
      <c r="NG24">
        <v>2.0764541959141289</v>
      </c>
      <c r="NH24">
        <v>0.48165587226113926</v>
      </c>
      <c r="NI24">
        <v>4.9962670446649857E-2</v>
      </c>
      <c r="NJ24">
        <v>5.8733960251494327E-2</v>
      </c>
      <c r="NK24">
        <v>1</v>
      </c>
      <c r="OQ24" t="s">
        <v>261</v>
      </c>
      <c r="OS24" t="s">
        <v>23</v>
      </c>
      <c r="OT24" t="s">
        <v>293</v>
      </c>
      <c r="OU24">
        <v>2.1160231186836991</v>
      </c>
      <c r="OV24">
        <v>2.2201099826089488</v>
      </c>
      <c r="OW24">
        <v>2.2210993424072036</v>
      </c>
      <c r="OX24">
        <v>2.174930338227302</v>
      </c>
      <c r="OY24">
        <v>2.4272866210221586</v>
      </c>
      <c r="OZ24">
        <v>2.3842698201247279</v>
      </c>
      <c r="PA24">
        <v>2.4646434383178097</v>
      </c>
      <c r="PB24">
        <v>2.4075377669586961</v>
      </c>
      <c r="PC24">
        <v>2.3600724657970833</v>
      </c>
      <c r="PD24">
        <v>2.4596778813791143</v>
      </c>
      <c r="PE24">
        <v>2.3900567292047521</v>
      </c>
      <c r="PF24">
        <v>2.2103092269191542</v>
      </c>
      <c r="PG24">
        <v>2.3095689358038891</v>
      </c>
      <c r="PH24">
        <v>2.2300877063685753</v>
      </c>
      <c r="PI24">
        <v>2.02562126992335</v>
      </c>
      <c r="PJ24">
        <v>2.0615574254770941</v>
      </c>
      <c r="PK24">
        <v>2.0927661005078906</v>
      </c>
      <c r="PL24">
        <v>2.1773489880195473</v>
      </c>
      <c r="PM24">
        <v>2.1588594330737392</v>
      </c>
      <c r="PN24">
        <v>2.0399606989417944</v>
      </c>
      <c r="PO24">
        <v>1.9704309753360258</v>
      </c>
      <c r="PP24">
        <v>1.9602976065691136</v>
      </c>
      <c r="PQ24">
        <v>1.948251446888654</v>
      </c>
      <c r="PR24">
        <v>2.0405046782128733</v>
      </c>
      <c r="PS24">
        <v>1.8887606905804588</v>
      </c>
      <c r="PT24">
        <v>1.8256521265829857</v>
      </c>
      <c r="PU24">
        <v>1.7336775381748539</v>
      </c>
      <c r="PX24" t="s">
        <v>266</v>
      </c>
      <c r="PY24" t="s">
        <v>267</v>
      </c>
      <c r="PZ24" t="s">
        <v>23</v>
      </c>
      <c r="QA24" t="s">
        <v>293</v>
      </c>
      <c r="QB24">
        <f t="shared" si="30"/>
        <v>2.1160231186836991</v>
      </c>
      <c r="QC24">
        <f t="shared" si="31"/>
        <v>2.2201099826089488</v>
      </c>
      <c r="QD24">
        <f t="shared" si="32"/>
        <v>2.2210993424072036</v>
      </c>
      <c r="QE24">
        <f t="shared" si="33"/>
        <v>2.174930338227302</v>
      </c>
      <c r="QF24">
        <f t="shared" si="34"/>
        <v>2.4272866210221586</v>
      </c>
      <c r="QG24">
        <f t="shared" si="35"/>
        <v>2.3842698201247279</v>
      </c>
      <c r="QH24">
        <f t="shared" si="36"/>
        <v>2.4646434383178097</v>
      </c>
      <c r="QI24">
        <f t="shared" si="37"/>
        <v>2.4075377669586961</v>
      </c>
      <c r="QJ24">
        <f t="shared" si="38"/>
        <v>2.3600724657970833</v>
      </c>
      <c r="QK24">
        <f t="shared" si="39"/>
        <v>2.4596778813791143</v>
      </c>
      <c r="QL24">
        <f t="shared" si="40"/>
        <v>2.3900567292047521</v>
      </c>
      <c r="QM24">
        <f t="shared" si="41"/>
        <v>2.2103092269191542</v>
      </c>
      <c r="QN24">
        <f t="shared" si="42"/>
        <v>2.3095689358038891</v>
      </c>
      <c r="QO24">
        <f t="shared" si="43"/>
        <v>2.2300877063685753</v>
      </c>
      <c r="QP24">
        <f t="shared" si="44"/>
        <v>2.02562126992335</v>
      </c>
      <c r="QQ24">
        <f t="shared" si="45"/>
        <v>2.0615574254770941</v>
      </c>
      <c r="QR24">
        <f t="shared" si="46"/>
        <v>2.0927661005078906</v>
      </c>
      <c r="QS24">
        <f t="shared" si="47"/>
        <v>2.1773489880195473</v>
      </c>
      <c r="QT24">
        <f t="shared" si="48"/>
        <v>2.1588594330737392</v>
      </c>
      <c r="QU24">
        <f t="shared" si="49"/>
        <v>2.0399606989417944</v>
      </c>
      <c r="QV24">
        <f t="shared" si="50"/>
        <v>1.9704309753360258</v>
      </c>
      <c r="QW24">
        <f t="shared" si="51"/>
        <v>1.9602976065691136</v>
      </c>
      <c r="QX24">
        <f t="shared" si="52"/>
        <v>1.948251446888654</v>
      </c>
      <c r="QY24">
        <f t="shared" si="53"/>
        <v>2.0405046782128733</v>
      </c>
      <c r="QZ24">
        <f t="shared" si="54"/>
        <v>1.8887606905804588</v>
      </c>
      <c r="RA24">
        <f t="shared" si="55"/>
        <v>1.8256521265829857</v>
      </c>
      <c r="RB24">
        <f t="shared" si="56"/>
        <v>1.7336775381748539</v>
      </c>
      <c r="RG24" t="s">
        <v>266</v>
      </c>
      <c r="RH24" t="s">
        <v>267</v>
      </c>
      <c r="RI24" t="s">
        <v>23</v>
      </c>
      <c r="RJ24" t="s">
        <v>293</v>
      </c>
      <c r="RK24">
        <v>13557.14721507128</v>
      </c>
      <c r="RL24">
        <v>16324.393559163063</v>
      </c>
      <c r="RM24">
        <v>17696.511150091748</v>
      </c>
      <c r="RN24">
        <v>17704.958983467815</v>
      </c>
      <c r="RO24">
        <v>21795.237825483331</v>
      </c>
      <c r="RP24">
        <v>21782.416203801316</v>
      </c>
      <c r="RQ24">
        <v>23937.056917620819</v>
      </c>
      <c r="RR24">
        <v>22503.260851069583</v>
      </c>
      <c r="RS24">
        <v>23625.528996955582</v>
      </c>
      <c r="RT24">
        <v>27037.972131929168</v>
      </c>
      <c r="RU24">
        <v>27015.258959108436</v>
      </c>
      <c r="RV24">
        <v>24359.425061853719</v>
      </c>
      <c r="RW24">
        <v>25101.368736943397</v>
      </c>
      <c r="RX24">
        <v>24799.296009604346</v>
      </c>
      <c r="RY24">
        <v>22465.641841463657</v>
      </c>
      <c r="RZ24">
        <v>22527.31775095042</v>
      </c>
      <c r="SA24">
        <v>24275.242602790502</v>
      </c>
      <c r="SB24">
        <v>29691.18158367636</v>
      </c>
      <c r="SC24">
        <v>33874.742547843474</v>
      </c>
      <c r="SD24">
        <v>34879.726329189885</v>
      </c>
      <c r="SE24">
        <v>36544.508534419117</v>
      </c>
      <c r="SF24">
        <v>41600.583974815745</v>
      </c>
      <c r="SG24">
        <v>45413.065712185045</v>
      </c>
      <c r="SH24">
        <v>41631.131412370181</v>
      </c>
      <c r="SI24">
        <v>40703.342791198527</v>
      </c>
      <c r="SJ24">
        <v>43810.200880127049</v>
      </c>
      <c r="SK24">
        <v>40838.024436834021</v>
      </c>
    </row>
    <row r="25" spans="1:505" x14ac:dyDescent="0.45">
      <c r="A25">
        <v>2009</v>
      </c>
      <c r="B25">
        <f t="shared" si="23"/>
        <v>53.115126557081183</v>
      </c>
      <c r="C25">
        <v>25.481101129188488</v>
      </c>
      <c r="D25">
        <v>100.71643952927042</v>
      </c>
      <c r="E25">
        <v>61.526232608939225</v>
      </c>
      <c r="F25">
        <v>94.87462664750403</v>
      </c>
      <c r="G25">
        <v>3.3384383141966114</v>
      </c>
      <c r="H25">
        <v>61.569032886378331</v>
      </c>
      <c r="I25">
        <v>16.5101785630564</v>
      </c>
      <c r="J25">
        <v>19.941969492105379</v>
      </c>
      <c r="K25">
        <v>21.666417973083224</v>
      </c>
      <c r="L25">
        <v>83.699289500057318</v>
      </c>
      <c r="M25">
        <v>29.894631956657729</v>
      </c>
      <c r="N25">
        <v>18.046026696906932</v>
      </c>
      <c r="O25">
        <v>15.759015729784492</v>
      </c>
      <c r="P25">
        <v>4.7283546926708313</v>
      </c>
      <c r="Q25">
        <v>31.403202927593057</v>
      </c>
      <c r="R25">
        <v>98.022265427603017</v>
      </c>
      <c r="S25">
        <v>45.503131402231176</v>
      </c>
      <c r="T25">
        <v>97.479992110834331</v>
      </c>
      <c r="U25">
        <v>20.858192961797883</v>
      </c>
      <c r="V25">
        <v>9.3610221100632423</v>
      </c>
      <c r="W25">
        <v>51.642836897975521</v>
      </c>
      <c r="X25">
        <v>57.557262007335105</v>
      </c>
      <c r="Y25">
        <v>31.293217871233452</v>
      </c>
      <c r="Z25">
        <v>41.596588969396393</v>
      </c>
      <c r="AA25">
        <v>5.3266607696358745</v>
      </c>
      <c r="AB25">
        <v>72.03850564115983</v>
      </c>
      <c r="AC25">
        <v>98.943707344452832</v>
      </c>
      <c r="AD25">
        <v>30.648643339787938</v>
      </c>
      <c r="AE25">
        <v>148.11813124226785</v>
      </c>
      <c r="AF25">
        <v>3.7120940427929985</v>
      </c>
      <c r="AG25">
        <v>8.4902797855316106</v>
      </c>
      <c r="AH25">
        <v>95.068819405800596</v>
      </c>
      <c r="AI25">
        <v>78.498408277595971</v>
      </c>
      <c r="AJ25">
        <v>32.274545895783518</v>
      </c>
      <c r="AK25">
        <v>21.043551683946308</v>
      </c>
      <c r="AL25">
        <v>182.10033898083378</v>
      </c>
      <c r="AM25">
        <v>16.826861366427831</v>
      </c>
      <c r="AN25">
        <v>29.055776150689912</v>
      </c>
      <c r="AO25">
        <v>4.4469148040466511</v>
      </c>
      <c r="AP25">
        <v>179.41294366848277</v>
      </c>
      <c r="AQ25">
        <v>53.097374451458144</v>
      </c>
      <c r="AR25">
        <v>41.173005300999932</v>
      </c>
      <c r="AS25">
        <v>41.889429378463149</v>
      </c>
      <c r="AT25">
        <v>323.76048489239116</v>
      </c>
      <c r="AU25">
        <v>19.712525918953411</v>
      </c>
      <c r="AV25">
        <v>22.497574184099854</v>
      </c>
      <c r="AW25">
        <v>82.995696029423996</v>
      </c>
      <c r="AX25">
        <v>35.752438517518812</v>
      </c>
      <c r="AY25">
        <v>16.949103010913053</v>
      </c>
      <c r="AZ25">
        <v>32.829908690621181</v>
      </c>
      <c r="BA25">
        <v>11.709012250836713</v>
      </c>
      <c r="BB25">
        <v>9.4486444032405785</v>
      </c>
      <c r="BC25">
        <v>40.768045657207097</v>
      </c>
      <c r="BD25">
        <v>54.625980051724369</v>
      </c>
      <c r="BE25">
        <v>5.3785147275993932</v>
      </c>
      <c r="BF25">
        <v>130.67448697917084</v>
      </c>
      <c r="BG25">
        <v>78.5750298613534</v>
      </c>
      <c r="BH25">
        <v>4.8819401739789354</v>
      </c>
      <c r="BI25">
        <v>36.415515832562875</v>
      </c>
      <c r="BJ25">
        <v>11.871199274598473</v>
      </c>
      <c r="BK25">
        <v>8.0685849138919146</v>
      </c>
      <c r="BL25">
        <v>21.696507954294692</v>
      </c>
      <c r="BM25">
        <v>48.073054948222797</v>
      </c>
      <c r="BN25">
        <v>282.74784746426712</v>
      </c>
      <c r="BO25">
        <v>22.799828025142844</v>
      </c>
      <c r="BP25">
        <v>22.189797770492333</v>
      </c>
      <c r="BQ25">
        <v>63.687654739705046</v>
      </c>
      <c r="BR25">
        <v>22.906246966588036</v>
      </c>
      <c r="BS25">
        <v>99.807895420836999</v>
      </c>
      <c r="BT25">
        <v>78.501937823430254</v>
      </c>
      <c r="BU25">
        <v>102.33412243754067</v>
      </c>
      <c r="BV25">
        <v>9.2523313086356964</v>
      </c>
      <c r="BW25">
        <v>63.683378039723159</v>
      </c>
      <c r="BX25">
        <v>25.618177904439701</v>
      </c>
      <c r="BY25">
        <v>10.325670915123755</v>
      </c>
      <c r="BZ25">
        <v>58.581598827555432</v>
      </c>
      <c r="CA25">
        <v>93.520585975676397</v>
      </c>
      <c r="CC25">
        <v>14.455634449313832</v>
      </c>
      <c r="CD25">
        <v>71.113697142570842</v>
      </c>
      <c r="CE25">
        <v>14.727701341094436</v>
      </c>
      <c r="CF25">
        <v>21.956914112438525</v>
      </c>
      <c r="CG25">
        <v>11.287093790631326</v>
      </c>
      <c r="CH25">
        <v>145.36954241231376</v>
      </c>
      <c r="CI25">
        <v>39.983153559930756</v>
      </c>
      <c r="CJ25">
        <v>150.13410672202914</v>
      </c>
      <c r="CK25">
        <v>56.543182974548209</v>
      </c>
      <c r="CL25">
        <v>5.7695187966554444</v>
      </c>
      <c r="CM25">
        <v>5.5138098938357301</v>
      </c>
      <c r="CR25">
        <f t="shared" si="65"/>
        <v>25.481101129188488</v>
      </c>
      <c r="CS25">
        <f t="shared" si="0"/>
        <v>100.71643952927042</v>
      </c>
      <c r="CT25">
        <f t="shared" si="1"/>
        <v>61.526232608939225</v>
      </c>
      <c r="CU25">
        <f t="shared" si="100"/>
        <v>94.87462664750403</v>
      </c>
      <c r="CV25">
        <f t="shared" si="66"/>
        <v>3.3384383141966114</v>
      </c>
      <c r="CW25">
        <f t="shared" si="2"/>
        <v>61.569032886378331</v>
      </c>
      <c r="CX25">
        <f>GO25*KF25</f>
        <v>16.5101785630564</v>
      </c>
      <c r="CY25">
        <f t="shared" si="3"/>
        <v>19.941969492105379</v>
      </c>
      <c r="CZ25">
        <f t="shared" si="104"/>
        <v>21.666417973083224</v>
      </c>
      <c r="DA25">
        <f t="shared" si="4"/>
        <v>83.699289500057318</v>
      </c>
      <c r="DB25">
        <f t="shared" si="24"/>
        <v>29.894631956657729</v>
      </c>
      <c r="DC25">
        <f t="shared" si="78"/>
        <v>18.046026696906932</v>
      </c>
      <c r="DD25">
        <f t="shared" si="74"/>
        <v>15.759015729784492</v>
      </c>
      <c r="DE25">
        <f t="shared" si="85"/>
        <v>4.7283546926708313</v>
      </c>
      <c r="DF25">
        <f t="shared" si="92"/>
        <v>31.403202927593057</v>
      </c>
      <c r="DG25">
        <f t="shared" si="107"/>
        <v>98.022265427603017</v>
      </c>
      <c r="DH25">
        <f t="shared" si="79"/>
        <v>45.503131402231176</v>
      </c>
      <c r="DI25">
        <f t="shared" si="5"/>
        <v>97.479992110834331</v>
      </c>
      <c r="DJ25">
        <f t="shared" si="76"/>
        <v>20.858192961797883</v>
      </c>
      <c r="DK25">
        <f t="shared" si="81"/>
        <v>9.3610221100632423</v>
      </c>
      <c r="DL25">
        <f t="shared" si="86"/>
        <v>51.642836897975521</v>
      </c>
      <c r="DM25">
        <f t="shared" si="25"/>
        <v>57.557262007335105</v>
      </c>
      <c r="DN25">
        <f t="shared" si="6"/>
        <v>31.293217871233452</v>
      </c>
      <c r="DO25">
        <f t="shared" si="7"/>
        <v>41.596588969396393</v>
      </c>
      <c r="DP25">
        <f t="shared" si="87"/>
        <v>5.3266607696358745</v>
      </c>
      <c r="DQ25">
        <f t="shared" si="62"/>
        <v>72.03850564115983</v>
      </c>
      <c r="DR25">
        <f t="shared" si="8"/>
        <v>98.943707344452832</v>
      </c>
      <c r="DS25">
        <f t="shared" si="72"/>
        <v>30.648643339787938</v>
      </c>
      <c r="DT25">
        <f t="shared" si="77"/>
        <v>148.11813124226785</v>
      </c>
      <c r="DU25">
        <f t="shared" si="26"/>
        <v>3.7120940427929985</v>
      </c>
      <c r="DV25">
        <f t="shared" si="105"/>
        <v>8.4902797855316106</v>
      </c>
      <c r="DW25">
        <f t="shared" si="9"/>
        <v>95.068819405800596</v>
      </c>
      <c r="DX25">
        <f t="shared" si="27"/>
        <v>78.498408277595971</v>
      </c>
      <c r="DY25">
        <f t="shared" si="10"/>
        <v>32.274545895783518</v>
      </c>
      <c r="DZ25">
        <f t="shared" si="88"/>
        <v>21.043551683946308</v>
      </c>
      <c r="EA25">
        <f t="shared" si="11"/>
        <v>182.10033898083378</v>
      </c>
      <c r="EB25">
        <f t="shared" si="63"/>
        <v>16.826861366427831</v>
      </c>
      <c r="EC25">
        <f t="shared" si="111"/>
        <v>29.055776150689912</v>
      </c>
      <c r="ED25">
        <f t="shared" si="67"/>
        <v>4.4469148040466511</v>
      </c>
      <c r="EE25">
        <f t="shared" si="82"/>
        <v>179.41294366848277</v>
      </c>
      <c r="EF25">
        <f t="shared" si="101"/>
        <v>53.097374451458144</v>
      </c>
      <c r="EG25">
        <f>HX25*LO25</f>
        <v>41.173005300999932</v>
      </c>
      <c r="EH25">
        <f t="shared" si="102"/>
        <v>41.889429378463149</v>
      </c>
      <c r="EI25">
        <f t="shared" si="99"/>
        <v>323.76048489239116</v>
      </c>
      <c r="EJ25">
        <f t="shared" si="108"/>
        <v>19.712525918953411</v>
      </c>
      <c r="EK25">
        <f t="shared" si="12"/>
        <v>22.497574184099854</v>
      </c>
      <c r="EL25">
        <f t="shared" si="89"/>
        <v>82.995696029423996</v>
      </c>
      <c r="EM25">
        <f t="shared" si="90"/>
        <v>35.752438517518812</v>
      </c>
      <c r="EN25">
        <f t="shared" si="57"/>
        <v>16.949103010913053</v>
      </c>
      <c r="EO25">
        <f t="shared" si="106"/>
        <v>32.829908690621181</v>
      </c>
      <c r="EP25">
        <f t="shared" si="58"/>
        <v>11.709012250836713</v>
      </c>
      <c r="EQ25">
        <f>IH25*LY25</f>
        <v>9.4486444032405785</v>
      </c>
      <c r="ER25">
        <f t="shared" si="13"/>
        <v>40.768045657207097</v>
      </c>
      <c r="ES25">
        <f t="shared" si="59"/>
        <v>54.625980051724369</v>
      </c>
      <c r="ET25">
        <f t="shared" si="83"/>
        <v>5.3785147275993932</v>
      </c>
      <c r="EU25">
        <f t="shared" si="14"/>
        <v>130.67448697917084</v>
      </c>
      <c r="EV25">
        <f t="shared" si="93"/>
        <v>78.5750298613534</v>
      </c>
      <c r="EW25">
        <f t="shared" si="64"/>
        <v>4.8819401739789354</v>
      </c>
      <c r="EX25">
        <f t="shared" si="75"/>
        <v>36.415515832562875</v>
      </c>
      <c r="EY25">
        <f t="shared" si="73"/>
        <v>11.871199274598473</v>
      </c>
      <c r="EZ25">
        <f t="shared" si="60"/>
        <v>8.0685849138919146</v>
      </c>
      <c r="FA25">
        <f t="shared" si="68"/>
        <v>21.696507954294692</v>
      </c>
      <c r="FB25">
        <f t="shared" si="69"/>
        <v>48.073054948222797</v>
      </c>
      <c r="FC25">
        <f t="shared" si="109"/>
        <v>282.74784746426712</v>
      </c>
      <c r="FD25">
        <f t="shared" si="95"/>
        <v>22.799828025142844</v>
      </c>
      <c r="FE25">
        <f t="shared" si="84"/>
        <v>22.189797770492333</v>
      </c>
      <c r="FF25">
        <f t="shared" si="96"/>
        <v>63.687654739705046</v>
      </c>
      <c r="FG25">
        <f t="shared" si="112"/>
        <v>22.906246966588036</v>
      </c>
      <c r="FH25">
        <f t="shared" si="15"/>
        <v>99.807895420836999</v>
      </c>
      <c r="FI25">
        <f t="shared" si="80"/>
        <v>78.501937823430254</v>
      </c>
      <c r="FJ25">
        <f>JA25*MR25</f>
        <v>102.33412243754067</v>
      </c>
      <c r="FK25">
        <f t="shared" si="16"/>
        <v>9.2523313086356964</v>
      </c>
      <c r="FL25">
        <f t="shared" si="17"/>
        <v>63.683378039723159</v>
      </c>
      <c r="FM25">
        <f t="shared" si="18"/>
        <v>25.618177904439701</v>
      </c>
      <c r="FN25">
        <f t="shared" si="70"/>
        <v>10.325670915123755</v>
      </c>
      <c r="FO25">
        <f t="shared" si="19"/>
        <v>58.581598827555432</v>
      </c>
      <c r="FP25">
        <f t="shared" si="20"/>
        <v>93.520585975676397</v>
      </c>
      <c r="FR25">
        <f t="shared" si="28"/>
        <v>14.455634449313832</v>
      </c>
      <c r="FS25">
        <f t="shared" si="91"/>
        <v>71.113697142570842</v>
      </c>
      <c r="FT25">
        <f t="shared" si="97"/>
        <v>14.727701341094436</v>
      </c>
      <c r="FU25">
        <f t="shared" si="61"/>
        <v>21.956914112438525</v>
      </c>
      <c r="FV25">
        <f t="shared" si="98"/>
        <v>11.287093790631326</v>
      </c>
      <c r="FW25">
        <f t="shared" si="110"/>
        <v>145.36954241231376</v>
      </c>
      <c r="FX25">
        <f t="shared" si="21"/>
        <v>39.983153559930756</v>
      </c>
      <c r="FY25">
        <f t="shared" si="22"/>
        <v>150.13410672202914</v>
      </c>
      <c r="FZ25">
        <f t="shared" si="71"/>
        <v>56.543182974548209</v>
      </c>
      <c r="GA25">
        <f t="shared" si="103"/>
        <v>5.7695187966554444</v>
      </c>
      <c r="GB25">
        <f t="shared" si="94"/>
        <v>5.5138098938357301</v>
      </c>
      <c r="GG25">
        <v>2009</v>
      </c>
      <c r="GH25">
        <f t="shared" si="29"/>
        <v>67.401911559182778</v>
      </c>
      <c r="GI25">
        <v>63.6999508950489</v>
      </c>
      <c r="GJ25">
        <v>48.074634732892598</v>
      </c>
      <c r="GK25">
        <v>26.3414620063798</v>
      </c>
      <c r="GL25">
        <v>100</v>
      </c>
      <c r="GM25">
        <v>100</v>
      </c>
      <c r="GN25">
        <v>27.988826000846203</v>
      </c>
      <c r="GO25">
        <v>64.956482828298391</v>
      </c>
      <c r="GP25">
        <v>47.567560140927696</v>
      </c>
      <c r="GQ25">
        <v>63.549030397145899</v>
      </c>
      <c r="GR25">
        <v>41.8817561321396</v>
      </c>
      <c r="GS25">
        <v>59.543277557253802</v>
      </c>
      <c r="GT25">
        <v>95.91976454623925</v>
      </c>
      <c r="GU25">
        <v>62.450448419913499</v>
      </c>
      <c r="GV25">
        <v>79.219630307192801</v>
      </c>
      <c r="GW25">
        <v>45.256285991590403</v>
      </c>
      <c r="GX25">
        <v>62.290475121116202</v>
      </c>
      <c r="GY25">
        <v>47.129075581660899</v>
      </c>
      <c r="GZ25">
        <v>34.193780008305893</v>
      </c>
      <c r="HA25">
        <v>100</v>
      </c>
      <c r="HB25">
        <v>83.339783396015008</v>
      </c>
      <c r="HC25">
        <v>71.547840122711108</v>
      </c>
      <c r="HD25">
        <v>24.928368895157305</v>
      </c>
      <c r="HE25">
        <v>15.336018684672098</v>
      </c>
      <c r="HF25">
        <v>20.335824209791795</v>
      </c>
      <c r="HG25">
        <v>100</v>
      </c>
      <c r="HH25">
        <v>49.468470099208197</v>
      </c>
      <c r="HI25">
        <v>65.760945419339208</v>
      </c>
      <c r="HJ25">
        <v>48.222178131766</v>
      </c>
      <c r="HK25">
        <v>74.6865934531384</v>
      </c>
      <c r="HL25">
        <v>69.461874843924306</v>
      </c>
      <c r="HM25">
        <v>76.835665968188408</v>
      </c>
      <c r="HN25">
        <v>37.312194214503698</v>
      </c>
      <c r="HO25">
        <v>57.618386574008397</v>
      </c>
      <c r="HP25">
        <v>17.807826074468394</v>
      </c>
      <c r="HQ25">
        <v>100</v>
      </c>
      <c r="HR25">
        <v>90.937768189863689</v>
      </c>
      <c r="HS25">
        <v>98.308986855220809</v>
      </c>
      <c r="HT25">
        <v>82.733255291840294</v>
      </c>
      <c r="HU25">
        <v>98.608208952562208</v>
      </c>
      <c r="HV25">
        <v>97.437109929729303</v>
      </c>
      <c r="HW25">
        <v>88.655302450104202</v>
      </c>
      <c r="HX25">
        <v>100</v>
      </c>
      <c r="HY25">
        <v>72.198648749178503</v>
      </c>
      <c r="HZ25">
        <v>64.007426114069204</v>
      </c>
      <c r="IA25">
        <v>88.510554984706303</v>
      </c>
      <c r="IB25">
        <v>62.647719798976098</v>
      </c>
      <c r="IC25">
        <v>81.8989690353946</v>
      </c>
      <c r="ID25">
        <v>99.67503126619269</v>
      </c>
      <c r="IE25">
        <v>44.6304036745085</v>
      </c>
      <c r="IF25">
        <v>100</v>
      </c>
      <c r="IG25">
        <v>83.483170255037408</v>
      </c>
      <c r="IH25">
        <v>46.412624816130602</v>
      </c>
      <c r="II25">
        <v>16.026190768122603</v>
      </c>
      <c r="IJ25">
        <v>39.519937279542901</v>
      </c>
      <c r="IK25">
        <v>99.971125233299446</v>
      </c>
      <c r="IL25">
        <v>33.318461696614094</v>
      </c>
      <c r="IM25">
        <v>95.512617287020603</v>
      </c>
      <c r="IN25">
        <v>98.94968605944176</v>
      </c>
      <c r="IO25">
        <v>100</v>
      </c>
      <c r="IP25">
        <v>58.136142746185101</v>
      </c>
      <c r="IQ25">
        <v>90.18490667262472</v>
      </c>
      <c r="IR25">
        <v>38.400052294710399</v>
      </c>
      <c r="IS25">
        <v>42.525384180985199</v>
      </c>
      <c r="IT25">
        <v>93.833629162300056</v>
      </c>
      <c r="IU25">
        <v>56.589342679258401</v>
      </c>
      <c r="IV25">
        <v>52.871018434491603</v>
      </c>
      <c r="IW25">
        <v>80.735394089866602</v>
      </c>
      <c r="IX25">
        <v>80.281258898353101</v>
      </c>
      <c r="IY25">
        <v>52.785031104717497</v>
      </c>
      <c r="IZ25">
        <v>96.991905104314867</v>
      </c>
      <c r="JA25">
        <v>84.755856208118402</v>
      </c>
      <c r="JB25">
        <v>32.056757092648596</v>
      </c>
      <c r="JC25">
        <v>71.030917999824695</v>
      </c>
      <c r="JD25">
        <v>16.165032923015403</v>
      </c>
      <c r="JE25">
        <v>100</v>
      </c>
      <c r="JF25">
        <v>25.866252354643606</v>
      </c>
      <c r="JG25">
        <v>27.386058498275801</v>
      </c>
      <c r="JH25">
        <v>78.607282156295398</v>
      </c>
      <c r="JI25">
        <v>70.020265493679901</v>
      </c>
      <c r="JJ25">
        <v>100</v>
      </c>
      <c r="JK25">
        <v>72.755850096833498</v>
      </c>
      <c r="JL25">
        <v>49.5737387265319</v>
      </c>
      <c r="JM25">
        <v>90.467586772840662</v>
      </c>
      <c r="JN25">
        <v>89.678024004321102</v>
      </c>
      <c r="JO25">
        <v>21.461429531818595</v>
      </c>
      <c r="JP25">
        <v>65.170004923379395</v>
      </c>
      <c r="JQ25">
        <v>100</v>
      </c>
      <c r="JR25">
        <v>95.516677892154817</v>
      </c>
      <c r="JS25">
        <v>98.756719283676873</v>
      </c>
      <c r="JY25">
        <v>2009</v>
      </c>
      <c r="JZ25">
        <v>0.40001759453740826</v>
      </c>
      <c r="KA25">
        <v>2.0950016591672691</v>
      </c>
      <c r="KB25">
        <v>2.335718214654821</v>
      </c>
      <c r="KC25">
        <v>0.94874626647504035</v>
      </c>
      <c r="KD25">
        <v>3.3384383141966116E-2</v>
      </c>
      <c r="KE25">
        <v>2.1997718977036365</v>
      </c>
      <c r="KF25">
        <v>0.2541729146065112</v>
      </c>
      <c r="KG25">
        <v>0.4192346513679408</v>
      </c>
      <c r="KH25">
        <v>0.34094018174125129</v>
      </c>
      <c r="KI25">
        <v>1.9984665694528365</v>
      </c>
      <c r="KJ25">
        <v>0.50206560980645654</v>
      </c>
      <c r="KK25">
        <v>0.18813668676394252</v>
      </c>
      <c r="KL25">
        <v>0.25234431663039003</v>
      </c>
      <c r="KM25">
        <v>5.9686654359980232E-2</v>
      </c>
      <c r="KN25">
        <v>0.6938970408095011</v>
      </c>
      <c r="KO25">
        <v>1.5736316866585256</v>
      </c>
      <c r="KP25">
        <v>0.96550018944011673</v>
      </c>
      <c r="KQ25">
        <v>2.8508106470579095</v>
      </c>
      <c r="KR25">
        <v>0.20858192961797883</v>
      </c>
      <c r="KS25">
        <v>0.11232357139184562</v>
      </c>
      <c r="KT25">
        <v>0.72179449176108346</v>
      </c>
      <c r="KU25">
        <v>2.3089060599755657</v>
      </c>
      <c r="KV25">
        <v>2.0405046782128733</v>
      </c>
      <c r="KW25">
        <v>2.0454833076973316</v>
      </c>
      <c r="KX25">
        <v>5.3266607696358742E-2</v>
      </c>
      <c r="KY25">
        <v>1.4562509310817133</v>
      </c>
      <c r="KZ25">
        <v>1.5045967893788084</v>
      </c>
      <c r="LA25">
        <v>0.63557152594893618</v>
      </c>
      <c r="LB25">
        <v>1.9831957034591967</v>
      </c>
      <c r="LC25">
        <v>5.3440740710408392E-2</v>
      </c>
      <c r="LD25">
        <v>0.11049920214196837</v>
      </c>
      <c r="LE25">
        <v>2.5479289387072872</v>
      </c>
      <c r="LF25">
        <v>1.3623846994876898</v>
      </c>
      <c r="LG25">
        <v>1.8123798918980056</v>
      </c>
      <c r="LH25">
        <v>0.21043551683946307</v>
      </c>
      <c r="LI25">
        <v>2.0024720488041563</v>
      </c>
      <c r="LJ25">
        <v>0.17116300253616357</v>
      </c>
      <c r="LK25">
        <v>0.35119827025053113</v>
      </c>
      <c r="LL25">
        <v>4.5096801283409822E-2</v>
      </c>
      <c r="LM25">
        <v>1.8413204558086098</v>
      </c>
      <c r="LN25">
        <v>0.59891933120798613</v>
      </c>
      <c r="LO25">
        <v>0.41173005300999932</v>
      </c>
      <c r="LP25">
        <v>0.58019686107961654</v>
      </c>
      <c r="LQ25">
        <v>5.0581706615637012</v>
      </c>
      <c r="LR25">
        <v>0.22271384381624912</v>
      </c>
      <c r="LS25">
        <v>0.35911241871675509</v>
      </c>
      <c r="LT25">
        <v>1.0133912185580189</v>
      </c>
      <c r="LU25">
        <v>0.35869001557710228</v>
      </c>
      <c r="LV25">
        <v>0.37976584604799024</v>
      </c>
      <c r="LW25">
        <v>0.32829908690621185</v>
      </c>
      <c r="LX25">
        <v>0.1402559607531218</v>
      </c>
      <c r="LY25">
        <v>0.20357918649661727</v>
      </c>
      <c r="LZ25">
        <v>2.5438387853399358</v>
      </c>
      <c r="MA25">
        <v>1.382238531031297</v>
      </c>
      <c r="MB25">
        <v>5.3800682097432877E-2</v>
      </c>
      <c r="MC25">
        <v>3.9219843991912242</v>
      </c>
      <c r="MD25">
        <v>0.82266649258737368</v>
      </c>
      <c r="ME25">
        <v>4.933760144571072E-2</v>
      </c>
      <c r="MF25">
        <v>0.36415515832562873</v>
      </c>
      <c r="MG25">
        <v>0.20419654132243684</v>
      </c>
      <c r="MH25">
        <v>8.9467131603087877E-2</v>
      </c>
      <c r="MI25">
        <v>0.56501245851905735</v>
      </c>
      <c r="MJ25">
        <v>1.1304555120214101</v>
      </c>
      <c r="MK25">
        <v>3.0132890520008573</v>
      </c>
      <c r="ML25">
        <v>0.40289967943910449</v>
      </c>
      <c r="MM25">
        <v>0.41969680985029634</v>
      </c>
      <c r="MN25">
        <v>0.78884429137503542</v>
      </c>
      <c r="MO25">
        <v>0.28532495978408151</v>
      </c>
      <c r="MP25">
        <v>1.8908371053686275</v>
      </c>
      <c r="MQ25">
        <v>0.80936587170858598</v>
      </c>
      <c r="MR25">
        <v>1.2073988396301343</v>
      </c>
      <c r="MS25">
        <v>0.28862343380196381</v>
      </c>
      <c r="MT25">
        <v>0.8965585667903142</v>
      </c>
      <c r="MU25">
        <v>1.5847897140973419</v>
      </c>
      <c r="MV25">
        <v>0.10325670915123755</v>
      </c>
      <c r="MW25">
        <v>2.264788807607788</v>
      </c>
      <c r="MX25">
        <v>3.4148976195886078</v>
      </c>
      <c r="MZ25">
        <v>0.20644929503471551</v>
      </c>
      <c r="NA25">
        <v>0.71113697142570842</v>
      </c>
      <c r="NB25">
        <v>0.20242635226573236</v>
      </c>
      <c r="NC25">
        <v>0.44291422588805412</v>
      </c>
      <c r="ND25">
        <v>0.12476395351378856</v>
      </c>
      <c r="NE25">
        <v>1.6210163418108898</v>
      </c>
      <c r="NF25">
        <v>1.8630237795041544</v>
      </c>
      <c r="NG25">
        <v>2.3037301730841104</v>
      </c>
      <c r="NH25">
        <v>0.56543182974548212</v>
      </c>
      <c r="NI25">
        <v>6.0403260707723158E-2</v>
      </c>
      <c r="NJ25">
        <v>5.5832250542845713E-2</v>
      </c>
      <c r="NK25">
        <v>1</v>
      </c>
      <c r="OQ25" t="s">
        <v>262</v>
      </c>
      <c r="OS25" t="s">
        <v>24</v>
      </c>
      <c r="OT25" t="s">
        <v>294</v>
      </c>
      <c r="OU25">
        <v>2.0931961463932089</v>
      </c>
      <c r="OV25">
        <v>2.2595520986853592</v>
      </c>
      <c r="OW25">
        <v>2.2420504149068301</v>
      </c>
      <c r="OX25">
        <v>2.1739727192913447</v>
      </c>
      <c r="OY25">
        <v>2.4745438224546294</v>
      </c>
      <c r="OZ25">
        <v>2.5470307900207936</v>
      </c>
      <c r="PA25">
        <v>2.7113934889189815</v>
      </c>
      <c r="PB25">
        <v>2.7269191683735232</v>
      </c>
      <c r="PC25">
        <v>2.7059119345077045</v>
      </c>
      <c r="PD25">
        <v>2.8864901668619196</v>
      </c>
      <c r="PE25">
        <v>2.704037975427096</v>
      </c>
      <c r="PF25">
        <v>2.454056382037463</v>
      </c>
      <c r="PG25">
        <v>2.5156065966227121</v>
      </c>
      <c r="PH25">
        <v>2.4096414019003176</v>
      </c>
      <c r="PI25">
        <v>2.1386078416730685</v>
      </c>
      <c r="PJ25">
        <v>2.1677131991429137</v>
      </c>
      <c r="PK25">
        <v>2.1729345643089637</v>
      </c>
      <c r="PL25">
        <v>2.2263920655840668</v>
      </c>
      <c r="PM25">
        <v>2.1774172561569469</v>
      </c>
      <c r="PN25">
        <v>2.0292516744013733</v>
      </c>
      <c r="PO25">
        <v>1.9652204799379951</v>
      </c>
      <c r="PP25">
        <v>1.9703927676509496</v>
      </c>
      <c r="PQ25">
        <v>1.9605267307713223</v>
      </c>
      <c r="PR25">
        <v>2.0454833076973316</v>
      </c>
      <c r="PS25">
        <v>1.9389787648475512</v>
      </c>
      <c r="PT25">
        <v>1.9506729726684793</v>
      </c>
      <c r="PU25">
        <v>1.8706813882372488</v>
      </c>
      <c r="PX25" t="s">
        <v>266</v>
      </c>
      <c r="PY25" t="s">
        <v>267</v>
      </c>
      <c r="PZ25" t="s">
        <v>24</v>
      </c>
      <c r="QA25" t="s">
        <v>294</v>
      </c>
      <c r="QB25">
        <f t="shared" si="30"/>
        <v>2.0931961463932089</v>
      </c>
      <c r="QC25">
        <f t="shared" si="31"/>
        <v>2.2595520986853592</v>
      </c>
      <c r="QD25">
        <f t="shared" si="32"/>
        <v>2.2420504149068301</v>
      </c>
      <c r="QE25">
        <f t="shared" si="33"/>
        <v>2.1739727192913447</v>
      </c>
      <c r="QF25">
        <f t="shared" si="34"/>
        <v>2.4745438224546294</v>
      </c>
      <c r="QG25">
        <f t="shared" si="35"/>
        <v>2.5470307900207936</v>
      </c>
      <c r="QH25">
        <f t="shared" si="36"/>
        <v>2.7113934889189815</v>
      </c>
      <c r="QI25">
        <f t="shared" si="37"/>
        <v>2.7269191683735232</v>
      </c>
      <c r="QJ25">
        <f t="shared" si="38"/>
        <v>2.7059119345077045</v>
      </c>
      <c r="QK25">
        <f t="shared" si="39"/>
        <v>2.8864901668619196</v>
      </c>
      <c r="QL25">
        <f t="shared" si="40"/>
        <v>2.704037975427096</v>
      </c>
      <c r="QM25">
        <f t="shared" si="41"/>
        <v>2.454056382037463</v>
      </c>
      <c r="QN25">
        <f t="shared" si="42"/>
        <v>2.5156065966227121</v>
      </c>
      <c r="QO25">
        <f t="shared" si="43"/>
        <v>2.4096414019003176</v>
      </c>
      <c r="QP25">
        <f t="shared" si="44"/>
        <v>2.1386078416730685</v>
      </c>
      <c r="QQ25">
        <f t="shared" si="45"/>
        <v>2.1677131991429137</v>
      </c>
      <c r="QR25">
        <f t="shared" si="46"/>
        <v>2.1729345643089637</v>
      </c>
      <c r="QS25">
        <f t="shared" si="47"/>
        <v>2.2263920655840668</v>
      </c>
      <c r="QT25">
        <f t="shared" si="48"/>
        <v>2.1774172561569469</v>
      </c>
      <c r="QU25">
        <f t="shared" si="49"/>
        <v>2.0292516744013733</v>
      </c>
      <c r="QV25">
        <f t="shared" si="50"/>
        <v>1.9652204799379951</v>
      </c>
      <c r="QW25">
        <f t="shared" si="51"/>
        <v>1.9703927676509496</v>
      </c>
      <c r="QX25">
        <f t="shared" si="52"/>
        <v>1.9605267307713223</v>
      </c>
      <c r="QY25">
        <f t="shared" si="53"/>
        <v>2.0454833076973316</v>
      </c>
      <c r="QZ25">
        <f t="shared" si="54"/>
        <v>1.9389787648475512</v>
      </c>
      <c r="RA25">
        <f t="shared" si="55"/>
        <v>1.9506729726684793</v>
      </c>
      <c r="RB25">
        <f t="shared" si="56"/>
        <v>1.8706813882372488</v>
      </c>
      <c r="RG25" t="s">
        <v>266</v>
      </c>
      <c r="RH25" t="s">
        <v>267</v>
      </c>
      <c r="RI25" t="s">
        <v>24</v>
      </c>
      <c r="RJ25" t="s">
        <v>294</v>
      </c>
      <c r="RK25">
        <v>13410.897100370719</v>
      </c>
      <c r="RL25">
        <v>16614.410103695183</v>
      </c>
      <c r="RM25">
        <v>17863.43789713864</v>
      </c>
      <c r="RN25">
        <v>17697.16351356935</v>
      </c>
      <c r="RO25">
        <v>22219.572527148575</v>
      </c>
      <c r="RP25">
        <v>23269.381797244518</v>
      </c>
      <c r="RQ25">
        <v>26333.537444514965</v>
      </c>
      <c r="RR25">
        <v>25488.519518931353</v>
      </c>
      <c r="RS25">
        <v>27087.55845356168</v>
      </c>
      <c r="RT25">
        <v>31729.699763345136</v>
      </c>
      <c r="RU25">
        <v>30564.24780583867</v>
      </c>
      <c r="RV25">
        <v>27045.719127331846</v>
      </c>
      <c r="RW25">
        <v>27340.67288488839</v>
      </c>
      <c r="RX25">
        <v>26795.99113168136</v>
      </c>
      <c r="RY25">
        <v>23718.74669947103</v>
      </c>
      <c r="RZ25">
        <v>23687.316892819807</v>
      </c>
      <c r="SA25">
        <v>25205.164445174982</v>
      </c>
      <c r="SB25">
        <v>30359.95215256662</v>
      </c>
      <c r="SC25">
        <v>34165.934030513119</v>
      </c>
      <c r="SD25">
        <v>34696.62091671001</v>
      </c>
      <c r="SE25">
        <v>36447.872318319532</v>
      </c>
      <c r="SF25">
        <v>41814.819096522202</v>
      </c>
      <c r="SG25">
        <v>45699.198323296201</v>
      </c>
      <c r="SH25">
        <v>41732.70725315802</v>
      </c>
      <c r="SI25">
        <v>41785.556912554021</v>
      </c>
      <c r="SJ25">
        <v>46810.327958805719</v>
      </c>
      <c r="SK25">
        <v>44065.248908276721</v>
      </c>
    </row>
    <row r="26" spans="1:505" x14ac:dyDescent="0.45">
      <c r="A26">
        <v>2010</v>
      </c>
      <c r="B26">
        <f t="shared" si="23"/>
        <v>48.528049690110102</v>
      </c>
      <c r="C26">
        <v>31.2765987855757</v>
      </c>
      <c r="D26">
        <v>101.40872729300149</v>
      </c>
      <c r="E26">
        <v>25.670484743566817</v>
      </c>
      <c r="F26">
        <v>96.156955593266787</v>
      </c>
      <c r="G26">
        <v>3.5158307234367596</v>
      </c>
      <c r="H26">
        <v>25.231265150247744</v>
      </c>
      <c r="I26">
        <v>22.954797937166795</v>
      </c>
      <c r="J26">
        <v>21.241813352583925</v>
      </c>
      <c r="K26">
        <v>20.147517556905008</v>
      </c>
      <c r="L26">
        <v>77.585988422000298</v>
      </c>
      <c r="M26">
        <v>30.110112961066626</v>
      </c>
      <c r="N26">
        <v>19.990059085888781</v>
      </c>
      <c r="O26">
        <v>19.677696368804966</v>
      </c>
      <c r="P26">
        <v>4.1501748121617181</v>
      </c>
      <c r="Q26">
        <v>37.702842819533601</v>
      </c>
      <c r="R26">
        <v>79.716742582638403</v>
      </c>
      <c r="S26">
        <v>34.347090577094534</v>
      </c>
      <c r="T26">
        <v>75.638309680052075</v>
      </c>
      <c r="U26">
        <v>21.611319908064932</v>
      </c>
      <c r="V26">
        <v>8.7168914119757535</v>
      </c>
      <c r="W26">
        <v>44.043883291648932</v>
      </c>
      <c r="X26">
        <v>30.196640246997628</v>
      </c>
      <c r="Y26">
        <v>12.262919183715214</v>
      </c>
      <c r="Z26">
        <v>20.471421740887894</v>
      </c>
      <c r="AA26">
        <v>6.0909040545498607</v>
      </c>
      <c r="AB26">
        <v>61.913275491253799</v>
      </c>
      <c r="AC26">
        <v>104.6290697570273</v>
      </c>
      <c r="AD26">
        <v>17.425159097154282</v>
      </c>
      <c r="AE26">
        <v>138.21157387472837</v>
      </c>
      <c r="AF26">
        <v>3.4056612383042051</v>
      </c>
      <c r="AG26">
        <v>10.611871943307129</v>
      </c>
      <c r="AH26">
        <v>50.276246857169546</v>
      </c>
      <c r="AI26">
        <v>69.779415752297922</v>
      </c>
      <c r="AJ26">
        <v>20.013621513557609</v>
      </c>
      <c r="AK26">
        <v>21.729304684137997</v>
      </c>
      <c r="AL26">
        <v>195.83266418655214</v>
      </c>
      <c r="AM26">
        <v>17.072578042398405</v>
      </c>
      <c r="AN26">
        <v>30.410331455834193</v>
      </c>
      <c r="AO26">
        <v>4.1793030509808684</v>
      </c>
      <c r="AP26">
        <v>177.86217573249428</v>
      </c>
      <c r="AQ26">
        <v>41.63574397919826</v>
      </c>
      <c r="AR26">
        <v>40.63623209260026</v>
      </c>
      <c r="AS26">
        <v>25.756316062932687</v>
      </c>
      <c r="AT26">
        <v>361.05277155029694</v>
      </c>
      <c r="AU26">
        <v>16.043609248449958</v>
      </c>
      <c r="AV26">
        <v>26.295698659668858</v>
      </c>
      <c r="AW26">
        <v>75.247619184952981</v>
      </c>
      <c r="AX26">
        <v>35.275980911754317</v>
      </c>
      <c r="AY26">
        <v>13.312915633347602</v>
      </c>
      <c r="AZ26">
        <v>31.007846306141207</v>
      </c>
      <c r="BA26">
        <v>9.6175697911398252</v>
      </c>
      <c r="BB26">
        <v>10.92266663594104</v>
      </c>
      <c r="BC26">
        <v>14.320571254666437</v>
      </c>
      <c r="BD26">
        <v>69.923153621376528</v>
      </c>
      <c r="BE26">
        <v>10.466145318709279</v>
      </c>
      <c r="BF26">
        <v>63.31752725683662</v>
      </c>
      <c r="BG26">
        <v>79.263393217095128</v>
      </c>
      <c r="BH26">
        <v>4.8265810458223282</v>
      </c>
      <c r="BI26">
        <v>36.831335021601227</v>
      </c>
      <c r="BJ26">
        <v>11.623331159105062</v>
      </c>
      <c r="BK26">
        <v>8.6856066372548213</v>
      </c>
      <c r="BL26">
        <v>10.051960621846805</v>
      </c>
      <c r="BM26">
        <v>42.072284218062855</v>
      </c>
      <c r="BN26">
        <v>302.06238932773203</v>
      </c>
      <c r="BO26">
        <v>18.673895820752925</v>
      </c>
      <c r="BP26">
        <v>14.966883326710528</v>
      </c>
      <c r="BQ26">
        <v>69.11793156428844</v>
      </c>
      <c r="BR26">
        <v>17.955474825505206</v>
      </c>
      <c r="BS26">
        <v>103.47308813670784</v>
      </c>
      <c r="BT26">
        <v>68.674855303720776</v>
      </c>
      <c r="BU26">
        <v>103.64192389665016</v>
      </c>
      <c r="BV26">
        <v>11.094650130268422</v>
      </c>
      <c r="BW26">
        <v>69.151405652919479</v>
      </c>
      <c r="BX26">
        <v>34.941301100820468</v>
      </c>
      <c r="BY26">
        <v>13.083401709878487</v>
      </c>
      <c r="BZ26">
        <v>34.297088568003332</v>
      </c>
      <c r="CA26">
        <v>73.64211273722006</v>
      </c>
      <c r="CC26">
        <v>18.656138085493048</v>
      </c>
      <c r="CD26">
        <v>77.26638265344387</v>
      </c>
      <c r="CE26">
        <v>16.661216489789172</v>
      </c>
      <c r="CF26">
        <v>19.507188177847183</v>
      </c>
      <c r="CG26">
        <v>10.070138092178608</v>
      </c>
      <c r="CH26">
        <v>138.18513052008157</v>
      </c>
      <c r="CI26">
        <v>21.798111149937732</v>
      </c>
      <c r="CJ26">
        <v>127.35550251469766</v>
      </c>
      <c r="CK26">
        <v>62.782378947839618</v>
      </c>
      <c r="CL26">
        <v>6.0718482695706211</v>
      </c>
      <c r="CM26">
        <v>5.8818353388003821</v>
      </c>
      <c r="CR26">
        <f t="shared" si="65"/>
        <v>31.2765987855757</v>
      </c>
      <c r="CS26">
        <f t="shared" si="0"/>
        <v>101.40872729300149</v>
      </c>
      <c r="CT26">
        <f t="shared" si="1"/>
        <v>25.670484743566817</v>
      </c>
      <c r="CU26">
        <f t="shared" si="100"/>
        <v>96.156955593266787</v>
      </c>
      <c r="CV26">
        <f t="shared" si="66"/>
        <v>3.5158307234367596</v>
      </c>
      <c r="CW26">
        <f t="shared" si="2"/>
        <v>25.231265150247744</v>
      </c>
      <c r="CX26">
        <f>GO26*KF26</f>
        <v>22.954797937166795</v>
      </c>
      <c r="CY26">
        <f t="shared" si="3"/>
        <v>21.241813352583925</v>
      </c>
      <c r="CZ26">
        <f t="shared" si="104"/>
        <v>20.147517556905008</v>
      </c>
      <c r="DA26">
        <f t="shared" si="4"/>
        <v>77.585988422000298</v>
      </c>
      <c r="DB26">
        <f t="shared" si="24"/>
        <v>30.110112961066626</v>
      </c>
      <c r="DC26">
        <f t="shared" si="78"/>
        <v>19.990059085888781</v>
      </c>
      <c r="DD26">
        <f t="shared" si="74"/>
        <v>19.677696368804966</v>
      </c>
      <c r="DE26">
        <f t="shared" si="85"/>
        <v>4.1501748121617181</v>
      </c>
      <c r="DF26">
        <f t="shared" si="92"/>
        <v>37.702842819533601</v>
      </c>
      <c r="DG26">
        <f t="shared" si="107"/>
        <v>79.716742582638403</v>
      </c>
      <c r="DH26">
        <f t="shared" si="79"/>
        <v>34.347090577094534</v>
      </c>
      <c r="DI26">
        <f t="shared" si="5"/>
        <v>75.638309680052075</v>
      </c>
      <c r="DJ26">
        <f t="shared" si="76"/>
        <v>21.611319908064932</v>
      </c>
      <c r="DK26">
        <f t="shared" si="81"/>
        <v>8.7168914119757535</v>
      </c>
      <c r="DL26">
        <f t="shared" si="86"/>
        <v>44.043883291648932</v>
      </c>
      <c r="DM26">
        <f t="shared" si="25"/>
        <v>30.196640246997628</v>
      </c>
      <c r="DN26">
        <f t="shared" si="6"/>
        <v>12.262919183715214</v>
      </c>
      <c r="DO26">
        <f t="shared" si="7"/>
        <v>20.471421740887894</v>
      </c>
      <c r="DP26">
        <f t="shared" si="87"/>
        <v>6.0909040545498607</v>
      </c>
      <c r="DQ26">
        <f t="shared" si="62"/>
        <v>61.913275491253799</v>
      </c>
      <c r="DR26">
        <f t="shared" si="8"/>
        <v>104.6290697570273</v>
      </c>
      <c r="DS26">
        <f t="shared" si="72"/>
        <v>17.425159097154282</v>
      </c>
      <c r="DT26">
        <f t="shared" si="77"/>
        <v>138.21157387472837</v>
      </c>
      <c r="DU26">
        <f t="shared" si="26"/>
        <v>3.4056612383042051</v>
      </c>
      <c r="DV26">
        <f t="shared" si="105"/>
        <v>10.611871943307129</v>
      </c>
      <c r="DW26">
        <f t="shared" si="9"/>
        <v>50.276246857169546</v>
      </c>
      <c r="DX26">
        <f t="shared" si="27"/>
        <v>69.779415752297922</v>
      </c>
      <c r="DY26">
        <f t="shared" si="10"/>
        <v>20.013621513557609</v>
      </c>
      <c r="DZ26">
        <f t="shared" si="88"/>
        <v>21.729304684137997</v>
      </c>
      <c r="EA26">
        <f t="shared" si="11"/>
        <v>195.83266418655214</v>
      </c>
      <c r="EB26">
        <f t="shared" si="63"/>
        <v>17.072578042398405</v>
      </c>
      <c r="EC26">
        <f t="shared" si="111"/>
        <v>30.410331455834193</v>
      </c>
      <c r="ED26">
        <f t="shared" si="67"/>
        <v>4.1793030509808684</v>
      </c>
      <c r="EE26">
        <f t="shared" si="82"/>
        <v>177.86217573249428</v>
      </c>
      <c r="EF26">
        <f t="shared" si="101"/>
        <v>41.63574397919826</v>
      </c>
      <c r="EG26">
        <f>HX26*LO26</f>
        <v>40.63623209260026</v>
      </c>
      <c r="EH26">
        <f t="shared" si="102"/>
        <v>25.756316062932687</v>
      </c>
      <c r="EI26">
        <f t="shared" si="99"/>
        <v>361.05277155029694</v>
      </c>
      <c r="EJ26">
        <f t="shared" si="108"/>
        <v>16.043609248449958</v>
      </c>
      <c r="EK26">
        <f t="shared" si="12"/>
        <v>26.295698659668858</v>
      </c>
      <c r="EL26">
        <f t="shared" si="89"/>
        <v>75.247619184952981</v>
      </c>
      <c r="EM26">
        <f t="shared" si="90"/>
        <v>35.275980911754317</v>
      </c>
      <c r="EN26">
        <f t="shared" si="57"/>
        <v>13.312915633347602</v>
      </c>
      <c r="EO26">
        <f t="shared" si="106"/>
        <v>31.007846306141207</v>
      </c>
      <c r="EP26">
        <f t="shared" si="58"/>
        <v>9.6175697911398252</v>
      </c>
      <c r="EQ26">
        <f>IH26*LY26</f>
        <v>10.92266663594104</v>
      </c>
      <c r="ER26">
        <f t="shared" si="13"/>
        <v>14.320571254666437</v>
      </c>
      <c r="ES26">
        <f t="shared" si="59"/>
        <v>69.923153621376528</v>
      </c>
      <c r="ET26">
        <f t="shared" si="83"/>
        <v>10.466145318709279</v>
      </c>
      <c r="EU26">
        <f t="shared" si="14"/>
        <v>63.31752725683662</v>
      </c>
      <c r="EV26">
        <f t="shared" si="93"/>
        <v>79.263393217095128</v>
      </c>
      <c r="EW26">
        <f t="shared" si="64"/>
        <v>4.8265810458223282</v>
      </c>
      <c r="EX26">
        <f t="shared" si="75"/>
        <v>36.831335021601227</v>
      </c>
      <c r="EY26">
        <f t="shared" si="73"/>
        <v>11.623331159105062</v>
      </c>
      <c r="EZ26">
        <f t="shared" si="60"/>
        <v>8.6856066372548213</v>
      </c>
      <c r="FA26">
        <f t="shared" si="68"/>
        <v>10.051960621846805</v>
      </c>
      <c r="FB26">
        <f t="shared" si="69"/>
        <v>42.072284218062855</v>
      </c>
      <c r="FC26">
        <f t="shared" si="109"/>
        <v>302.06238932773203</v>
      </c>
      <c r="FD26">
        <f t="shared" si="95"/>
        <v>18.673895820752925</v>
      </c>
      <c r="FE26">
        <f t="shared" si="84"/>
        <v>14.966883326710528</v>
      </c>
      <c r="FF26">
        <f t="shared" si="96"/>
        <v>69.11793156428844</v>
      </c>
      <c r="FG26">
        <f t="shared" si="112"/>
        <v>17.955474825505206</v>
      </c>
      <c r="FH26">
        <f t="shared" si="15"/>
        <v>103.47308813670784</v>
      </c>
      <c r="FI26">
        <f t="shared" si="80"/>
        <v>68.674855303720776</v>
      </c>
      <c r="FJ26">
        <f>JA26*MR26</f>
        <v>103.64192389665016</v>
      </c>
      <c r="FK26">
        <f t="shared" si="16"/>
        <v>11.094650130268422</v>
      </c>
      <c r="FL26">
        <f t="shared" si="17"/>
        <v>69.151405652919479</v>
      </c>
      <c r="FM26">
        <f t="shared" si="18"/>
        <v>34.941301100820468</v>
      </c>
      <c r="FN26">
        <f t="shared" si="70"/>
        <v>13.083401709878487</v>
      </c>
      <c r="FO26">
        <f t="shared" si="19"/>
        <v>34.297088568003332</v>
      </c>
      <c r="FP26">
        <f t="shared" si="20"/>
        <v>73.64211273722006</v>
      </c>
      <c r="FR26">
        <f t="shared" si="28"/>
        <v>18.656138085493048</v>
      </c>
      <c r="FS26">
        <f t="shared" si="91"/>
        <v>77.26638265344387</v>
      </c>
      <c r="FT26">
        <f t="shared" si="97"/>
        <v>16.661216489789172</v>
      </c>
      <c r="FU26">
        <f t="shared" si="61"/>
        <v>19.507188177847183</v>
      </c>
      <c r="FV26">
        <f t="shared" si="98"/>
        <v>10.070138092178608</v>
      </c>
      <c r="FW26">
        <f t="shared" si="110"/>
        <v>138.18513052008157</v>
      </c>
      <c r="FX26">
        <f t="shared" si="21"/>
        <v>21.798111149937732</v>
      </c>
      <c r="FY26">
        <f t="shared" si="22"/>
        <v>127.35550251469766</v>
      </c>
      <c r="FZ26">
        <f t="shared" si="71"/>
        <v>62.782378947839618</v>
      </c>
      <c r="GA26">
        <f t="shared" si="103"/>
        <v>6.0718482695706211</v>
      </c>
      <c r="GB26">
        <f t="shared" si="94"/>
        <v>5.8818353388003821</v>
      </c>
      <c r="GG26">
        <v>2010</v>
      </c>
      <c r="GH26">
        <f t="shared" si="29"/>
        <v>62.776062554170082</v>
      </c>
      <c r="GI26">
        <v>65.589988702960909</v>
      </c>
      <c r="GJ26">
        <v>42.128700457379601</v>
      </c>
      <c r="GK26">
        <v>11.856863371745803</v>
      </c>
      <c r="GL26">
        <v>100</v>
      </c>
      <c r="GM26">
        <v>100</v>
      </c>
      <c r="GN26">
        <v>12.251874747572103</v>
      </c>
      <c r="GO26">
        <v>77.949953152912599</v>
      </c>
      <c r="GP26">
        <v>40.784121358321698</v>
      </c>
      <c r="GQ26">
        <v>63.447050177229798</v>
      </c>
      <c r="GR26">
        <v>35.238979596278298</v>
      </c>
      <c r="GS26">
        <v>50.456663690792297</v>
      </c>
      <c r="GT26">
        <v>94.461224388307613</v>
      </c>
      <c r="GU26">
        <v>67.842503364458906</v>
      </c>
      <c r="GV26">
        <v>73.324486032962</v>
      </c>
      <c r="GW26">
        <v>60.160116154565301</v>
      </c>
      <c r="GX26">
        <v>55.743174429838703</v>
      </c>
      <c r="GY26">
        <v>37.451387370152503</v>
      </c>
      <c r="GZ26">
        <v>28.083872551838695</v>
      </c>
      <c r="HA26">
        <v>100</v>
      </c>
      <c r="HB26">
        <v>72.181757558508195</v>
      </c>
      <c r="HC26">
        <v>64.839410590939394</v>
      </c>
      <c r="HD26">
        <v>14.084683381274701</v>
      </c>
      <c r="HE26">
        <v>6.4925743345211941</v>
      </c>
      <c r="HF26">
        <v>10.557836997506996</v>
      </c>
      <c r="HG26">
        <v>100</v>
      </c>
      <c r="HH26">
        <v>49.567614964788099</v>
      </c>
      <c r="HI26">
        <v>69.271491193776001</v>
      </c>
      <c r="HJ26">
        <v>28.829317690542595</v>
      </c>
      <c r="HK26">
        <v>71.467219373144005</v>
      </c>
      <c r="HL26">
        <v>54.536052135218</v>
      </c>
      <c r="HM26">
        <v>73.451213240282598</v>
      </c>
      <c r="HN26">
        <v>22.321781650411396</v>
      </c>
      <c r="HO26">
        <v>49.043350536439299</v>
      </c>
      <c r="HP26">
        <v>12.030876046177795</v>
      </c>
      <c r="HQ26">
        <v>100</v>
      </c>
      <c r="HR26">
        <v>94.820742672478474</v>
      </c>
      <c r="HS26">
        <v>100</v>
      </c>
      <c r="HT26">
        <v>72.249673265765296</v>
      </c>
      <c r="HU26">
        <v>93.106033394736855</v>
      </c>
      <c r="HV26">
        <v>99.564128228202591</v>
      </c>
      <c r="HW26">
        <v>79.219938032457605</v>
      </c>
      <c r="HX26">
        <v>99.924691043065721</v>
      </c>
      <c r="HY26">
        <v>46.313074425775099</v>
      </c>
      <c r="HZ26">
        <v>74.127277263930893</v>
      </c>
      <c r="IA26">
        <v>76.106482201432797</v>
      </c>
      <c r="IB26">
        <v>62.469150193243401</v>
      </c>
      <c r="IC26">
        <v>76.897946193089595</v>
      </c>
      <c r="ID26">
        <v>95.021486259236667</v>
      </c>
      <c r="IE26">
        <v>32.021273607839902</v>
      </c>
      <c r="IF26">
        <v>100</v>
      </c>
      <c r="IG26">
        <v>73.128602066650004</v>
      </c>
      <c r="IH26">
        <v>45.340051854594101</v>
      </c>
      <c r="II26">
        <v>6.1307743187421977</v>
      </c>
      <c r="IJ26">
        <v>44.725556900699502</v>
      </c>
      <c r="IK26">
        <v>96.913365556270449</v>
      </c>
      <c r="IL26">
        <v>15.5683022274264</v>
      </c>
      <c r="IM26">
        <v>88.593515937708005</v>
      </c>
      <c r="IN26">
        <v>100</v>
      </c>
      <c r="IO26">
        <v>100</v>
      </c>
      <c r="IP26">
        <v>49.872874101810403</v>
      </c>
      <c r="IQ26">
        <v>87.897355453086703</v>
      </c>
      <c r="IR26">
        <v>17.192924363752795</v>
      </c>
      <c r="IS26">
        <v>40.2273343854365</v>
      </c>
      <c r="IT26">
        <v>92.588276095220465</v>
      </c>
      <c r="IU26">
        <v>48.499992311214697</v>
      </c>
      <c r="IV26">
        <v>30.214619642938104</v>
      </c>
      <c r="IW26">
        <v>77.338705596567095</v>
      </c>
      <c r="IX26">
        <v>71.499348805053202</v>
      </c>
      <c r="IY26">
        <v>47.8825536055922</v>
      </c>
      <c r="IZ26">
        <v>89.151109897465105</v>
      </c>
      <c r="JA26">
        <v>95.296695527284385</v>
      </c>
      <c r="JB26">
        <v>32.473270262882494</v>
      </c>
      <c r="JC26">
        <v>67.471186748490396</v>
      </c>
      <c r="JD26">
        <v>24.498801275556204</v>
      </c>
      <c r="JE26">
        <v>100</v>
      </c>
      <c r="JF26">
        <v>14.192883708890193</v>
      </c>
      <c r="JG26">
        <v>21.366169697552095</v>
      </c>
      <c r="JH26">
        <v>74.924150852127497</v>
      </c>
      <c r="JI26">
        <v>79.216013839022708</v>
      </c>
      <c r="JJ26">
        <v>99.803311738622895</v>
      </c>
      <c r="JK26">
        <v>86.724856044160205</v>
      </c>
      <c r="JL26">
        <v>39.391242723181499</v>
      </c>
      <c r="JM26">
        <v>73.1885289265512</v>
      </c>
      <c r="JN26">
        <v>84.964398225548095</v>
      </c>
      <c r="JO26">
        <v>12.135280644897506</v>
      </c>
      <c r="JP26">
        <v>56.736160624511399</v>
      </c>
      <c r="JQ26">
        <v>99.886156137879041</v>
      </c>
      <c r="JR26">
        <v>98.119162141003201</v>
      </c>
      <c r="JS26">
        <v>86.627999060647596</v>
      </c>
      <c r="JY26">
        <v>2010</v>
      </c>
      <c r="JZ26">
        <v>0.47685019320888816</v>
      </c>
      <c r="KA26">
        <v>2.4071173853462153</v>
      </c>
      <c r="KB26">
        <v>2.1650316731099433</v>
      </c>
      <c r="KC26">
        <v>0.9615695559326678</v>
      </c>
      <c r="KD26">
        <v>3.5158307234367595E-2</v>
      </c>
      <c r="KE26">
        <v>2.0593799455261088</v>
      </c>
      <c r="KF26">
        <v>0.29448122813027106</v>
      </c>
      <c r="KG26">
        <v>0.52083538017056463</v>
      </c>
      <c r="KH26">
        <v>0.31754853063500899</v>
      </c>
      <c r="KI26">
        <v>2.2017092807702752</v>
      </c>
      <c r="KJ26">
        <v>0.59675196016896659</v>
      </c>
      <c r="KK26">
        <v>0.21162185029186584</v>
      </c>
      <c r="KL26">
        <v>0.29004967966900891</v>
      </c>
      <c r="KM26">
        <v>5.6600121415049061E-2</v>
      </c>
      <c r="KN26">
        <v>0.62670827833287834</v>
      </c>
      <c r="KO26">
        <v>1.4300718141370672</v>
      </c>
      <c r="KP26">
        <v>0.91711130051401013</v>
      </c>
      <c r="KQ26">
        <v>2.6933005603281703</v>
      </c>
      <c r="KR26">
        <v>0.21611319908064933</v>
      </c>
      <c r="KS26">
        <v>0.12076308068434222</v>
      </c>
      <c r="KT26">
        <v>0.67927642910750929</v>
      </c>
      <c r="KU26">
        <v>2.1439346153242922</v>
      </c>
      <c r="KV26">
        <v>1.8887606905804588</v>
      </c>
      <c r="KW26">
        <v>1.9389787648475512</v>
      </c>
      <c r="KX26">
        <v>6.0909040545498609E-2</v>
      </c>
      <c r="KY26">
        <v>1.2490670679885612</v>
      </c>
      <c r="KZ26">
        <v>1.5104203468688739</v>
      </c>
      <c r="LA26">
        <v>0.6044249567124016</v>
      </c>
      <c r="LB26">
        <v>1.9339156481393145</v>
      </c>
      <c r="LC26">
        <v>6.244788731425089E-2</v>
      </c>
      <c r="LD26">
        <v>0.14447510769621019</v>
      </c>
      <c r="LE26">
        <v>2.252340231822084</v>
      </c>
      <c r="LF26">
        <v>1.4228109415251247</v>
      </c>
      <c r="LG26">
        <v>1.663521545458523</v>
      </c>
      <c r="LH26">
        <v>0.21729304684137998</v>
      </c>
      <c r="LI26">
        <v>2.0652935071704746</v>
      </c>
      <c r="LJ26">
        <v>0.17072578042398406</v>
      </c>
      <c r="LK26">
        <v>0.42090614505579765</v>
      </c>
      <c r="LL26">
        <v>4.4887564195352329E-2</v>
      </c>
      <c r="LM26">
        <v>1.7864082064258253</v>
      </c>
      <c r="LN26">
        <v>0.52557152925491391</v>
      </c>
      <c r="LO26">
        <v>0.40666857879086943</v>
      </c>
      <c r="LP26">
        <v>0.55613487945421858</v>
      </c>
      <c r="LQ26">
        <v>4.8707140593437019</v>
      </c>
      <c r="LR26">
        <v>0.21080476701034431</v>
      </c>
      <c r="LS26">
        <v>0.42093895272026566</v>
      </c>
      <c r="LT26">
        <v>0.97853873751071763</v>
      </c>
      <c r="LU26">
        <v>0.37124215059649501</v>
      </c>
      <c r="LV26">
        <v>0.4157522213634921</v>
      </c>
      <c r="LW26">
        <v>0.31007846306141207</v>
      </c>
      <c r="LX26">
        <v>0.1315158435870864</v>
      </c>
      <c r="LY26">
        <v>0.240905472957334</v>
      </c>
      <c r="LZ26">
        <v>2.3358503363739009</v>
      </c>
      <c r="MA26">
        <v>1.5633825147581994</v>
      </c>
      <c r="MB26">
        <v>0.10799485972481639</v>
      </c>
      <c r="MC26">
        <v>4.0670797837731634</v>
      </c>
      <c r="MD26">
        <v>0.8946861672453198</v>
      </c>
      <c r="ME26">
        <v>4.8265810458223278E-2</v>
      </c>
      <c r="MF26">
        <v>0.36831335021601225</v>
      </c>
      <c r="MG26">
        <v>0.23305918033472892</v>
      </c>
      <c r="MH26">
        <v>9.8815335142711708E-2</v>
      </c>
      <c r="MI26">
        <v>0.58465682795877238</v>
      </c>
      <c r="MJ26">
        <v>1.0458630893846719</v>
      </c>
      <c r="MK26">
        <v>3.262425893069683</v>
      </c>
      <c r="ML26">
        <v>0.38502884084859829</v>
      </c>
      <c r="MM26">
        <v>0.49535236595998838</v>
      </c>
      <c r="MN26">
        <v>0.89370427176319911</v>
      </c>
      <c r="MO26">
        <v>0.25112780921210581</v>
      </c>
      <c r="MP26">
        <v>2.1609768139981411</v>
      </c>
      <c r="MQ26">
        <v>0.77031968960011177</v>
      </c>
      <c r="MR26">
        <v>1.0875710151668003</v>
      </c>
      <c r="MS26">
        <v>0.34165484536830887</v>
      </c>
      <c r="MT26">
        <v>1.0249027619847917</v>
      </c>
      <c r="MU26">
        <v>1.4262453377946829</v>
      </c>
      <c r="MV26">
        <v>0.13083401709878487</v>
      </c>
      <c r="MW26">
        <v>2.41649894915437</v>
      </c>
      <c r="MX26">
        <v>3.4466689060162796</v>
      </c>
      <c r="MZ26">
        <v>0.23550968019426927</v>
      </c>
      <c r="NA26">
        <v>0.77418656062033808</v>
      </c>
      <c r="NB26">
        <v>0.19211581603900615</v>
      </c>
      <c r="NC26">
        <v>0.49521636864650953</v>
      </c>
      <c r="ND26">
        <v>0.13759175433467938</v>
      </c>
      <c r="NE26">
        <v>1.6263886216583647</v>
      </c>
      <c r="NF26">
        <v>1.796259335716569</v>
      </c>
      <c r="NG26">
        <v>2.2446972285903497</v>
      </c>
      <c r="NH26">
        <v>0.62853934294135028</v>
      </c>
      <c r="NI26">
        <v>6.1882390117080348E-2</v>
      </c>
      <c r="NJ26">
        <v>6.7897624354483294E-2</v>
      </c>
      <c r="NK26">
        <v>1</v>
      </c>
      <c r="OQ26" t="s">
        <v>263</v>
      </c>
      <c r="OS26" t="s">
        <v>25</v>
      </c>
      <c r="OT26" t="s">
        <v>295</v>
      </c>
      <c r="OU26">
        <v>6.8219932152966567E-2</v>
      </c>
      <c r="OV26">
        <v>5.1194550947531267E-2</v>
      </c>
      <c r="OW26">
        <v>4.7089212325614971E-2</v>
      </c>
      <c r="OX26">
        <v>4.532444902542785E-2</v>
      </c>
      <c r="OY26">
        <v>4.4835418361952248E-2</v>
      </c>
      <c r="OZ26">
        <v>4.801004968353443E-2</v>
      </c>
      <c r="PA26">
        <v>4.2705901916283429E-2</v>
      </c>
      <c r="PB26">
        <v>4.0154097164007987E-2</v>
      </c>
      <c r="PC26">
        <v>3.3305489881218189E-2</v>
      </c>
      <c r="PD26">
        <v>3.5091002692249754E-2</v>
      </c>
      <c r="PE26">
        <v>3.5700942438454911E-2</v>
      </c>
      <c r="PF26">
        <v>3.5510570066893059E-2</v>
      </c>
      <c r="PG26">
        <v>3.816271387847224E-2</v>
      </c>
      <c r="PH26">
        <v>3.7567972085908487E-2</v>
      </c>
      <c r="PI26">
        <v>2.372361382116767E-2</v>
      </c>
      <c r="PJ26">
        <v>2.5043599263733129E-2</v>
      </c>
      <c r="PK26">
        <v>2.6680623488933946E-2</v>
      </c>
      <c r="PL26">
        <v>2.7373926189967507E-2</v>
      </c>
      <c r="PM26">
        <v>2.6970406582418855E-2</v>
      </c>
      <c r="PN26">
        <v>2.9135896539036706E-2</v>
      </c>
      <c r="PO26">
        <v>4.9763428639943187E-2</v>
      </c>
      <c r="PP26">
        <v>5.1395205498729633E-2</v>
      </c>
      <c r="PQ26">
        <v>5.2527660504180826E-2</v>
      </c>
      <c r="PR26">
        <v>5.3266607696358742E-2</v>
      </c>
      <c r="PS26">
        <v>6.0909040545498609E-2</v>
      </c>
      <c r="PT26">
        <v>6.5632274446985314E-2</v>
      </c>
      <c r="PU26">
        <v>6.9189146045846514E-2</v>
      </c>
      <c r="PX26" t="s">
        <v>266</v>
      </c>
      <c r="PY26" t="s">
        <v>267</v>
      </c>
      <c r="PZ26" t="s">
        <v>25</v>
      </c>
      <c r="QA26" t="s">
        <v>295</v>
      </c>
      <c r="QB26">
        <f t="shared" si="30"/>
        <v>6.8219932152966567E-2</v>
      </c>
      <c r="QC26">
        <f t="shared" si="31"/>
        <v>5.1194550947531267E-2</v>
      </c>
      <c r="QD26">
        <f t="shared" si="32"/>
        <v>4.7089212325614971E-2</v>
      </c>
      <c r="QE26">
        <f t="shared" si="33"/>
        <v>4.532444902542785E-2</v>
      </c>
      <c r="QF26">
        <f t="shared" si="34"/>
        <v>4.4835418361952248E-2</v>
      </c>
      <c r="QG26">
        <f t="shared" si="35"/>
        <v>4.801004968353443E-2</v>
      </c>
      <c r="QH26">
        <f t="shared" si="36"/>
        <v>4.2705901916283429E-2</v>
      </c>
      <c r="QI26">
        <f t="shared" si="37"/>
        <v>4.0154097164007987E-2</v>
      </c>
      <c r="QJ26">
        <f t="shared" si="38"/>
        <v>3.3305489881218189E-2</v>
      </c>
      <c r="QK26">
        <f t="shared" si="39"/>
        <v>3.5091002692249754E-2</v>
      </c>
      <c r="QL26">
        <f t="shared" si="40"/>
        <v>3.5700942438454911E-2</v>
      </c>
      <c r="QM26">
        <f t="shared" si="41"/>
        <v>3.5510570066893059E-2</v>
      </c>
      <c r="QN26">
        <f t="shared" si="42"/>
        <v>3.816271387847224E-2</v>
      </c>
      <c r="QO26">
        <f t="shared" si="43"/>
        <v>3.7567972085908487E-2</v>
      </c>
      <c r="QP26">
        <f t="shared" si="44"/>
        <v>2.372361382116767E-2</v>
      </c>
      <c r="QQ26">
        <f t="shared" si="45"/>
        <v>2.5043599263733129E-2</v>
      </c>
      <c r="QR26">
        <f t="shared" si="46"/>
        <v>2.6680623488933946E-2</v>
      </c>
      <c r="QS26">
        <f t="shared" si="47"/>
        <v>2.7373926189967507E-2</v>
      </c>
      <c r="QT26">
        <f t="shared" si="48"/>
        <v>2.6970406582418855E-2</v>
      </c>
      <c r="QU26">
        <f t="shared" si="49"/>
        <v>2.9135896539036706E-2</v>
      </c>
      <c r="QV26">
        <f t="shared" si="50"/>
        <v>4.9763428639943187E-2</v>
      </c>
      <c r="QW26">
        <f t="shared" si="51"/>
        <v>5.1395205498729633E-2</v>
      </c>
      <c r="QX26">
        <f t="shared" si="52"/>
        <v>5.2527660504180826E-2</v>
      </c>
      <c r="QY26">
        <f t="shared" si="53"/>
        <v>5.3266607696358742E-2</v>
      </c>
      <c r="QZ26">
        <f t="shared" si="54"/>
        <v>6.0909040545498609E-2</v>
      </c>
      <c r="RA26">
        <f t="shared" si="55"/>
        <v>6.5632274446985314E-2</v>
      </c>
      <c r="RB26">
        <f t="shared" si="56"/>
        <v>6.9189146045846514E-2</v>
      </c>
      <c r="RG26" t="s">
        <v>266</v>
      </c>
      <c r="RH26" t="s">
        <v>267</v>
      </c>
      <c r="RI26" t="s">
        <v>25</v>
      </c>
      <c r="RJ26" t="s">
        <v>295</v>
      </c>
      <c r="RK26">
        <v>437.07824126953244</v>
      </c>
      <c r="RL26">
        <v>376.43180036064405</v>
      </c>
      <c r="RM26">
        <v>375.18122447695004</v>
      </c>
      <c r="RN26">
        <v>368.96239701982216</v>
      </c>
      <c r="RO26">
        <v>402.58888165101899</v>
      </c>
      <c r="RP26">
        <v>438.61431929596756</v>
      </c>
      <c r="RQ26">
        <v>414.76734078261887</v>
      </c>
      <c r="RR26">
        <v>375.32043531027495</v>
      </c>
      <c r="RS26">
        <v>333.4049391914665</v>
      </c>
      <c r="RT26">
        <v>385.73731953166333</v>
      </c>
      <c r="RU26">
        <v>403.53444053187536</v>
      </c>
      <c r="RV26">
        <v>391.35567997148246</v>
      </c>
      <c r="RW26">
        <v>414.76846099532912</v>
      </c>
      <c r="RX26">
        <v>417.76799072897933</v>
      </c>
      <c r="RY26">
        <v>263.11246786607722</v>
      </c>
      <c r="RZ26">
        <v>273.6596668467883</v>
      </c>
      <c r="SA26">
        <v>309.48447025704309</v>
      </c>
      <c r="SB26">
        <v>373.28155368595532</v>
      </c>
      <c r="SC26">
        <v>423.19363891576529</v>
      </c>
      <c r="SD26">
        <v>498.17239036240244</v>
      </c>
      <c r="SE26">
        <v>922.93516768545044</v>
      </c>
      <c r="SF26">
        <v>1090.6867177146823</v>
      </c>
      <c r="SG26">
        <v>1224.4015535023714</v>
      </c>
      <c r="SH26">
        <v>1086.765038363189</v>
      </c>
      <c r="SI26">
        <v>1312.6075573102514</v>
      </c>
      <c r="SJ26">
        <v>1574.9786533121076</v>
      </c>
      <c r="SK26">
        <v>1629.8002222250518</v>
      </c>
    </row>
    <row r="27" spans="1:505" x14ac:dyDescent="0.45">
      <c r="A27">
        <v>2011</v>
      </c>
      <c r="B27">
        <f t="shared" si="23"/>
        <v>46.254732811680213</v>
      </c>
      <c r="C27">
        <v>26.513313013776465</v>
      </c>
      <c r="D27">
        <v>116.23652049128027</v>
      </c>
      <c r="E27">
        <v>27.330522522640628</v>
      </c>
      <c r="F27">
        <v>95.053917013577177</v>
      </c>
      <c r="G27">
        <v>3.4828888147626644</v>
      </c>
      <c r="H27">
        <v>24.687784464861714</v>
      </c>
      <c r="I27">
        <v>22.467587161485884</v>
      </c>
      <c r="J27">
        <v>22.258330057725953</v>
      </c>
      <c r="K27">
        <v>20.143731276659718</v>
      </c>
      <c r="L27">
        <v>58.175091052647609</v>
      </c>
      <c r="M27">
        <v>28.20802652574416</v>
      </c>
      <c r="N27">
        <v>22.985481565082623</v>
      </c>
      <c r="O27">
        <v>16.778430581702573</v>
      </c>
      <c r="P27">
        <v>4.1314306575624462</v>
      </c>
      <c r="Q27">
        <v>23.328904772380138</v>
      </c>
      <c r="R27">
        <v>97.277967972363854</v>
      </c>
      <c r="S27">
        <v>40.199525715700851</v>
      </c>
      <c r="T27">
        <v>63.959887258058892</v>
      </c>
      <c r="U27">
        <v>21.481422000145589</v>
      </c>
      <c r="V27">
        <v>11.351301796248194</v>
      </c>
      <c r="W27">
        <v>32.685493186928191</v>
      </c>
      <c r="X27">
        <v>24.533838361316715</v>
      </c>
      <c r="Y27">
        <v>11.817079341697221</v>
      </c>
      <c r="Z27">
        <v>20.179234150478337</v>
      </c>
      <c r="AA27">
        <v>6.5632274446985317</v>
      </c>
      <c r="AB27">
        <v>66.986459414764781</v>
      </c>
      <c r="AC27">
        <v>114.98612550239511</v>
      </c>
      <c r="AD27">
        <v>19.049384521393524</v>
      </c>
      <c r="AE27">
        <v>129.03978960217268</v>
      </c>
      <c r="AF27">
        <v>4.3154919986183353</v>
      </c>
      <c r="AG27">
        <v>12.583228252057717</v>
      </c>
      <c r="AH27">
        <v>28.97005699726877</v>
      </c>
      <c r="AI27">
        <v>66.554035525688533</v>
      </c>
      <c r="AJ27">
        <v>23.61491912485916</v>
      </c>
      <c r="AK27">
        <v>21.267434951041736</v>
      </c>
      <c r="AL27">
        <v>185.63665519947364</v>
      </c>
      <c r="AM27">
        <v>15.865824127992736</v>
      </c>
      <c r="AN27">
        <v>41.581809980993057</v>
      </c>
      <c r="AO27">
        <v>4.0689025622504538</v>
      </c>
      <c r="AP27">
        <v>195.62109851677914</v>
      </c>
      <c r="AQ27">
        <v>37.346545816249126</v>
      </c>
      <c r="AR27">
        <v>36.399947118626685</v>
      </c>
      <c r="AS27">
        <v>31.356171398540123</v>
      </c>
      <c r="AT27">
        <v>138.81295871025515</v>
      </c>
      <c r="AU27">
        <v>16.268282116914659</v>
      </c>
      <c r="AV27">
        <v>36.114161964878988</v>
      </c>
      <c r="AW27">
        <v>63.640053796385409</v>
      </c>
      <c r="AX27">
        <v>37.222170095559925</v>
      </c>
      <c r="AY27">
        <v>13.265652413890457</v>
      </c>
      <c r="AZ27">
        <v>30.498553867972127</v>
      </c>
      <c r="BA27">
        <v>9.0882291491721077</v>
      </c>
      <c r="BB27">
        <v>9.358961083156041</v>
      </c>
      <c r="BC27">
        <v>12.438905092132895</v>
      </c>
      <c r="BD27">
        <v>73.586151111186652</v>
      </c>
      <c r="BE27">
        <v>10.470734770992166</v>
      </c>
      <c r="BF27">
        <v>56.893326636695029</v>
      </c>
      <c r="BG27">
        <v>87.45254623657074</v>
      </c>
      <c r="BH27">
        <v>5.0847184892249544</v>
      </c>
      <c r="BI27">
        <v>38.63281868577463</v>
      </c>
      <c r="BJ27">
        <v>19.302847886771403</v>
      </c>
      <c r="BK27">
        <v>9.4276097885172021</v>
      </c>
      <c r="BL27">
        <v>10.867270697235616</v>
      </c>
      <c r="BM27">
        <v>38.171653192428849</v>
      </c>
      <c r="BN27">
        <v>345.47799198041633</v>
      </c>
      <c r="BO27">
        <v>15.008612519909766</v>
      </c>
      <c r="BP27">
        <v>21.805936732794528</v>
      </c>
      <c r="BQ27">
        <v>96.82389485359829</v>
      </c>
      <c r="BR27">
        <v>18.974028769257451</v>
      </c>
      <c r="BS27">
        <v>107.67190541637773</v>
      </c>
      <c r="BT27">
        <v>56.689434555737868</v>
      </c>
      <c r="BU27">
        <v>98.582209612409926</v>
      </c>
      <c r="BV27">
        <v>9.9929497305590225</v>
      </c>
      <c r="BW27">
        <v>78.447368381836057</v>
      </c>
      <c r="BX27">
        <v>27.537435529785217</v>
      </c>
      <c r="BY27">
        <v>13.231778148079187</v>
      </c>
      <c r="BZ27">
        <v>29.653113770059836</v>
      </c>
      <c r="CA27">
        <v>77.746280765154424</v>
      </c>
      <c r="CC27">
        <v>18.185616635122358</v>
      </c>
      <c r="CD27">
        <v>79.40142108071683</v>
      </c>
      <c r="CE27">
        <v>16.857514969230703</v>
      </c>
      <c r="CF27">
        <v>24.827880189499499</v>
      </c>
      <c r="CG27">
        <v>5.4389350805030645</v>
      </c>
      <c r="CH27">
        <v>165.19038337981181</v>
      </c>
      <c r="CI27">
        <v>19.506634178750499</v>
      </c>
      <c r="CJ27">
        <v>92.788221218248978</v>
      </c>
      <c r="CK27">
        <v>43.78846458491121</v>
      </c>
      <c r="CL27">
        <v>6.428593126042796</v>
      </c>
      <c r="CM27">
        <v>6.6874586226396024</v>
      </c>
      <c r="CR27">
        <f t="shared" si="65"/>
        <v>26.513313013776465</v>
      </c>
      <c r="CS27">
        <f t="shared" si="0"/>
        <v>116.23652049128027</v>
      </c>
      <c r="CT27">
        <f t="shared" si="1"/>
        <v>27.330522522640628</v>
      </c>
      <c r="CU27">
        <f t="shared" si="100"/>
        <v>95.053917013577177</v>
      </c>
      <c r="CV27">
        <f t="shared" si="66"/>
        <v>3.4828888147626644</v>
      </c>
      <c r="CW27">
        <f t="shared" si="2"/>
        <v>24.687784464861714</v>
      </c>
      <c r="CX27">
        <f>GO27*KF27</f>
        <v>22.467587161485884</v>
      </c>
      <c r="CY27">
        <f t="shared" si="3"/>
        <v>22.258330057725953</v>
      </c>
      <c r="CZ27">
        <f t="shared" si="104"/>
        <v>20.143731276659718</v>
      </c>
      <c r="DA27">
        <f t="shared" si="4"/>
        <v>58.175091052647609</v>
      </c>
      <c r="DB27">
        <f t="shared" si="24"/>
        <v>28.20802652574416</v>
      </c>
      <c r="DC27">
        <f t="shared" si="78"/>
        <v>22.985481565082623</v>
      </c>
      <c r="DD27">
        <f t="shared" si="74"/>
        <v>16.778430581702573</v>
      </c>
      <c r="DE27">
        <f t="shared" si="85"/>
        <v>4.1314306575624462</v>
      </c>
      <c r="DF27">
        <f t="shared" si="92"/>
        <v>23.328904772380138</v>
      </c>
      <c r="DG27">
        <f t="shared" si="107"/>
        <v>97.277967972363854</v>
      </c>
      <c r="DH27">
        <f t="shared" si="79"/>
        <v>40.199525715700851</v>
      </c>
      <c r="DI27">
        <f t="shared" si="5"/>
        <v>63.959887258058892</v>
      </c>
      <c r="DJ27">
        <f t="shared" si="76"/>
        <v>21.481422000145589</v>
      </c>
      <c r="DK27">
        <f t="shared" si="81"/>
        <v>11.351301796248194</v>
      </c>
      <c r="DL27">
        <f t="shared" si="86"/>
        <v>32.685493186928191</v>
      </c>
      <c r="DM27">
        <f t="shared" si="25"/>
        <v>24.533838361316715</v>
      </c>
      <c r="DN27">
        <f t="shared" si="6"/>
        <v>11.817079341697221</v>
      </c>
      <c r="DO27">
        <f t="shared" si="7"/>
        <v>20.179234150478337</v>
      </c>
      <c r="DP27">
        <f t="shared" si="87"/>
        <v>6.5632274446985317</v>
      </c>
      <c r="DQ27">
        <f t="shared" si="62"/>
        <v>66.986459414764781</v>
      </c>
      <c r="DR27">
        <f t="shared" si="8"/>
        <v>114.98612550239511</v>
      </c>
      <c r="DS27">
        <f t="shared" si="72"/>
        <v>19.049384521393524</v>
      </c>
      <c r="DT27">
        <f t="shared" si="77"/>
        <v>129.03978960217268</v>
      </c>
      <c r="DU27">
        <f t="shared" si="26"/>
        <v>4.3154919986183353</v>
      </c>
      <c r="DV27">
        <f t="shared" si="105"/>
        <v>12.583228252057717</v>
      </c>
      <c r="DW27">
        <f t="shared" si="9"/>
        <v>28.97005699726877</v>
      </c>
      <c r="DX27">
        <f t="shared" si="27"/>
        <v>66.554035525688533</v>
      </c>
      <c r="DY27">
        <f t="shared" si="10"/>
        <v>23.61491912485916</v>
      </c>
      <c r="DZ27">
        <f t="shared" si="88"/>
        <v>21.267434951041736</v>
      </c>
      <c r="EA27">
        <f t="shared" si="11"/>
        <v>185.63665519947364</v>
      </c>
      <c r="EB27">
        <f t="shared" si="63"/>
        <v>15.865824127992736</v>
      </c>
      <c r="EC27">
        <f t="shared" si="111"/>
        <v>41.581809980993057</v>
      </c>
      <c r="ED27">
        <f t="shared" si="67"/>
        <v>4.0689025622504538</v>
      </c>
      <c r="EE27">
        <f t="shared" si="82"/>
        <v>195.62109851677914</v>
      </c>
      <c r="EF27">
        <f t="shared" si="101"/>
        <v>37.346545816249126</v>
      </c>
      <c r="EG27">
        <f>HX27*LO27</f>
        <v>36.399947118626685</v>
      </c>
      <c r="EH27">
        <f t="shared" si="102"/>
        <v>31.356171398540123</v>
      </c>
      <c r="EI27">
        <f t="shared" si="99"/>
        <v>138.81295871025515</v>
      </c>
      <c r="EJ27">
        <f t="shared" si="108"/>
        <v>16.268282116914659</v>
      </c>
      <c r="EK27">
        <f t="shared" si="12"/>
        <v>36.114161964878988</v>
      </c>
      <c r="EL27">
        <f t="shared" si="89"/>
        <v>63.640053796385409</v>
      </c>
      <c r="EM27">
        <f t="shared" si="90"/>
        <v>37.222170095559925</v>
      </c>
      <c r="EN27">
        <f t="shared" si="57"/>
        <v>13.265652413890457</v>
      </c>
      <c r="EO27">
        <f t="shared" si="106"/>
        <v>30.498553867972127</v>
      </c>
      <c r="EP27">
        <f t="shared" si="58"/>
        <v>9.0882291491721077</v>
      </c>
      <c r="EQ27">
        <f>IH27*LY27</f>
        <v>9.358961083156041</v>
      </c>
      <c r="ER27">
        <f t="shared" si="13"/>
        <v>12.438905092132895</v>
      </c>
      <c r="ES27">
        <f t="shared" si="59"/>
        <v>73.586151111186652</v>
      </c>
      <c r="ET27">
        <f t="shared" si="83"/>
        <v>10.470734770992166</v>
      </c>
      <c r="EU27">
        <f t="shared" si="14"/>
        <v>56.893326636695029</v>
      </c>
      <c r="EV27">
        <f t="shared" si="93"/>
        <v>87.45254623657074</v>
      </c>
      <c r="EW27">
        <f t="shared" si="64"/>
        <v>5.0847184892249544</v>
      </c>
      <c r="EX27">
        <f t="shared" si="75"/>
        <v>38.63281868577463</v>
      </c>
      <c r="EY27">
        <f t="shared" si="73"/>
        <v>19.302847886771403</v>
      </c>
      <c r="EZ27">
        <f t="shared" si="60"/>
        <v>9.4276097885172021</v>
      </c>
      <c r="FA27">
        <f t="shared" si="68"/>
        <v>10.867270697235616</v>
      </c>
      <c r="FB27">
        <f t="shared" si="69"/>
        <v>38.171653192428849</v>
      </c>
      <c r="FC27">
        <f t="shared" si="109"/>
        <v>345.47799198041633</v>
      </c>
      <c r="FD27">
        <f t="shared" si="95"/>
        <v>15.008612519909766</v>
      </c>
      <c r="FE27">
        <f t="shared" si="84"/>
        <v>21.805936732794528</v>
      </c>
      <c r="FF27">
        <f t="shared" si="96"/>
        <v>96.82389485359829</v>
      </c>
      <c r="FG27">
        <f t="shared" si="112"/>
        <v>18.974028769257451</v>
      </c>
      <c r="FH27">
        <f t="shared" si="15"/>
        <v>107.67190541637773</v>
      </c>
      <c r="FI27">
        <f t="shared" si="80"/>
        <v>56.689434555737868</v>
      </c>
      <c r="FJ27">
        <f>JA27*MR27</f>
        <v>98.582209612409926</v>
      </c>
      <c r="FK27">
        <f t="shared" si="16"/>
        <v>9.9929497305590225</v>
      </c>
      <c r="FL27">
        <f t="shared" si="17"/>
        <v>78.447368381836057</v>
      </c>
      <c r="FM27">
        <f t="shared" si="18"/>
        <v>27.537435529785217</v>
      </c>
      <c r="FN27">
        <f t="shared" si="70"/>
        <v>13.231778148079187</v>
      </c>
      <c r="FO27">
        <f t="shared" si="19"/>
        <v>29.653113770059836</v>
      </c>
      <c r="FP27">
        <f t="shared" si="20"/>
        <v>77.746280765154424</v>
      </c>
      <c r="FR27">
        <f t="shared" si="28"/>
        <v>18.185616635122358</v>
      </c>
      <c r="FS27">
        <f t="shared" si="91"/>
        <v>79.40142108071683</v>
      </c>
      <c r="FT27">
        <f t="shared" si="97"/>
        <v>16.857514969230703</v>
      </c>
      <c r="FU27">
        <f t="shared" si="61"/>
        <v>24.827880189499499</v>
      </c>
      <c r="FV27">
        <f t="shared" si="98"/>
        <v>5.4389350805030645</v>
      </c>
      <c r="FW27">
        <f t="shared" si="110"/>
        <v>165.19038337981181</v>
      </c>
      <c r="FX27">
        <f t="shared" si="21"/>
        <v>19.506634178750499</v>
      </c>
      <c r="FY27">
        <f t="shared" si="22"/>
        <v>92.788221218248978</v>
      </c>
      <c r="FZ27">
        <f t="shared" si="71"/>
        <v>43.78846458491121</v>
      </c>
      <c r="GA27">
        <f t="shared" si="103"/>
        <v>6.428593126042796</v>
      </c>
      <c r="GB27">
        <f t="shared" si="94"/>
        <v>6.6874586226396024</v>
      </c>
      <c r="GG27">
        <v>2011</v>
      </c>
      <c r="GH27">
        <f t="shared" si="29"/>
        <v>63.208757120422767</v>
      </c>
      <c r="GI27">
        <v>49.991745332523401</v>
      </c>
      <c r="GJ27">
        <v>44.812033001162398</v>
      </c>
      <c r="GK27">
        <v>12.827943504738499</v>
      </c>
      <c r="GL27">
        <v>100</v>
      </c>
      <c r="GM27">
        <v>100</v>
      </c>
      <c r="GN27">
        <v>12.419259399630107</v>
      </c>
      <c r="GO27">
        <v>70.521894611709996</v>
      </c>
      <c r="GP27">
        <v>40.564615360398101</v>
      </c>
      <c r="GQ27">
        <v>61.863523336179298</v>
      </c>
      <c r="GR27">
        <v>26.804325192060105</v>
      </c>
      <c r="GS27">
        <v>46.030367508157198</v>
      </c>
      <c r="GT27">
        <v>97.906088204983675</v>
      </c>
      <c r="GU27">
        <v>55.7065227571725</v>
      </c>
      <c r="GV27">
        <v>81.618243213702598</v>
      </c>
      <c r="GW27">
        <v>38.5045035776254</v>
      </c>
      <c r="GX27">
        <v>72.4201915449773</v>
      </c>
      <c r="GY27">
        <v>44.419038884899599</v>
      </c>
      <c r="GZ27">
        <v>24.854338214069998</v>
      </c>
      <c r="HA27">
        <v>98.689504829462436</v>
      </c>
      <c r="HB27">
        <v>99.144424504361041</v>
      </c>
      <c r="HC27">
        <v>44.936195685692802</v>
      </c>
      <c r="HD27">
        <v>11.591464567413496</v>
      </c>
      <c r="HE27">
        <v>6.472799045136199</v>
      </c>
      <c r="HF27">
        <v>10.344755083612796</v>
      </c>
      <c r="HG27">
        <v>100</v>
      </c>
      <c r="HH27">
        <v>62.025653786761701</v>
      </c>
      <c r="HI27">
        <v>78.518167145542009</v>
      </c>
      <c r="HJ27">
        <v>32.538421110210805</v>
      </c>
      <c r="HK27">
        <v>67.316703639774204</v>
      </c>
      <c r="HL27">
        <v>70.849635116444801</v>
      </c>
      <c r="HM27">
        <v>83.086657762795696</v>
      </c>
      <c r="HN27">
        <v>13.224797515751902</v>
      </c>
      <c r="HO27">
        <v>47.451962577123297</v>
      </c>
      <c r="HP27">
        <v>14.782632602283599</v>
      </c>
      <c r="HQ27">
        <v>100</v>
      </c>
      <c r="HR27">
        <v>92.483096503415055</v>
      </c>
      <c r="HS27">
        <v>100</v>
      </c>
      <c r="HT27">
        <v>85.766109777180404</v>
      </c>
      <c r="HU27">
        <v>98.882950731570887</v>
      </c>
      <c r="HV27">
        <v>97.254182387685461</v>
      </c>
      <c r="HW27">
        <v>65.403628254559692</v>
      </c>
      <c r="HX27">
        <v>100</v>
      </c>
      <c r="HY27">
        <v>52.407598519173099</v>
      </c>
      <c r="HZ27">
        <v>28.775511599881298</v>
      </c>
      <c r="IA27">
        <v>77.090646893982395</v>
      </c>
      <c r="IB27">
        <v>83.288998418030403</v>
      </c>
      <c r="IC27">
        <v>66.917096012219702</v>
      </c>
      <c r="ID27">
        <v>97.120620057827765</v>
      </c>
      <c r="IE27">
        <v>32.369407672756196</v>
      </c>
      <c r="IF27">
        <v>100</v>
      </c>
      <c r="IG27">
        <v>71.7422347135835</v>
      </c>
      <c r="IH27">
        <v>40.097888524661897</v>
      </c>
      <c r="II27">
        <v>5.5751440631624973</v>
      </c>
      <c r="IJ27">
        <v>45.95384990993</v>
      </c>
      <c r="IK27">
        <v>99.3956252639491</v>
      </c>
      <c r="IL27">
        <v>13.574647601635604</v>
      </c>
      <c r="IM27">
        <v>100</v>
      </c>
      <c r="IN27">
        <v>99.507861988327889</v>
      </c>
      <c r="IO27">
        <v>100</v>
      </c>
      <c r="IP27">
        <v>80.257374491097195</v>
      </c>
      <c r="IQ27">
        <v>96.166947708488365</v>
      </c>
      <c r="IR27">
        <v>18.770498209101802</v>
      </c>
      <c r="IS27">
        <v>39.489501025036297</v>
      </c>
      <c r="IT27">
        <v>96.458715138432495</v>
      </c>
      <c r="IU27">
        <v>39.146849889974902</v>
      </c>
      <c r="IV27">
        <v>36.819247292670703</v>
      </c>
      <c r="IW27">
        <v>97.745535229161504</v>
      </c>
      <c r="IX27">
        <v>70.885779791876701</v>
      </c>
      <c r="IY27">
        <v>48.598191548128298</v>
      </c>
      <c r="IZ27">
        <v>74.798780266419797</v>
      </c>
      <c r="JA27">
        <v>94.683018771962594</v>
      </c>
      <c r="JB27">
        <v>29.789108695978996</v>
      </c>
      <c r="JC27">
        <v>78.177706947488502</v>
      </c>
      <c r="JD27">
        <v>20.758048505625197</v>
      </c>
      <c r="JE27">
        <v>98.579292910730899</v>
      </c>
      <c r="JF27">
        <v>11.940710789746902</v>
      </c>
      <c r="JG27">
        <v>21.201268356833907</v>
      </c>
      <c r="JH27">
        <v>82.425692556581907</v>
      </c>
      <c r="JI27">
        <v>79.473282660334505</v>
      </c>
      <c r="JJ27">
        <v>100</v>
      </c>
      <c r="JK27">
        <v>95.028969147320424</v>
      </c>
      <c r="JL27">
        <v>52.533988930611002</v>
      </c>
      <c r="JM27">
        <v>36.562209686062303</v>
      </c>
      <c r="JN27">
        <v>97.969588240919606</v>
      </c>
      <c r="JO27">
        <v>11.350537448599496</v>
      </c>
      <c r="JP27">
        <v>44.720035075135499</v>
      </c>
      <c r="JQ27">
        <v>97.824787521422422</v>
      </c>
      <c r="JR27">
        <v>100</v>
      </c>
      <c r="JS27">
        <v>97.578209371993211</v>
      </c>
      <c r="JY27">
        <v>2011</v>
      </c>
      <c r="JZ27">
        <v>0.530353818163807</v>
      </c>
      <c r="KA27">
        <v>2.593868492604769</v>
      </c>
      <c r="KB27">
        <v>2.1305459064849357</v>
      </c>
      <c r="KC27">
        <v>0.95053917013577183</v>
      </c>
      <c r="KD27">
        <v>3.4828888147626642E-2</v>
      </c>
      <c r="KE27">
        <v>1.9878628564274139</v>
      </c>
      <c r="KF27">
        <v>0.31859023761615152</v>
      </c>
      <c r="KG27">
        <v>0.54871295733907111</v>
      </c>
      <c r="KH27">
        <v>0.3256156486140383</v>
      </c>
      <c r="KI27">
        <v>2.1703620828283361</v>
      </c>
      <c r="KJ27">
        <v>0.61281341107574949</v>
      </c>
      <c r="KK27">
        <v>0.23477070717970533</v>
      </c>
      <c r="KL27">
        <v>0.30119328493793418</v>
      </c>
      <c r="KM27">
        <v>5.0618960846106946E-2</v>
      </c>
      <c r="KN27">
        <v>0.60587470567822987</v>
      </c>
      <c r="KO27">
        <v>1.343243726605561</v>
      </c>
      <c r="KP27">
        <v>0.90500665311258721</v>
      </c>
      <c r="KQ27">
        <v>2.5733892693972962</v>
      </c>
      <c r="KR27">
        <v>0.2176667320123446</v>
      </c>
      <c r="KS27">
        <v>0.114492588493959</v>
      </c>
      <c r="KT27">
        <v>0.72737561976869569</v>
      </c>
      <c r="KU27">
        <v>2.1165434461394521</v>
      </c>
      <c r="KV27">
        <v>1.8256521265829857</v>
      </c>
      <c r="KW27">
        <v>1.9506729726684793</v>
      </c>
      <c r="KX27">
        <v>6.5632274446985314E-2</v>
      </c>
      <c r="KY27">
        <v>1.0799799006562327</v>
      </c>
      <c r="KZ27">
        <v>1.4644524914757084</v>
      </c>
      <c r="LA27">
        <v>0.58544280488814748</v>
      </c>
      <c r="LB27">
        <v>1.9169059479307193</v>
      </c>
      <c r="LC27">
        <v>6.0910574790196383E-2</v>
      </c>
      <c r="LD27">
        <v>0.15144703844005383</v>
      </c>
      <c r="LE27">
        <v>2.1905860534169141</v>
      </c>
      <c r="LF27">
        <v>1.4025560147806067</v>
      </c>
      <c r="LG27">
        <v>1.5974772396907952</v>
      </c>
      <c r="LH27">
        <v>0.21267434951041736</v>
      </c>
      <c r="LI27">
        <v>2.0072495647095767</v>
      </c>
      <c r="LJ27">
        <v>0.15865824127992736</v>
      </c>
      <c r="LK27">
        <v>0.48482798262649701</v>
      </c>
      <c r="LL27">
        <v>4.1148676613584845E-2</v>
      </c>
      <c r="LM27">
        <v>2.0114415001400405</v>
      </c>
      <c r="LN27">
        <v>0.57101642237478567</v>
      </c>
      <c r="LO27">
        <v>0.36399947118626685</v>
      </c>
      <c r="LP27">
        <v>0.59831345615022979</v>
      </c>
      <c r="LQ27">
        <v>4.8239962034533477</v>
      </c>
      <c r="LR27">
        <v>0.21102796217662226</v>
      </c>
      <c r="LS27">
        <v>0.43360062734361077</v>
      </c>
      <c r="LT27">
        <v>0.95102832592681741</v>
      </c>
      <c r="LU27">
        <v>0.38325712988031813</v>
      </c>
      <c r="LV27">
        <v>0.40982067228420527</v>
      </c>
      <c r="LW27">
        <v>0.30498553867972128</v>
      </c>
      <c r="LX27">
        <v>0.1266789247011198</v>
      </c>
      <c r="LY27">
        <v>0.2334028405859796</v>
      </c>
      <c r="LZ27">
        <v>2.2311360838767156</v>
      </c>
      <c r="MA27">
        <v>1.6013054674508498</v>
      </c>
      <c r="MB27">
        <v>0.10534402035488692</v>
      </c>
      <c r="MC27">
        <v>4.1911457524569533</v>
      </c>
      <c r="MD27">
        <v>0.87452546236570738</v>
      </c>
      <c r="ME27">
        <v>5.1098660825627862E-2</v>
      </c>
      <c r="MF27">
        <v>0.38632818685774628</v>
      </c>
      <c r="MG27">
        <v>0.24051182846646241</v>
      </c>
      <c r="MH27">
        <v>9.8033784092796533E-2</v>
      </c>
      <c r="MI27">
        <v>0.57895483519803881</v>
      </c>
      <c r="MJ27">
        <v>0.96662789353119627</v>
      </c>
      <c r="MK27">
        <v>3.5816151136224903</v>
      </c>
      <c r="ML27">
        <v>0.38339259894710748</v>
      </c>
      <c r="MM27">
        <v>0.59224287122065233</v>
      </c>
      <c r="MN27">
        <v>0.99057102328610247</v>
      </c>
      <c r="MO27">
        <v>0.26767045273348067</v>
      </c>
      <c r="MP27">
        <v>2.215553747709869</v>
      </c>
      <c r="MQ27">
        <v>0.75789249976831574</v>
      </c>
      <c r="MR27">
        <v>1.0411815222097878</v>
      </c>
      <c r="MS27">
        <v>0.33545648621262358</v>
      </c>
      <c r="MT27">
        <v>1.0034493392666106</v>
      </c>
      <c r="MU27">
        <v>1.3265907689888519</v>
      </c>
      <c r="MV27">
        <v>0.13422472161634702</v>
      </c>
      <c r="MW27">
        <v>2.4833625311084493</v>
      </c>
      <c r="MX27">
        <v>3.667058001277272</v>
      </c>
      <c r="MZ27">
        <v>0.22882679595414379</v>
      </c>
      <c r="NA27">
        <v>0.79401421080716827</v>
      </c>
      <c r="NB27">
        <v>0.17739343192386975</v>
      </c>
      <c r="NC27">
        <v>0.47260603458635436</v>
      </c>
      <c r="ND27">
        <v>0.14875837995580485</v>
      </c>
      <c r="NE27">
        <v>1.6861394065838857</v>
      </c>
      <c r="NF27">
        <v>1.718564805154434</v>
      </c>
      <c r="NG27">
        <v>2.0748691512060007</v>
      </c>
      <c r="NH27">
        <v>0.44762136156260063</v>
      </c>
      <c r="NI27">
        <v>6.4285931260427961E-2</v>
      </c>
      <c r="NJ27">
        <v>6.8534344559913904E-2</v>
      </c>
      <c r="NK27">
        <v>1</v>
      </c>
      <c r="OQ27" t="s">
        <v>264</v>
      </c>
      <c r="OS27" t="s">
        <v>26</v>
      </c>
      <c r="OT27" t="s">
        <v>296</v>
      </c>
      <c r="OU27">
        <v>0.88287719492285033</v>
      </c>
      <c r="OV27">
        <v>0.89282125955203484</v>
      </c>
      <c r="OW27">
        <v>0.95363289236813964</v>
      </c>
      <c r="OX27">
        <v>0.9639095131006099</v>
      </c>
      <c r="OY27">
        <v>1.0691510279054308</v>
      </c>
      <c r="OZ27">
        <v>1.1152033069123359</v>
      </c>
      <c r="PA27">
        <v>1.1507674081796542</v>
      </c>
      <c r="PB27">
        <v>1.1128683552245007</v>
      </c>
      <c r="PC27">
        <v>1.1079639170493663</v>
      </c>
      <c r="PD27">
        <v>1.1789258169472361</v>
      </c>
      <c r="PE27">
        <v>1.2163927519490723</v>
      </c>
      <c r="PF27">
        <v>1.2184056882786016</v>
      </c>
      <c r="PG27">
        <v>1.2395670898197946</v>
      </c>
      <c r="PH27">
        <v>1.1910795443321569</v>
      </c>
      <c r="PI27">
        <v>1.0858565004536942</v>
      </c>
      <c r="PJ27">
        <v>1.1474147055698531</v>
      </c>
      <c r="PK27">
        <v>1.2164486269257035</v>
      </c>
      <c r="PL27">
        <v>1.3550197233773931</v>
      </c>
      <c r="PM27">
        <v>1.3992131011585469</v>
      </c>
      <c r="PN27">
        <v>1.3189511344411802</v>
      </c>
      <c r="PO27">
        <v>1.3372452257800813</v>
      </c>
      <c r="PP27">
        <v>1.3583977304916544</v>
      </c>
      <c r="PQ27">
        <v>1.3727051894996241</v>
      </c>
      <c r="PR27">
        <v>1.4562509310817133</v>
      </c>
      <c r="PS27">
        <v>1.2490670679885612</v>
      </c>
      <c r="PT27">
        <v>1.0799799006562327</v>
      </c>
      <c r="PU27">
        <v>0.94425816603163715</v>
      </c>
      <c r="PX27" t="s">
        <v>266</v>
      </c>
      <c r="PY27" t="s">
        <v>267</v>
      </c>
      <c r="PZ27" t="s">
        <v>26</v>
      </c>
      <c r="QA27" t="s">
        <v>296</v>
      </c>
      <c r="QB27">
        <f t="shared" si="30"/>
        <v>0.88287719492285033</v>
      </c>
      <c r="QC27">
        <f t="shared" si="31"/>
        <v>0.89282125955203484</v>
      </c>
      <c r="QD27">
        <f t="shared" si="32"/>
        <v>0.95363289236813964</v>
      </c>
      <c r="QE27">
        <f t="shared" si="33"/>
        <v>0.9639095131006099</v>
      </c>
      <c r="QF27">
        <f t="shared" si="34"/>
        <v>1.0691510279054308</v>
      </c>
      <c r="QG27">
        <f t="shared" si="35"/>
        <v>1.1152033069123359</v>
      </c>
      <c r="QH27">
        <f t="shared" si="36"/>
        <v>1.1507674081796542</v>
      </c>
      <c r="QI27">
        <f t="shared" si="37"/>
        <v>1.1128683552245007</v>
      </c>
      <c r="QJ27">
        <f t="shared" si="38"/>
        <v>1.1079639170493663</v>
      </c>
      <c r="QK27">
        <f t="shared" si="39"/>
        <v>1.1789258169472361</v>
      </c>
      <c r="QL27">
        <f t="shared" si="40"/>
        <v>1.2163927519490723</v>
      </c>
      <c r="QM27">
        <f t="shared" si="41"/>
        <v>1.2184056882786016</v>
      </c>
      <c r="QN27">
        <f t="shared" si="42"/>
        <v>1.2395670898197946</v>
      </c>
      <c r="QO27">
        <f t="shared" si="43"/>
        <v>1.1910795443321569</v>
      </c>
      <c r="QP27">
        <f t="shared" si="44"/>
        <v>1.0858565004536942</v>
      </c>
      <c r="QQ27">
        <f t="shared" si="45"/>
        <v>1.1474147055698531</v>
      </c>
      <c r="QR27">
        <f t="shared" si="46"/>
        <v>1.2164486269257035</v>
      </c>
      <c r="QS27">
        <f t="shared" si="47"/>
        <v>1.3550197233773931</v>
      </c>
      <c r="QT27">
        <f t="shared" si="48"/>
        <v>1.3992131011585469</v>
      </c>
      <c r="QU27">
        <f t="shared" si="49"/>
        <v>1.3189511344411802</v>
      </c>
      <c r="QV27">
        <f t="shared" si="50"/>
        <v>1.3372452257800813</v>
      </c>
      <c r="QW27">
        <f t="shared" si="51"/>
        <v>1.3583977304916544</v>
      </c>
      <c r="QX27">
        <f t="shared" si="52"/>
        <v>1.3727051894996241</v>
      </c>
      <c r="QY27">
        <f t="shared" si="53"/>
        <v>1.4562509310817133</v>
      </c>
      <c r="QZ27">
        <f t="shared" si="54"/>
        <v>1.2490670679885612</v>
      </c>
      <c r="RA27">
        <f t="shared" si="55"/>
        <v>1.0799799006562327</v>
      </c>
      <c r="RB27">
        <f t="shared" si="56"/>
        <v>0.94425816603163715</v>
      </c>
      <c r="RG27" t="s">
        <v>266</v>
      </c>
      <c r="RH27" t="s">
        <v>267</v>
      </c>
      <c r="RI27" t="s">
        <v>26</v>
      </c>
      <c r="RJ27" t="s">
        <v>296</v>
      </c>
      <c r="RK27">
        <v>5656.5053560680972</v>
      </c>
      <c r="RL27">
        <v>6564.884502608129</v>
      </c>
      <c r="RM27">
        <v>7598.0280533499363</v>
      </c>
      <c r="RN27">
        <v>7846.67816401445</v>
      </c>
      <c r="RO27">
        <v>9600.1851296596851</v>
      </c>
      <c r="RP27">
        <v>10188.36978012384</v>
      </c>
      <c r="RQ27">
        <v>11176.458436251656</v>
      </c>
      <c r="RR27">
        <v>10401.982986191446</v>
      </c>
      <c r="RS27">
        <v>11091.283860637564</v>
      </c>
      <c r="RT27">
        <v>12959.324318661924</v>
      </c>
      <c r="RU27">
        <v>13749.115152099628</v>
      </c>
      <c r="RV27">
        <v>13427.832493794536</v>
      </c>
      <c r="RW27">
        <v>13472.137641527637</v>
      </c>
      <c r="RX27">
        <v>13245.189463412058</v>
      </c>
      <c r="RY27">
        <v>12042.953731099451</v>
      </c>
      <c r="RZ27">
        <v>12538.178827836149</v>
      </c>
      <c r="SA27">
        <v>14110.313391107757</v>
      </c>
      <c r="SB27">
        <v>18477.578411926999</v>
      </c>
      <c r="SC27">
        <v>21955.104091159461</v>
      </c>
      <c r="SD27">
        <v>22551.735744099024</v>
      </c>
      <c r="SE27">
        <v>24801.15780650351</v>
      </c>
      <c r="SF27">
        <v>28827.326355522353</v>
      </c>
      <c r="SG27">
        <v>31997.282010881332</v>
      </c>
      <c r="SH27">
        <v>29710.970295028441</v>
      </c>
      <c r="SI27">
        <v>26917.758978725371</v>
      </c>
      <c r="SJ27">
        <v>25916.293528935083</v>
      </c>
      <c r="SK27">
        <v>22242.681934770993</v>
      </c>
    </row>
    <row r="28" spans="1:505" x14ac:dyDescent="0.45">
      <c r="A28">
        <v>2012</v>
      </c>
      <c r="B28">
        <f t="shared" si="23"/>
        <v>51.611610305207208</v>
      </c>
      <c r="C28">
        <v>44.159887655879672</v>
      </c>
      <c r="D28">
        <v>160.73412199718524</v>
      </c>
      <c r="E28">
        <v>23.523344525190133</v>
      </c>
      <c r="F28">
        <v>97.072887278715498</v>
      </c>
      <c r="G28">
        <v>3.6353922518980246</v>
      </c>
      <c r="H28">
        <v>34.063079450064897</v>
      </c>
      <c r="I28">
        <v>18.448708805647815</v>
      </c>
      <c r="J28">
        <v>27.13062302280747</v>
      </c>
      <c r="K28">
        <v>20.211986004403698</v>
      </c>
      <c r="L28">
        <v>79.5834872654398</v>
      </c>
      <c r="M28">
        <v>23.58907405723096</v>
      </c>
      <c r="N28">
        <v>25.254424317610862</v>
      </c>
      <c r="O28">
        <v>25.154203434797786</v>
      </c>
      <c r="P28">
        <v>3.7104247970317035</v>
      </c>
      <c r="Q28">
        <v>26.525237573902089</v>
      </c>
      <c r="R28">
        <v>111.54110920048328</v>
      </c>
      <c r="S28">
        <v>47.87306812721085</v>
      </c>
      <c r="T28">
        <v>103.49977913327683</v>
      </c>
      <c r="U28">
        <v>24.20687656588683</v>
      </c>
      <c r="V28">
        <v>13.506025584638062</v>
      </c>
      <c r="W28">
        <v>41.671915362662354</v>
      </c>
      <c r="X28">
        <v>23.800006388311221</v>
      </c>
      <c r="Y28">
        <v>12.536808975270295</v>
      </c>
      <c r="Z28">
        <v>13.457431283722308</v>
      </c>
      <c r="AA28">
        <v>6.9189146045846517</v>
      </c>
      <c r="AB28">
        <v>70.73340864343119</v>
      </c>
      <c r="AC28">
        <v>122.49914080003801</v>
      </c>
      <c r="AD28">
        <v>19.074202320855274</v>
      </c>
      <c r="AE28">
        <v>134.54946260455284</v>
      </c>
      <c r="AF28">
        <v>4.5825031633693483</v>
      </c>
      <c r="AG28">
        <v>11.890189633965486</v>
      </c>
      <c r="AH28">
        <v>51.926705780725982</v>
      </c>
      <c r="AI28">
        <v>76.90517817871708</v>
      </c>
      <c r="AJ28">
        <v>25.12716958762234</v>
      </c>
      <c r="AK28">
        <v>22.119057012413794</v>
      </c>
      <c r="AL28">
        <v>191.59280206890003</v>
      </c>
      <c r="AM28">
        <v>16.340480161261464</v>
      </c>
      <c r="AN28">
        <v>50.722641001154209</v>
      </c>
      <c r="AO28">
        <v>4.8826099492530597</v>
      </c>
      <c r="AP28">
        <v>208.87165670287703</v>
      </c>
      <c r="AQ28">
        <v>35.691692175799972</v>
      </c>
      <c r="AR28">
        <v>36.889756117621829</v>
      </c>
      <c r="AS28">
        <v>24.494816782080861</v>
      </c>
      <c r="AT28">
        <v>168.33101564545905</v>
      </c>
      <c r="AU28">
        <v>19.112533287997415</v>
      </c>
      <c r="AV28">
        <v>37.075180432875761</v>
      </c>
      <c r="AW28">
        <v>64.086428303076431</v>
      </c>
      <c r="AX28">
        <v>39.440126771899202</v>
      </c>
      <c r="AY28">
        <v>16.37724706610943</v>
      </c>
      <c r="AZ28">
        <v>27.962290782576037</v>
      </c>
      <c r="BA28">
        <v>9.5213835626925452</v>
      </c>
      <c r="BB28">
        <v>12.225683238445546</v>
      </c>
      <c r="BC28">
        <v>13.491375552517926</v>
      </c>
      <c r="BD28">
        <v>88.712439590211162</v>
      </c>
      <c r="BE28">
        <v>11.674135174509185</v>
      </c>
      <c r="BF28">
        <v>94.885886711166478</v>
      </c>
      <c r="BG28">
        <v>93.79906731679084</v>
      </c>
      <c r="BH28">
        <v>5.3541514016365195</v>
      </c>
      <c r="BI28">
        <v>44.956497492706511</v>
      </c>
      <c r="BJ28">
        <v>14.728066902452738</v>
      </c>
      <c r="BK28">
        <v>9.8297755760174041</v>
      </c>
      <c r="BL28">
        <v>12.715585388460912</v>
      </c>
      <c r="BM28">
        <v>42.392027814744566</v>
      </c>
      <c r="BN28">
        <v>375.98009793477701</v>
      </c>
      <c r="BO28">
        <v>16.657788695732496</v>
      </c>
      <c r="BP28">
        <v>23.135662077545032</v>
      </c>
      <c r="BQ28">
        <v>104.40249359890177</v>
      </c>
      <c r="BR28">
        <v>18.832075209573954</v>
      </c>
      <c r="BS28">
        <v>136.76925622783585</v>
      </c>
      <c r="BT28">
        <v>64.455606231839056</v>
      </c>
      <c r="BU28">
        <v>92.502079122056728</v>
      </c>
      <c r="BV28">
        <v>12.177449813195912</v>
      </c>
      <c r="BW28">
        <v>81.554127311412174</v>
      </c>
      <c r="BX28">
        <v>36.283217573544768</v>
      </c>
      <c r="BY28">
        <v>14.223811580099637</v>
      </c>
      <c r="BZ28">
        <v>41.849264812815491</v>
      </c>
      <c r="CA28">
        <v>41.586983882347916</v>
      </c>
      <c r="CC28">
        <v>19.461274926435649</v>
      </c>
      <c r="CD28">
        <v>81.305314264446466</v>
      </c>
      <c r="CE28">
        <v>13.068581080478674</v>
      </c>
      <c r="CF28">
        <v>26.22153984030729</v>
      </c>
      <c r="CG28">
        <v>6.6794217541313516</v>
      </c>
      <c r="CH28">
        <v>169.98952485679877</v>
      </c>
      <c r="CI28">
        <v>28.138027590619519</v>
      </c>
      <c r="CJ28">
        <v>121.09699909999286</v>
      </c>
      <c r="CK28">
        <v>53.635821641450526</v>
      </c>
      <c r="CL28">
        <v>7.0768796421431288</v>
      </c>
      <c r="CM28">
        <v>7.3652197289151466</v>
      </c>
      <c r="CR28">
        <f t="shared" si="65"/>
        <v>44.159887655879672</v>
      </c>
      <c r="CS28">
        <f t="shared" si="0"/>
        <v>160.73412199718524</v>
      </c>
      <c r="CT28">
        <f t="shared" si="1"/>
        <v>23.523344525190133</v>
      </c>
      <c r="CU28">
        <f t="shared" si="100"/>
        <v>97.072887278715498</v>
      </c>
      <c r="CV28">
        <f t="shared" si="66"/>
        <v>3.6353922518980246</v>
      </c>
      <c r="CW28">
        <f t="shared" si="2"/>
        <v>34.063079450064897</v>
      </c>
      <c r="CX28">
        <f>GO28*KF28</f>
        <v>18.448708805647815</v>
      </c>
      <c r="CY28">
        <f t="shared" si="3"/>
        <v>27.13062302280747</v>
      </c>
      <c r="CZ28">
        <f t="shared" si="104"/>
        <v>20.211986004403698</v>
      </c>
      <c r="DA28">
        <f t="shared" si="4"/>
        <v>79.5834872654398</v>
      </c>
      <c r="DB28">
        <f t="shared" si="24"/>
        <v>23.58907405723096</v>
      </c>
      <c r="DC28">
        <f t="shared" si="78"/>
        <v>25.254424317610862</v>
      </c>
      <c r="DD28">
        <f t="shared" si="74"/>
        <v>25.154203434797786</v>
      </c>
      <c r="DE28">
        <f t="shared" si="85"/>
        <v>3.7104247970317035</v>
      </c>
      <c r="DF28">
        <f t="shared" si="92"/>
        <v>26.525237573902089</v>
      </c>
      <c r="DG28">
        <f t="shared" si="107"/>
        <v>111.54110920048328</v>
      </c>
      <c r="DH28">
        <f t="shared" si="79"/>
        <v>47.87306812721085</v>
      </c>
      <c r="DI28">
        <f t="shared" si="5"/>
        <v>103.49977913327683</v>
      </c>
      <c r="DJ28">
        <f t="shared" si="76"/>
        <v>24.20687656588683</v>
      </c>
      <c r="DK28">
        <f t="shared" si="81"/>
        <v>13.506025584638062</v>
      </c>
      <c r="DL28">
        <f t="shared" si="86"/>
        <v>41.671915362662354</v>
      </c>
      <c r="DM28">
        <f t="shared" si="25"/>
        <v>23.800006388311221</v>
      </c>
      <c r="DN28">
        <f t="shared" si="6"/>
        <v>12.536808975270295</v>
      </c>
      <c r="DO28">
        <f t="shared" si="7"/>
        <v>13.457431283722308</v>
      </c>
      <c r="DP28">
        <f t="shared" si="87"/>
        <v>6.9189146045846517</v>
      </c>
      <c r="DQ28">
        <f t="shared" si="62"/>
        <v>70.73340864343119</v>
      </c>
      <c r="DR28">
        <f t="shared" si="8"/>
        <v>122.49914080003801</v>
      </c>
      <c r="DS28">
        <f t="shared" si="72"/>
        <v>19.074202320855274</v>
      </c>
      <c r="DT28">
        <f t="shared" si="77"/>
        <v>134.54946260455284</v>
      </c>
      <c r="DU28">
        <f t="shared" si="26"/>
        <v>4.5825031633693483</v>
      </c>
      <c r="DV28">
        <f t="shared" si="105"/>
        <v>11.890189633965486</v>
      </c>
      <c r="DW28">
        <f t="shared" si="9"/>
        <v>51.926705780725982</v>
      </c>
      <c r="DX28">
        <f t="shared" si="27"/>
        <v>76.90517817871708</v>
      </c>
      <c r="DY28">
        <f t="shared" si="10"/>
        <v>25.12716958762234</v>
      </c>
      <c r="DZ28">
        <f t="shared" si="88"/>
        <v>22.119057012413794</v>
      </c>
      <c r="EA28">
        <f t="shared" si="11"/>
        <v>191.59280206890003</v>
      </c>
      <c r="EB28">
        <f t="shared" si="63"/>
        <v>16.340480161261464</v>
      </c>
      <c r="EC28">
        <f t="shared" si="111"/>
        <v>50.722641001154209</v>
      </c>
      <c r="ED28">
        <f t="shared" si="67"/>
        <v>4.8826099492530597</v>
      </c>
      <c r="EE28">
        <f t="shared" si="82"/>
        <v>208.87165670287703</v>
      </c>
      <c r="EF28">
        <f t="shared" si="101"/>
        <v>35.691692175799972</v>
      </c>
      <c r="EG28">
        <f>HX28*LO28</f>
        <v>36.889756117621829</v>
      </c>
      <c r="EH28">
        <f t="shared" si="102"/>
        <v>24.494816782080861</v>
      </c>
      <c r="EI28">
        <f t="shared" si="99"/>
        <v>168.33101564545905</v>
      </c>
      <c r="EJ28">
        <f t="shared" si="108"/>
        <v>19.112533287997415</v>
      </c>
      <c r="EK28">
        <f t="shared" si="12"/>
        <v>37.075180432875761</v>
      </c>
      <c r="EL28">
        <f t="shared" si="89"/>
        <v>64.086428303076431</v>
      </c>
      <c r="EM28">
        <f t="shared" si="90"/>
        <v>39.440126771899202</v>
      </c>
      <c r="EN28">
        <f t="shared" si="57"/>
        <v>16.37724706610943</v>
      </c>
      <c r="EO28">
        <f t="shared" si="106"/>
        <v>27.962290782576037</v>
      </c>
      <c r="EP28">
        <f t="shared" si="58"/>
        <v>9.5213835626925452</v>
      </c>
      <c r="EQ28">
        <f>IH28*LY28</f>
        <v>12.225683238445546</v>
      </c>
      <c r="ER28">
        <f t="shared" si="13"/>
        <v>13.491375552517926</v>
      </c>
      <c r="ES28">
        <f t="shared" si="59"/>
        <v>88.712439590211162</v>
      </c>
      <c r="ET28">
        <f t="shared" si="83"/>
        <v>11.674135174509185</v>
      </c>
      <c r="EU28">
        <f t="shared" si="14"/>
        <v>94.885886711166478</v>
      </c>
      <c r="EV28">
        <f t="shared" si="93"/>
        <v>93.79906731679084</v>
      </c>
      <c r="EW28">
        <f t="shared" si="64"/>
        <v>5.3541514016365195</v>
      </c>
      <c r="EX28">
        <f t="shared" si="75"/>
        <v>44.956497492706511</v>
      </c>
      <c r="EY28">
        <f t="shared" si="73"/>
        <v>14.728066902452738</v>
      </c>
      <c r="EZ28">
        <f t="shared" si="60"/>
        <v>9.8297755760174041</v>
      </c>
      <c r="FA28">
        <f t="shared" si="68"/>
        <v>12.715585388460912</v>
      </c>
      <c r="FB28">
        <f t="shared" si="69"/>
        <v>42.392027814744566</v>
      </c>
      <c r="FC28">
        <f t="shared" si="109"/>
        <v>375.98009793477701</v>
      </c>
      <c r="FD28">
        <f t="shared" si="95"/>
        <v>16.657788695732496</v>
      </c>
      <c r="FE28">
        <f t="shared" si="84"/>
        <v>23.135662077545032</v>
      </c>
      <c r="FF28">
        <f t="shared" si="96"/>
        <v>104.40249359890177</v>
      </c>
      <c r="FG28">
        <f t="shared" si="112"/>
        <v>18.832075209573954</v>
      </c>
      <c r="FH28">
        <f t="shared" si="15"/>
        <v>136.76925622783585</v>
      </c>
      <c r="FI28">
        <f t="shared" si="80"/>
        <v>64.455606231839056</v>
      </c>
      <c r="FJ28">
        <f>JA28*MR28</f>
        <v>92.502079122056728</v>
      </c>
      <c r="FK28">
        <f t="shared" si="16"/>
        <v>12.177449813195912</v>
      </c>
      <c r="FL28">
        <f t="shared" si="17"/>
        <v>81.554127311412174</v>
      </c>
      <c r="FM28">
        <f t="shared" si="18"/>
        <v>36.283217573544768</v>
      </c>
      <c r="FN28">
        <f t="shared" si="70"/>
        <v>14.223811580099637</v>
      </c>
      <c r="FO28">
        <f t="shared" si="19"/>
        <v>41.849264812815491</v>
      </c>
      <c r="FP28">
        <f t="shared" si="20"/>
        <v>41.586983882347916</v>
      </c>
      <c r="FR28">
        <f t="shared" si="28"/>
        <v>19.461274926435649</v>
      </c>
      <c r="FS28">
        <f t="shared" si="91"/>
        <v>81.305314264446466</v>
      </c>
      <c r="FT28">
        <f t="shared" si="97"/>
        <v>13.068581080478674</v>
      </c>
      <c r="FU28">
        <f t="shared" si="61"/>
        <v>26.22153984030729</v>
      </c>
      <c r="FV28">
        <f t="shared" si="98"/>
        <v>6.6794217541313516</v>
      </c>
      <c r="FW28">
        <f t="shared" si="110"/>
        <v>169.98952485679877</v>
      </c>
      <c r="FX28">
        <f t="shared" si="21"/>
        <v>28.138027590619519</v>
      </c>
      <c r="FY28">
        <f t="shared" si="22"/>
        <v>121.09699909999286</v>
      </c>
      <c r="FZ28">
        <f t="shared" si="71"/>
        <v>53.635821641450526</v>
      </c>
      <c r="GA28">
        <f t="shared" si="103"/>
        <v>7.0768796421431288</v>
      </c>
      <c r="GB28">
        <f t="shared" si="94"/>
        <v>7.3652197289151466</v>
      </c>
      <c r="GG28">
        <v>2012</v>
      </c>
      <c r="GH28">
        <f t="shared" si="29"/>
        <v>66.06671003563271</v>
      </c>
      <c r="GI28">
        <v>80.203661053202609</v>
      </c>
      <c r="GJ28">
        <v>55.944746740414999</v>
      </c>
      <c r="GK28">
        <v>11.464274415360904</v>
      </c>
      <c r="GL28">
        <v>96.688502875139918</v>
      </c>
      <c r="GM28">
        <v>100</v>
      </c>
      <c r="GN28">
        <v>17.934066692855097</v>
      </c>
      <c r="GO28">
        <v>61.823634745458001</v>
      </c>
      <c r="GP28">
        <v>51.993907223770798</v>
      </c>
      <c r="GQ28">
        <v>64.530530714348799</v>
      </c>
      <c r="GR28">
        <v>35.709799042769802</v>
      </c>
      <c r="GS28">
        <v>36.007072753170903</v>
      </c>
      <c r="GT28">
        <v>93.861968509482594</v>
      </c>
      <c r="GU28">
        <v>75.146045508203301</v>
      </c>
      <c r="GV28">
        <v>69.230178936313195</v>
      </c>
      <c r="GW28">
        <v>47.206267395381197</v>
      </c>
      <c r="GX28">
        <v>90.753933663460217</v>
      </c>
      <c r="GY28">
        <v>57.156210771088801</v>
      </c>
      <c r="GZ28">
        <v>41.670075027885702</v>
      </c>
      <c r="HA28">
        <v>100</v>
      </c>
      <c r="HB28">
        <v>100</v>
      </c>
      <c r="HC28">
        <v>56.343599937614698</v>
      </c>
      <c r="HD28">
        <v>11.823677974145099</v>
      </c>
      <c r="HE28">
        <v>7.2313384116798005</v>
      </c>
      <c r="HF28">
        <v>7.193866025685594</v>
      </c>
      <c r="HG28">
        <v>100</v>
      </c>
      <c r="HH28">
        <v>74.908972130680297</v>
      </c>
      <c r="HI28">
        <v>78.6088409655313</v>
      </c>
      <c r="HJ28">
        <v>35.008201955752796</v>
      </c>
      <c r="HK28">
        <v>71.489608789240293</v>
      </c>
      <c r="HL28">
        <v>74.599346614919995</v>
      </c>
      <c r="HM28">
        <v>75.945087770334197</v>
      </c>
      <c r="HN28">
        <v>24.845361410096501</v>
      </c>
      <c r="HO28">
        <v>55.621103701796699</v>
      </c>
      <c r="HP28">
        <v>17.001392620068202</v>
      </c>
      <c r="HQ28">
        <v>100</v>
      </c>
      <c r="HR28">
        <v>92.855633116210768</v>
      </c>
      <c r="HS28">
        <v>99.441057358150985</v>
      </c>
      <c r="HT28">
        <v>96.455160387495454</v>
      </c>
      <c r="HU28">
        <v>99.576924991445566</v>
      </c>
      <c r="HV28">
        <v>95.976038327523412</v>
      </c>
      <c r="HW28">
        <v>60.822930489008399</v>
      </c>
      <c r="HX28">
        <v>98.881438700127845</v>
      </c>
      <c r="HY28">
        <v>40.233577070451602</v>
      </c>
      <c r="HZ28">
        <v>37.144684619103998</v>
      </c>
      <c r="IA28">
        <v>95.815972627543644</v>
      </c>
      <c r="IB28">
        <v>81.017941295249798</v>
      </c>
      <c r="IC28">
        <v>68.834764409369299</v>
      </c>
      <c r="ID28">
        <v>99.991159572292659</v>
      </c>
      <c r="IE28">
        <v>39.282784333509198</v>
      </c>
      <c r="IF28">
        <v>100</v>
      </c>
      <c r="IG28">
        <v>77.212602680663394</v>
      </c>
      <c r="IH28">
        <v>50.089495539955301</v>
      </c>
      <c r="II28">
        <v>6.4234657865156066</v>
      </c>
      <c r="IJ28">
        <v>52.281012802758198</v>
      </c>
      <c r="IK28">
        <v>99.80506377118995</v>
      </c>
      <c r="IL28">
        <v>22.006931784363204</v>
      </c>
      <c r="IM28">
        <v>99.819906948793744</v>
      </c>
      <c r="IN28">
        <v>100</v>
      </c>
      <c r="IO28">
        <v>100</v>
      </c>
      <c r="IP28">
        <v>54.3115054685423</v>
      </c>
      <c r="IQ28">
        <v>89.683859030007298</v>
      </c>
      <c r="IR28">
        <v>22.786032191595396</v>
      </c>
      <c r="IS28">
        <v>48.5277368811755</v>
      </c>
      <c r="IT28">
        <v>100</v>
      </c>
      <c r="IU28">
        <v>45.848094642736797</v>
      </c>
      <c r="IV28">
        <v>35.961513250498797</v>
      </c>
      <c r="IW28">
        <v>97.192697193418468</v>
      </c>
      <c r="IX28">
        <v>78.383691140796401</v>
      </c>
      <c r="IY28">
        <v>59.188492891534402</v>
      </c>
      <c r="IZ28">
        <v>87.8917347277728</v>
      </c>
      <c r="JA28">
        <v>96.900625495946429</v>
      </c>
      <c r="JB28">
        <v>38.002436364234597</v>
      </c>
      <c r="JC28">
        <v>78.865448097188306</v>
      </c>
      <c r="JD28">
        <v>29.923274852694306</v>
      </c>
      <c r="JE28">
        <v>100</v>
      </c>
      <c r="JF28">
        <v>17.253969218078595</v>
      </c>
      <c r="JG28">
        <v>11.779217219135802</v>
      </c>
      <c r="JH28">
        <v>88.832432635590706</v>
      </c>
      <c r="JI28">
        <v>78.230539912940301</v>
      </c>
      <c r="JJ28">
        <v>100</v>
      </c>
      <c r="JK28">
        <v>74.401409269354602</v>
      </c>
      <c r="JL28">
        <v>52.700599235799999</v>
      </c>
      <c r="JM28">
        <v>40.809702498796199</v>
      </c>
      <c r="JN28">
        <v>95.084617643158467</v>
      </c>
      <c r="JO28">
        <v>15.956633089253401</v>
      </c>
      <c r="JP28">
        <v>55.442572350455698</v>
      </c>
      <c r="JQ28">
        <v>99.05373919487927</v>
      </c>
      <c r="JR28">
        <v>95.010797688153517</v>
      </c>
      <c r="JS28">
        <v>100</v>
      </c>
      <c r="JY28">
        <v>2012</v>
      </c>
      <c r="JZ28">
        <v>0.55059690637546432</v>
      </c>
      <c r="KA28">
        <v>2.8730869538653114</v>
      </c>
      <c r="KB28">
        <v>2.051882541617406</v>
      </c>
      <c r="KC28">
        <v>1.0039754923506465</v>
      </c>
      <c r="KD28">
        <v>3.6353922518980245E-2</v>
      </c>
      <c r="KE28">
        <v>1.899350550739034</v>
      </c>
      <c r="KF28">
        <v>0.29840867301971741</v>
      </c>
      <c r="KG28">
        <v>0.52180388956042478</v>
      </c>
      <c r="KH28">
        <v>0.31321586512087102</v>
      </c>
      <c r="KI28">
        <v>2.2286176175374792</v>
      </c>
      <c r="KJ28">
        <v>0.65512334809703821</v>
      </c>
      <c r="KK28">
        <v>0.26905918039700483</v>
      </c>
      <c r="KL28">
        <v>0.33473755358226848</v>
      </c>
      <c r="KM28">
        <v>5.359548182657492E-2</v>
      </c>
      <c r="KN28">
        <v>0.56190076100991193</v>
      </c>
      <c r="KO28">
        <v>1.2290498571015935</v>
      </c>
      <c r="KP28">
        <v>0.83758295872591992</v>
      </c>
      <c r="KQ28">
        <v>2.4837915233897361</v>
      </c>
      <c r="KR28">
        <v>0.24206876565886828</v>
      </c>
      <c r="KS28">
        <v>0.13506025584638062</v>
      </c>
      <c r="KT28">
        <v>0.73960335173476188</v>
      </c>
      <c r="KU28">
        <v>2.0129105715120814</v>
      </c>
      <c r="KV28">
        <v>1.7336775381748539</v>
      </c>
      <c r="KW28">
        <v>1.8706813882372488</v>
      </c>
      <c r="KX28">
        <v>6.9189146045846514E-2</v>
      </c>
      <c r="KY28">
        <v>0.94425816603163715</v>
      </c>
      <c r="KZ28">
        <v>1.5583379591330178</v>
      </c>
      <c r="LA28">
        <v>0.54484952826092992</v>
      </c>
      <c r="LB28">
        <v>1.8820841921407119</v>
      </c>
      <c r="LC28">
        <v>6.1428194365080936E-2</v>
      </c>
      <c r="LD28">
        <v>0.15656298495463788</v>
      </c>
      <c r="LE28">
        <v>2.0899959925567568</v>
      </c>
      <c r="LF28">
        <v>1.3826618506355324</v>
      </c>
      <c r="LG28">
        <v>1.477947727526896</v>
      </c>
      <c r="LH28">
        <v>0.22119057012413793</v>
      </c>
      <c r="LI28">
        <v>2.0633406465401793</v>
      </c>
      <c r="LJ28">
        <v>0.16432327446407696</v>
      </c>
      <c r="LK28">
        <v>0.52586757201359591</v>
      </c>
      <c r="LL28">
        <v>4.9033548180690598E-2</v>
      </c>
      <c r="LM28">
        <v>2.1762896275223533</v>
      </c>
      <c r="LN28">
        <v>0.58681309645627788</v>
      </c>
      <c r="LO28">
        <v>0.37307058435400914</v>
      </c>
      <c r="LP28">
        <v>0.60881528727084966</v>
      </c>
      <c r="LQ28">
        <v>4.5317659140625519</v>
      </c>
      <c r="LR28">
        <v>0.19947126521683139</v>
      </c>
      <c r="LS28">
        <v>0.45761691595895354</v>
      </c>
      <c r="LT28">
        <v>0.93101834302716724</v>
      </c>
      <c r="LU28">
        <v>0.39443613756058465</v>
      </c>
      <c r="LV28">
        <v>0.41690647300016426</v>
      </c>
      <c r="LW28">
        <v>0.27962290782576038</v>
      </c>
      <c r="LX28">
        <v>0.12331385333649705</v>
      </c>
      <c r="LY28">
        <v>0.24407678908831063</v>
      </c>
      <c r="LZ28">
        <v>2.1003265216792397</v>
      </c>
      <c r="MA28">
        <v>1.6968385812436086</v>
      </c>
      <c r="MB28">
        <v>0.11696936741880104</v>
      </c>
      <c r="MC28">
        <v>4.3116363353562379</v>
      </c>
      <c r="MD28">
        <v>0.9396829769126962</v>
      </c>
      <c r="ME28">
        <v>5.3541514016365192E-2</v>
      </c>
      <c r="MF28">
        <v>0.4495649749270651</v>
      </c>
      <c r="MG28">
        <v>0.2711776588661009</v>
      </c>
      <c r="MH28">
        <v>0.10960473470179805</v>
      </c>
      <c r="MI28">
        <v>0.55804298359374049</v>
      </c>
      <c r="MJ28">
        <v>0.8735628434217988</v>
      </c>
      <c r="MK28">
        <v>3.7598009793477698</v>
      </c>
      <c r="ML28">
        <v>0.36332564800206812</v>
      </c>
      <c r="MM28">
        <v>0.64334506494172994</v>
      </c>
      <c r="MN28">
        <v>1.074180433444865</v>
      </c>
      <c r="MO28">
        <v>0.24025501906700097</v>
      </c>
      <c r="MP28">
        <v>2.3107406447816086</v>
      </c>
      <c r="MQ28">
        <v>0.73335230475854762</v>
      </c>
      <c r="MR28">
        <v>0.95460765757313193</v>
      </c>
      <c r="MS28">
        <v>0.32043866073430305</v>
      </c>
      <c r="MT28">
        <v>1.0340919791758556</v>
      </c>
      <c r="MU28">
        <v>1.2125416670521212</v>
      </c>
      <c r="MV28">
        <v>0.14223811580099638</v>
      </c>
      <c r="MW28">
        <v>2.4254862335656719</v>
      </c>
      <c r="MX28">
        <v>3.5305388387598646</v>
      </c>
      <c r="MZ28">
        <v>0.2487682553142716</v>
      </c>
      <c r="NA28">
        <v>0.8130531426444646</v>
      </c>
      <c r="NB28">
        <v>0.17564964439271083</v>
      </c>
      <c r="NC28">
        <v>0.4975567682443876</v>
      </c>
      <c r="ND28">
        <v>0.16367239516946688</v>
      </c>
      <c r="NE28">
        <v>1.7877710303758041</v>
      </c>
      <c r="NF28">
        <v>1.7634063171866838</v>
      </c>
      <c r="NG28">
        <v>2.184187961816269</v>
      </c>
      <c r="NH28">
        <v>0.54148204880915096</v>
      </c>
      <c r="NI28">
        <v>7.4485003961034149E-2</v>
      </c>
      <c r="NJ28">
        <v>7.3652197289151469E-2</v>
      </c>
      <c r="NK28">
        <v>1</v>
      </c>
      <c r="OQ28" t="s">
        <v>265</v>
      </c>
      <c r="OS28" t="s">
        <v>297</v>
      </c>
      <c r="OT28" t="s">
        <v>298</v>
      </c>
      <c r="OU28">
        <v>1.1604725238022469</v>
      </c>
      <c r="OV28">
        <v>1.2336970431726646</v>
      </c>
      <c r="OW28">
        <v>1.3316353072666538</v>
      </c>
      <c r="OX28">
        <v>1.4861270360602648</v>
      </c>
      <c r="OY28">
        <v>1.5018548069062436</v>
      </c>
      <c r="OZ28">
        <v>1.6928691549217871</v>
      </c>
      <c r="PA28">
        <v>1.8509162958125294</v>
      </c>
      <c r="PB28">
        <v>2.1820383571034472</v>
      </c>
      <c r="PC28">
        <v>2.2478954381469394</v>
      </c>
      <c r="PD28">
        <v>2.1375960382740953</v>
      </c>
      <c r="PE28">
        <v>2.195677538537625</v>
      </c>
      <c r="PF28">
        <v>2.4798542959345475</v>
      </c>
      <c r="PG28">
        <v>2.3746751900872143</v>
      </c>
      <c r="PH28">
        <v>2.2563792615255873</v>
      </c>
      <c r="PI28">
        <v>2.3223572404395609</v>
      </c>
      <c r="PJ28">
        <v>2.3089095826952342</v>
      </c>
      <c r="PK28">
        <v>2.1264437712074109</v>
      </c>
      <c r="PL28">
        <v>1.7583112646322008</v>
      </c>
      <c r="PM28">
        <v>1.5886840929121095</v>
      </c>
      <c r="PN28">
        <v>1.5586258836721059</v>
      </c>
      <c r="PO28">
        <v>1.5218118902389972</v>
      </c>
      <c r="PP28">
        <v>1.4416475495968297</v>
      </c>
      <c r="PQ28">
        <v>1.3520433961226486</v>
      </c>
      <c r="PR28">
        <v>1.5045967893788084</v>
      </c>
      <c r="PS28">
        <v>1.5104203468688739</v>
      </c>
      <c r="PT28">
        <v>1.4644524914757084</v>
      </c>
      <c r="PU28">
        <v>1.5583379591330178</v>
      </c>
      <c r="PX28" t="s">
        <v>266</v>
      </c>
      <c r="PY28" t="s">
        <v>267</v>
      </c>
      <c r="PZ28" t="s">
        <v>297</v>
      </c>
      <c r="QA28" t="s">
        <v>298</v>
      </c>
      <c r="QB28">
        <f t="shared" si="30"/>
        <v>1.1604725238022469</v>
      </c>
      <c r="QC28">
        <f t="shared" si="31"/>
        <v>1.2336970431726646</v>
      </c>
      <c r="QD28">
        <f t="shared" si="32"/>
        <v>1.3316353072666538</v>
      </c>
      <c r="QE28">
        <f t="shared" si="33"/>
        <v>1.4861270360602648</v>
      </c>
      <c r="QF28">
        <f t="shared" si="34"/>
        <v>1.5018548069062436</v>
      </c>
      <c r="QG28">
        <f t="shared" si="35"/>
        <v>1.6928691549217871</v>
      </c>
      <c r="QH28">
        <f t="shared" si="36"/>
        <v>1.8509162958125294</v>
      </c>
      <c r="QI28">
        <f t="shared" si="37"/>
        <v>2.1820383571034472</v>
      </c>
      <c r="QJ28">
        <f t="shared" si="38"/>
        <v>2.2478954381469394</v>
      </c>
      <c r="QK28">
        <f t="shared" si="39"/>
        <v>2.1375960382740953</v>
      </c>
      <c r="QL28">
        <f t="shared" si="40"/>
        <v>2.195677538537625</v>
      </c>
      <c r="QM28">
        <f t="shared" si="41"/>
        <v>2.4798542959345475</v>
      </c>
      <c r="QN28">
        <f t="shared" si="42"/>
        <v>2.3746751900872143</v>
      </c>
      <c r="QO28">
        <f t="shared" si="43"/>
        <v>2.2563792615255873</v>
      </c>
      <c r="QP28">
        <f t="shared" si="44"/>
        <v>2.3223572404395609</v>
      </c>
      <c r="QQ28">
        <f t="shared" si="45"/>
        <v>2.3089095826952342</v>
      </c>
      <c r="QR28">
        <f t="shared" si="46"/>
        <v>2.1264437712074109</v>
      </c>
      <c r="QS28">
        <f t="shared" si="47"/>
        <v>1.7583112646322008</v>
      </c>
      <c r="QT28">
        <f t="shared" si="48"/>
        <v>1.5886840929121095</v>
      </c>
      <c r="QU28">
        <f t="shared" si="49"/>
        <v>1.5586258836721059</v>
      </c>
      <c r="QV28">
        <f t="shared" si="50"/>
        <v>1.5218118902389972</v>
      </c>
      <c r="QW28">
        <f t="shared" si="51"/>
        <v>1.4416475495968297</v>
      </c>
      <c r="QX28">
        <f t="shared" si="52"/>
        <v>1.3520433961226486</v>
      </c>
      <c r="QY28">
        <f t="shared" si="53"/>
        <v>1.5045967893788084</v>
      </c>
      <c r="QZ28">
        <f t="shared" si="54"/>
        <v>1.5104203468688739</v>
      </c>
      <c r="RA28">
        <f t="shared" si="55"/>
        <v>1.4644524914757084</v>
      </c>
      <c r="RB28">
        <f t="shared" si="56"/>
        <v>1.5583379591330178</v>
      </c>
      <c r="RG28" t="s">
        <v>266</v>
      </c>
      <c r="RH28" t="s">
        <v>267</v>
      </c>
      <c r="RI28" t="s">
        <v>297</v>
      </c>
      <c r="RJ28" t="s">
        <v>298</v>
      </c>
      <c r="RK28">
        <v>7435.0306975942249</v>
      </c>
      <c r="RL28">
        <v>9071.3326021171797</v>
      </c>
      <c r="RM28">
        <v>10609.745639454548</v>
      </c>
      <c r="RN28">
        <v>12097.775158681765</v>
      </c>
      <c r="RO28">
        <v>13485.544892956465</v>
      </c>
      <c r="RP28">
        <v>15465.858855334902</v>
      </c>
      <c r="RQ28">
        <v>17976.429382765476</v>
      </c>
      <c r="RR28">
        <v>20395.517366677559</v>
      </c>
      <c r="RS28">
        <v>22502.579740969206</v>
      </c>
      <c r="RT28">
        <v>23497.492313819341</v>
      </c>
      <c r="RU28">
        <v>24818.154552351698</v>
      </c>
      <c r="RV28">
        <v>27330.033350280693</v>
      </c>
      <c r="RW28">
        <v>25808.970952452983</v>
      </c>
      <c r="RX28">
        <v>25091.666599796648</v>
      </c>
      <c r="RY28">
        <v>25756.663778327784</v>
      </c>
      <c r="RZ28">
        <v>25230.216332951622</v>
      </c>
      <c r="SA28">
        <v>24665.889998277908</v>
      </c>
      <c r="SB28">
        <v>23977.019451669821</v>
      </c>
      <c r="SC28">
        <v>24928.100372255118</v>
      </c>
      <c r="SD28">
        <v>26649.75080170697</v>
      </c>
      <c r="SE28">
        <v>28224.215060938866</v>
      </c>
      <c r="SF28">
        <v>30594.017841023058</v>
      </c>
      <c r="SG28">
        <v>31515.662771301828</v>
      </c>
      <c r="SH28">
        <v>30697.340383517017</v>
      </c>
      <c r="SI28">
        <v>32549.998231120971</v>
      </c>
      <c r="SJ28">
        <v>35142.487934454257</v>
      </c>
      <c r="SK28">
        <v>36707.774228255439</v>
      </c>
    </row>
    <row r="29" spans="1:505" x14ac:dyDescent="0.45">
      <c r="OS29" t="s">
        <v>28</v>
      </c>
      <c r="OT29" t="s">
        <v>299</v>
      </c>
      <c r="OU29" t="e">
        <v>#VALUE!</v>
      </c>
      <c r="OV29" t="e">
        <v>#VALUE!</v>
      </c>
      <c r="OW29" t="e">
        <v>#VALUE!</v>
      </c>
      <c r="OX29" t="e">
        <v>#VALUE!</v>
      </c>
      <c r="OY29" t="e">
        <v>#VALUE!</v>
      </c>
      <c r="OZ29">
        <v>0.36562953528048603</v>
      </c>
      <c r="PA29">
        <v>0.38344217772543143</v>
      </c>
      <c r="PB29">
        <v>0.41323730481496129</v>
      </c>
      <c r="PC29">
        <v>0.41566611958777883</v>
      </c>
      <c r="PD29">
        <v>0.40767979914806118</v>
      </c>
      <c r="PE29">
        <v>0.39929839115180449</v>
      </c>
      <c r="PF29">
        <v>0.41599859760397895</v>
      </c>
      <c r="PG29">
        <v>0.43610908150705574</v>
      </c>
      <c r="PH29">
        <v>0.43106750053688747</v>
      </c>
      <c r="PI29">
        <v>0.41687083950733955</v>
      </c>
      <c r="PJ29">
        <v>0.48235071995234335</v>
      </c>
      <c r="PK29">
        <v>0.57335131700774022</v>
      </c>
      <c r="PL29">
        <v>0.61572399775116837</v>
      </c>
      <c r="PM29">
        <v>0.65384628658112509</v>
      </c>
      <c r="PN29">
        <v>0.65279982161498462</v>
      </c>
      <c r="PO29">
        <v>0.61460619346067424</v>
      </c>
      <c r="PP29">
        <v>0.65228955517272302</v>
      </c>
      <c r="PQ29">
        <v>0.67222189469691207</v>
      </c>
      <c r="PR29">
        <v>0.63557152594893618</v>
      </c>
      <c r="PS29">
        <v>0.6044249567124016</v>
      </c>
      <c r="PT29">
        <v>0.58544280488814748</v>
      </c>
      <c r="PU29">
        <v>0.54484952826092992</v>
      </c>
      <c r="PX29" t="s">
        <v>266</v>
      </c>
      <c r="PY29" t="s">
        <v>267</v>
      </c>
      <c r="PZ29" t="s">
        <v>28</v>
      </c>
      <c r="QA29" t="s">
        <v>299</v>
      </c>
      <c r="QB29" t="e">
        <f t="shared" si="30"/>
        <v>#VALUE!</v>
      </c>
      <c r="QC29" t="e">
        <f t="shared" si="31"/>
        <v>#VALUE!</v>
      </c>
      <c r="QD29" t="e">
        <f t="shared" si="32"/>
        <v>#VALUE!</v>
      </c>
      <c r="QE29" t="e">
        <f t="shared" si="33"/>
        <v>#VALUE!</v>
      </c>
      <c r="QF29" t="e">
        <f t="shared" si="34"/>
        <v>#VALUE!</v>
      </c>
      <c r="QG29">
        <f t="shared" si="35"/>
        <v>0.36562953528048603</v>
      </c>
      <c r="QH29">
        <f t="shared" si="36"/>
        <v>0.38344217772543143</v>
      </c>
      <c r="QI29">
        <f t="shared" si="37"/>
        <v>0.41323730481496129</v>
      </c>
      <c r="QJ29">
        <f t="shared" si="38"/>
        <v>0.41566611958777883</v>
      </c>
      <c r="QK29">
        <f t="shared" si="39"/>
        <v>0.40767979914806118</v>
      </c>
      <c r="QL29">
        <f t="shared" si="40"/>
        <v>0.39929839115180449</v>
      </c>
      <c r="QM29">
        <f t="shared" si="41"/>
        <v>0.41599859760397895</v>
      </c>
      <c r="QN29">
        <f t="shared" si="42"/>
        <v>0.43610908150705574</v>
      </c>
      <c r="QO29">
        <f t="shared" si="43"/>
        <v>0.43106750053688747</v>
      </c>
      <c r="QP29">
        <f t="shared" si="44"/>
        <v>0.41687083950733955</v>
      </c>
      <c r="QQ29">
        <f t="shared" si="45"/>
        <v>0.48235071995234335</v>
      </c>
      <c r="QR29">
        <f t="shared" si="46"/>
        <v>0.57335131700774022</v>
      </c>
      <c r="QS29">
        <f t="shared" si="47"/>
        <v>0.61572399775116837</v>
      </c>
      <c r="QT29">
        <f t="shared" si="48"/>
        <v>0.65384628658112509</v>
      </c>
      <c r="QU29">
        <f t="shared" si="49"/>
        <v>0.65279982161498462</v>
      </c>
      <c r="QV29">
        <f t="shared" si="50"/>
        <v>0.61460619346067424</v>
      </c>
      <c r="QW29">
        <f t="shared" si="51"/>
        <v>0.65228955517272302</v>
      </c>
      <c r="QX29">
        <f t="shared" si="52"/>
        <v>0.67222189469691207</v>
      </c>
      <c r="QY29">
        <f t="shared" si="53"/>
        <v>0.63557152594893618</v>
      </c>
      <c r="QZ29">
        <f t="shared" si="54"/>
        <v>0.6044249567124016</v>
      </c>
      <c r="RA29">
        <f t="shared" si="55"/>
        <v>0.58544280488814748</v>
      </c>
      <c r="RB29">
        <f t="shared" si="56"/>
        <v>0.54484952826092992</v>
      </c>
      <c r="RG29" t="s">
        <v>266</v>
      </c>
      <c r="RH29" t="s">
        <v>267</v>
      </c>
      <c r="RI29" t="s">
        <v>28</v>
      </c>
      <c r="RJ29" t="s">
        <v>299</v>
      </c>
      <c r="RK29" t="s">
        <v>268</v>
      </c>
      <c r="RL29" t="s">
        <v>268</v>
      </c>
      <c r="RM29" t="s">
        <v>268</v>
      </c>
      <c r="RN29" t="s">
        <v>268</v>
      </c>
      <c r="RO29" t="s">
        <v>268</v>
      </c>
      <c r="RP29">
        <v>3340.3495890684758</v>
      </c>
      <c r="RQ29">
        <v>3724.0588598465611</v>
      </c>
      <c r="RR29">
        <v>3862.5300052472926</v>
      </c>
      <c r="RS29">
        <v>4161.0298428088254</v>
      </c>
      <c r="RT29">
        <v>4481.4140630216898</v>
      </c>
      <c r="RU29">
        <v>4513.3445190276288</v>
      </c>
      <c r="RV29">
        <v>4584.6465918684844</v>
      </c>
      <c r="RW29">
        <v>4739.8173289978122</v>
      </c>
      <c r="RX29">
        <v>4793.6099174064257</v>
      </c>
      <c r="RY29">
        <v>4623.4067115994258</v>
      </c>
      <c r="RZ29">
        <v>5270.8053636931645</v>
      </c>
      <c r="SA29">
        <v>6650.6440034624693</v>
      </c>
      <c r="SB29">
        <v>8396.2530229411932</v>
      </c>
      <c r="SC29">
        <v>10259.526064772077</v>
      </c>
      <c r="SD29">
        <v>11161.724408458474</v>
      </c>
      <c r="SE29">
        <v>11398.765835174803</v>
      </c>
      <c r="SF29">
        <v>13842.605492617256</v>
      </c>
      <c r="SG29">
        <v>15669.259286727538</v>
      </c>
      <c r="SH29">
        <v>12967.165427875803</v>
      </c>
      <c r="SI29">
        <v>13025.533794363026</v>
      </c>
      <c r="SJ29">
        <v>14048.879582541274</v>
      </c>
      <c r="SK29">
        <v>12834.323488404805</v>
      </c>
    </row>
    <row r="30" spans="1:505" x14ac:dyDescent="0.45">
      <c r="A30" t="s">
        <v>153</v>
      </c>
      <c r="B30" s="7">
        <f t="array" ref="B30:B31">LINEST(B6:B28,,TRUE, TRUE)</f>
        <v>-3.8871230572414119</v>
      </c>
      <c r="C30" s="7">
        <f t="array" ref="C30:C31">LINEST(C6:C28,,TRUE, TRUE)</f>
        <v>-1.992130015277237</v>
      </c>
      <c r="D30" s="7">
        <f t="array" ref="D30:D31">LINEST(D2:D28,,TRUE, TRUE)</f>
        <v>-2.8397624226754692</v>
      </c>
      <c r="E30" s="7">
        <f t="array" ref="E30:E31">LINEST(E2:E28,,TRUE, TRUE)</f>
        <v>-7.4905235304214219</v>
      </c>
      <c r="F30" s="7">
        <f t="array" ref="F30:F31">LINEST(F16:F28,,TRUE,TRUE)</f>
        <v>-2.0537353555224471</v>
      </c>
      <c r="G30" s="7" t="e">
        <f>LINEST(G6:G28, ,TRUE, TRUE)</f>
        <v>#VALUE!</v>
      </c>
      <c r="H30" s="7">
        <f t="array" ref="H30:H31">LINEST(H2:H28,,TRUE, TRUE)</f>
        <v>-7.6270810869900281</v>
      </c>
      <c r="I30" s="7">
        <f t="array" ref="I30:I31">LINEST(I24:I28,,TRUE,TRUE)</f>
        <v>1.0070862131084568</v>
      </c>
      <c r="J30" s="7">
        <f t="array" ref="J30:J31">LINEST(J2:J28,,TRUE, TRUE)</f>
        <v>-0.63290499610710182</v>
      </c>
      <c r="K30" s="7">
        <f t="array" ref="K30:K31">LINEST(K17:K28,,TRUE,TRUE)</f>
        <v>0.33434125896364686</v>
      </c>
      <c r="L30" s="7">
        <f t="array" ref="L30:L31">LINEST(L2:L28,,TRUE, TRUE)</f>
        <v>-5.8883631203159927</v>
      </c>
      <c r="M30" s="7">
        <f t="array" ref="M30:M31">LINEST(M3:M28,,TRUE,TRUE)</f>
        <v>-0.12129891360703948</v>
      </c>
      <c r="N30" s="7">
        <f t="array" ref="N30:N31">LINEST(N10:N28, ,TRUE, TRUE)</f>
        <v>0.9591271990965623</v>
      </c>
      <c r="O30" s="7">
        <f t="array" ref="O30:O31">LINEST(O10:O28, , TRUE, TRUE)</f>
        <v>-0.34170988653563034</v>
      </c>
      <c r="P30" s="7">
        <f t="array" ref="P30:P31">LINEST(P12:P28,,TRUE, TRUE)</f>
        <v>-0.21609674020329447</v>
      </c>
      <c r="Q30" s="7">
        <f t="array" ref="Q30:Q31">LINEST(Q13:Q28, , TRUE, TRUE)</f>
        <v>-1.2690076386349456</v>
      </c>
      <c r="R30" s="7">
        <f t="array" ref="R30:R31">LINEST(R20:R28,,TRUE,TRUE)</f>
        <v>-5.2199026687588619</v>
      </c>
      <c r="S30" s="7">
        <f t="array" ref="S30:S31">LINEST(S10:S28, , TRUE, TRUE)</f>
        <v>-0.45928512171730468</v>
      </c>
      <c r="T30" s="7">
        <f t="array" ref="T30:T31">LINEST(T2:T28,,TRUE, TRUE)</f>
        <v>-9.7111578378483507</v>
      </c>
      <c r="U30" s="7" t="e">
        <f>LINEST(U9:U28, , TRUE, TRUE)</f>
        <v>#VALUE!</v>
      </c>
      <c r="V30" s="7">
        <f t="array" ref="V30:V31">LINEST(V11:V28, , TRUE, TRUE)</f>
        <v>-5.2237972239332506E-2</v>
      </c>
      <c r="W30" s="7">
        <f t="array" ref="W30:W31">LINEST(W12:W28, , TRUE, TRUE)</f>
        <v>0.91821357549001026</v>
      </c>
      <c r="X30" s="7">
        <f t="array" ref="X30:X31">LINEST(X10:X28, , TRUE, TRUE)</f>
        <v>-10.214663918374571</v>
      </c>
      <c r="Y30" s="7">
        <f t="array" ref="Y30:Y31">LINEST(Y2:Y28,,TRUE, TRUE)</f>
        <v>-9.0028794821833351</v>
      </c>
      <c r="Z30" s="7">
        <f t="array" ref="Z30:Z31">LINEST(Z2:Z28,,TRUE, TRUE)</f>
        <v>-8.3268057649639911</v>
      </c>
      <c r="AA30" s="7">
        <f t="array" ref="AA30:AA31">LINEST(AA12:AA28,,TRUE, TRUE)</f>
        <v>0.22906041161974777</v>
      </c>
      <c r="AB30" s="7">
        <f t="array" ref="AB30:AB31">LINEST(AB5:AB28,,TRUE, TRUE)</f>
        <v>-2.4400350881834076</v>
      </c>
      <c r="AC30" s="7">
        <f t="array" ref="AC30:AC31">LINEST(AC2:AC28,,TRUE, TRUE)</f>
        <v>-1.8868578088410304</v>
      </c>
      <c r="AD30" s="7">
        <f t="array" ref="AD30:AD31">LINEST(AD7:AD28,,TRUE, TRUE)</f>
        <v>-0.60598097149263952</v>
      </c>
      <c r="AE30" s="7">
        <f t="array" ref="AE30:AE31">LINEST(AE9:AE28,,TRUE, TRUE)</f>
        <v>-6.3376035643629072</v>
      </c>
      <c r="AF30" s="7">
        <f t="array" ref="AF30:AF31">LINEST(AF3:AF28,,TRUE, TRUE)</f>
        <v>-3.1449615880579443E-3</v>
      </c>
      <c r="AG30" s="7">
        <f t="array" ref="AG30:AG31">LINEST(AG17:AG28,,TRUE, TRUE)</f>
        <v>0.46711449466734328</v>
      </c>
      <c r="AH30" s="7">
        <f t="array" ref="AH30:AH31">LINEST(AH2:AH28,,TRUE, TRUE)</f>
        <v>-1.6291673518132825</v>
      </c>
      <c r="AI30" s="7">
        <f t="array" ref="AI30:AI31">LINEST(AI3:AI28,,TRUE, TRUE)</f>
        <v>-2.6191274708563221</v>
      </c>
      <c r="AJ30" s="7">
        <f t="array" ref="AJ30:AJ31">LINEST(AJ2:AJ28,,TRUE, TRUE)</f>
        <v>-7.4491904803603477</v>
      </c>
      <c r="AK30" s="7">
        <f t="array" ref="AK30:AK31">LINEST(AK12:AK28,,TRUE, TRUE)</f>
        <v>-0.55035326753446989</v>
      </c>
      <c r="AL30" s="7">
        <f t="array" ref="AL30:AL31">LINEST(AL2:AL28,,TRUE, TRUE)</f>
        <v>-5.1399968644897536</v>
      </c>
      <c r="AM30" s="7">
        <f t="array" ref="AM30:AM31">LINEST(AM5:AM28,,TRUE, TRUE)</f>
        <v>0.10676474770162857</v>
      </c>
      <c r="AN30" s="7">
        <f t="array" ref="AN30:AN31">LINEST(AN23:AN28,,TRUE, TRUE)</f>
        <v>4.2283533567072045</v>
      </c>
      <c r="AO30" s="7">
        <f t="array" ref="AO30:AO31">LINEST(AO6:AO28,,TRUE, TRUE)</f>
        <v>3.7240625898274926E-2</v>
      </c>
      <c r="AP30" s="7">
        <f t="array" ref="AP30:AP31">LINEST(AP11:AP28,,TRUE, TRUE)</f>
        <v>4.019347362241156</v>
      </c>
      <c r="AQ30" s="7">
        <f t="array" ref="AQ30:AQ31">LINEST(AQ16:AQ28,,TRUE, TRUE)</f>
        <v>0.96816111232905488</v>
      </c>
      <c r="AR30" s="7">
        <f t="array" ref="AR30:AR31">LINEST(AR24:AR28,,TRUE, TRUE)</f>
        <v>1.5738125574091781</v>
      </c>
      <c r="AS30" s="7">
        <f t="array" ref="AS30:AS31">LINEST(AS16:AS28,,TRUE, TRUE)</f>
        <v>-0.30271768761735246</v>
      </c>
      <c r="AT30" s="7">
        <f t="array" ref="AT30:AT31">LINEST(AT15:AT28,,TRUE, TRUE)</f>
        <v>-14.680105032154882</v>
      </c>
      <c r="AU30" s="7">
        <f t="array" ref="AU30:AU31">LINEST(AU21:AU28,,TRUE, TRUE)</f>
        <v>-5.2195456232345422E-2</v>
      </c>
      <c r="AV30" s="7">
        <f t="array" ref="AV30:AV31">LINEST(AV2:AV28,,TRUE, TRUE)</f>
        <v>0.12621523542841911</v>
      </c>
      <c r="AW30" s="7">
        <f t="array" ref="AW30:AW31">LINEST(AW12:AW28,,TRUE, TRUE)</f>
        <v>-1.6911082944249287</v>
      </c>
      <c r="AX30" s="7" t="e">
        <f>LINEST(AX12:AX28,,TRUE, TRUE)</f>
        <v>#VALUE!</v>
      </c>
      <c r="AY30" s="7">
        <f t="array" ref="AY30:AY31">LINEST(AY4:AY28,,TRUE, TRUE)</f>
        <v>-0.93139089159675914</v>
      </c>
      <c r="AZ30" s="7">
        <f t="array" ref="AZ30:AZ31">LINEST(AZ19:AZ28,,TRUE, TRUE)</f>
        <v>1.2606347658764898</v>
      </c>
      <c r="BA30" s="7">
        <f t="array" ref="BA30:BA31">LINEST(BA4:BA28,,TRUE, TRUE)</f>
        <v>-0.15620863865893564</v>
      </c>
      <c r="BB30" s="7">
        <f t="array" ref="BB30:BB31">LINEST(BB24:BB28,,TRUE, TRUE)</f>
        <v>0.68256133223000048</v>
      </c>
      <c r="BC30" s="7">
        <f t="array" ref="BC30:BC31">LINEST(BC2:BC28,,TRUE, TRUE)</f>
        <v>-7.7114186568656491</v>
      </c>
      <c r="BD30" s="7">
        <f t="array" ref="BD30:BD31">LINEST(BD4:BD28,,TRUE, TRUE)</f>
        <v>-3.1683254865969581</v>
      </c>
      <c r="BE30" s="7">
        <f t="array" ref="BE30:BE31">LINEST(BE11:BE28,,TRUE, TRUE)</f>
        <v>0.4742801838230199</v>
      </c>
      <c r="BF30" s="7">
        <f t="array" ref="BF30:BF31">LINEST(BF2:BF28,,TRUE, TRUE)</f>
        <v>-7.1774540138065213</v>
      </c>
      <c r="BG30" s="7">
        <f t="array" ref="BG30:BG31">LINEST(BG13:BG28,,TRUE, TRUE)</f>
        <v>1.6761564757593443</v>
      </c>
      <c r="BH30" s="7">
        <f t="array" ref="BH30:BH31">LINEST(BH5:BH28,,TRUE, TRUE)</f>
        <v>2.3384256567907689E-2</v>
      </c>
      <c r="BI30" s="7" t="e">
        <f>LINEST(BI8:BI28,,TRUE, TRUE)</f>
        <v>#VALUE!</v>
      </c>
      <c r="BJ30" s="7">
        <f t="array" ref="BJ30:BJ31">LINEST(BJ7:BJ28,,TRUE, TRUE)</f>
        <v>-0.19432723664842844</v>
      </c>
      <c r="BK30" s="7">
        <f t="array" ref="BK30:BK31">LINEST(BK4:BK28,,TRUE, TRUE)</f>
        <v>-2.9073312412452989E-2</v>
      </c>
      <c r="BL30" s="7">
        <f t="array" ref="BL30:BL31">LINEST(BL7:BL28,,TRUE, TRUE)</f>
        <v>-0.67371785865481482</v>
      </c>
      <c r="BM30" s="7">
        <f t="array" ref="BM30:BM31">LINEST(BM6:BM28,,TRUE, TRUE)</f>
        <v>-2.7047508155839708</v>
      </c>
      <c r="BN30" s="7">
        <f t="array" ref="BN30:BN31">LINEST(BN21:BN28,,TRUE, TRUE)</f>
        <v>6.3288996125622274</v>
      </c>
      <c r="BO30" s="7">
        <f t="array" ref="BO30:BO31">LINEST(BO14:BO28,,TRUE, TRUE)</f>
        <v>0.23120854782550301</v>
      </c>
      <c r="BP30" s="7">
        <f t="array" ref="BP30:BP31">LINEST(BP11:BP28,,TRUE, TRUE)</f>
        <v>0.27948214278908462</v>
      </c>
      <c r="BQ30" s="7">
        <f t="array" ref="BQ30:BQ31">LINEST(BQ14:BQ28,,TRUE, TRUE)</f>
        <v>1.2515261797252346</v>
      </c>
      <c r="BR30" s="7">
        <f t="array" ref="BR30:BR31">LINEST(BR23:BR28,,TRUE, TRUE)</f>
        <v>-1.4142560991516029</v>
      </c>
      <c r="BS30" s="7">
        <f t="array" ref="BS30:BS31">LINEST(BS2:BS28,,TRUE, TRUE)</f>
        <v>-0.75285613937408891</v>
      </c>
      <c r="BT30" s="7">
        <f t="array" ref="BT30:BT31">LINEST(BT10:BT28,,TRUE, TRUE)</f>
        <v>1.6228941154099237</v>
      </c>
      <c r="BU30" s="7">
        <f t="array" ref="BU30:BU31">LINEST(BU24:BU28,,TRUE, TRUE)</f>
        <v>4.0893595099870224</v>
      </c>
      <c r="BV30" s="7">
        <f t="array" ref="BV30:BV31">LINEST(BV2:BV28,,TRUE, TRUE)</f>
        <v>-1.1786948610897861</v>
      </c>
      <c r="BW30" s="7">
        <f t="array" ref="BW30:BW31">LINEST(BW2:BW28,,TRUE, TRUE)</f>
        <v>0.38960774121059594</v>
      </c>
      <c r="BX30" s="7">
        <f t="array" ref="BX30:BX31">LINEST(BX2:BX28,,TRUE, TRUE)</f>
        <v>-4.1422828101047173</v>
      </c>
      <c r="BY30" s="7">
        <f t="array" ref="BY30:BY31">LINEST(BY6:BY28,,TRUE, TRUE)</f>
        <v>0.2915296863977746</v>
      </c>
      <c r="BZ30" s="7">
        <f t="array" ref="BZ30:BZ31">LINEST(BZ2:BZ28,,TRUE, TRUE)</f>
        <v>-10.509367340114077</v>
      </c>
      <c r="CA30" s="7">
        <f t="array" ref="CA30:CA31">LINEST(CA2:CA28,,TRUE, TRUE)</f>
        <v>-12.04174267633924</v>
      </c>
      <c r="CB30" s="7" t="e">
        <f t="array" ref="CB30:CB31">LINEST(CB2:CB28,,TRUE, TRUE)</f>
        <v>#VALUE!</v>
      </c>
      <c r="CC30" s="7">
        <f t="array" ref="CC30:CC31">LINEST(CC3:CC28,,TRUE, TRUE)</f>
        <v>-5.2295506804068387E-2</v>
      </c>
      <c r="CD30" s="7">
        <f t="array" ref="CD30:CD31">LINEST(CD12:CD28,,TRUE, TRUE)</f>
        <v>2.7589255112967659</v>
      </c>
      <c r="CE30" s="7">
        <f t="array" ref="CE30:CE31">LINEST(CE14:CE28,,TRUE, TRUE)</f>
        <v>-0.52357449266893596</v>
      </c>
      <c r="CF30" s="7">
        <f t="array" ref="CF30:CF31">LINEST(CF4:CF28,,TRUE, TRUE)</f>
        <v>-0.18536892966270221</v>
      </c>
      <c r="CG30" s="7">
        <f t="array" ref="CG30:CG31">LINEST(CG14:CG28,,TRUE, TRUE)</f>
        <v>0.26087566800257905</v>
      </c>
      <c r="CH30" s="7">
        <f t="array" ref="CH30:CH31">LINEST(CH21:CH28,,TRUE, TRUE)</f>
        <v>-11.419498987137791</v>
      </c>
      <c r="CI30" s="7">
        <f t="array" ref="CI30:CI31">LINEST(CI2:CI28,,TRUE, TRUE)</f>
        <v>-6.5954985180422074</v>
      </c>
      <c r="CJ30" s="7">
        <f t="array" ref="CJ30:CJ31">LINEST(CJ2:CJ28,,TRUE, TRUE)</f>
        <v>-5.8701571295113952</v>
      </c>
      <c r="CK30" s="7">
        <f t="array" ref="CK30:CK31">LINEST(CK6:CK28,,TRUE, TRUE)</f>
        <v>1.1892579800444696</v>
      </c>
      <c r="CL30" s="7">
        <f t="array" ref="CL30:CL31">LINEST(CL16:CL28,,TRUE, TRUE)</f>
        <v>0.25651070319795166</v>
      </c>
      <c r="CM30" s="7">
        <f t="array" ref="CM30:CM31">LINEST(CM13:CM28,,TRUE, TRUE)</f>
        <v>0.26694249824644845</v>
      </c>
      <c r="CN30" s="7"/>
      <c r="CO30" s="7"/>
      <c r="CP30" s="7"/>
      <c r="CQ30" s="7"/>
      <c r="CR30" s="7">
        <f t="array" ref="CR30:CR31">LINEST(CR6:CR28,,TRUE, TRUE)</f>
        <v>-1.992130015277237</v>
      </c>
      <c r="CS30" s="7">
        <f t="array" ref="CS30:CS31">LINEST(CS2:CS28,,TRUE, TRUE)</f>
        <v>-2.8397624226754692</v>
      </c>
      <c r="CT30" s="7">
        <f t="array" ref="CT30:CT31">LINEST(CT2:CT28,,TRUE, TRUE)</f>
        <v>-7.4905235304214219</v>
      </c>
      <c r="CU30" s="7">
        <f t="array" ref="CU30:CU31">LINEST(CU16:CU28,,TRUE,TRUE)</f>
        <v>-2.0537353555224471</v>
      </c>
      <c r="CV30" s="7" t="e">
        <f>LINEST(CV6:CV28, ,TRUE, TRUE)</f>
        <v>#VALUE!</v>
      </c>
      <c r="CW30" s="7">
        <f t="array" ref="CW30:CW31">LINEST(CW2:CW28,,TRUE, TRUE)</f>
        <v>-7.6270810869900281</v>
      </c>
      <c r="CX30" s="7">
        <f t="array" ref="CX30:CX31">LINEST(CX24:CX28,,TRUE,TRUE)</f>
        <v>1.0070862131084568</v>
      </c>
      <c r="CY30" s="7">
        <f t="array" ref="CY30:CY31">LINEST(CY2:CY28,,TRUE, TRUE)</f>
        <v>-0.63290499610710182</v>
      </c>
      <c r="CZ30" s="7">
        <f t="array" ref="CZ30:CZ31">LINEST(CZ17:CZ28,,TRUE,TRUE)</f>
        <v>0.33434125896364686</v>
      </c>
      <c r="DA30" s="7">
        <f t="array" ref="DA30:DA31">LINEST(DA2:DA28,,TRUE, TRUE)</f>
        <v>-5.8883631203159927</v>
      </c>
      <c r="DB30" s="7">
        <f t="array" ref="DB30:DB31">LINEST(DB3:DB28,,TRUE,TRUE)</f>
        <v>-0.12129891360703948</v>
      </c>
      <c r="DC30" s="7">
        <f t="array" ref="DC30:DC31">LINEST(DC10:DC28, ,TRUE, TRUE)</f>
        <v>0.9591271990965623</v>
      </c>
      <c r="DD30" s="7">
        <f t="array" ref="DD30:DD31">LINEST(DD10:DD28, , TRUE, TRUE)</f>
        <v>-0.34170988653563034</v>
      </c>
      <c r="DE30" s="7">
        <f t="array" ref="DE30:DE31">LINEST(DE12:DE28,,TRUE, TRUE)</f>
        <v>-0.21609674020329447</v>
      </c>
      <c r="DF30" s="7">
        <f t="array" ref="DF30:DF31">LINEST(DF13:DF28, , TRUE, TRUE)</f>
        <v>-1.2690076386349456</v>
      </c>
      <c r="DG30" s="7">
        <f t="array" ref="DG30:DG31">LINEST(DG20:DG28,,TRUE,TRUE)</f>
        <v>-5.2199026687588619</v>
      </c>
      <c r="DH30" s="7">
        <f t="array" ref="DH30:DH31">LINEST(DH10:DH28, , TRUE, TRUE)</f>
        <v>-0.45928512171730468</v>
      </c>
      <c r="DI30" s="7">
        <f t="array" ref="DI30:DI31">LINEST(DI2:DI28,,TRUE, TRUE)</f>
        <v>-9.7111578378483507</v>
      </c>
      <c r="DJ30" s="7" t="e">
        <f>LINEST(DJ9:DJ28, , TRUE, TRUE)</f>
        <v>#VALUE!</v>
      </c>
      <c r="DK30" s="7">
        <f t="array" ref="DK30:DK31">LINEST(DK11:DK28, , TRUE, TRUE)</f>
        <v>-5.2237972239332506E-2</v>
      </c>
      <c r="DL30" s="7">
        <f t="array" ref="DL30:DL31">LINEST(DL12:DL28, , TRUE, TRUE)</f>
        <v>0.91821357549001026</v>
      </c>
      <c r="DM30" s="7">
        <f t="array" ref="DM30:DM31">LINEST(DM10:DM28, , TRUE, TRUE)</f>
        <v>-10.214663918374571</v>
      </c>
      <c r="DN30" s="7">
        <f t="array" ref="DN30:DN31">LINEST(DN2:DN28,,TRUE, TRUE)</f>
        <v>-9.0028794821833351</v>
      </c>
      <c r="DO30" s="7">
        <f t="array" ref="DO30:DO31">LINEST(DO2:DO28,,TRUE, TRUE)</f>
        <v>-8.3268057649639911</v>
      </c>
      <c r="DP30" s="7">
        <f t="array" ref="DP30:DP31">LINEST(DP12:DP28,,TRUE, TRUE)</f>
        <v>0.22906041161974777</v>
      </c>
      <c r="DQ30" s="7">
        <f t="array" ref="DQ30:DQ31">LINEST(DQ5:DQ28,,TRUE, TRUE)</f>
        <v>-2.4400350881834076</v>
      </c>
      <c r="DR30" s="7">
        <f t="array" ref="DR30:DR31">LINEST(DR2:DR28,,TRUE, TRUE)</f>
        <v>-1.8868578088410304</v>
      </c>
      <c r="DS30" s="7">
        <f t="array" ref="DS30:DS31">LINEST(DS7:DS28,,TRUE, TRUE)</f>
        <v>-0.60598097149263952</v>
      </c>
      <c r="DT30" s="7">
        <f t="array" ref="DT30:DT31">LINEST(DT9:DT28,,TRUE, TRUE)</f>
        <v>-6.3376035643629072</v>
      </c>
      <c r="DU30" s="7">
        <f t="array" ref="DU30:DU31">LINEST(DU3:DU28,,TRUE, TRUE)</f>
        <v>-3.1449615880579443E-3</v>
      </c>
      <c r="DV30" s="7">
        <f t="array" ref="DV30:DV31">LINEST(DV17:DV28,,TRUE, TRUE)</f>
        <v>0.46711449466734328</v>
      </c>
      <c r="DW30" s="7">
        <f t="array" ref="DW30:DW31">LINEST(DW2:DW28,,TRUE, TRUE)</f>
        <v>-1.6291673518132825</v>
      </c>
      <c r="DX30" s="7">
        <f t="array" ref="DX30:DX31">LINEST(DX3:DX28,,TRUE, TRUE)</f>
        <v>-2.6191274708563221</v>
      </c>
      <c r="DY30" s="7">
        <f t="array" ref="DY30:DY31">LINEST(DY2:DY28,,TRUE, TRUE)</f>
        <v>-7.4491904803603477</v>
      </c>
      <c r="DZ30" s="7">
        <f t="array" ref="DZ30:DZ31">LINEST(DZ12:DZ28,,TRUE, TRUE)</f>
        <v>-0.55035326753446989</v>
      </c>
      <c r="EA30" s="7">
        <f t="array" ref="EA30:EA31">LINEST(EA2:EA28,,TRUE, TRUE)</f>
        <v>-5.1399968644897536</v>
      </c>
      <c r="EB30" s="7">
        <f t="array" ref="EB30:EB31">LINEST(EB5:EB28,,TRUE, TRUE)</f>
        <v>0.10676474770162857</v>
      </c>
      <c r="EC30" s="7">
        <f t="array" ref="EC30:EC31">LINEST(EC23:EC28,,TRUE, TRUE)</f>
        <v>4.2283533567072045</v>
      </c>
      <c r="ED30" s="7">
        <f t="array" ref="ED30:ED31">LINEST(ED6:ED28,,TRUE, TRUE)</f>
        <v>3.7240625898274926E-2</v>
      </c>
      <c r="EE30" s="7">
        <f t="array" ref="EE30:EE31">LINEST(EE11:EE28,,TRUE, TRUE)</f>
        <v>4.019347362241156</v>
      </c>
      <c r="EF30" s="7">
        <f t="array" ref="EF30:EF31">LINEST(EF16:EF28,,TRUE, TRUE)</f>
        <v>0.96816111232905488</v>
      </c>
      <c r="EG30" s="7">
        <f t="array" ref="EG30:EG31">LINEST(EG24:EG28,,TRUE, TRUE)</f>
        <v>1.5738125574091781</v>
      </c>
      <c r="EH30" s="7">
        <f t="array" ref="EH30:EH31">LINEST(EH16:EH28,,TRUE, TRUE)</f>
        <v>-0.30271768761735246</v>
      </c>
      <c r="EI30" s="7">
        <f t="array" ref="EI30:EI31">LINEST(EI15:EI28,,TRUE, TRUE)</f>
        <v>-14.680105032154882</v>
      </c>
      <c r="EJ30" s="7">
        <f t="array" ref="EJ30:EJ31">LINEST(EJ21:EJ28,,TRUE, TRUE)</f>
        <v>-5.2195456232345422E-2</v>
      </c>
      <c r="EK30" s="7">
        <f t="array" ref="EK30:EK31">LINEST(EK2:EK28,,TRUE, TRUE)</f>
        <v>0.12621523542841911</v>
      </c>
      <c r="EL30" s="7">
        <f t="array" ref="EL30:EL31">LINEST(EL12:EL28,,TRUE, TRUE)</f>
        <v>-1.6911082944249287</v>
      </c>
      <c r="EM30" s="7" t="e">
        <f>LINEST(EM12:EM28,,TRUE, TRUE)</f>
        <v>#VALUE!</v>
      </c>
      <c r="EN30" s="7">
        <f t="array" ref="EN30:EN31">LINEST(EN4:EN28,,TRUE, TRUE)</f>
        <v>-0.93139089159675914</v>
      </c>
      <c r="EO30" s="7">
        <f t="array" ref="EO30:EO31">LINEST(EO19:EO28,,TRUE, TRUE)</f>
        <v>1.2606347658764898</v>
      </c>
      <c r="EP30" s="7">
        <f t="array" ref="EP30:EP31">LINEST(EP4:EP28,,TRUE, TRUE)</f>
        <v>-0.15620863865893564</v>
      </c>
      <c r="EQ30" s="7">
        <f t="array" ref="EQ30:EQ31">LINEST(EQ24:EQ28,,TRUE, TRUE)</f>
        <v>0.68256133223000048</v>
      </c>
      <c r="ER30" s="7">
        <f t="array" ref="ER30:ER31">LINEST(ER2:ER28,,TRUE, TRUE)</f>
        <v>-7.7114186568656491</v>
      </c>
      <c r="ES30" s="7">
        <f t="array" ref="ES30:ES31">LINEST(ES4:ES28,,TRUE, TRUE)</f>
        <v>-3.1683254865969581</v>
      </c>
      <c r="ET30" s="7">
        <f t="array" ref="ET30:ET31">LINEST(ET11:ET28,,TRUE, TRUE)</f>
        <v>0.4742801838230199</v>
      </c>
      <c r="EU30" s="7">
        <f t="array" ref="EU30:EU31">LINEST(EU2:EU28,,TRUE, TRUE)</f>
        <v>-7.1774540138065213</v>
      </c>
      <c r="EV30" s="7">
        <f t="array" ref="EV30:EV31">LINEST(EV13:EV28,,TRUE, TRUE)</f>
        <v>1.6761564757593443</v>
      </c>
      <c r="EW30" s="7">
        <f t="array" ref="EW30:EW31">LINEST(EW5:EW28,,TRUE, TRUE)</f>
        <v>2.3384256567907689E-2</v>
      </c>
      <c r="EX30" s="7" t="e">
        <f>LINEST(EX8:EX28,,TRUE, TRUE)</f>
        <v>#VALUE!</v>
      </c>
      <c r="EY30" s="7">
        <f t="array" ref="EY30:EY31">LINEST(EY7:EY28,,TRUE, TRUE)</f>
        <v>-0.19432723664842844</v>
      </c>
      <c r="EZ30" s="7">
        <f t="array" ref="EZ30:EZ31">LINEST(EZ4:EZ28,,TRUE, TRUE)</f>
        <v>-2.9073312412452989E-2</v>
      </c>
      <c r="FA30" s="7">
        <f t="array" ref="FA30:FA31">LINEST(FA7:FA28,,TRUE, TRUE)</f>
        <v>-0.67371785865481482</v>
      </c>
      <c r="FB30" s="7">
        <f t="array" ref="FB30:FB31">LINEST(FB6:FB28,,TRUE, TRUE)</f>
        <v>-2.7047508155839708</v>
      </c>
      <c r="FC30" s="7">
        <f t="array" ref="FC30:FC31">LINEST(FC21:FC28,,TRUE, TRUE)</f>
        <v>6.3288996125622274</v>
      </c>
      <c r="FD30" s="7">
        <f t="array" ref="FD30:FD31">LINEST(FD14:FD28,,TRUE, TRUE)</f>
        <v>0.23120854782550301</v>
      </c>
      <c r="FE30" s="7">
        <f t="array" ref="FE30:FE31">LINEST(FE11:FE28,,TRUE, TRUE)</f>
        <v>0.27948214278908462</v>
      </c>
      <c r="FF30" s="7">
        <f t="array" ref="FF30:FF31">LINEST(FF14:FF28,,TRUE, TRUE)</f>
        <v>1.2515261797252346</v>
      </c>
      <c r="FG30" s="7">
        <f t="array" ref="FG30:FG31">LINEST(FG23:FG28,,TRUE, TRUE)</f>
        <v>-1.4142560991516029</v>
      </c>
      <c r="FH30" s="7">
        <f t="array" ref="FH30:FH31">LINEST(FH2:FH28,,TRUE, TRUE)</f>
        <v>-0.75285613937408891</v>
      </c>
      <c r="FI30" s="7">
        <f t="array" ref="FI30:FI31">LINEST(FI10:FI28,,TRUE, TRUE)</f>
        <v>1.6228941154099237</v>
      </c>
      <c r="FJ30" s="7">
        <f t="array" ref="FJ30:FJ31">LINEST(FJ24:FJ28,,TRUE, TRUE)</f>
        <v>4.0893595099870224</v>
      </c>
      <c r="FK30" s="7">
        <f t="array" ref="FK30:FK31">LINEST(FK2:FK28,,TRUE, TRUE)</f>
        <v>-1.1786948610897861</v>
      </c>
      <c r="FL30" s="7">
        <f t="array" ref="FL30:FL31">LINEST(FL2:FL28,,TRUE, TRUE)</f>
        <v>0.38960774121059594</v>
      </c>
      <c r="FM30" s="7">
        <f t="array" ref="FM30:FM31">LINEST(FM2:FM28,,TRUE, TRUE)</f>
        <v>-4.1422828101047173</v>
      </c>
      <c r="FN30" s="7">
        <f t="array" ref="FN30:FN31">LINEST(FN6:FN28,,TRUE, TRUE)</f>
        <v>0.2915296863977746</v>
      </c>
      <c r="FO30" s="7">
        <f t="array" ref="FO30:FO31">LINEST(FO2:FO28,,TRUE, TRUE)</f>
        <v>-10.509367340114077</v>
      </c>
      <c r="FP30" s="7">
        <f t="array" ref="FP30:FP31">LINEST(FP2:FP28,,TRUE, TRUE)</f>
        <v>-12.04174267633924</v>
      </c>
      <c r="FQ30" s="7" t="e">
        <f t="array" ref="FQ30:FQ31">LINEST(FQ2:FQ28,,TRUE, TRUE)</f>
        <v>#VALUE!</v>
      </c>
      <c r="FR30" s="7">
        <f t="array" ref="FR30:FR31">LINEST(FR3:FR28,,TRUE, TRUE)</f>
        <v>-5.2295506804068387E-2</v>
      </c>
      <c r="FS30" s="7">
        <f t="array" ref="FS30:FS31">LINEST(FS12:FS28,,TRUE, TRUE)</f>
        <v>2.7589255112967659</v>
      </c>
      <c r="FT30" s="7">
        <f t="array" ref="FT30:FT31">LINEST(FT14:FT28,,TRUE, TRUE)</f>
        <v>-0.52357449266893596</v>
      </c>
      <c r="FU30" s="7">
        <f t="array" ref="FU30:FU31">LINEST(FU4:FU28,,TRUE, TRUE)</f>
        <v>-0.18536892966270221</v>
      </c>
      <c r="FV30" s="7">
        <f t="array" ref="FV30:FV31">LINEST(FV14:FV28,,TRUE, TRUE)</f>
        <v>0.26087566800257905</v>
      </c>
      <c r="FW30" s="7">
        <f t="array" ref="FW30:FW31">LINEST(FW21:FW28,,TRUE, TRUE)</f>
        <v>-11.419498987137791</v>
      </c>
      <c r="FX30" s="7">
        <f t="array" ref="FX30:FX31">LINEST(FX2:FX28,,TRUE, TRUE)</f>
        <v>-6.5954985180422074</v>
      </c>
      <c r="FY30" s="7">
        <f t="array" ref="FY30:FY31">LINEST(FY2:FY28,,TRUE, TRUE)</f>
        <v>-5.8701571295113952</v>
      </c>
      <c r="FZ30" s="7">
        <f t="array" ref="FZ30:FZ31">LINEST(FZ6:FZ28,,TRUE, TRUE)</f>
        <v>1.1892579800444696</v>
      </c>
      <c r="GA30" s="7">
        <f t="array" ref="GA30:GA31">LINEST(GA16:GA28,,TRUE, TRUE)</f>
        <v>0.25651070319795166</v>
      </c>
      <c r="GB30" s="7">
        <f t="array" ref="GB30:GB31">LINEST(GB13:GB28,,TRUE, TRUE)</f>
        <v>0.26694249824644845</v>
      </c>
      <c r="GC30" s="7"/>
      <c r="GD30" s="7"/>
      <c r="GE30" s="7"/>
      <c r="GF30" s="7"/>
      <c r="GG30" t="s">
        <v>153</v>
      </c>
      <c r="GH30" s="7">
        <f t="array" ref="GH30:GH31">LINEST(GH2:GH28,,TRUE, TRUE)</f>
        <v>-1.0885842017135965</v>
      </c>
      <c r="GI30" s="7">
        <f t="array" ref="GI30:GI31">LINEST(GI6:GI28,,TRUE, TRUE)</f>
        <v>-1.3551635582108992</v>
      </c>
      <c r="GJ30" s="7">
        <f t="array" ref="GJ30:GJ31">LINEST(GJ2:GJ28,,TRUE, TRUE)</f>
        <v>-1.9676589121309169</v>
      </c>
      <c r="GK30" s="7">
        <f t="array" ref="GK30:GK31">LINEST(GK2:GK28,,TRUE, TRUE)</f>
        <v>-3.1228766962176895</v>
      </c>
      <c r="GL30" s="7">
        <f t="array" ref="GL30:GL31">LINEST(GL16:GL28,,TRUE,TRUE)</f>
        <v>-0.10530095412838301</v>
      </c>
      <c r="GM30" s="7" t="e">
        <f>LINEST(GM6:GM28, ,TRUE, TRUE)</f>
        <v>#VALUE!</v>
      </c>
      <c r="GN30" s="7">
        <f t="array" ref="GN30:GN31">LINEST(GN2:GN28,,TRUE, TRUE)</f>
        <v>-3.3865060115183905</v>
      </c>
      <c r="GO30" s="7">
        <f t="array" ref="GO30:GO31">LINEST(GO24:GO28,,TRUE,TRUE)</f>
        <v>-0.66811929596177755</v>
      </c>
      <c r="GP30" s="7">
        <f t="array" ref="GP30:GP31">LINEST(GP2:GP28,,TRUE, TRUE)</f>
        <v>-2.2916719354023947</v>
      </c>
      <c r="GQ30" s="7">
        <f t="array" ref="GQ30:GQ31">LINEST(GQ17:GQ28,,TRUE,TRUE)</f>
        <v>-3.9601143794599776</v>
      </c>
      <c r="GR30" s="7">
        <f t="array" ref="GR30:GR31">LINEST(GR2:GR28,,TRUE, TRUE)</f>
        <v>-2.452703502220718</v>
      </c>
      <c r="GS30" s="7">
        <f t="array" ref="GS30:GS31">LINEST(GS3:GS28,,TRUE,TRUE)</f>
        <v>-2.1914915885005897</v>
      </c>
      <c r="GT30" s="7">
        <f t="array" ref="GT30:GT31">LINEST(GT10:GT28, ,TRUE, TRUE)</f>
        <v>-0.29018425546853766</v>
      </c>
      <c r="GU30" s="7">
        <f t="array" ref="GU30:GU31">LINEST(GU10:GU28, , TRUE, TRUE)</f>
        <v>-2.5861869756209073</v>
      </c>
      <c r="GV30" s="7">
        <f t="array" ref="GV30:GV31">LINEST(GV12:GV28,,TRUE, TRUE)</f>
        <v>-1.7606533010181091</v>
      </c>
      <c r="GW30" s="7">
        <f t="array" ref="GW30:GW31">LINEST(GW13:GW28, , TRUE, TRUE)</f>
        <v>-3.9743429411696694</v>
      </c>
      <c r="GX30" s="7">
        <f t="array" ref="GX30:GX31">LINEST(GX20:GX28,,TRUE,TRUE)</f>
        <v>-1.9978594323837235</v>
      </c>
      <c r="GY30" s="7">
        <f t="array" ref="GY30:GY31">LINEST(GY10:GY28, , TRUE, TRUE)</f>
        <v>-3.3592671870613562</v>
      </c>
      <c r="GZ30" s="7">
        <f t="array" ref="GZ30:GZ31">LINEST(GZ2:GZ28,,TRUE, TRUE)</f>
        <v>-3.2370834402519599</v>
      </c>
      <c r="HA30" s="7" t="e">
        <f>LINEST(HA9:HA28, , TRUE, TRUE)</f>
        <v>#VALUE!</v>
      </c>
      <c r="HB30" s="7">
        <f t="array" ref="HB30:HB31">LINEST(HB11:HB28, , TRUE, TRUE)</f>
        <v>-0.74013621598563473</v>
      </c>
      <c r="HC30" s="7">
        <f t="array" ref="HC30:HC31">LINEST(HC12:HC28, , TRUE, TRUE)</f>
        <v>-2.9116834369822562</v>
      </c>
      <c r="HD30" s="7">
        <f t="array" ref="HD30:HD31">LINEST(HD10:HD28, , TRUE, TRUE)</f>
        <v>-4.5074914992841615</v>
      </c>
      <c r="HE30" s="7">
        <f t="array" ref="HE30:HE31">LINEST(HE2:HE28,,TRUE, TRUE)</f>
        <v>-3.8124586860530911</v>
      </c>
      <c r="HF30" s="7">
        <f t="array" ref="HF30:HF31">LINEST(HF2:HF28,,TRUE, TRUE)</f>
        <v>-3.2358421538454141</v>
      </c>
      <c r="HG30" s="7">
        <f t="array" ref="HG30:HG31">LINEST(HG12:HG28,,TRUE, TRUE)</f>
        <v>-6.5183669444123637E-3</v>
      </c>
      <c r="HH30" s="7">
        <f t="array" ref="HH30:HH31">LINEST(HH5:HH28,,TRUE, TRUE)</f>
        <v>-2.5108400234304691</v>
      </c>
      <c r="HI30" s="7">
        <f t="array" ref="HI30:HI31">LINEST(HI2:HI28,,TRUE, TRUE)</f>
        <v>-1.0481381428193985</v>
      </c>
      <c r="HJ30" s="7">
        <f t="array" ref="HJ30:HJ31">LINEST(HJ7:HJ28,,TRUE, TRUE)</f>
        <v>-3.1635706489986513</v>
      </c>
      <c r="HK30" s="7">
        <f t="array" ref="HK30:HK31">LINEST(HK9:HK28,,TRUE, TRUE)</f>
        <v>-1.8443415557398526</v>
      </c>
      <c r="HL30" s="7">
        <f t="array" ref="HL30:HL31">LINEST(HL3:HL28,,TRUE, TRUE)</f>
        <v>-1.4061130526227634</v>
      </c>
      <c r="HM30" s="7">
        <f t="array" ref="HM30:HM31">LINEST(HM17:HM28,,TRUE, TRUE)</f>
        <v>-2.2822319434873277</v>
      </c>
      <c r="HN30" s="7">
        <f t="array" ref="HN30:HN31">LINEST(HN2:HN28,,TRUE, TRUE)</f>
        <v>-2.6722639010848499</v>
      </c>
      <c r="HO30" s="7">
        <f t="array" ref="HO30:HO31">LINEST(HO3:HO28,,TRUE, TRUE)</f>
        <v>-2.0553180357302523</v>
      </c>
      <c r="HP30" s="7">
        <f t="array" ref="HP30:HP31">LINEST(HP2:HP28,,TRUE, TRUE)</f>
        <v>-3.4780087336325458</v>
      </c>
      <c r="HQ30" s="7">
        <f t="array" ref="HQ30:HQ31">LINEST(HQ12:HQ28,,TRUE, TRUE)</f>
        <v>-9.0515890684184738E-2</v>
      </c>
      <c r="HR30" s="7">
        <f t="array" ref="HR30:HR31">LINEST(HR2:HR28,,TRUE, TRUE)</f>
        <v>-5.5406586926572566E-4</v>
      </c>
      <c r="HS30" s="7">
        <f t="array" ref="HS30:HS31">LINEST(HS5:HS28,,TRUE, TRUE)</f>
        <v>0.10549564393890355</v>
      </c>
      <c r="HT30" s="7">
        <f t="array" ref="HT30:HT31">LINEST(HT23:HT28,,TRUE, TRUE)</f>
        <v>0.94087301524883704</v>
      </c>
      <c r="HU30" s="7">
        <f t="array" ref="HU30:HU31">LINEST(HU6:HU28,,TRUE, TRUE)</f>
        <v>-0.16579171539092971</v>
      </c>
      <c r="HV30" s="7">
        <f t="array" ref="HV30:HV31">LINEST(HV11:HV28,,TRUE, TRUE)</f>
        <v>-0.14024452359325529</v>
      </c>
      <c r="HW30" s="7">
        <f t="array" ref="HW30:HW31">LINEST(HW16:HW28,,TRUE, TRUE)</f>
        <v>-3.0782214134981931</v>
      </c>
      <c r="HX30" s="7">
        <f t="array" ref="HX30:HX31">LINEST(HX24:HX28,,TRUE, TRUE)</f>
        <v>2.07051316764215</v>
      </c>
      <c r="HY30" s="7">
        <f t="array" ref="HY30:HY31">LINEST(HY16:HY28,,TRUE, TRUE)</f>
        <v>-5.1075093209408928</v>
      </c>
      <c r="HZ30" s="7">
        <f t="array" ref="HZ30:HZ31">LINEST(HZ15:HZ28,,TRUE, TRUE)</f>
        <v>-3.566548480596996</v>
      </c>
      <c r="IA30" s="7">
        <f t="array" ref="IA30:IA31">LINEST(IA21:IA28,,TRUE, TRUE)</f>
        <v>-2.438592465848108</v>
      </c>
      <c r="IB30" s="7">
        <f t="array" ref="IB30:IB31">LINEST(IB2:IB28,,TRUE, TRUE)</f>
        <v>-0.69823353046071068</v>
      </c>
      <c r="IC30" s="7">
        <f t="array" ref="IC30:IC31">LINEST(IC12:IC28,,TRUE, TRUE)</f>
        <v>-2.0235129836125068</v>
      </c>
      <c r="ID30" s="7" t="e">
        <f>LINEST(ID12:ID28,,TRUE, TRUE)</f>
        <v>#VALUE!</v>
      </c>
      <c r="IE30" s="7">
        <f t="array" ref="IE30:IE31">LINEST(IE4:IE28,,TRUE, TRUE)</f>
        <v>-2.7593277456240926</v>
      </c>
      <c r="IF30" s="7">
        <f t="array" ref="IF30:IF31">LINEST(IF19:IF28,,TRUE, TRUE)</f>
        <v>-1.1621313251153068E-2</v>
      </c>
      <c r="IG30" s="7">
        <f t="array" ref="IG30:IG31">LINEST(IG4:IG28,,TRUE, TRUE)</f>
        <v>-0.90067999951692479</v>
      </c>
      <c r="IH30" s="7">
        <f t="array" ref="IH30:IH31">LINEST(IH24:IH28,,TRUE, TRUE)</f>
        <v>-0.75884895678689024</v>
      </c>
      <c r="II30" s="7">
        <f t="array" ref="II30:II31">LINEST(II2:II28,,TRUE, TRUE)</f>
        <v>-3.3684120591753497</v>
      </c>
      <c r="IJ30" s="7">
        <f t="array" ref="IJ30:IJ31">LINEST(IJ4:IJ28,,TRUE, TRUE)</f>
        <v>-2.1400166366758384</v>
      </c>
      <c r="IK30" s="7">
        <f t="array" ref="IK30:IK31">LINEST(IK11:IK28,,TRUE, TRUE)</f>
        <v>-5.4771345076728609E-2</v>
      </c>
      <c r="IL30" s="7">
        <f t="array" ref="IL30:IL31">LINEST(IL2:IL28,,TRUE, TRUE)</f>
        <v>-2.8823400826876249</v>
      </c>
      <c r="IM30" s="7">
        <f t="array" ref="IM30:IM31">LINEST(IM13:IM28,,TRUE, TRUE)</f>
        <v>-0.32150005854605029</v>
      </c>
      <c r="IN30" s="7">
        <f t="array" ref="IN30:IN31">LINEST(IN5:IN28,,TRUE, TRUE)</f>
        <v>7.6716493684885659E-2</v>
      </c>
      <c r="IO30" s="7" t="e">
        <f>LINEST(IO8:IO28,,TRUE, TRUE)</f>
        <v>#VALUE!</v>
      </c>
      <c r="IP30" s="7">
        <f t="array" ref="IP30:IP31">LINEST(IP7:IP28,,TRUE, TRUE)</f>
        <v>-1.707704862455659</v>
      </c>
      <c r="IQ30" s="7">
        <f t="array" ref="IQ30:IQ31">LINEST(IQ4:IQ28,,TRUE, TRUE)</f>
        <v>-0.52061431951434434</v>
      </c>
      <c r="IR30" s="7">
        <f t="array" ref="IR30:IR31">LINEST(IR7:IR28,,TRUE, TRUE)</f>
        <v>-3.9442059463933221</v>
      </c>
      <c r="IS30" s="7">
        <f t="array" ref="IS30:IS31">LINEST(IS6:IS28,,TRUE, TRUE)</f>
        <v>-2.7502533499080237</v>
      </c>
      <c r="IT30" s="7">
        <f t="array" ref="IT30:IT31">LINEST(IT21:IT28,,TRUE, TRUE)</f>
        <v>-0.48313454002653611</v>
      </c>
      <c r="IU30" s="7">
        <f t="array" ref="IU30:IU31">LINEST(IU14:IU28,,TRUE, TRUE)</f>
        <v>-5.0228522591697971</v>
      </c>
      <c r="IV30" s="7">
        <f t="array" ref="IV30:IV31">LINEST(IV11:IV28,,TRUE, TRUE)</f>
        <v>-3.5708638901250769</v>
      </c>
      <c r="IW30" s="7">
        <f t="array" ref="IW30:IW31">LINEST(IW14:IW28,,TRUE, TRUE)</f>
        <v>-0.73598150910113846</v>
      </c>
      <c r="IX30" s="7">
        <f t="array" ref="IX30:IX31">LINEST(IX23:IX28,,TRUE, TRUE)</f>
        <v>-3.9063639391846765</v>
      </c>
      <c r="IY30" s="7">
        <f t="array" ref="IY30:IY31">LINEST(IY2:IY28,,TRUE, TRUE)</f>
        <v>-1.5590205017654344</v>
      </c>
      <c r="IZ30" s="7">
        <f t="array" ref="IZ30:IZ31">LINEST(IZ10:IZ28,,TRUE, TRUE)</f>
        <v>-0.99156072493032177</v>
      </c>
      <c r="JA30" s="7">
        <f t="array" ref="JA30:JA31">LINEST(JA24:JA28,,TRUE, TRUE)</f>
        <v>8.4764918411414225</v>
      </c>
      <c r="JB30" s="7">
        <f t="array" ref="JB30:JB31">LINEST(JB2:JB28,,TRUE, TRUE)</f>
        <v>-2.5774469046718709</v>
      </c>
      <c r="JC30" s="7">
        <f t="array" ref="JC30:JC31">LINEST(JC2:JC28,,TRUE, TRUE)</f>
        <v>-1.1639636461310796</v>
      </c>
      <c r="JD30" s="7">
        <f t="array" ref="JD30:JD31">LINEST(JD2:JD28,,TRUE, TRUE)</f>
        <v>-3.2280094034301583</v>
      </c>
      <c r="JE30" s="7">
        <f t="array" ref="JE30:JE31">LINEST(JE6:JE28,,TRUE, TRUE)</f>
        <v>-2.5718592188458178E-2</v>
      </c>
      <c r="JF30" s="7">
        <f t="array" ref="JF30:JF31">LINEST(JF2:JF28,,TRUE, TRUE)</f>
        <v>-3.2922216173256533</v>
      </c>
      <c r="JG30" s="7">
        <f t="array" ref="JG30:JG31">LINEST(JG2:JG28,,TRUE, TRUE)</f>
        <v>-2.7382099367103399</v>
      </c>
      <c r="JH30" s="7">
        <f t="array" ref="JH30:JH31">LINEST(JH2:JH28,,TRUE, TRUE)</f>
        <v>-0.89667473482071558</v>
      </c>
      <c r="JI30" s="7">
        <f t="array" ref="JI30:JI31">LINEST(JI3:JI28,,TRUE, TRUE)</f>
        <v>-0.79917490811070546</v>
      </c>
      <c r="JJ30" s="7">
        <f t="array" ref="JJ30:JJ31">LINEST(JJ12:JJ28,,TRUE, TRUE)</f>
        <v>3.8055835265646071E-2</v>
      </c>
      <c r="JK30" s="7">
        <f t="array" ref="JK30:JK31">LINEST(JK14:JK28,,TRUE, TRUE)</f>
        <v>-1.5907482235577584</v>
      </c>
      <c r="JL30" s="7">
        <f t="array" ref="JL30:JL31">LINEST(JL4:JL28,,TRUE, TRUE)</f>
        <v>-2.6153713159741647</v>
      </c>
      <c r="JM30" s="7">
        <f t="array" ref="JM30:JM31">LINEST(JM14:JM28,,TRUE, TRUE)</f>
        <v>-3.4630230593005913</v>
      </c>
      <c r="JN30" s="7">
        <f t="array" ref="JN30:JN31">LINEST(JN21:JN28,,TRUE, TRUE)</f>
        <v>-1.060922072614094</v>
      </c>
      <c r="JO30" s="7">
        <f t="array" ref="JO30:JO31">LINEST(JO2:JO28,,TRUE, TRUE)</f>
        <v>-3.4485130235281205</v>
      </c>
      <c r="JP30" s="7">
        <f t="array" ref="JP30:JP31">LINEST(JP2:JP28,,TRUE, TRUE)</f>
        <v>-1.6435624121485943</v>
      </c>
      <c r="JQ30" s="7">
        <f t="array" ref="JQ30:JQ31">LINEST(JQ6:JQ28,,TRUE, TRUE)</f>
        <v>7.6978899742745494E-2</v>
      </c>
      <c r="JR30" s="7">
        <f t="array" ref="JR30:JR31">LINEST(JR16:JR28,,TRUE, TRUE)</f>
        <v>-0.25945893791460517</v>
      </c>
      <c r="JS30" s="7">
        <f t="array" ref="JS30:JS31">LINEST(JS13:JS28,,TRUE, TRUE)</f>
        <v>-0.29907659808089981</v>
      </c>
      <c r="JT30" s="7"/>
      <c r="JU30" s="7"/>
      <c r="JV30" s="7"/>
      <c r="JW30" s="7"/>
      <c r="JX30" s="7"/>
      <c r="JY30" t="s">
        <v>153</v>
      </c>
      <c r="OS30" t="s">
        <v>29</v>
      </c>
      <c r="OT30" t="s">
        <v>300</v>
      </c>
      <c r="OU30">
        <v>2.5815888912994875</v>
      </c>
      <c r="OV30">
        <v>3.078551760780361</v>
      </c>
      <c r="OW30">
        <v>3.0940352250286485</v>
      </c>
      <c r="OX30">
        <v>2.7784006072221947</v>
      </c>
      <c r="OY30">
        <v>2.8501398733812691</v>
      </c>
      <c r="OZ30">
        <v>2.9577645321965251</v>
      </c>
      <c r="PA30">
        <v>2.8156099272502559</v>
      </c>
      <c r="PB30">
        <v>2.5433064703487034</v>
      </c>
      <c r="PC30">
        <v>2.4189286815343487</v>
      </c>
      <c r="PD30">
        <v>2.4426703610371536</v>
      </c>
      <c r="PE30">
        <v>2.4680650589946374</v>
      </c>
      <c r="PF30">
        <v>2.542165350411004</v>
      </c>
      <c r="PG30">
        <v>2.8431956950907615</v>
      </c>
      <c r="PH30">
        <v>2.8955011526478627</v>
      </c>
      <c r="PI30">
        <v>2.8684622662720067</v>
      </c>
      <c r="PJ30">
        <v>2.6160028204433696</v>
      </c>
      <c r="PK30">
        <v>2.7583891706623369</v>
      </c>
      <c r="PL30">
        <v>2.8632276475120735</v>
      </c>
      <c r="PM30">
        <v>2.9900683506756596</v>
      </c>
      <c r="PN30">
        <v>3.2897987605381855</v>
      </c>
      <c r="PO30">
        <v>3.0250278290885197</v>
      </c>
      <c r="PP30">
        <v>3.2207010508057365</v>
      </c>
      <c r="PQ30">
        <v>2.3842178737744288</v>
      </c>
      <c r="PR30">
        <v>1.9831957034591967</v>
      </c>
      <c r="PS30">
        <v>1.9339156481393145</v>
      </c>
      <c r="PT30">
        <v>1.9169059479307193</v>
      </c>
      <c r="PU30">
        <v>1.8820841921407119</v>
      </c>
      <c r="PX30" t="s">
        <v>266</v>
      </c>
      <c r="PY30" t="s">
        <v>267</v>
      </c>
      <c r="PZ30" t="s">
        <v>29</v>
      </c>
      <c r="QA30" t="s">
        <v>300</v>
      </c>
      <c r="QB30">
        <f t="shared" si="30"/>
        <v>2.5815888912994875</v>
      </c>
      <c r="QC30">
        <f t="shared" si="31"/>
        <v>3.078551760780361</v>
      </c>
      <c r="QD30">
        <f t="shared" si="32"/>
        <v>3.0940352250286485</v>
      </c>
      <c r="QE30">
        <f t="shared" si="33"/>
        <v>2.7784006072221947</v>
      </c>
      <c r="QF30">
        <f t="shared" si="34"/>
        <v>2.8501398733812691</v>
      </c>
      <c r="QG30">
        <f t="shared" si="35"/>
        <v>2.9577645321965251</v>
      </c>
      <c r="QH30">
        <f t="shared" si="36"/>
        <v>2.8156099272502559</v>
      </c>
      <c r="QI30">
        <f t="shared" si="37"/>
        <v>2.5433064703487034</v>
      </c>
      <c r="QJ30">
        <f t="shared" si="38"/>
        <v>2.4189286815343487</v>
      </c>
      <c r="QK30">
        <f t="shared" si="39"/>
        <v>2.4426703610371536</v>
      </c>
      <c r="QL30">
        <f t="shared" si="40"/>
        <v>2.4680650589946374</v>
      </c>
      <c r="QM30">
        <f t="shared" si="41"/>
        <v>2.542165350411004</v>
      </c>
      <c r="QN30">
        <f t="shared" si="42"/>
        <v>2.8431956950907615</v>
      </c>
      <c r="QO30">
        <f t="shared" si="43"/>
        <v>2.8955011526478627</v>
      </c>
      <c r="QP30">
        <f t="shared" si="44"/>
        <v>2.8684622662720067</v>
      </c>
      <c r="QQ30">
        <f t="shared" si="45"/>
        <v>2.6160028204433696</v>
      </c>
      <c r="QR30">
        <f t="shared" si="46"/>
        <v>2.7583891706623369</v>
      </c>
      <c r="QS30">
        <f t="shared" si="47"/>
        <v>2.8632276475120735</v>
      </c>
      <c r="QT30">
        <f t="shared" si="48"/>
        <v>2.9900683506756596</v>
      </c>
      <c r="QU30">
        <f t="shared" si="49"/>
        <v>3.2897987605381855</v>
      </c>
      <c r="QV30">
        <f t="shared" si="50"/>
        <v>3.0250278290885197</v>
      </c>
      <c r="QW30">
        <f t="shared" si="51"/>
        <v>3.2207010508057365</v>
      </c>
      <c r="QX30">
        <f t="shared" si="52"/>
        <v>2.3842178737744288</v>
      </c>
      <c r="QY30">
        <f t="shared" si="53"/>
        <v>1.9831957034591967</v>
      </c>
      <c r="QZ30">
        <f t="shared" si="54"/>
        <v>1.9339156481393145</v>
      </c>
      <c r="RA30">
        <f t="shared" si="55"/>
        <v>1.9169059479307193</v>
      </c>
      <c r="RB30">
        <f t="shared" si="56"/>
        <v>1.8820841921407119</v>
      </c>
      <c r="RG30" t="s">
        <v>266</v>
      </c>
      <c r="RH30" t="s">
        <v>267</v>
      </c>
      <c r="RI30" t="s">
        <v>29</v>
      </c>
      <c r="RJ30" t="s">
        <v>300</v>
      </c>
      <c r="RK30">
        <v>16539.980276733171</v>
      </c>
      <c r="RL30">
        <v>22636.486898804713</v>
      </c>
      <c r="RM30">
        <v>24651.589333755201</v>
      </c>
      <c r="RN30">
        <v>22617.491662103079</v>
      </c>
      <c r="RO30">
        <v>25592.147148274758</v>
      </c>
      <c r="RP30">
        <v>27021.798258460545</v>
      </c>
      <c r="RQ30">
        <v>27345.706092240373</v>
      </c>
      <c r="RR30">
        <v>23772.291222982021</v>
      </c>
      <c r="RS30">
        <v>24214.709732591262</v>
      </c>
      <c r="RT30">
        <v>26851.017220263529</v>
      </c>
      <c r="RU30">
        <v>27897.001724662994</v>
      </c>
      <c r="RV30">
        <v>28016.75240459148</v>
      </c>
      <c r="RW30">
        <v>30901.049294258144</v>
      </c>
      <c r="RX30">
        <v>32198.908579067876</v>
      </c>
      <c r="RY30">
        <v>31813.37344085973</v>
      </c>
      <c r="RZ30">
        <v>28585.925400487984</v>
      </c>
      <c r="SA30">
        <v>31996.20172291961</v>
      </c>
      <c r="SB30">
        <v>39044.090986538831</v>
      </c>
      <c r="SC30">
        <v>46917.272161338209</v>
      </c>
      <c r="SD30">
        <v>56249.750549215867</v>
      </c>
      <c r="SE30">
        <v>56103.541154558079</v>
      </c>
      <c r="SF30">
        <v>68348.318170074534</v>
      </c>
      <c r="SG30">
        <v>55575.291960798088</v>
      </c>
      <c r="SH30">
        <v>40461.892505665943</v>
      </c>
      <c r="SI30">
        <v>41676.445273374433</v>
      </c>
      <c r="SJ30">
        <v>46000.020170511838</v>
      </c>
      <c r="SK30">
        <v>44333.850175931308</v>
      </c>
    </row>
    <row r="31" spans="1:505" x14ac:dyDescent="0.45">
      <c r="A31" t="s">
        <v>154</v>
      </c>
      <c r="B31" s="7">
        <v>0.30168188814452723</v>
      </c>
      <c r="C31" s="7">
        <v>0.39298227246271089</v>
      </c>
      <c r="D31" s="7">
        <v>0.74706916753294417</v>
      </c>
      <c r="E31" s="7">
        <v>1.367858038832898</v>
      </c>
      <c r="F31" s="7">
        <v>0.31227607609078017</v>
      </c>
      <c r="G31" s="7"/>
      <c r="H31" s="7">
        <v>1.2202888322138752</v>
      </c>
      <c r="I31" s="7">
        <v>1.0033006392728812</v>
      </c>
      <c r="J31" s="7">
        <v>0.18420837153909828</v>
      </c>
      <c r="K31" s="7">
        <v>0.19024902058274229</v>
      </c>
      <c r="L31" s="7">
        <v>0.56009821993974562</v>
      </c>
      <c r="M31" s="7">
        <v>0.15345372197376031</v>
      </c>
      <c r="N31" s="7">
        <v>0.1028452933095549</v>
      </c>
      <c r="O31" s="7">
        <v>0.14912952599770818</v>
      </c>
      <c r="P31" s="7">
        <v>2.0814074355390302E-2</v>
      </c>
      <c r="Q31" s="7">
        <v>0.45007199474134718</v>
      </c>
      <c r="R31" s="7">
        <v>2.7030350716916378</v>
      </c>
      <c r="S31" s="7">
        <v>0.38438798609842217</v>
      </c>
      <c r="T31" s="7">
        <v>1.3939661560775072</v>
      </c>
      <c r="U31" s="7"/>
      <c r="V31" s="7">
        <v>0.10449354897234719</v>
      </c>
      <c r="W31" s="7">
        <v>0.36929312730224295</v>
      </c>
      <c r="X31" s="7">
        <v>1.2823247188556759</v>
      </c>
      <c r="Y31" s="7">
        <v>1.0540671202481511</v>
      </c>
      <c r="Z31" s="7">
        <v>1.2796408749242287</v>
      </c>
      <c r="AA31" s="7">
        <v>4.8973941317448783E-2</v>
      </c>
      <c r="AB31" s="7">
        <v>0.4827950553975966</v>
      </c>
      <c r="AC31" s="7">
        <v>0.97725436277911115</v>
      </c>
      <c r="AD31" s="7">
        <v>0.34537570076850627</v>
      </c>
      <c r="AE31" s="7">
        <v>1.6877598378837426</v>
      </c>
      <c r="AF31" s="7">
        <v>1.1641266481051696E-2</v>
      </c>
      <c r="AG31" s="7">
        <v>0.15627638895977231</v>
      </c>
      <c r="AH31" s="7">
        <v>1.2202536817652707</v>
      </c>
      <c r="AI31" s="7">
        <v>0.69105911785403529</v>
      </c>
      <c r="AJ31" s="7">
        <v>0.90132780307551008</v>
      </c>
      <c r="AK31" s="7">
        <v>0.15341308477782234</v>
      </c>
      <c r="AL31" s="7">
        <v>1.5850099891354179</v>
      </c>
      <c r="AM31" s="7">
        <v>3.512628532125428E-2</v>
      </c>
      <c r="AN31" s="7">
        <v>1.4264370328503546</v>
      </c>
      <c r="AO31" s="7">
        <v>1.8090359325653893E-2</v>
      </c>
      <c r="AP31" s="7">
        <v>1.0437106011107755</v>
      </c>
      <c r="AQ31" s="7">
        <v>0.58872573021355257</v>
      </c>
      <c r="AR31" s="7">
        <v>1.9283459652057919</v>
      </c>
      <c r="AS31" s="7">
        <v>0.54837948176006823</v>
      </c>
      <c r="AT31" s="7">
        <v>5.6176522315364013</v>
      </c>
      <c r="AU31" s="7">
        <v>0.21973252855006015</v>
      </c>
      <c r="AV31" s="7">
        <v>0.159938292395083</v>
      </c>
      <c r="AW31" s="7">
        <v>0.4635622365932035</v>
      </c>
      <c r="AX31" s="7"/>
      <c r="AY31" s="7">
        <v>0.27736660705707111</v>
      </c>
      <c r="AZ31" s="7">
        <v>0.2953523660930078</v>
      </c>
      <c r="BA31" s="7">
        <v>2.9722037926629988E-2</v>
      </c>
      <c r="BB31" s="7">
        <v>0.33034877246003552</v>
      </c>
      <c r="BC31" s="7">
        <v>1.2748289092156582</v>
      </c>
      <c r="BD31" s="7">
        <v>0.66221608986746683</v>
      </c>
      <c r="BE31" s="7">
        <v>6.5644499984352178E-2</v>
      </c>
      <c r="BF31" s="7">
        <v>1.2371019044941955</v>
      </c>
      <c r="BG31" s="7">
        <v>0.33128072416002335</v>
      </c>
      <c r="BH31" s="7">
        <v>1.0278848285228105E-2</v>
      </c>
      <c r="BI31" s="7"/>
      <c r="BJ31" s="7">
        <v>7.9860307126623273E-2</v>
      </c>
      <c r="BK31" s="7">
        <v>3.6287580206430935E-2</v>
      </c>
      <c r="BL31" s="7">
        <v>0.23543698624515036</v>
      </c>
      <c r="BM31" s="7">
        <v>0.54437105802445751</v>
      </c>
      <c r="BN31" s="7">
        <v>4.2766941884157461</v>
      </c>
      <c r="BO31" s="7">
        <v>0.25201773375181097</v>
      </c>
      <c r="BP31" s="7">
        <v>0.22421624391154596</v>
      </c>
      <c r="BQ31" s="7">
        <v>0.60852154752607623</v>
      </c>
      <c r="BR31" s="7">
        <v>0.36788054000994724</v>
      </c>
      <c r="BS31" s="7">
        <v>1.074262008611883</v>
      </c>
      <c r="BT31" s="7">
        <v>0.24177788498974137</v>
      </c>
      <c r="BU31" s="7">
        <v>4.4133764392097374</v>
      </c>
      <c r="BV31" s="7">
        <v>0.10864837036247878</v>
      </c>
      <c r="BW31" s="7">
        <v>0.45784296180378431</v>
      </c>
      <c r="BX31" s="7">
        <v>0.64410477647460762</v>
      </c>
      <c r="BY31" s="7">
        <v>4.5182023785669434E-2</v>
      </c>
      <c r="BZ31" s="7">
        <v>1.1530008736190973</v>
      </c>
      <c r="CA31" s="7">
        <v>2.115385282738997</v>
      </c>
      <c r="CB31" s="7" t="e">
        <v>#VALUE!</v>
      </c>
      <c r="CC31" s="7">
        <v>0.11254913375877278</v>
      </c>
      <c r="CD31" s="7">
        <v>0.29840543175299872</v>
      </c>
      <c r="CE31" s="7">
        <v>9.0993852814384241E-2</v>
      </c>
      <c r="CF31" s="7">
        <v>0.15577904919278038</v>
      </c>
      <c r="CG31" s="7">
        <v>0.19021264577615041</v>
      </c>
      <c r="CH31" s="7">
        <v>3.4631255636096205</v>
      </c>
      <c r="CI31" s="7">
        <v>0.86287218092764995</v>
      </c>
      <c r="CJ31" s="7">
        <v>0.79946068796565661</v>
      </c>
      <c r="CK31" s="7">
        <v>0.23585536855856165</v>
      </c>
      <c r="CL31" s="7">
        <v>3.8849959907537736E-2</v>
      </c>
      <c r="CM31" s="7">
        <v>3.7898654694001707E-2</v>
      </c>
      <c r="CN31" s="7"/>
      <c r="CO31" s="7"/>
      <c r="CP31" s="7"/>
      <c r="CQ31" s="7"/>
      <c r="CR31" s="7">
        <v>0.39298227246271089</v>
      </c>
      <c r="CS31" s="7">
        <v>0.74706916753294417</v>
      </c>
      <c r="CT31" s="7">
        <v>1.367858038832898</v>
      </c>
      <c r="CU31" s="7">
        <v>0.31227607609078017</v>
      </c>
      <c r="CV31" s="7"/>
      <c r="CW31" s="7">
        <v>1.2202888322138752</v>
      </c>
      <c r="CX31" s="7">
        <v>1.0033006392728812</v>
      </c>
      <c r="CY31" s="7">
        <v>0.18420837153909828</v>
      </c>
      <c r="CZ31" s="7">
        <v>0.19024902058274229</v>
      </c>
      <c r="DA31" s="7">
        <v>0.56009821993974562</v>
      </c>
      <c r="DB31" s="7">
        <v>0.15345372197376031</v>
      </c>
      <c r="DC31" s="7">
        <v>0.1028452933095549</v>
      </c>
      <c r="DD31" s="7">
        <v>0.14912952599770818</v>
      </c>
      <c r="DE31" s="7">
        <v>2.0814074355390302E-2</v>
      </c>
      <c r="DF31" s="7">
        <v>0.45007199474134718</v>
      </c>
      <c r="DG31" s="7">
        <v>2.7030350716916378</v>
      </c>
      <c r="DH31" s="7">
        <v>0.38438798609842217</v>
      </c>
      <c r="DI31" s="7">
        <v>1.3939661560775072</v>
      </c>
      <c r="DJ31" s="7"/>
      <c r="DK31" s="7">
        <v>0.10449354897234719</v>
      </c>
      <c r="DL31" s="7">
        <v>0.36929312730224295</v>
      </c>
      <c r="DM31" s="7">
        <v>1.2823247188556759</v>
      </c>
      <c r="DN31" s="7">
        <v>1.0540671202481511</v>
      </c>
      <c r="DO31" s="7">
        <v>1.2796408749242287</v>
      </c>
      <c r="DP31" s="7">
        <v>4.8973941317448783E-2</v>
      </c>
      <c r="DQ31" s="7">
        <v>0.4827950553975966</v>
      </c>
      <c r="DR31" s="7">
        <v>0.97725436277911115</v>
      </c>
      <c r="DS31" s="7">
        <v>0.34537570076850627</v>
      </c>
      <c r="DT31" s="7">
        <v>1.6877598378837426</v>
      </c>
      <c r="DU31" s="7">
        <v>1.1641266481051696E-2</v>
      </c>
      <c r="DV31" s="7">
        <v>0.15627638895977231</v>
      </c>
      <c r="DW31" s="7">
        <v>1.2202536817652707</v>
      </c>
      <c r="DX31" s="7">
        <v>0.69105911785403529</v>
      </c>
      <c r="DY31" s="7">
        <v>0.90132780307551008</v>
      </c>
      <c r="DZ31" s="7">
        <v>0.15341308477782234</v>
      </c>
      <c r="EA31" s="7">
        <v>1.5850099891354179</v>
      </c>
      <c r="EB31" s="7">
        <v>3.512628532125428E-2</v>
      </c>
      <c r="EC31" s="7">
        <v>1.4264370328503546</v>
      </c>
      <c r="ED31" s="7">
        <v>1.8090359325653893E-2</v>
      </c>
      <c r="EE31" s="7">
        <v>1.0437106011107755</v>
      </c>
      <c r="EF31" s="7">
        <v>0.58872573021355257</v>
      </c>
      <c r="EG31" s="7">
        <v>1.9283459652057919</v>
      </c>
      <c r="EH31" s="7">
        <v>0.54837948176006823</v>
      </c>
      <c r="EI31" s="7">
        <v>5.6176522315364013</v>
      </c>
      <c r="EJ31" s="7">
        <v>0.21973252855006015</v>
      </c>
      <c r="EK31" s="7">
        <v>0.159938292395083</v>
      </c>
      <c r="EL31" s="7">
        <v>0.4635622365932035</v>
      </c>
      <c r="EM31" s="7"/>
      <c r="EN31" s="7">
        <v>0.27736660705707111</v>
      </c>
      <c r="EO31" s="7">
        <v>0.2953523660930078</v>
      </c>
      <c r="EP31" s="7">
        <v>2.9722037926629988E-2</v>
      </c>
      <c r="EQ31" s="7">
        <v>0.33034877246003552</v>
      </c>
      <c r="ER31" s="7">
        <v>1.2748289092156582</v>
      </c>
      <c r="ES31" s="7">
        <v>0.66221608986746683</v>
      </c>
      <c r="ET31" s="7">
        <v>6.5644499984352178E-2</v>
      </c>
      <c r="EU31" s="7">
        <v>1.2371019044941955</v>
      </c>
      <c r="EV31" s="7">
        <v>0.33128072416002335</v>
      </c>
      <c r="EW31" s="7">
        <v>1.0278848285228105E-2</v>
      </c>
      <c r="EX31" s="7"/>
      <c r="EY31" s="7">
        <v>7.9860307126623273E-2</v>
      </c>
      <c r="EZ31" s="7">
        <v>3.6287580206430935E-2</v>
      </c>
      <c r="FA31" s="7">
        <v>0.23543698624515036</v>
      </c>
      <c r="FB31" s="7">
        <v>0.54437105802445751</v>
      </c>
      <c r="FC31" s="7">
        <v>4.2766941884157461</v>
      </c>
      <c r="FD31" s="7">
        <v>0.25201773375181097</v>
      </c>
      <c r="FE31" s="7">
        <v>0.22421624391154596</v>
      </c>
      <c r="FF31" s="7">
        <v>0.60852154752607623</v>
      </c>
      <c r="FG31" s="7">
        <v>0.36788054000994724</v>
      </c>
      <c r="FH31" s="7">
        <v>1.074262008611883</v>
      </c>
      <c r="FI31" s="7">
        <v>0.24177788498974137</v>
      </c>
      <c r="FJ31" s="7">
        <v>4.4133764392097374</v>
      </c>
      <c r="FK31" s="7">
        <v>0.10864837036247878</v>
      </c>
      <c r="FL31" s="7">
        <v>0.45784296180378431</v>
      </c>
      <c r="FM31" s="7">
        <v>0.64410477647460762</v>
      </c>
      <c r="FN31" s="7">
        <v>4.5182023785669434E-2</v>
      </c>
      <c r="FO31" s="7">
        <v>1.1530008736190973</v>
      </c>
      <c r="FP31" s="7">
        <v>2.115385282738997</v>
      </c>
      <c r="FQ31" s="7" t="e">
        <v>#VALUE!</v>
      </c>
      <c r="FR31" s="7">
        <v>0.11254913375877278</v>
      </c>
      <c r="FS31" s="7">
        <v>0.29840543175299872</v>
      </c>
      <c r="FT31" s="7">
        <v>9.0993852814384241E-2</v>
      </c>
      <c r="FU31" s="7">
        <v>0.15577904919278038</v>
      </c>
      <c r="FV31" s="7">
        <v>0.19021264577615041</v>
      </c>
      <c r="FW31" s="7">
        <v>3.4631255636096205</v>
      </c>
      <c r="FX31" s="7">
        <v>0.86287218092764995</v>
      </c>
      <c r="FY31" s="7">
        <v>0.79946068796565661</v>
      </c>
      <c r="FZ31" s="7">
        <v>0.23585536855856165</v>
      </c>
      <c r="GA31" s="7">
        <v>3.8849959907537736E-2</v>
      </c>
      <c r="GB31" s="7">
        <v>3.7898654694001707E-2</v>
      </c>
      <c r="GC31" s="7"/>
      <c r="GD31" s="7"/>
      <c r="GE31" s="7"/>
      <c r="GF31" s="7"/>
      <c r="GG31" t="s">
        <v>154</v>
      </c>
      <c r="GH31" s="7">
        <v>0.18477165234644541</v>
      </c>
      <c r="GI31" s="7">
        <v>0.38364355419725393</v>
      </c>
      <c r="GJ31" s="7">
        <v>0.35305935753801082</v>
      </c>
      <c r="GK31" s="7">
        <v>0.50738540565550316</v>
      </c>
      <c r="GL31" s="7">
        <v>6.335475788329753E-2</v>
      </c>
      <c r="GM31" s="7"/>
      <c r="GN31" s="7">
        <v>0.46071886536302958</v>
      </c>
      <c r="GO31" s="7">
        <v>2.2080488450145528</v>
      </c>
      <c r="GP31" s="7">
        <v>0.25598311540347274</v>
      </c>
      <c r="GQ31" s="7">
        <v>0.51264356894703789</v>
      </c>
      <c r="GR31" s="7">
        <v>0.2487554349096886</v>
      </c>
      <c r="GS31" s="7">
        <v>0.25266441621059893</v>
      </c>
      <c r="GT31" s="7">
        <v>6.5507517909557958E-2</v>
      </c>
      <c r="GU31" s="7">
        <v>0.46564980093821584</v>
      </c>
      <c r="GV31" s="7">
        <v>0.31451337585336059</v>
      </c>
      <c r="GW31" s="7">
        <v>0.60917697489598666</v>
      </c>
      <c r="GX31" s="7">
        <v>2.2451470341904032</v>
      </c>
      <c r="GY31" s="7">
        <v>0.50320500569231441</v>
      </c>
      <c r="GZ31" s="7">
        <v>0.42334167844095105</v>
      </c>
      <c r="HA31" s="7"/>
      <c r="HB31" s="7">
        <v>0.32851247588144122</v>
      </c>
      <c r="HC31" s="7">
        <v>0.39379632700898115</v>
      </c>
      <c r="HD31" s="7">
        <v>0.52097920971187028</v>
      </c>
      <c r="HE31" s="7">
        <v>0.40083498617396013</v>
      </c>
      <c r="HF31" s="7">
        <v>0.39411969595550983</v>
      </c>
      <c r="HG31" s="7">
        <v>9.4472010511986552E-3</v>
      </c>
      <c r="HH31" s="7">
        <v>0.40617079536374584</v>
      </c>
      <c r="HI31" s="7">
        <v>0.28141039636371268</v>
      </c>
      <c r="HJ31" s="7">
        <v>0.43486633781959627</v>
      </c>
      <c r="HK31" s="7">
        <v>0.41437421892733273</v>
      </c>
      <c r="HL31" s="7">
        <v>0.20406976044253292</v>
      </c>
      <c r="HM31" s="7">
        <v>0.97204043581147537</v>
      </c>
      <c r="HN31" s="7">
        <v>0.39263088809069624</v>
      </c>
      <c r="HO31" s="7">
        <v>0.24396185095934619</v>
      </c>
      <c r="HP31" s="7">
        <v>0.39697297880126792</v>
      </c>
      <c r="HQ31" s="7">
        <v>0.13436570683136076</v>
      </c>
      <c r="HR31" s="7">
        <v>0.25639092311571926</v>
      </c>
      <c r="HS31" s="7">
        <v>7.7318472117221593E-2</v>
      </c>
      <c r="HT31" s="7">
        <v>3.1332404525859281</v>
      </c>
      <c r="HU31" s="7">
        <v>9.1853535531622163E-2</v>
      </c>
      <c r="HV31" s="7">
        <v>4.4551630539898905E-2</v>
      </c>
      <c r="HW31" s="7">
        <v>0.40982391052065165</v>
      </c>
      <c r="HX31" s="7">
        <v>1.389159566816357</v>
      </c>
      <c r="HY31" s="7">
        <v>0.65873646878126346</v>
      </c>
      <c r="HZ31" s="7">
        <v>1.0549596956983252</v>
      </c>
      <c r="IA31" s="7">
        <v>1.2764398427612473</v>
      </c>
      <c r="IB31" s="7">
        <v>0.30136145049942992</v>
      </c>
      <c r="IC31" s="7">
        <v>0.30387551958152742</v>
      </c>
      <c r="ID31" s="7"/>
      <c r="IE31" s="7">
        <v>0.21408302193578999</v>
      </c>
      <c r="IF31" s="7">
        <v>0.15977736447759558</v>
      </c>
      <c r="IG31" s="7">
        <v>0.23483964496805798</v>
      </c>
      <c r="IH31" s="7">
        <v>1.4980296849526835</v>
      </c>
      <c r="II31" s="7">
        <v>0.47008933204820452</v>
      </c>
      <c r="IJ31" s="7">
        <v>0.38807506174862877</v>
      </c>
      <c r="IK31" s="7">
        <v>3.1182430447389182E-2</v>
      </c>
      <c r="IL31" s="7">
        <v>0.35290793709847001</v>
      </c>
      <c r="IM31" s="7">
        <v>0.17609260605963634</v>
      </c>
      <c r="IN31" s="7">
        <v>0.12256843322853057</v>
      </c>
      <c r="IO31" s="7"/>
      <c r="IP31" s="7">
        <v>0.34707038958025649</v>
      </c>
      <c r="IQ31" s="7">
        <v>0.2690568763669608</v>
      </c>
      <c r="IR31" s="7">
        <v>0.42749378433866858</v>
      </c>
      <c r="IS31" s="7">
        <v>0.45056918061587459</v>
      </c>
      <c r="IT31" s="7">
        <v>0.45922586823409067</v>
      </c>
      <c r="IU31" s="7">
        <v>0.63314007673333006</v>
      </c>
      <c r="IV31" s="7">
        <v>0.76592329739611897</v>
      </c>
      <c r="IW31" s="7">
        <v>0.3903957110359712</v>
      </c>
      <c r="IX31" s="7">
        <v>1.8699705427367499</v>
      </c>
      <c r="IY31" s="7">
        <v>0.33074311462483102</v>
      </c>
      <c r="IZ31" s="7">
        <v>0.22872611313267591</v>
      </c>
      <c r="JA31" s="7">
        <v>2.9813503966527604</v>
      </c>
      <c r="JB31" s="7">
        <v>0.40228402040736655</v>
      </c>
      <c r="JC31" s="7">
        <v>0.16720147505686786</v>
      </c>
      <c r="JD31" s="7">
        <v>0.37588466301782175</v>
      </c>
      <c r="JE31" s="7">
        <v>6.4558659518741332E-2</v>
      </c>
      <c r="JF31" s="7">
        <v>0.38441539493339971</v>
      </c>
      <c r="JG31" s="7">
        <v>0.47313920847088919</v>
      </c>
      <c r="JH31" s="7">
        <v>0.16725958401944099</v>
      </c>
      <c r="JI31" s="7">
        <v>0.22533866550915069</v>
      </c>
      <c r="JJ31" s="7">
        <v>2.4182900091541778E-2</v>
      </c>
      <c r="JK31" s="7">
        <v>0.44591281243763309</v>
      </c>
      <c r="JL31" s="7">
        <v>0.35345600352735168</v>
      </c>
      <c r="JM31" s="7">
        <v>0.93486618342257977</v>
      </c>
      <c r="JN31" s="7">
        <v>0.80196129060537691</v>
      </c>
      <c r="JO31" s="7">
        <v>0.34384032586297958</v>
      </c>
      <c r="JP31" s="7">
        <v>0.21116950889464869</v>
      </c>
      <c r="JQ31" s="7">
        <v>0.12354791421504766</v>
      </c>
      <c r="JR31" s="7">
        <v>0.11629006643954255</v>
      </c>
      <c r="JS31" s="7">
        <v>0.16844944670153891</v>
      </c>
      <c r="JT31" s="7"/>
      <c r="JU31" s="7"/>
      <c r="JV31" s="7"/>
      <c r="JW31" s="7"/>
      <c r="JX31" s="7"/>
      <c r="JY31" t="s">
        <v>154</v>
      </c>
      <c r="OS31" t="s">
        <v>30</v>
      </c>
      <c r="OT31" t="s">
        <v>301</v>
      </c>
      <c r="OU31">
        <v>4.797880029360696E-2</v>
      </c>
      <c r="OV31">
        <v>4.5840547765740064E-2</v>
      </c>
      <c r="OW31">
        <v>4.4013138155987508E-2</v>
      </c>
      <c r="OX31">
        <v>4.2101233015807864E-2</v>
      </c>
      <c r="OY31">
        <v>4.0533861881089775E-2</v>
      </c>
      <c r="OZ31">
        <v>3.2848116896032585E-2</v>
      </c>
      <c r="PA31">
        <v>3.2316139096149311E-2</v>
      </c>
      <c r="PB31">
        <v>3.1905166686845579E-2</v>
      </c>
      <c r="PC31">
        <v>3.4235770106643991E-2</v>
      </c>
      <c r="PD31">
        <v>3.3668579620999853E-2</v>
      </c>
      <c r="PE31">
        <v>3.503565856568891E-2</v>
      </c>
      <c r="PF31">
        <v>3.7328223994702724E-2</v>
      </c>
      <c r="PG31">
        <v>3.7649845002619337E-2</v>
      </c>
      <c r="PH31">
        <v>3.9350125965278024E-2</v>
      </c>
      <c r="PI31">
        <v>3.9570359766511243E-2</v>
      </c>
      <c r="PJ31">
        <v>4.0907880288735224E-2</v>
      </c>
      <c r="PK31">
        <v>4.0191122085926546E-2</v>
      </c>
      <c r="PL31">
        <v>3.9683171162082517E-2</v>
      </c>
      <c r="PM31">
        <v>3.9597025324291581E-2</v>
      </c>
      <c r="PN31">
        <v>4.1349767455610809E-2</v>
      </c>
      <c r="PO31">
        <v>4.2704979945606202E-2</v>
      </c>
      <c r="PP31">
        <v>4.7977910725768264E-2</v>
      </c>
      <c r="PQ31">
        <v>4.2535365878997491E-2</v>
      </c>
      <c r="PR31">
        <v>5.3440740710408392E-2</v>
      </c>
      <c r="PS31">
        <v>6.244788731425089E-2</v>
      </c>
      <c r="PT31">
        <v>6.0910574790196383E-2</v>
      </c>
      <c r="PU31">
        <v>6.1428194365080936E-2</v>
      </c>
      <c r="PX31" t="s">
        <v>266</v>
      </c>
      <c r="PY31" t="s">
        <v>267</v>
      </c>
      <c r="PZ31" t="s">
        <v>30</v>
      </c>
      <c r="QA31" t="s">
        <v>301</v>
      </c>
      <c r="QB31">
        <f t="shared" si="30"/>
        <v>4.797880029360696E-2</v>
      </c>
      <c r="QC31">
        <f t="shared" si="31"/>
        <v>4.5840547765740064E-2</v>
      </c>
      <c r="QD31">
        <f t="shared" si="32"/>
        <v>4.4013138155987508E-2</v>
      </c>
      <c r="QE31">
        <f t="shared" si="33"/>
        <v>4.2101233015807864E-2</v>
      </c>
      <c r="QF31">
        <f t="shared" si="34"/>
        <v>4.0533861881089775E-2</v>
      </c>
      <c r="QG31">
        <f t="shared" si="35"/>
        <v>3.2848116896032585E-2</v>
      </c>
      <c r="QH31">
        <f t="shared" si="36"/>
        <v>3.2316139096149311E-2</v>
      </c>
      <c r="QI31">
        <f t="shared" si="37"/>
        <v>3.1905166686845579E-2</v>
      </c>
      <c r="QJ31">
        <f t="shared" si="38"/>
        <v>3.4235770106643991E-2</v>
      </c>
      <c r="QK31">
        <f t="shared" si="39"/>
        <v>3.3668579620999853E-2</v>
      </c>
      <c r="QL31">
        <f t="shared" si="40"/>
        <v>3.503565856568891E-2</v>
      </c>
      <c r="QM31">
        <f t="shared" si="41"/>
        <v>3.7328223994702724E-2</v>
      </c>
      <c r="QN31">
        <f t="shared" si="42"/>
        <v>3.7649845002619337E-2</v>
      </c>
      <c r="QO31">
        <f t="shared" si="43"/>
        <v>3.9350125965278024E-2</v>
      </c>
      <c r="QP31">
        <f t="shared" si="44"/>
        <v>3.9570359766511243E-2</v>
      </c>
      <c r="QQ31">
        <f t="shared" si="45"/>
        <v>4.0907880288735224E-2</v>
      </c>
      <c r="QR31">
        <f t="shared" si="46"/>
        <v>4.0191122085926546E-2</v>
      </c>
      <c r="QS31">
        <f t="shared" si="47"/>
        <v>3.9683171162082517E-2</v>
      </c>
      <c r="QT31">
        <f t="shared" si="48"/>
        <v>3.9597025324291581E-2</v>
      </c>
      <c r="QU31">
        <f t="shared" si="49"/>
        <v>4.1349767455610809E-2</v>
      </c>
      <c r="QV31">
        <f t="shared" si="50"/>
        <v>4.2704979945606202E-2</v>
      </c>
      <c r="QW31">
        <f t="shared" si="51"/>
        <v>4.7977910725768264E-2</v>
      </c>
      <c r="QX31">
        <f t="shared" si="52"/>
        <v>4.2535365878997491E-2</v>
      </c>
      <c r="QY31">
        <f t="shared" si="53"/>
        <v>5.3440740710408392E-2</v>
      </c>
      <c r="QZ31">
        <f t="shared" si="54"/>
        <v>6.244788731425089E-2</v>
      </c>
      <c r="RA31">
        <f t="shared" si="55"/>
        <v>6.0910574790196383E-2</v>
      </c>
      <c r="RB31">
        <f t="shared" si="56"/>
        <v>6.1428194365080936E-2</v>
      </c>
      <c r="RG31" t="s">
        <v>266</v>
      </c>
      <c r="RH31" t="s">
        <v>267</v>
      </c>
      <c r="RI31" t="s">
        <v>30</v>
      </c>
      <c r="RJ31" t="s">
        <v>301</v>
      </c>
      <c r="RK31">
        <v>307.3953460336291</v>
      </c>
      <c r="RL31">
        <v>337.06399617922131</v>
      </c>
      <c r="RM31">
        <v>350.67273906074854</v>
      </c>
      <c r="RN31">
        <v>342.72389813912167</v>
      </c>
      <c r="RO31">
        <v>363.96408731969848</v>
      </c>
      <c r="RP31">
        <v>300.09663658917157</v>
      </c>
      <c r="RQ31">
        <v>313.86011009781191</v>
      </c>
      <c r="RR31">
        <v>298.21766383250224</v>
      </c>
      <c r="RS31">
        <v>342.71751868197327</v>
      </c>
      <c r="RT31">
        <v>370.10135530585012</v>
      </c>
      <c r="RU31">
        <v>396.01461228492315</v>
      </c>
      <c r="RV31">
        <v>411.38772078442298</v>
      </c>
      <c r="RW31">
        <v>409.19438586515577</v>
      </c>
      <c r="RX31">
        <v>437.58611782009626</v>
      </c>
      <c r="RY31">
        <v>438.86463044789417</v>
      </c>
      <c r="RZ31">
        <v>447.01389657817174</v>
      </c>
      <c r="SA31">
        <v>466.20080422626273</v>
      </c>
      <c r="SB31">
        <v>541.13522787230988</v>
      </c>
      <c r="SC31">
        <v>621.31837671850872</v>
      </c>
      <c r="SD31">
        <v>707.00801901502666</v>
      </c>
      <c r="SE31">
        <v>792.02596975936285</v>
      </c>
      <c r="SF31">
        <v>1018.1663730012654</v>
      </c>
      <c r="SG31">
        <v>991.48463040517606</v>
      </c>
      <c r="SH31">
        <v>1090.3177645434016</v>
      </c>
      <c r="SI31">
        <v>1345.7701532092601</v>
      </c>
      <c r="SJ31">
        <v>1461.6719573389153</v>
      </c>
      <c r="SK31">
        <v>1446.985409543187</v>
      </c>
    </row>
    <row r="32" spans="1:505" x14ac:dyDescent="0.45">
      <c r="A32" t="s">
        <v>155</v>
      </c>
      <c r="B32" s="7">
        <f>B30/B31</f>
        <v>-12.884840654998824</v>
      </c>
      <c r="C32" s="7">
        <f>C30/C31</f>
        <v>-5.0692617832176268</v>
      </c>
      <c r="D32" s="7">
        <f>D30/D31</f>
        <v>-3.8012041536304491</v>
      </c>
      <c r="E32" s="7">
        <f>E30/E31</f>
        <v>-5.4760971663496498</v>
      </c>
      <c r="F32" s="7">
        <f>F30/F31</f>
        <v>-6.5766656902830309</v>
      </c>
      <c r="G32" s="7"/>
      <c r="H32" s="7">
        <f t="shared" ref="H32:T32" si="113">H30/H31</f>
        <v>-6.2502260822569422</v>
      </c>
      <c r="I32" s="7">
        <f t="shared" si="113"/>
        <v>1.0037731201271027</v>
      </c>
      <c r="J32" s="7">
        <f t="shared" si="113"/>
        <v>-3.4358101687727451</v>
      </c>
      <c r="K32" s="7">
        <f t="shared" si="113"/>
        <v>1.7573875436495958</v>
      </c>
      <c r="L32" s="7">
        <f t="shared" si="113"/>
        <v>-10.513090223620873</v>
      </c>
      <c r="M32" s="7">
        <f t="shared" si="113"/>
        <v>-0.79045924756247288</v>
      </c>
      <c r="N32" s="7">
        <f t="shared" si="113"/>
        <v>9.3259221519226685</v>
      </c>
      <c r="O32" s="7">
        <f t="shared" si="113"/>
        <v>-2.2913630567087147</v>
      </c>
      <c r="P32" s="7">
        <f t="shared" si="113"/>
        <v>-10.382241194758251</v>
      </c>
      <c r="Q32" s="7">
        <f t="shared" si="113"/>
        <v>-2.8195658771531305</v>
      </c>
      <c r="R32" s="7">
        <f t="shared" si="113"/>
        <v>-1.9311265042122059</v>
      </c>
      <c r="S32" s="7">
        <f t="shared" si="113"/>
        <v>-1.1948477536436457</v>
      </c>
      <c r="T32" s="7">
        <f t="shared" si="113"/>
        <v>-6.9665664374339311</v>
      </c>
      <c r="U32" s="7"/>
      <c r="V32" s="7">
        <f t="shared" ref="V32:AW32" si="114">V30/V31</f>
        <v>-0.49991576277265287</v>
      </c>
      <c r="W32" s="7">
        <f t="shared" si="114"/>
        <v>2.4864085129277558</v>
      </c>
      <c r="X32" s="7">
        <f t="shared" si="114"/>
        <v>-7.9657389179005751</v>
      </c>
      <c r="Y32" s="7">
        <f t="shared" si="114"/>
        <v>-8.5410874784367188</v>
      </c>
      <c r="Z32" s="7">
        <f t="shared" si="114"/>
        <v>-6.5071426899027784</v>
      </c>
      <c r="AA32" s="7">
        <f t="shared" si="114"/>
        <v>4.6771896534726416</v>
      </c>
      <c r="AB32" s="7">
        <f t="shared" si="114"/>
        <v>-5.0539769637324961</v>
      </c>
      <c r="AC32" s="7">
        <f t="shared" si="114"/>
        <v>-1.9307745052937839</v>
      </c>
      <c r="AD32" s="7">
        <f t="shared" si="114"/>
        <v>-1.7545558941878434</v>
      </c>
      <c r="AE32" s="7">
        <f t="shared" si="114"/>
        <v>-3.7550387336562858</v>
      </c>
      <c r="AF32" s="7">
        <f t="shared" si="114"/>
        <v>-0.27015630929649692</v>
      </c>
      <c r="AG32" s="7">
        <f t="shared" si="114"/>
        <v>2.9890279509055269</v>
      </c>
      <c r="AH32" s="7">
        <f t="shared" si="114"/>
        <v>-1.3351054589374072</v>
      </c>
      <c r="AI32" s="7">
        <f t="shared" si="114"/>
        <v>-3.7900194110593173</v>
      </c>
      <c r="AJ32" s="7">
        <f t="shared" si="114"/>
        <v>-8.2646851178253069</v>
      </c>
      <c r="AK32" s="7">
        <f t="shared" si="114"/>
        <v>-3.5873945715354645</v>
      </c>
      <c r="AL32" s="7">
        <f t="shared" si="114"/>
        <v>-3.2428797923813018</v>
      </c>
      <c r="AM32" s="7">
        <f t="shared" si="114"/>
        <v>3.0394545487856397</v>
      </c>
      <c r="AN32" s="7">
        <f t="shared" si="114"/>
        <v>2.9642762066110735</v>
      </c>
      <c r="AO32" s="7">
        <f t="shared" si="114"/>
        <v>2.0585896182539662</v>
      </c>
      <c r="AP32" s="7">
        <f t="shared" si="114"/>
        <v>3.851017090334754</v>
      </c>
      <c r="AQ32" s="7">
        <f t="shared" si="114"/>
        <v>1.644502800952605</v>
      </c>
      <c r="AR32" s="7">
        <f t="shared" si="114"/>
        <v>0.81614636886033143</v>
      </c>
      <c r="AS32" s="7">
        <f t="shared" si="114"/>
        <v>-0.55202227232455081</v>
      </c>
      <c r="AT32" s="7">
        <f t="shared" si="114"/>
        <v>-2.613210007864788</v>
      </c>
      <c r="AU32" s="7">
        <f t="shared" si="114"/>
        <v>-0.23754087106158289</v>
      </c>
      <c r="AV32" s="7">
        <f t="shared" si="114"/>
        <v>0.78914957474123537</v>
      </c>
      <c r="AW32" s="7">
        <f t="shared" si="114"/>
        <v>-3.6480717386583659</v>
      </c>
      <c r="AX32" s="7"/>
      <c r="AY32" s="7">
        <f t="shared" ref="AY32:BH32" si="115">AY30/AY31</f>
        <v>-3.3579777374033912</v>
      </c>
      <c r="AZ32" s="7">
        <f t="shared" si="115"/>
        <v>4.2682399418446177</v>
      </c>
      <c r="BA32" s="7">
        <f t="shared" si="115"/>
        <v>-5.2556503374547452</v>
      </c>
      <c r="BB32" s="7">
        <f t="shared" si="115"/>
        <v>2.0661839520308023</v>
      </c>
      <c r="BC32" s="7">
        <f t="shared" si="115"/>
        <v>-6.0489832016832121</v>
      </c>
      <c r="BD32" s="7">
        <f t="shared" si="115"/>
        <v>-4.7844284291416921</v>
      </c>
      <c r="BE32" s="7">
        <f t="shared" si="115"/>
        <v>7.2249797612301885</v>
      </c>
      <c r="BF32" s="7">
        <f t="shared" si="115"/>
        <v>-5.8018292492574508</v>
      </c>
      <c r="BG32" s="7">
        <f t="shared" si="115"/>
        <v>5.0596257298377738</v>
      </c>
      <c r="BH32" s="7">
        <f t="shared" si="115"/>
        <v>2.274988006342459</v>
      </c>
      <c r="BI32" s="7"/>
      <c r="BJ32" s="7">
        <f t="shared" ref="BJ32:CM32" si="116">BJ30/BJ31</f>
        <v>-2.4333394603693552</v>
      </c>
      <c r="BK32" s="7">
        <f t="shared" si="116"/>
        <v>-0.8011918195443789</v>
      </c>
      <c r="BL32" s="7">
        <f t="shared" si="116"/>
        <v>-2.8615633822007114</v>
      </c>
      <c r="BM32" s="7">
        <f t="shared" si="116"/>
        <v>-4.9685793829664835</v>
      </c>
      <c r="BN32" s="7">
        <f t="shared" si="116"/>
        <v>1.4798578840884338</v>
      </c>
      <c r="BO32" s="7">
        <f t="shared" si="116"/>
        <v>0.91742967601319281</v>
      </c>
      <c r="BP32" s="7">
        <f t="shared" si="116"/>
        <v>1.2464848126674588</v>
      </c>
      <c r="BQ32" s="7">
        <f t="shared" si="116"/>
        <v>2.0566669903691528</v>
      </c>
      <c r="BR32" s="7">
        <f t="shared" si="116"/>
        <v>-3.8443351722636985</v>
      </c>
      <c r="BS32" s="7">
        <f t="shared" si="116"/>
        <v>-0.70081240269019518</v>
      </c>
      <c r="BT32" s="7">
        <f t="shared" si="116"/>
        <v>6.7123348170523665</v>
      </c>
      <c r="BU32" s="7">
        <f t="shared" si="116"/>
        <v>0.92658298387056837</v>
      </c>
      <c r="BV32" s="7">
        <f t="shared" si="116"/>
        <v>-10.848711832099813</v>
      </c>
      <c r="BW32" s="7">
        <f t="shared" si="116"/>
        <v>0.85096370090661866</v>
      </c>
      <c r="BX32" s="7">
        <f t="shared" si="116"/>
        <v>-6.4310698529154866</v>
      </c>
      <c r="BY32" s="7">
        <f t="shared" si="116"/>
        <v>6.4523379426452401</v>
      </c>
      <c r="BZ32" s="7">
        <f t="shared" si="116"/>
        <v>-9.1147956437593525</v>
      </c>
      <c r="CA32" s="7">
        <f t="shared" si="116"/>
        <v>-5.6924583784319491</v>
      </c>
      <c r="CB32" s="7" t="e">
        <f t="shared" si="116"/>
        <v>#VALUE!</v>
      </c>
      <c r="CC32" s="7">
        <f t="shared" si="116"/>
        <v>-0.46464601776637088</v>
      </c>
      <c r="CD32" s="7">
        <f t="shared" si="116"/>
        <v>9.2455606290050074</v>
      </c>
      <c r="CE32" s="7">
        <f t="shared" si="116"/>
        <v>-5.7539545417091045</v>
      </c>
      <c r="CF32" s="7">
        <f t="shared" si="116"/>
        <v>-1.1899477537143242</v>
      </c>
      <c r="CG32" s="7">
        <f t="shared" si="116"/>
        <v>1.3714948705859842</v>
      </c>
      <c r="CH32" s="7">
        <f t="shared" si="116"/>
        <v>-3.2974545038543828</v>
      </c>
      <c r="CI32" s="7">
        <f t="shared" si="116"/>
        <v>-7.6436564578447408</v>
      </c>
      <c r="CJ32" s="7">
        <f t="shared" si="116"/>
        <v>-7.3426463838376588</v>
      </c>
      <c r="CK32" s="7">
        <f t="shared" si="116"/>
        <v>5.0423188893797981</v>
      </c>
      <c r="CL32" s="7">
        <f t="shared" si="116"/>
        <v>6.6025989166640819</v>
      </c>
      <c r="CM32" s="7">
        <f t="shared" si="116"/>
        <v>7.0435877052041622</v>
      </c>
      <c r="CN32" s="7"/>
      <c r="CO32" s="7"/>
      <c r="CP32" s="7"/>
      <c r="CQ32" s="7"/>
      <c r="CR32" s="7">
        <f>CR30/CR31</f>
        <v>-5.0692617832176268</v>
      </c>
      <c r="CS32" s="7">
        <f>CS30/CS31</f>
        <v>-3.8012041536304491</v>
      </c>
      <c r="CT32" s="7">
        <f>CT30/CT31</f>
        <v>-5.4760971663496498</v>
      </c>
      <c r="CU32" s="7">
        <f>CU30/CU31</f>
        <v>-6.5766656902830309</v>
      </c>
      <c r="CV32" s="7"/>
      <c r="CW32" s="7">
        <f t="shared" ref="CW32:DI32" si="117">CW30/CW31</f>
        <v>-6.2502260822569422</v>
      </c>
      <c r="CX32" s="7">
        <f t="shared" si="117"/>
        <v>1.0037731201271027</v>
      </c>
      <c r="CY32" s="7">
        <f t="shared" si="117"/>
        <v>-3.4358101687727451</v>
      </c>
      <c r="CZ32" s="7">
        <f t="shared" si="117"/>
        <v>1.7573875436495958</v>
      </c>
      <c r="DA32" s="7">
        <f t="shared" si="117"/>
        <v>-10.513090223620873</v>
      </c>
      <c r="DB32" s="7">
        <f t="shared" si="117"/>
        <v>-0.79045924756247288</v>
      </c>
      <c r="DC32" s="7">
        <f t="shared" si="117"/>
        <v>9.3259221519226685</v>
      </c>
      <c r="DD32" s="7">
        <f t="shared" si="117"/>
        <v>-2.2913630567087147</v>
      </c>
      <c r="DE32" s="7">
        <f t="shared" si="117"/>
        <v>-10.382241194758251</v>
      </c>
      <c r="DF32" s="7">
        <f t="shared" si="117"/>
        <v>-2.8195658771531305</v>
      </c>
      <c r="DG32" s="7">
        <f t="shared" si="117"/>
        <v>-1.9311265042122059</v>
      </c>
      <c r="DH32" s="7">
        <f t="shared" si="117"/>
        <v>-1.1948477536436457</v>
      </c>
      <c r="DI32" s="7">
        <f t="shared" si="117"/>
        <v>-6.9665664374339311</v>
      </c>
      <c r="DJ32" s="7"/>
      <c r="DK32" s="7">
        <f t="shared" ref="DK32:EL32" si="118">DK30/DK31</f>
        <v>-0.49991576277265287</v>
      </c>
      <c r="DL32" s="7">
        <f t="shared" si="118"/>
        <v>2.4864085129277558</v>
      </c>
      <c r="DM32" s="7">
        <f t="shared" si="118"/>
        <v>-7.9657389179005751</v>
      </c>
      <c r="DN32" s="7">
        <f t="shared" si="118"/>
        <v>-8.5410874784367188</v>
      </c>
      <c r="DO32" s="7">
        <f t="shared" si="118"/>
        <v>-6.5071426899027784</v>
      </c>
      <c r="DP32" s="7">
        <f t="shared" si="118"/>
        <v>4.6771896534726416</v>
      </c>
      <c r="DQ32" s="7">
        <f t="shared" si="118"/>
        <v>-5.0539769637324961</v>
      </c>
      <c r="DR32" s="7">
        <f t="shared" si="118"/>
        <v>-1.9307745052937839</v>
      </c>
      <c r="DS32" s="7">
        <f t="shared" si="118"/>
        <v>-1.7545558941878434</v>
      </c>
      <c r="DT32" s="7">
        <f t="shared" si="118"/>
        <v>-3.7550387336562858</v>
      </c>
      <c r="DU32" s="7">
        <f t="shared" si="118"/>
        <v>-0.27015630929649692</v>
      </c>
      <c r="DV32" s="7">
        <f t="shared" si="118"/>
        <v>2.9890279509055269</v>
      </c>
      <c r="DW32" s="7">
        <f t="shared" si="118"/>
        <v>-1.3351054589374072</v>
      </c>
      <c r="DX32" s="7">
        <f t="shared" si="118"/>
        <v>-3.7900194110593173</v>
      </c>
      <c r="DY32" s="7">
        <f t="shared" si="118"/>
        <v>-8.2646851178253069</v>
      </c>
      <c r="DZ32" s="7">
        <f t="shared" si="118"/>
        <v>-3.5873945715354645</v>
      </c>
      <c r="EA32" s="7">
        <f t="shared" si="118"/>
        <v>-3.2428797923813018</v>
      </c>
      <c r="EB32" s="7">
        <f t="shared" si="118"/>
        <v>3.0394545487856397</v>
      </c>
      <c r="EC32" s="7">
        <f t="shared" si="118"/>
        <v>2.9642762066110735</v>
      </c>
      <c r="ED32" s="7">
        <f t="shared" si="118"/>
        <v>2.0585896182539662</v>
      </c>
      <c r="EE32" s="7">
        <f t="shared" si="118"/>
        <v>3.851017090334754</v>
      </c>
      <c r="EF32" s="7">
        <f t="shared" si="118"/>
        <v>1.644502800952605</v>
      </c>
      <c r="EG32" s="7">
        <f t="shared" si="118"/>
        <v>0.81614636886033143</v>
      </c>
      <c r="EH32" s="7">
        <f t="shared" si="118"/>
        <v>-0.55202227232455081</v>
      </c>
      <c r="EI32" s="7">
        <f t="shared" si="118"/>
        <v>-2.613210007864788</v>
      </c>
      <c r="EJ32" s="7">
        <f t="shared" si="118"/>
        <v>-0.23754087106158289</v>
      </c>
      <c r="EK32" s="7">
        <f t="shared" si="118"/>
        <v>0.78914957474123537</v>
      </c>
      <c r="EL32" s="7">
        <f t="shared" si="118"/>
        <v>-3.6480717386583659</v>
      </c>
      <c r="EM32" s="7"/>
      <c r="EN32" s="7">
        <f t="shared" ref="EN32:EW32" si="119">EN30/EN31</f>
        <v>-3.3579777374033912</v>
      </c>
      <c r="EO32" s="7">
        <f t="shared" si="119"/>
        <v>4.2682399418446177</v>
      </c>
      <c r="EP32" s="7">
        <f t="shared" si="119"/>
        <v>-5.2556503374547452</v>
      </c>
      <c r="EQ32" s="7">
        <f t="shared" si="119"/>
        <v>2.0661839520308023</v>
      </c>
      <c r="ER32" s="7">
        <f t="shared" si="119"/>
        <v>-6.0489832016832121</v>
      </c>
      <c r="ES32" s="7">
        <f t="shared" si="119"/>
        <v>-4.7844284291416921</v>
      </c>
      <c r="ET32" s="7">
        <f t="shared" si="119"/>
        <v>7.2249797612301885</v>
      </c>
      <c r="EU32" s="7">
        <f t="shared" si="119"/>
        <v>-5.8018292492574508</v>
      </c>
      <c r="EV32" s="7">
        <f t="shared" si="119"/>
        <v>5.0596257298377738</v>
      </c>
      <c r="EW32" s="7">
        <f t="shared" si="119"/>
        <v>2.274988006342459</v>
      </c>
      <c r="EX32" s="7"/>
      <c r="EY32" s="7">
        <f t="shared" ref="EY32:GB32" si="120">EY30/EY31</f>
        <v>-2.4333394603693552</v>
      </c>
      <c r="EZ32" s="7">
        <f t="shared" si="120"/>
        <v>-0.8011918195443789</v>
      </c>
      <c r="FA32" s="7">
        <f t="shared" si="120"/>
        <v>-2.8615633822007114</v>
      </c>
      <c r="FB32" s="7">
        <f t="shared" si="120"/>
        <v>-4.9685793829664835</v>
      </c>
      <c r="FC32" s="7">
        <f t="shared" si="120"/>
        <v>1.4798578840884338</v>
      </c>
      <c r="FD32" s="7">
        <f t="shared" si="120"/>
        <v>0.91742967601319281</v>
      </c>
      <c r="FE32" s="7">
        <f t="shared" si="120"/>
        <v>1.2464848126674588</v>
      </c>
      <c r="FF32" s="7">
        <f t="shared" si="120"/>
        <v>2.0566669903691528</v>
      </c>
      <c r="FG32" s="7">
        <f t="shared" si="120"/>
        <v>-3.8443351722636985</v>
      </c>
      <c r="FH32" s="7">
        <f t="shared" si="120"/>
        <v>-0.70081240269019518</v>
      </c>
      <c r="FI32" s="7">
        <f t="shared" si="120"/>
        <v>6.7123348170523665</v>
      </c>
      <c r="FJ32" s="7">
        <f t="shared" si="120"/>
        <v>0.92658298387056837</v>
      </c>
      <c r="FK32" s="7">
        <f t="shared" si="120"/>
        <v>-10.848711832099813</v>
      </c>
      <c r="FL32" s="7">
        <f t="shared" si="120"/>
        <v>0.85096370090661866</v>
      </c>
      <c r="FM32" s="7">
        <f t="shared" si="120"/>
        <v>-6.4310698529154866</v>
      </c>
      <c r="FN32" s="7">
        <f t="shared" si="120"/>
        <v>6.4523379426452401</v>
      </c>
      <c r="FO32" s="7">
        <f t="shared" si="120"/>
        <v>-9.1147956437593525</v>
      </c>
      <c r="FP32" s="7">
        <f t="shared" si="120"/>
        <v>-5.6924583784319491</v>
      </c>
      <c r="FQ32" s="7" t="e">
        <f t="shared" si="120"/>
        <v>#VALUE!</v>
      </c>
      <c r="FR32" s="7">
        <f t="shared" si="120"/>
        <v>-0.46464601776637088</v>
      </c>
      <c r="FS32" s="7">
        <f t="shared" si="120"/>
        <v>9.2455606290050074</v>
      </c>
      <c r="FT32" s="7">
        <f t="shared" si="120"/>
        <v>-5.7539545417091045</v>
      </c>
      <c r="FU32" s="7">
        <f t="shared" si="120"/>
        <v>-1.1899477537143242</v>
      </c>
      <c r="FV32" s="7">
        <f t="shared" si="120"/>
        <v>1.3714948705859842</v>
      </c>
      <c r="FW32" s="7">
        <f t="shared" si="120"/>
        <v>-3.2974545038543828</v>
      </c>
      <c r="FX32" s="7">
        <f t="shared" si="120"/>
        <v>-7.6436564578447408</v>
      </c>
      <c r="FY32" s="7">
        <f t="shared" si="120"/>
        <v>-7.3426463838376588</v>
      </c>
      <c r="FZ32" s="7">
        <f t="shared" si="120"/>
        <v>5.0423188893797981</v>
      </c>
      <c r="GA32" s="7">
        <f t="shared" si="120"/>
        <v>6.6025989166640819</v>
      </c>
      <c r="GB32" s="7">
        <f t="shared" si="120"/>
        <v>7.0435877052041622</v>
      </c>
      <c r="GC32" s="7"/>
      <c r="GD32" s="7"/>
      <c r="GE32" s="7"/>
      <c r="GF32" s="7"/>
      <c r="GG32" t="s">
        <v>155</v>
      </c>
      <c r="GH32" s="7">
        <f>GH30/GH31</f>
        <v>-5.8915108886535776</v>
      </c>
      <c r="GI32" s="7">
        <f t="shared" ref="GI32:IT32" si="121">GI30/GI31</f>
        <v>-3.5323506504533349</v>
      </c>
      <c r="GJ32" s="7">
        <f t="shared" si="121"/>
        <v>-5.5731674295563067</v>
      </c>
      <c r="GK32" s="7">
        <f t="shared" si="121"/>
        <v>-6.1548413915910167</v>
      </c>
      <c r="GL32" s="7">
        <f t="shared" si="121"/>
        <v>-1.6620843902892404</v>
      </c>
      <c r="GM32" s="7"/>
      <c r="GN32" s="7">
        <f t="shared" si="121"/>
        <v>-7.3504826177455262</v>
      </c>
      <c r="GO32" s="7">
        <f t="shared" si="121"/>
        <v>-0.30258356714811446</v>
      </c>
      <c r="GP32" s="7">
        <f t="shared" si="121"/>
        <v>-8.9524339595224145</v>
      </c>
      <c r="GQ32" s="7">
        <f t="shared" si="121"/>
        <v>-7.7248884397281961</v>
      </c>
      <c r="GR32" s="7">
        <f t="shared" si="121"/>
        <v>-9.8598991540071452</v>
      </c>
      <c r="GS32" s="7">
        <f t="shared" si="121"/>
        <v>-8.6735268122360143</v>
      </c>
      <c r="GT32" s="7">
        <f t="shared" si="121"/>
        <v>-4.4297855380381916</v>
      </c>
      <c r="GU32" s="7">
        <f t="shared" si="121"/>
        <v>-5.5539312384760411</v>
      </c>
      <c r="GV32" s="7">
        <f t="shared" si="121"/>
        <v>-5.5980236015113078</v>
      </c>
      <c r="GW32" s="7">
        <f t="shared" si="121"/>
        <v>-6.5241187782060619</v>
      </c>
      <c r="GX32" s="7">
        <f t="shared" si="121"/>
        <v>-0.88985683430045315</v>
      </c>
      <c r="GY32" s="7">
        <f t="shared" si="121"/>
        <v>-6.6757427868580983</v>
      </c>
      <c r="GZ32" s="7">
        <f t="shared" si="121"/>
        <v>-7.646503061482707</v>
      </c>
      <c r="HA32" s="7"/>
      <c r="HB32" s="7">
        <f t="shared" si="121"/>
        <v>-2.2529927181601068</v>
      </c>
      <c r="HC32" s="7">
        <f t="shared" si="121"/>
        <v>-7.3938816522172655</v>
      </c>
      <c r="HD32" s="7">
        <f t="shared" si="121"/>
        <v>-8.6519604146527236</v>
      </c>
      <c r="HE32" s="7">
        <f t="shared" si="121"/>
        <v>-9.511292221379362</v>
      </c>
      <c r="HF32" s="7">
        <f t="shared" si="121"/>
        <v>-8.2103030806425163</v>
      </c>
      <c r="HG32" s="7">
        <f t="shared" si="121"/>
        <v>-0.68997864119609453</v>
      </c>
      <c r="HH32" s="7">
        <f t="shared" si="121"/>
        <v>-6.1817345119111504</v>
      </c>
      <c r="HI32" s="7">
        <f t="shared" si="121"/>
        <v>-3.7245892702013688</v>
      </c>
      <c r="HJ32" s="7">
        <f t="shared" si="121"/>
        <v>-7.2748115314252129</v>
      </c>
      <c r="HK32" s="7">
        <f t="shared" si="121"/>
        <v>-4.4509080717284872</v>
      </c>
      <c r="HL32" s="7">
        <f t="shared" si="121"/>
        <v>-6.8903547961910405</v>
      </c>
      <c r="HM32" s="7">
        <f t="shared" si="121"/>
        <v>-2.3478775773171234</v>
      </c>
      <c r="HN32" s="7">
        <f t="shared" si="121"/>
        <v>-6.8060460400343414</v>
      </c>
      <c r="HO32" s="7">
        <f t="shared" si="121"/>
        <v>-8.4247517701968508</v>
      </c>
      <c r="HP32" s="7">
        <f t="shared" si="121"/>
        <v>-8.761323614859192</v>
      </c>
      <c r="HQ32" s="7">
        <f t="shared" si="121"/>
        <v>-0.67365321716938609</v>
      </c>
      <c r="HR32" s="7">
        <f t="shared" si="121"/>
        <v>-2.1610198307045921E-3</v>
      </c>
      <c r="HS32" s="7">
        <f t="shared" si="121"/>
        <v>1.3644300132956959</v>
      </c>
      <c r="HT32" s="7">
        <f t="shared" si="121"/>
        <v>0.30028752324843599</v>
      </c>
      <c r="HU32" s="7">
        <f t="shared" si="121"/>
        <v>-1.8049573642579393</v>
      </c>
      <c r="HV32" s="7">
        <f t="shared" si="121"/>
        <v>-3.1479100067427863</v>
      </c>
      <c r="HW32" s="7">
        <f t="shared" si="121"/>
        <v>-7.5110830151113817</v>
      </c>
      <c r="HX32" s="7">
        <f t="shared" si="121"/>
        <v>1.4904790040695635</v>
      </c>
      <c r="HY32" s="7">
        <f t="shared" si="121"/>
        <v>-7.7534940951278424</v>
      </c>
      <c r="HZ32" s="7">
        <f t="shared" si="121"/>
        <v>-3.3807438285461111</v>
      </c>
      <c r="IA32" s="7">
        <f t="shared" si="121"/>
        <v>-1.9104640768442671</v>
      </c>
      <c r="IB32" s="7">
        <f t="shared" si="121"/>
        <v>-2.3169304810006928</v>
      </c>
      <c r="IC32" s="7">
        <f t="shared" si="121"/>
        <v>-6.6590194116298802</v>
      </c>
      <c r="ID32" s="7"/>
      <c r="IE32" s="7">
        <f t="shared" si="121"/>
        <v>-12.88905453909231</v>
      </c>
      <c r="IF32" s="7">
        <f t="shared" si="121"/>
        <v>-7.2734415723715612E-2</v>
      </c>
      <c r="IG32" s="7">
        <f t="shared" si="121"/>
        <v>-3.8352979099394906</v>
      </c>
      <c r="IH32" s="7">
        <f t="shared" si="121"/>
        <v>-0.5065646992241406</v>
      </c>
      <c r="II32" s="7">
        <f t="shared" si="121"/>
        <v>-7.1654722401357143</v>
      </c>
      <c r="IJ32" s="7">
        <f t="shared" si="121"/>
        <v>-5.5144399823918855</v>
      </c>
      <c r="IK32" s="7">
        <f t="shared" si="121"/>
        <v>-1.7564809506795345</v>
      </c>
      <c r="IL32" s="7">
        <f t="shared" si="121"/>
        <v>-8.1673994254297</v>
      </c>
      <c r="IM32" s="7">
        <f t="shared" si="121"/>
        <v>-1.8257442248152633</v>
      </c>
      <c r="IN32" s="7">
        <f t="shared" si="121"/>
        <v>0.62590743525167425</v>
      </c>
      <c r="IO32" s="7"/>
      <c r="IP32" s="7">
        <f t="shared" si="121"/>
        <v>-4.9203415610330241</v>
      </c>
      <c r="IQ32" s="7">
        <f t="shared" si="121"/>
        <v>-1.9349600967056864</v>
      </c>
      <c r="IR32" s="7">
        <f t="shared" si="121"/>
        <v>-9.2263468871132126</v>
      </c>
      <c r="IS32" s="7">
        <f t="shared" si="121"/>
        <v>-6.1039535508148912</v>
      </c>
      <c r="IT32" s="7">
        <f t="shared" si="121"/>
        <v>-1.0520629900148786</v>
      </c>
      <c r="IU32" s="7">
        <f t="shared" ref="IU32:JS32" si="122">IU30/IU31</f>
        <v>-7.9332401213410373</v>
      </c>
      <c r="IV32" s="7">
        <f t="shared" si="122"/>
        <v>-4.6621690478208597</v>
      </c>
      <c r="IW32" s="7">
        <f t="shared" si="122"/>
        <v>-1.8852192488183479</v>
      </c>
      <c r="IX32" s="7">
        <f t="shared" si="122"/>
        <v>-2.0889975803937597</v>
      </c>
      <c r="IY32" s="7">
        <f t="shared" si="122"/>
        <v>-4.7136899691286533</v>
      </c>
      <c r="IZ32" s="7">
        <f t="shared" si="122"/>
        <v>-4.3351443844767852</v>
      </c>
      <c r="JA32" s="7">
        <f t="shared" si="122"/>
        <v>2.8431719567945453</v>
      </c>
      <c r="JB32" s="7">
        <f t="shared" si="122"/>
        <v>-6.4070327776426712</v>
      </c>
      <c r="JC32" s="7">
        <f t="shared" si="122"/>
        <v>-6.9614436459678197</v>
      </c>
      <c r="JD32" s="7">
        <f t="shared" si="122"/>
        <v>-8.5877656659726735</v>
      </c>
      <c r="JE32" s="7">
        <f t="shared" si="122"/>
        <v>-0.39837556077186037</v>
      </c>
      <c r="JF32" s="7">
        <f t="shared" si="122"/>
        <v>-8.5642293745702709</v>
      </c>
      <c r="JG32" s="7">
        <f t="shared" si="122"/>
        <v>-5.7873240849343253</v>
      </c>
      <c r="JH32" s="7">
        <f t="shared" si="122"/>
        <v>-5.3609767122013938</v>
      </c>
      <c r="JI32" s="7">
        <f t="shared" si="122"/>
        <v>-3.5465502837916296</v>
      </c>
      <c r="JJ32" s="7">
        <f t="shared" si="122"/>
        <v>1.5736671417236883</v>
      </c>
      <c r="JK32" s="7">
        <f t="shared" si="122"/>
        <v>-3.5673974355250131</v>
      </c>
      <c r="JL32" s="7">
        <f t="shared" si="122"/>
        <v>-7.399425359517986</v>
      </c>
      <c r="JM32" s="7">
        <f t="shared" si="122"/>
        <v>-3.7042981345440644</v>
      </c>
      <c r="JN32" s="7">
        <f t="shared" si="122"/>
        <v>-1.3229093287198876</v>
      </c>
      <c r="JO32" s="7">
        <f t="shared" si="122"/>
        <v>-10.029402499177346</v>
      </c>
      <c r="JP32" s="7">
        <f t="shared" si="122"/>
        <v>-7.7831426551669383</v>
      </c>
      <c r="JQ32" s="7">
        <f t="shared" si="122"/>
        <v>0.62306919733793253</v>
      </c>
      <c r="JR32" s="7">
        <f t="shared" si="122"/>
        <v>-2.2311358644677872</v>
      </c>
      <c r="JS32" s="7">
        <f t="shared" si="122"/>
        <v>-1.7754679753315421</v>
      </c>
      <c r="JT32" s="7"/>
      <c r="JU32" s="7"/>
      <c r="JV32" s="7"/>
      <c r="JW32" s="7"/>
      <c r="JX32" s="7"/>
      <c r="JY32" t="s">
        <v>155</v>
      </c>
      <c r="OS32" t="s">
        <v>31</v>
      </c>
      <c r="OT32" t="s">
        <v>302</v>
      </c>
      <c r="OU32">
        <v>7.4104635731857119E-2</v>
      </c>
      <c r="OV32">
        <v>6.0131939881645946E-2</v>
      </c>
      <c r="OW32">
        <v>6.0460047084328956E-2</v>
      </c>
      <c r="OX32">
        <v>6.5098396874728293E-2</v>
      </c>
      <c r="OY32">
        <v>6.5150249212375916E-2</v>
      </c>
      <c r="OZ32">
        <v>6.9144960501325903E-2</v>
      </c>
      <c r="PA32">
        <v>7.0204936062676401E-2</v>
      </c>
      <c r="PB32">
        <v>8.8561266119549314E-2</v>
      </c>
      <c r="PC32">
        <v>9.1111489249190769E-2</v>
      </c>
      <c r="PD32">
        <v>9.3361100409036932E-2</v>
      </c>
      <c r="PE32">
        <v>0.10062053209415805</v>
      </c>
      <c r="PF32">
        <v>9.651841246178651E-2</v>
      </c>
      <c r="PG32">
        <v>4.2689600714561834E-2</v>
      </c>
      <c r="PH32">
        <v>6.034959697685064E-2</v>
      </c>
      <c r="PI32">
        <v>7.0337233609959887E-2</v>
      </c>
      <c r="PJ32">
        <v>6.8450551396475809E-2</v>
      </c>
      <c r="PK32">
        <v>7.7550600643429918E-2</v>
      </c>
      <c r="PL32">
        <v>7.8063870948634012E-2</v>
      </c>
      <c r="PM32">
        <v>7.3199057508168464E-2</v>
      </c>
      <c r="PN32">
        <v>7.3746142404776865E-2</v>
      </c>
      <c r="PO32">
        <v>8.5526052165044289E-2</v>
      </c>
      <c r="PP32">
        <v>8.74155075350114E-2</v>
      </c>
      <c r="PQ32">
        <v>9.2688105702288179E-2</v>
      </c>
      <c r="PR32">
        <v>0.11049920214196837</v>
      </c>
      <c r="PS32">
        <v>0.14447510769621019</v>
      </c>
      <c r="PT32">
        <v>0.15144703844005383</v>
      </c>
      <c r="PU32">
        <v>0.15656298495463788</v>
      </c>
      <c r="PX32" t="s">
        <v>266</v>
      </c>
      <c r="PY32" t="s">
        <v>267</v>
      </c>
      <c r="PZ32" t="s">
        <v>31</v>
      </c>
      <c r="QA32" t="s">
        <v>302</v>
      </c>
      <c r="QB32">
        <f t="shared" si="30"/>
        <v>7.4104635731857119E-2</v>
      </c>
      <c r="QC32">
        <f t="shared" si="31"/>
        <v>6.0131939881645946E-2</v>
      </c>
      <c r="QD32">
        <f t="shared" si="32"/>
        <v>6.0460047084328956E-2</v>
      </c>
      <c r="QE32">
        <f t="shared" si="33"/>
        <v>6.5098396874728293E-2</v>
      </c>
      <c r="QF32">
        <f t="shared" si="34"/>
        <v>6.5150249212375916E-2</v>
      </c>
      <c r="QG32">
        <f t="shared" si="35"/>
        <v>6.9144960501325903E-2</v>
      </c>
      <c r="QH32">
        <f t="shared" si="36"/>
        <v>7.0204936062676401E-2</v>
      </c>
      <c r="QI32">
        <f t="shared" si="37"/>
        <v>8.8561266119549314E-2</v>
      </c>
      <c r="QJ32">
        <f t="shared" si="38"/>
        <v>9.1111489249190769E-2</v>
      </c>
      <c r="QK32">
        <f t="shared" si="39"/>
        <v>9.3361100409036932E-2</v>
      </c>
      <c r="QL32">
        <f t="shared" si="40"/>
        <v>0.10062053209415805</v>
      </c>
      <c r="QM32">
        <f t="shared" si="41"/>
        <v>9.651841246178651E-2</v>
      </c>
      <c r="QN32">
        <f t="shared" si="42"/>
        <v>4.2689600714561834E-2</v>
      </c>
      <c r="QO32">
        <f t="shared" si="43"/>
        <v>6.034959697685064E-2</v>
      </c>
      <c r="QP32">
        <f t="shared" si="44"/>
        <v>7.0337233609959887E-2</v>
      </c>
      <c r="QQ32">
        <f t="shared" si="45"/>
        <v>6.8450551396475809E-2</v>
      </c>
      <c r="QR32">
        <f t="shared" si="46"/>
        <v>7.7550600643429918E-2</v>
      </c>
      <c r="QS32">
        <f t="shared" si="47"/>
        <v>7.8063870948634012E-2</v>
      </c>
      <c r="QT32">
        <f t="shared" si="48"/>
        <v>7.3199057508168464E-2</v>
      </c>
      <c r="QU32">
        <f t="shared" si="49"/>
        <v>7.3746142404776865E-2</v>
      </c>
      <c r="QV32">
        <f t="shared" si="50"/>
        <v>8.5526052165044289E-2</v>
      </c>
      <c r="QW32">
        <f t="shared" si="51"/>
        <v>8.74155075350114E-2</v>
      </c>
      <c r="QX32">
        <f t="shared" si="52"/>
        <v>9.2688105702288179E-2</v>
      </c>
      <c r="QY32">
        <f t="shared" si="53"/>
        <v>0.11049920214196837</v>
      </c>
      <c r="QZ32">
        <f t="shared" si="54"/>
        <v>0.14447510769621019</v>
      </c>
      <c r="RA32">
        <f t="shared" si="55"/>
        <v>0.15144703844005383</v>
      </c>
      <c r="RB32">
        <f t="shared" si="56"/>
        <v>0.15656298495463788</v>
      </c>
      <c r="RG32" t="s">
        <v>266</v>
      </c>
      <c r="RH32" t="s">
        <v>267</v>
      </c>
      <c r="RI32" t="s">
        <v>31</v>
      </c>
      <c r="RJ32" t="s">
        <v>302</v>
      </c>
      <c r="RK32">
        <v>474.78094500261085</v>
      </c>
      <c r="RL32">
        <v>442.14811869382248</v>
      </c>
      <c r="RM32">
        <v>481.71276130464241</v>
      </c>
      <c r="RN32">
        <v>529.93166093585444</v>
      </c>
      <c r="RO32">
        <v>585.00103105881965</v>
      </c>
      <c r="RP32">
        <v>631.7004456972461</v>
      </c>
      <c r="RQ32">
        <v>681.84286793922809</v>
      </c>
      <c r="RR32">
        <v>827.78235097293907</v>
      </c>
      <c r="RS32">
        <v>912.07247337024683</v>
      </c>
      <c r="RT32">
        <v>1026.2704926428971</v>
      </c>
      <c r="RU32">
        <v>1137.3327243288584</v>
      </c>
      <c r="RV32">
        <v>1063.7122656041706</v>
      </c>
      <c r="RW32">
        <v>463.96857532902339</v>
      </c>
      <c r="RX32">
        <v>671.10702203112771</v>
      </c>
      <c r="RY32">
        <v>780.09207439874126</v>
      </c>
      <c r="RZ32">
        <v>747.98174548997383</v>
      </c>
      <c r="SA32">
        <v>899.55568572833181</v>
      </c>
      <c r="SB32">
        <v>1064.509447136805</v>
      </c>
      <c r="SC32">
        <v>1148.5690961840871</v>
      </c>
      <c r="SD32">
        <v>1260.9288337007688</v>
      </c>
      <c r="SE32">
        <v>1586.2050395993342</v>
      </c>
      <c r="SF32">
        <v>1855.0939151917839</v>
      </c>
      <c r="SG32">
        <v>2160.5276062892781</v>
      </c>
      <c r="SH32">
        <v>2254.4456057622579</v>
      </c>
      <c r="SI32">
        <v>3113.4806345143284</v>
      </c>
      <c r="SJ32">
        <v>3634.2768045177681</v>
      </c>
      <c r="SK32">
        <v>3687.9539964578616</v>
      </c>
    </row>
    <row r="33" spans="1:505" x14ac:dyDescent="0.45">
      <c r="OS33" t="s">
        <v>32</v>
      </c>
      <c r="OT33" t="s">
        <v>303</v>
      </c>
      <c r="OU33">
        <v>1.2674145776628876</v>
      </c>
      <c r="OV33">
        <v>1.3044251167214092</v>
      </c>
      <c r="OW33">
        <v>1.346285835402824</v>
      </c>
      <c r="OX33">
        <v>1.3742292337282049</v>
      </c>
      <c r="OY33">
        <v>1.5641807194585846</v>
      </c>
      <c r="OZ33">
        <v>1.5434897737470716</v>
      </c>
      <c r="PA33">
        <v>1.6196091272985547</v>
      </c>
      <c r="PB33">
        <v>1.5696544443069154</v>
      </c>
      <c r="PC33">
        <v>1.5901951568934865</v>
      </c>
      <c r="PD33">
        <v>1.744593011451615</v>
      </c>
      <c r="PE33">
        <v>1.8451693825471651</v>
      </c>
      <c r="PF33">
        <v>2.0452431545895724</v>
      </c>
      <c r="PG33">
        <v>2.2331861457396487</v>
      </c>
      <c r="PH33">
        <v>2.3657740912375371</v>
      </c>
      <c r="PI33">
        <v>2.366110406654248</v>
      </c>
      <c r="PJ33">
        <v>2.5828410025264166</v>
      </c>
      <c r="PK33">
        <v>2.8051854228951263</v>
      </c>
      <c r="PL33">
        <v>3.01451873112374</v>
      </c>
      <c r="PM33">
        <v>3.035558755102433</v>
      </c>
      <c r="PN33">
        <v>2.9761451684266089</v>
      </c>
      <c r="PO33">
        <v>2.9291904268706142</v>
      </c>
      <c r="PP33">
        <v>2.8927260194603157</v>
      </c>
      <c r="PQ33">
        <v>2.6270404086146693</v>
      </c>
      <c r="PR33">
        <v>2.5479289387072872</v>
      </c>
      <c r="PS33">
        <v>2.252340231822084</v>
      </c>
      <c r="PT33">
        <v>2.1905860534169141</v>
      </c>
      <c r="PU33">
        <v>2.0899959925567568</v>
      </c>
      <c r="PX33" t="s">
        <v>266</v>
      </c>
      <c r="PY33" t="s">
        <v>267</v>
      </c>
      <c r="PZ33" t="s">
        <v>32</v>
      </c>
      <c r="QA33" t="s">
        <v>303</v>
      </c>
      <c r="QB33">
        <f t="shared" si="30"/>
        <v>1.2674145776628876</v>
      </c>
      <c r="QC33">
        <f t="shared" si="31"/>
        <v>1.3044251167214092</v>
      </c>
      <c r="QD33">
        <f t="shared" si="32"/>
        <v>1.346285835402824</v>
      </c>
      <c r="QE33">
        <f t="shared" si="33"/>
        <v>1.3742292337282049</v>
      </c>
      <c r="QF33">
        <f t="shared" si="34"/>
        <v>1.5641807194585846</v>
      </c>
      <c r="QG33">
        <f t="shared" si="35"/>
        <v>1.5434897737470716</v>
      </c>
      <c r="QH33">
        <f t="shared" si="36"/>
        <v>1.6196091272985547</v>
      </c>
      <c r="QI33">
        <f t="shared" si="37"/>
        <v>1.5696544443069154</v>
      </c>
      <c r="QJ33">
        <f t="shared" si="38"/>
        <v>1.5901951568934865</v>
      </c>
      <c r="QK33">
        <f t="shared" si="39"/>
        <v>1.744593011451615</v>
      </c>
      <c r="QL33">
        <f t="shared" si="40"/>
        <v>1.8451693825471651</v>
      </c>
      <c r="QM33">
        <f t="shared" si="41"/>
        <v>2.0452431545895724</v>
      </c>
      <c r="QN33">
        <f t="shared" si="42"/>
        <v>2.2331861457396487</v>
      </c>
      <c r="QO33">
        <f t="shared" si="43"/>
        <v>2.3657740912375371</v>
      </c>
      <c r="QP33">
        <f t="shared" si="44"/>
        <v>2.366110406654248</v>
      </c>
      <c r="QQ33">
        <f t="shared" si="45"/>
        <v>2.5828410025264166</v>
      </c>
      <c r="QR33">
        <f t="shared" si="46"/>
        <v>2.8051854228951263</v>
      </c>
      <c r="QS33">
        <f t="shared" si="47"/>
        <v>3.01451873112374</v>
      </c>
      <c r="QT33">
        <f t="shared" si="48"/>
        <v>3.035558755102433</v>
      </c>
      <c r="QU33">
        <f t="shared" si="49"/>
        <v>2.9761451684266089</v>
      </c>
      <c r="QV33">
        <f t="shared" si="50"/>
        <v>2.9291904268706142</v>
      </c>
      <c r="QW33">
        <f t="shared" si="51"/>
        <v>2.8927260194603157</v>
      </c>
      <c r="QX33">
        <f t="shared" si="52"/>
        <v>2.6270404086146693</v>
      </c>
      <c r="QY33">
        <f t="shared" si="53"/>
        <v>2.5479289387072872</v>
      </c>
      <c r="QZ33">
        <f t="shared" si="54"/>
        <v>2.252340231822084</v>
      </c>
      <c r="RA33">
        <f t="shared" si="55"/>
        <v>2.1905860534169141</v>
      </c>
      <c r="RB33">
        <f t="shared" si="56"/>
        <v>2.0899959925567568</v>
      </c>
      <c r="RG33" t="s">
        <v>266</v>
      </c>
      <c r="RH33" t="s">
        <v>267</v>
      </c>
      <c r="RI33" t="s">
        <v>32</v>
      </c>
      <c r="RJ33" t="s">
        <v>303</v>
      </c>
      <c r="RK33">
        <v>8120.1976765697063</v>
      </c>
      <c r="RL33">
        <v>9591.393733023102</v>
      </c>
      <c r="RM33">
        <v>10726.473076884466</v>
      </c>
      <c r="RN33">
        <v>11186.87425955501</v>
      </c>
      <c r="RO33">
        <v>14045.185470630191</v>
      </c>
      <c r="RP33">
        <v>14101.14592496542</v>
      </c>
      <c r="RQ33">
        <v>15729.932882666559</v>
      </c>
      <c r="RR33">
        <v>14671.563574639111</v>
      </c>
      <c r="RS33">
        <v>15918.664504785404</v>
      </c>
      <c r="RT33">
        <v>19177.412449934014</v>
      </c>
      <c r="RU33">
        <v>20856.295201627203</v>
      </c>
      <c r="RV33">
        <v>22540.261222605968</v>
      </c>
      <c r="RW33">
        <v>24271.208377217365</v>
      </c>
      <c r="RX33">
        <v>26308.172460171329</v>
      </c>
      <c r="RY33">
        <v>26241.918833754004</v>
      </c>
      <c r="RZ33">
        <v>28223.555281575835</v>
      </c>
      <c r="SA33">
        <v>32539.019372525388</v>
      </c>
      <c r="SB33">
        <v>41107.155318541467</v>
      </c>
      <c r="SC33">
        <v>47631.063765713399</v>
      </c>
      <c r="SD33">
        <v>50886.827890610621</v>
      </c>
      <c r="SE33">
        <v>54326.097129820526</v>
      </c>
      <c r="SF33">
        <v>61388.174573813412</v>
      </c>
      <c r="SG33">
        <v>61235.401054370035</v>
      </c>
      <c r="SH33">
        <v>51983.788917164158</v>
      </c>
      <c r="SI33">
        <v>48538.58776046805</v>
      </c>
      <c r="SJ33">
        <v>52567.525679179482</v>
      </c>
      <c r="SK33">
        <v>49231.362544370524</v>
      </c>
    </row>
    <row r="34" spans="1:505" x14ac:dyDescent="0.45">
      <c r="A34" t="s">
        <v>157</v>
      </c>
      <c r="B34" s="8">
        <f t="array" ref="B34">MATCH(TRUE, B2:B28&lt;&gt;"",0)</f>
        <v>1</v>
      </c>
      <c r="C34" s="8">
        <f t="array" ref="C34">MATCH(TRUE, C2:C28&lt;&gt;"",0)</f>
        <v>5</v>
      </c>
      <c r="D34" s="8">
        <f t="array" ref="D34">MATCH(TRUE, D2:D28&lt;&gt;"",0)</f>
        <v>1</v>
      </c>
      <c r="E34" s="8">
        <f t="array" ref="E34">MATCH(TRUE, E2:E28&lt;&gt;"",0)</f>
        <v>1</v>
      </c>
      <c r="F34" s="8">
        <f t="array" ref="F34">MATCH(TRUE, F2:F28&lt;&gt;"",0)</f>
        <v>15</v>
      </c>
      <c r="G34" s="8">
        <f t="array" ref="G34">MATCH(TRUE, G2:G28&lt;&gt;"",0)</f>
        <v>5</v>
      </c>
      <c r="H34" s="8">
        <f t="array" ref="H34">MATCH(TRUE, H2:H28&lt;&gt;"",0)</f>
        <v>1</v>
      </c>
      <c r="I34" s="8">
        <f t="array" ref="I34">MATCH(TRUE, I2:I28&lt;&gt;"",0)</f>
        <v>23</v>
      </c>
      <c r="J34" s="8">
        <f t="array" ref="J34">MATCH(TRUE, J2:J28&lt;&gt;"",0)</f>
        <v>1</v>
      </c>
      <c r="K34" s="8">
        <f t="array" ref="K34">MATCH(TRUE, K2:K28&lt;&gt;"",0)</f>
        <v>16</v>
      </c>
      <c r="L34" s="8">
        <f t="array" ref="L34">MATCH(TRUE, L2:L28&lt;&gt;"",0)</f>
        <v>1</v>
      </c>
      <c r="M34" s="8">
        <f t="array" ref="M34">MATCH(TRUE, M2:M28&lt;&gt;"",0)</f>
        <v>2</v>
      </c>
      <c r="N34" s="8">
        <f t="array" ref="N34">MATCH(TRUE, N2:N28&lt;&gt;"",0)</f>
        <v>9</v>
      </c>
      <c r="O34" s="8">
        <f t="array" ref="O34">MATCH(TRUE, O2:O28&lt;&gt;"",0)</f>
        <v>7</v>
      </c>
      <c r="P34" s="8">
        <f t="array" ref="P34">MATCH(TRUE, P2:P28&lt;&gt;"",0)</f>
        <v>11</v>
      </c>
      <c r="Q34" s="8">
        <f t="array" ref="Q34">MATCH(TRUE, Q2:Q28&lt;&gt;"",0)</f>
        <v>12</v>
      </c>
      <c r="R34" s="8">
        <f t="array" ref="R34">MATCH(TRUE, R2:R28&lt;&gt;"",0)</f>
        <v>19</v>
      </c>
      <c r="S34" s="8">
        <f t="array" ref="S34">MATCH(TRUE, S2:S28&lt;&gt;"",0)</f>
        <v>9</v>
      </c>
      <c r="T34" s="8">
        <f t="array" ref="T34">MATCH(TRUE, T2:T28&lt;&gt;"",0)</f>
        <v>1</v>
      </c>
      <c r="U34" s="8">
        <f t="array" ref="U34">MATCH(TRUE, U2:U28&lt;&gt;"",0)</f>
        <v>8</v>
      </c>
      <c r="V34" s="8">
        <f t="array" ref="V34">MATCH(TRUE, V2:V28&lt;&gt;"",0)</f>
        <v>10</v>
      </c>
      <c r="W34" s="8">
        <f t="array" ref="W34">MATCH(TRUE, W2:W28&lt;&gt;"",0)</f>
        <v>11</v>
      </c>
      <c r="X34" s="8">
        <f t="array" ref="X34">MATCH(TRUE, X2:X28&lt;&gt;"",0)</f>
        <v>2</v>
      </c>
      <c r="Y34" s="8">
        <f t="array" ref="Y34">MATCH(TRUE, Y2:Y28&lt;&gt;"",0)</f>
        <v>1</v>
      </c>
      <c r="Z34" s="8">
        <f t="array" ref="Z34">MATCH(TRUE, Z2:Z28&lt;&gt;"",0)</f>
        <v>1</v>
      </c>
      <c r="AA34" s="8">
        <f t="array" ref="AA34">MATCH(TRUE, AA2:AA28&lt;&gt;"",0)</f>
        <v>11</v>
      </c>
      <c r="AB34" s="8">
        <f t="array" ref="AB34">MATCH(TRUE, AB2:AB28&lt;&gt;"",0)</f>
        <v>4</v>
      </c>
      <c r="AC34" s="8">
        <f t="array" ref="AC34">MATCH(TRUE, AC2:AC28&lt;&gt;"",0)</f>
        <v>1</v>
      </c>
      <c r="AD34" s="8">
        <f t="array" ref="AD34">MATCH(TRUE, AD2:AD28&lt;&gt;"",0)</f>
        <v>6</v>
      </c>
      <c r="AE34" s="8">
        <f t="array" ref="AE34">MATCH(TRUE, AE2:AE28&lt;&gt;"",0)</f>
        <v>8</v>
      </c>
      <c r="AF34" s="8">
        <f t="array" ref="AF34">MATCH(TRUE, AF2:AF28&lt;&gt;"",0)</f>
        <v>2</v>
      </c>
      <c r="AG34" s="8">
        <f t="array" ref="AG34">MATCH(TRUE, AG2:AG28&lt;&gt;"",0)</f>
        <v>16</v>
      </c>
      <c r="AH34" s="8">
        <f t="array" ref="AH34">MATCH(TRUE, AH2:AH28&lt;&gt;"",0)</f>
        <v>1</v>
      </c>
      <c r="AI34" s="8">
        <f t="array" ref="AI34">MATCH(TRUE, AI2:AI28&lt;&gt;"",0)</f>
        <v>2</v>
      </c>
      <c r="AJ34" s="8">
        <f t="array" ref="AJ34">MATCH(TRUE, AJ2:AJ28&lt;&gt;"",0)</f>
        <v>1</v>
      </c>
      <c r="AK34" s="8">
        <f t="array" ref="AK34">MATCH(TRUE, AK2:AK28&lt;&gt;"",0)</f>
        <v>11</v>
      </c>
      <c r="AL34" s="8">
        <f t="array" ref="AL34">MATCH(TRUE, AL2:AL28&lt;&gt;"",0)</f>
        <v>1</v>
      </c>
      <c r="AM34" s="8">
        <f t="array" ref="AM34">MATCH(TRUE, AM2:AM28&lt;&gt;"",0)</f>
        <v>4</v>
      </c>
      <c r="AN34" s="8">
        <f t="array" ref="AN34">MATCH(TRUE, AN2:AN28&lt;&gt;"",0)</f>
        <v>22</v>
      </c>
      <c r="AO34" s="8">
        <f t="array" ref="AO34">MATCH(TRUE, AO2:AO28&lt;&gt;"",0)</f>
        <v>5</v>
      </c>
      <c r="AP34" s="8">
        <f t="array" ref="AP34">MATCH(TRUE, AP2:AP28&lt;&gt;"",0)</f>
        <v>10</v>
      </c>
      <c r="AQ34" s="8">
        <f t="array" ref="AQ34">MATCH(TRUE, AQ2:AQ28&lt;&gt;"",0)</f>
        <v>15</v>
      </c>
      <c r="AR34" s="8">
        <f t="array" ref="AR34">MATCH(TRUE, AR2:AR28&lt;&gt;"",0)</f>
        <v>23</v>
      </c>
      <c r="AS34" s="8">
        <f t="array" ref="AS34">MATCH(TRUE, AS2:AS28&lt;&gt;"",0)</f>
        <v>15</v>
      </c>
      <c r="AT34" s="8">
        <f t="array" ref="AT34">MATCH(TRUE, AT2:AT28&lt;&gt;"",0)</f>
        <v>14</v>
      </c>
      <c r="AU34" s="8">
        <f t="array" ref="AU34">MATCH(TRUE, AU2:AU28&lt;&gt;"",0)</f>
        <v>20</v>
      </c>
      <c r="AV34" s="8">
        <f t="array" ref="AV34">MATCH(TRUE, AV2:AV28&lt;&gt;"",0)</f>
        <v>1</v>
      </c>
      <c r="AW34" s="8">
        <f t="array" ref="AW34">MATCH(TRUE, AW2:AW28&lt;&gt;"",0)</f>
        <v>11</v>
      </c>
      <c r="AX34" s="8">
        <f t="array" ref="AX34">MATCH(TRUE, AX2:AX28&lt;&gt;"",0)</f>
        <v>11</v>
      </c>
      <c r="AY34" s="8">
        <f t="array" ref="AY34">MATCH(TRUE, AY2:AY28&lt;&gt;"",0)</f>
        <v>3</v>
      </c>
      <c r="AZ34" s="8">
        <f t="array" ref="AZ34">MATCH(TRUE, AZ2:AZ28&lt;&gt;"",0)</f>
        <v>18</v>
      </c>
      <c r="BA34" s="8">
        <f t="array" ref="BA34">MATCH(TRUE, BA2:BA28&lt;&gt;"",0)</f>
        <v>3</v>
      </c>
      <c r="BB34" s="8">
        <f t="array" ref="BB34">MATCH(TRUE, BB2:BB28&lt;&gt;"",0)</f>
        <v>23</v>
      </c>
      <c r="BC34" s="8">
        <f t="array" ref="BC34">MATCH(TRUE, BC2:BC28&lt;&gt;"",0)</f>
        <v>1</v>
      </c>
      <c r="BD34" s="8">
        <f t="array" ref="BD34">MATCH(TRUE, BD2:BD28&lt;&gt;"",0)</f>
        <v>3</v>
      </c>
      <c r="BE34" s="8">
        <f t="array" ref="BE34">MATCH(TRUE, BE2:BE28&lt;&gt;"",0)</f>
        <v>10</v>
      </c>
      <c r="BF34" s="8">
        <f t="array" ref="BF34">MATCH(TRUE, BF2:BF28&lt;&gt;"",0)</f>
        <v>1</v>
      </c>
      <c r="BG34" s="8">
        <f t="array" ref="BG34">MATCH(TRUE, BG2:BG28&lt;&gt;"",0)</f>
        <v>12</v>
      </c>
      <c r="BH34" s="8">
        <f t="array" ref="BH34">MATCH(TRUE, BH2:BH28&lt;&gt;"",0)</f>
        <v>4</v>
      </c>
      <c r="BI34" s="8">
        <f t="array" ref="BI34">MATCH(TRUE, BI2:BI28&lt;&gt;"",0)</f>
        <v>7</v>
      </c>
      <c r="BJ34" s="8">
        <f t="array" ref="BJ34">MATCH(TRUE, BJ2:BJ28&lt;&gt;"",0)</f>
        <v>6</v>
      </c>
      <c r="BK34" s="8">
        <f t="array" ref="BK34">MATCH(TRUE, BK2:BK28&lt;&gt;"",0)</f>
        <v>3</v>
      </c>
      <c r="BL34" s="8">
        <f t="array" ref="BL34">MATCH(TRUE, BL2:BL28&lt;&gt;"",0)</f>
        <v>5</v>
      </c>
      <c r="BM34" s="8">
        <f t="array" ref="BM34">MATCH(TRUE, BM2:BM28&lt;&gt;"",0)</f>
        <v>5</v>
      </c>
      <c r="BN34" s="8">
        <f t="array" ref="BN34">MATCH(TRUE, BN2:BN28&lt;&gt;"",0)</f>
        <v>20</v>
      </c>
      <c r="BO34" s="8">
        <f t="array" ref="BO34">MATCH(TRUE, BO2:BO28&lt;&gt;"",0)</f>
        <v>13</v>
      </c>
      <c r="BP34" s="8">
        <f t="array" ref="BP34">MATCH(TRUE, BP2:BP28&lt;&gt;"",0)</f>
        <v>10</v>
      </c>
      <c r="BQ34" s="8">
        <f t="array" ref="BQ34">MATCH(TRUE, BQ2:BQ28&lt;&gt;"",0)</f>
        <v>13</v>
      </c>
      <c r="BR34" s="8">
        <f t="array" ref="BR34">MATCH(TRUE, BR2:BR28&lt;&gt;"",0)</f>
        <v>22</v>
      </c>
      <c r="BS34" s="8">
        <f t="array" ref="BS34">MATCH(TRUE, BS2:BS28&lt;&gt;"",0)</f>
        <v>1</v>
      </c>
      <c r="BT34" s="8">
        <f t="array" ref="BT34">MATCH(TRUE, BT2:BT28&lt;&gt;"",0)</f>
        <v>9</v>
      </c>
      <c r="BU34" s="8">
        <f t="array" ref="BU34">MATCH(TRUE, BU2:BU28&lt;&gt;"",0)</f>
        <v>23</v>
      </c>
      <c r="BV34" s="8">
        <f t="array" ref="BV34">MATCH(TRUE, BV2:BV28&lt;&gt;"",0)</f>
        <v>1</v>
      </c>
      <c r="BW34" s="8">
        <f t="array" ref="BW34">MATCH(TRUE, BW2:BW28&lt;&gt;"",0)</f>
        <v>1</v>
      </c>
      <c r="BX34" s="8">
        <f t="array" ref="BX34">MATCH(TRUE, BX2:BX28&lt;&gt;"",0)</f>
        <v>1</v>
      </c>
      <c r="BY34" s="8">
        <f t="array" ref="BY34">MATCH(TRUE, BY2:BY28&lt;&gt;"",0)</f>
        <v>5</v>
      </c>
      <c r="BZ34" s="8">
        <f t="array" ref="BZ34">MATCH(TRUE, BZ2:BZ28&lt;&gt;"",0)</f>
        <v>1</v>
      </c>
      <c r="CA34" s="8">
        <f t="array" ref="CA34">MATCH(TRUE, CA2:CA28&lt;&gt;"",0)</f>
        <v>1</v>
      </c>
      <c r="CB34" s="8" t="e">
        <f t="array" ref="CB34">MATCH(TRUE, CB2:CB28&lt;&gt;"",0)</f>
        <v>#N/A</v>
      </c>
      <c r="CC34" s="8">
        <f t="array" ref="CC34">MATCH(TRUE, CC2:CC28&lt;&gt;"",0)</f>
        <v>2</v>
      </c>
      <c r="CD34" s="8">
        <f t="array" ref="CD34">MATCH(TRUE, CD2:CD28&lt;&gt;"",0)</f>
        <v>11</v>
      </c>
      <c r="CE34" s="8">
        <f t="array" ref="CE34">MATCH(TRUE, CE2:CE28&lt;&gt;"",0)</f>
        <v>13</v>
      </c>
      <c r="CF34" s="8">
        <f t="array" ref="CF34">MATCH(TRUE, CF2:CF28&lt;&gt;"",0)</f>
        <v>3</v>
      </c>
      <c r="CG34" s="8">
        <f t="array" ref="CG34">MATCH(TRUE, CG2:CG28&lt;&gt;"",0)</f>
        <v>13</v>
      </c>
      <c r="CH34" s="8">
        <f t="array" ref="CH34">MATCH(TRUE, CH2:CH28&lt;&gt;"",0)</f>
        <v>20</v>
      </c>
      <c r="CI34" s="8">
        <f t="array" ref="CI34">MATCH(TRUE, CI2:CI28&lt;&gt;"",0)</f>
        <v>1</v>
      </c>
      <c r="CJ34" s="8">
        <f t="array" ref="CJ34">MATCH(TRUE, CJ2:CJ28&lt;&gt;"",0)</f>
        <v>1</v>
      </c>
      <c r="CK34" s="8">
        <f t="array" ref="CK34">MATCH(TRUE, CK2:CK28&lt;&gt;"",0)</f>
        <v>5</v>
      </c>
      <c r="CL34" s="8">
        <f t="array" ref="CL34">MATCH(TRUE, CL2:CL28&lt;&gt;"",0)</f>
        <v>15</v>
      </c>
      <c r="CM34" s="8">
        <f t="array" ref="CM34">MATCH(TRUE, CM2:CM28&lt;&gt;"",0)</f>
        <v>12</v>
      </c>
      <c r="CN34" s="8"/>
      <c r="CO34" s="8"/>
      <c r="CP34" s="8"/>
      <c r="CQ34" s="8"/>
      <c r="CR34" s="8">
        <f t="array" ref="CR34">MATCH(TRUE, CR2:CR28&lt;&gt;"",0)</f>
        <v>5</v>
      </c>
      <c r="CS34" s="8">
        <f t="array" ref="CS34">MATCH(TRUE, CS2:CS28&lt;&gt;"",0)</f>
        <v>1</v>
      </c>
      <c r="CT34" s="8">
        <f t="array" ref="CT34">MATCH(TRUE, CT2:CT28&lt;&gt;"",0)</f>
        <v>1</v>
      </c>
      <c r="CU34" s="8">
        <f t="array" ref="CU34">MATCH(TRUE, CU2:CU28&lt;&gt;"",0)</f>
        <v>15</v>
      </c>
      <c r="CV34" s="8">
        <f t="array" ref="CV34">MATCH(TRUE, CV2:CV28&lt;&gt;"",0)</f>
        <v>5</v>
      </c>
      <c r="CW34" s="8">
        <f t="array" ref="CW34">MATCH(TRUE, CW2:CW28&lt;&gt;"",0)</f>
        <v>1</v>
      </c>
      <c r="CX34" s="8">
        <f t="array" ref="CX34">MATCH(TRUE, CX2:CX28&lt;&gt;"",0)</f>
        <v>23</v>
      </c>
      <c r="CY34" s="8">
        <f t="array" ref="CY34">MATCH(TRUE, CY2:CY28&lt;&gt;"",0)</f>
        <v>1</v>
      </c>
      <c r="CZ34" s="8">
        <f t="array" ref="CZ34">MATCH(TRUE, CZ2:CZ28&lt;&gt;"",0)</f>
        <v>16</v>
      </c>
      <c r="DA34" s="8">
        <f t="array" ref="DA34">MATCH(TRUE, DA2:DA28&lt;&gt;"",0)</f>
        <v>1</v>
      </c>
      <c r="DB34" s="8">
        <f t="array" ref="DB34">MATCH(TRUE, DB2:DB28&lt;&gt;"",0)</f>
        <v>2</v>
      </c>
      <c r="DC34" s="8">
        <f t="array" ref="DC34">MATCH(TRUE, DC2:DC28&lt;&gt;"",0)</f>
        <v>9</v>
      </c>
      <c r="DD34" s="8">
        <f t="array" ref="DD34">MATCH(TRUE, DD2:DD28&lt;&gt;"",0)</f>
        <v>7</v>
      </c>
      <c r="DE34" s="8">
        <f t="array" ref="DE34">MATCH(TRUE, DE2:DE28&lt;&gt;"",0)</f>
        <v>11</v>
      </c>
      <c r="DF34" s="8">
        <f t="array" ref="DF34">MATCH(TRUE, DF2:DF28&lt;&gt;"",0)</f>
        <v>12</v>
      </c>
      <c r="DG34" s="8">
        <f t="array" ref="DG34">MATCH(TRUE, DG2:DG28&lt;&gt;"",0)</f>
        <v>19</v>
      </c>
      <c r="DH34" s="8">
        <f t="array" ref="DH34">MATCH(TRUE, DH2:DH28&lt;&gt;"",0)</f>
        <v>9</v>
      </c>
      <c r="DI34" s="8">
        <f t="array" ref="DI34">MATCH(TRUE, DI2:DI28&lt;&gt;"",0)</f>
        <v>1</v>
      </c>
      <c r="DJ34" s="8">
        <f t="array" ref="DJ34">MATCH(TRUE, DJ2:DJ28&lt;&gt;"",0)</f>
        <v>8</v>
      </c>
      <c r="DK34" s="8">
        <f t="array" ref="DK34">MATCH(TRUE, DK2:DK28&lt;&gt;"",0)</f>
        <v>10</v>
      </c>
      <c r="DL34" s="8">
        <f t="array" ref="DL34">MATCH(TRUE, DL2:DL28&lt;&gt;"",0)</f>
        <v>11</v>
      </c>
      <c r="DM34" s="8">
        <f t="array" ref="DM34">MATCH(TRUE, DM2:DM28&lt;&gt;"",0)</f>
        <v>2</v>
      </c>
      <c r="DN34" s="8">
        <f t="array" ref="DN34">MATCH(TRUE, DN2:DN28&lt;&gt;"",0)</f>
        <v>1</v>
      </c>
      <c r="DO34" s="8">
        <f t="array" ref="DO34">MATCH(TRUE, DO2:DO28&lt;&gt;"",0)</f>
        <v>1</v>
      </c>
      <c r="DP34" s="8">
        <f t="array" ref="DP34">MATCH(TRUE, DP2:DP28&lt;&gt;"",0)</f>
        <v>11</v>
      </c>
      <c r="DQ34" s="8">
        <f t="array" ref="DQ34">MATCH(TRUE, DQ2:DQ28&lt;&gt;"",0)</f>
        <v>4</v>
      </c>
      <c r="DR34" s="8">
        <f t="array" ref="DR34">MATCH(TRUE, DR2:DR28&lt;&gt;"",0)</f>
        <v>1</v>
      </c>
      <c r="DS34" s="8">
        <f t="array" ref="DS34">MATCH(TRUE, DS2:DS28&lt;&gt;"",0)</f>
        <v>6</v>
      </c>
      <c r="DT34" s="8">
        <f t="array" ref="DT34">MATCH(TRUE, DT2:DT28&lt;&gt;"",0)</f>
        <v>8</v>
      </c>
      <c r="DU34" s="8">
        <f t="array" ref="DU34">MATCH(TRUE, DU2:DU28&lt;&gt;"",0)</f>
        <v>2</v>
      </c>
      <c r="DV34" s="8">
        <f t="array" ref="DV34">MATCH(TRUE, DV2:DV28&lt;&gt;"",0)</f>
        <v>16</v>
      </c>
      <c r="DW34" s="8">
        <f t="array" ref="DW34">MATCH(TRUE, DW2:DW28&lt;&gt;"",0)</f>
        <v>1</v>
      </c>
      <c r="DX34" s="8">
        <f t="array" ref="DX34">MATCH(TRUE, DX2:DX28&lt;&gt;"",0)</f>
        <v>2</v>
      </c>
      <c r="DY34" s="8">
        <f t="array" ref="DY34">MATCH(TRUE, DY2:DY28&lt;&gt;"",0)</f>
        <v>1</v>
      </c>
      <c r="DZ34" s="8">
        <f t="array" ref="DZ34">MATCH(TRUE, DZ2:DZ28&lt;&gt;"",0)</f>
        <v>11</v>
      </c>
      <c r="EA34" s="8">
        <f t="array" ref="EA34">MATCH(TRUE, EA2:EA28&lt;&gt;"",0)</f>
        <v>1</v>
      </c>
      <c r="EB34" s="8">
        <f t="array" ref="EB34">MATCH(TRUE, EB2:EB28&lt;&gt;"",0)</f>
        <v>4</v>
      </c>
      <c r="EC34" s="8">
        <f t="array" ref="EC34">MATCH(TRUE, EC2:EC28&lt;&gt;"",0)</f>
        <v>22</v>
      </c>
      <c r="ED34" s="8">
        <f t="array" ref="ED34">MATCH(TRUE, ED2:ED28&lt;&gt;"",0)</f>
        <v>5</v>
      </c>
      <c r="EE34" s="8">
        <f t="array" ref="EE34">MATCH(TRUE, EE2:EE28&lt;&gt;"",0)</f>
        <v>10</v>
      </c>
      <c r="EF34" s="8">
        <f t="array" ref="EF34">MATCH(TRUE, EF2:EF28&lt;&gt;"",0)</f>
        <v>15</v>
      </c>
      <c r="EG34" s="8">
        <f t="array" ref="EG34">MATCH(TRUE, EG2:EG28&lt;&gt;"",0)</f>
        <v>23</v>
      </c>
      <c r="EH34" s="8">
        <f t="array" ref="EH34">MATCH(TRUE, EH2:EH28&lt;&gt;"",0)</f>
        <v>15</v>
      </c>
      <c r="EI34" s="8">
        <f t="array" ref="EI34">MATCH(TRUE, EI2:EI28&lt;&gt;"",0)</f>
        <v>14</v>
      </c>
      <c r="EJ34" s="8">
        <f t="array" ref="EJ34">MATCH(TRUE, EJ2:EJ28&lt;&gt;"",0)</f>
        <v>20</v>
      </c>
      <c r="EK34" s="8">
        <f t="array" ref="EK34">MATCH(TRUE, EK2:EK28&lt;&gt;"",0)</f>
        <v>1</v>
      </c>
      <c r="EL34" s="8">
        <f t="array" ref="EL34">MATCH(TRUE, EL2:EL28&lt;&gt;"",0)</f>
        <v>11</v>
      </c>
      <c r="EM34" s="8">
        <f t="array" ref="EM34">MATCH(TRUE, EM2:EM28&lt;&gt;"",0)</f>
        <v>11</v>
      </c>
      <c r="EN34" s="8">
        <f t="array" ref="EN34">MATCH(TRUE, EN2:EN28&lt;&gt;"",0)</f>
        <v>3</v>
      </c>
      <c r="EO34" s="8">
        <f t="array" ref="EO34">MATCH(TRUE, EO2:EO28&lt;&gt;"",0)</f>
        <v>18</v>
      </c>
      <c r="EP34" s="8">
        <f t="array" ref="EP34">MATCH(TRUE, EP2:EP28&lt;&gt;"",0)</f>
        <v>3</v>
      </c>
      <c r="EQ34" s="8">
        <f t="array" ref="EQ34">MATCH(TRUE, EQ2:EQ28&lt;&gt;"",0)</f>
        <v>23</v>
      </c>
      <c r="ER34" s="8">
        <f t="array" ref="ER34">MATCH(TRUE, ER2:ER28&lt;&gt;"",0)</f>
        <v>1</v>
      </c>
      <c r="ES34" s="8">
        <f t="array" ref="ES34">MATCH(TRUE, ES2:ES28&lt;&gt;"",0)</f>
        <v>3</v>
      </c>
      <c r="ET34" s="8">
        <f t="array" ref="ET34">MATCH(TRUE, ET2:ET28&lt;&gt;"",0)</f>
        <v>10</v>
      </c>
      <c r="EU34" s="8">
        <f t="array" ref="EU34">MATCH(TRUE, EU2:EU28&lt;&gt;"",0)</f>
        <v>1</v>
      </c>
      <c r="EV34" s="8">
        <f t="array" ref="EV34">MATCH(TRUE, EV2:EV28&lt;&gt;"",0)</f>
        <v>12</v>
      </c>
      <c r="EW34" s="8">
        <f t="array" ref="EW34">MATCH(TRUE, EW2:EW28&lt;&gt;"",0)</f>
        <v>4</v>
      </c>
      <c r="EX34" s="8">
        <f t="array" ref="EX34">MATCH(TRUE, EX2:EX28&lt;&gt;"",0)</f>
        <v>7</v>
      </c>
      <c r="EY34" s="8">
        <f t="array" ref="EY34">MATCH(TRUE, EY2:EY28&lt;&gt;"",0)</f>
        <v>6</v>
      </c>
      <c r="EZ34" s="8">
        <f t="array" ref="EZ34">MATCH(TRUE, EZ2:EZ28&lt;&gt;"",0)</f>
        <v>3</v>
      </c>
      <c r="FA34" s="8">
        <f t="array" ref="FA34">MATCH(TRUE, FA2:FA28&lt;&gt;"",0)</f>
        <v>5</v>
      </c>
      <c r="FB34" s="8">
        <f t="array" ref="FB34">MATCH(TRUE, FB2:FB28&lt;&gt;"",0)</f>
        <v>5</v>
      </c>
      <c r="FC34" s="8">
        <f t="array" ref="FC34">MATCH(TRUE, FC2:FC28&lt;&gt;"",0)</f>
        <v>20</v>
      </c>
      <c r="FD34" s="8">
        <f t="array" ref="FD34">MATCH(TRUE, FD2:FD28&lt;&gt;"",0)</f>
        <v>13</v>
      </c>
      <c r="FE34" s="8">
        <f t="array" ref="FE34">MATCH(TRUE, FE2:FE28&lt;&gt;"",0)</f>
        <v>10</v>
      </c>
      <c r="FF34" s="8">
        <f t="array" ref="FF34">MATCH(TRUE, FF2:FF28&lt;&gt;"",0)</f>
        <v>13</v>
      </c>
      <c r="FG34" s="8">
        <f t="array" ref="FG34">MATCH(TRUE, FG2:FG28&lt;&gt;"",0)</f>
        <v>22</v>
      </c>
      <c r="FH34" s="8">
        <f t="array" ref="FH34">MATCH(TRUE, FH2:FH28&lt;&gt;"",0)</f>
        <v>1</v>
      </c>
      <c r="FI34" s="8">
        <f t="array" ref="FI34">MATCH(TRUE, FI2:FI28&lt;&gt;"",0)</f>
        <v>9</v>
      </c>
      <c r="FJ34" s="8">
        <f t="array" ref="FJ34">MATCH(TRUE, FJ2:FJ28&lt;&gt;"",0)</f>
        <v>23</v>
      </c>
      <c r="FK34" s="8">
        <f t="array" ref="FK34">MATCH(TRUE, FK2:FK28&lt;&gt;"",0)</f>
        <v>1</v>
      </c>
      <c r="FL34" s="8">
        <f t="array" ref="FL34">MATCH(TRUE, FL2:FL28&lt;&gt;"",0)</f>
        <v>1</v>
      </c>
      <c r="FM34" s="8">
        <f t="array" ref="FM34">MATCH(TRUE, FM2:FM28&lt;&gt;"",0)</f>
        <v>1</v>
      </c>
      <c r="FN34" s="8">
        <f t="array" ref="FN34">MATCH(TRUE, FN2:FN28&lt;&gt;"",0)</f>
        <v>5</v>
      </c>
      <c r="FO34" s="8">
        <f t="array" ref="FO34">MATCH(TRUE, FO2:FO28&lt;&gt;"",0)</f>
        <v>1</v>
      </c>
      <c r="FP34" s="8">
        <f t="array" ref="FP34">MATCH(TRUE, FP2:FP28&lt;&gt;"",0)</f>
        <v>1</v>
      </c>
      <c r="FQ34" s="8" t="e">
        <f t="array" ref="FQ34">MATCH(TRUE, FQ2:FQ28&lt;&gt;"",0)</f>
        <v>#N/A</v>
      </c>
      <c r="FR34" s="8">
        <f t="array" ref="FR34">MATCH(TRUE, FR2:FR28&lt;&gt;"",0)</f>
        <v>2</v>
      </c>
      <c r="FS34" s="8">
        <f t="array" ref="FS34">MATCH(TRUE, FS2:FS28&lt;&gt;"",0)</f>
        <v>11</v>
      </c>
      <c r="FT34" s="8">
        <f t="array" ref="FT34">MATCH(TRUE, FT2:FT28&lt;&gt;"",0)</f>
        <v>13</v>
      </c>
      <c r="FU34" s="8">
        <f t="array" ref="FU34">MATCH(TRUE, FU2:FU28&lt;&gt;"",0)</f>
        <v>3</v>
      </c>
      <c r="FV34" s="8">
        <f t="array" ref="FV34">MATCH(TRUE, FV2:FV28&lt;&gt;"",0)</f>
        <v>13</v>
      </c>
      <c r="FW34" s="8">
        <f t="array" ref="FW34">MATCH(TRUE, FW2:FW28&lt;&gt;"",0)</f>
        <v>20</v>
      </c>
      <c r="FX34" s="8">
        <f t="array" ref="FX34">MATCH(TRUE, FX2:FX28&lt;&gt;"",0)</f>
        <v>1</v>
      </c>
      <c r="FY34" s="8">
        <f t="array" ref="FY34">MATCH(TRUE, FY2:FY28&lt;&gt;"",0)</f>
        <v>1</v>
      </c>
      <c r="FZ34" s="8">
        <f t="array" ref="FZ34">MATCH(TRUE, FZ2:FZ28&lt;&gt;"",0)</f>
        <v>5</v>
      </c>
      <c r="GA34" s="8">
        <f t="array" ref="GA34">MATCH(TRUE, GA2:GA28&lt;&gt;"",0)</f>
        <v>15</v>
      </c>
      <c r="GB34" s="8">
        <f t="array" ref="GB34">MATCH(TRUE, GB2:GB28&lt;&gt;"",0)</f>
        <v>12</v>
      </c>
      <c r="GC34" s="8"/>
      <c r="GD34" s="8"/>
      <c r="GE34" s="8"/>
      <c r="GF34" s="8"/>
      <c r="GG34" t="s">
        <v>157</v>
      </c>
      <c r="GH34" s="8">
        <f t="array" ref="GH34">MATCH(TRUE, GH2:GH28&lt;&gt;"",0)</f>
        <v>1</v>
      </c>
      <c r="GI34" s="8">
        <f t="array" ref="GI34">MATCH(TRUE, GI2:GI28&lt;&gt;"",0)</f>
        <v>5</v>
      </c>
      <c r="GJ34" s="8">
        <f t="array" ref="GJ34">MATCH(TRUE, GJ2:GJ28&lt;&gt;"",0)</f>
        <v>1</v>
      </c>
      <c r="GK34" s="8">
        <f t="array" ref="GK34">MATCH(TRUE, GK2:GK28&lt;&gt;"",0)</f>
        <v>1</v>
      </c>
      <c r="GL34" s="8">
        <f t="array" ref="GL34">MATCH(TRUE, GL2:GL28&lt;&gt;"",0)</f>
        <v>15</v>
      </c>
      <c r="GM34" s="8">
        <f t="array" ref="GM34">MATCH(TRUE, GM2:GM28&lt;&gt;"",0)</f>
        <v>5</v>
      </c>
      <c r="GN34" s="8">
        <f t="array" ref="GN34">MATCH(TRUE, GN2:GN28&lt;&gt;"",0)</f>
        <v>1</v>
      </c>
      <c r="GO34" s="8">
        <f t="array" ref="GO34">MATCH(TRUE, GO2:GO28&lt;&gt;"",0)</f>
        <v>23</v>
      </c>
      <c r="GP34" s="8">
        <f t="array" ref="GP34">MATCH(TRUE, GP2:GP28&lt;&gt;"",0)</f>
        <v>1</v>
      </c>
      <c r="GQ34" s="8">
        <f t="array" ref="GQ34">MATCH(TRUE, GQ2:GQ28&lt;&gt;"",0)</f>
        <v>16</v>
      </c>
      <c r="GR34" s="8">
        <f t="array" ref="GR34">MATCH(TRUE, GR2:GR28&lt;&gt;"",0)</f>
        <v>1</v>
      </c>
      <c r="GS34" s="8">
        <f t="array" ref="GS34">MATCH(TRUE, GS2:GS28&lt;&gt;"",0)</f>
        <v>2</v>
      </c>
      <c r="GT34" s="8">
        <f t="array" ref="GT34">MATCH(TRUE, GT2:GT28&lt;&gt;"",0)</f>
        <v>9</v>
      </c>
      <c r="GU34" s="8">
        <f t="array" ref="GU34">MATCH(TRUE, GU2:GU28&lt;&gt;"",0)</f>
        <v>7</v>
      </c>
      <c r="GV34" s="8">
        <f t="array" ref="GV34">MATCH(TRUE, GV2:GV28&lt;&gt;"",0)</f>
        <v>11</v>
      </c>
      <c r="GW34" s="8">
        <f t="array" ref="GW34">MATCH(TRUE, GW2:GW28&lt;&gt;"",0)</f>
        <v>12</v>
      </c>
      <c r="GX34" s="8">
        <f t="array" ref="GX34">MATCH(TRUE, GX2:GX28&lt;&gt;"",0)</f>
        <v>19</v>
      </c>
      <c r="GY34" s="8">
        <f t="array" ref="GY34">MATCH(TRUE, GY2:GY28&lt;&gt;"",0)</f>
        <v>9</v>
      </c>
      <c r="GZ34" s="8">
        <f t="array" ref="GZ34">MATCH(TRUE, GZ2:GZ28&lt;&gt;"",0)</f>
        <v>1</v>
      </c>
      <c r="HA34" s="8">
        <f t="array" ref="HA34">MATCH(TRUE, HA2:HA28&lt;&gt;"",0)</f>
        <v>8</v>
      </c>
      <c r="HB34" s="8">
        <f t="array" ref="HB34">MATCH(TRUE, HB2:HB28&lt;&gt;"",0)</f>
        <v>10</v>
      </c>
      <c r="HC34" s="8">
        <f t="array" ref="HC34">MATCH(TRUE, HC2:HC28&lt;&gt;"",0)</f>
        <v>11</v>
      </c>
      <c r="HD34" s="8">
        <f t="array" ref="HD34">MATCH(TRUE, HD2:HD28&lt;&gt;"",0)</f>
        <v>2</v>
      </c>
      <c r="HE34" s="8">
        <f t="array" ref="HE34">MATCH(TRUE, HE2:HE28&lt;&gt;"",0)</f>
        <v>1</v>
      </c>
      <c r="HF34" s="8">
        <f t="array" ref="HF34">MATCH(TRUE, HF2:HF28&lt;&gt;"",0)</f>
        <v>1</v>
      </c>
      <c r="HG34" s="8">
        <f t="array" ref="HG34">MATCH(TRUE, HG2:HG28&lt;&gt;"",0)</f>
        <v>11</v>
      </c>
      <c r="HH34" s="8">
        <f t="array" ref="HH34">MATCH(TRUE, HH2:HH28&lt;&gt;"",0)</f>
        <v>4</v>
      </c>
      <c r="HI34" s="8">
        <f t="array" ref="HI34">MATCH(TRUE, HI2:HI28&lt;&gt;"",0)</f>
        <v>1</v>
      </c>
      <c r="HJ34" s="8">
        <f t="array" ref="HJ34">MATCH(TRUE, HJ2:HJ28&lt;&gt;"",0)</f>
        <v>6</v>
      </c>
      <c r="HK34" s="8">
        <f t="array" ref="HK34">MATCH(TRUE, HK2:HK28&lt;&gt;"",0)</f>
        <v>8</v>
      </c>
      <c r="HL34" s="8">
        <f t="array" ref="HL34">MATCH(TRUE, HL2:HL28&lt;&gt;"",0)</f>
        <v>2</v>
      </c>
      <c r="HM34" s="8">
        <f t="array" ref="HM34">MATCH(TRUE, HM2:HM28&lt;&gt;"",0)</f>
        <v>16</v>
      </c>
      <c r="HN34" s="8">
        <f t="array" ref="HN34">MATCH(TRUE, HN2:HN28&lt;&gt;"",0)</f>
        <v>1</v>
      </c>
      <c r="HO34" s="8">
        <f t="array" ref="HO34">MATCH(TRUE, HO2:HO28&lt;&gt;"",0)</f>
        <v>2</v>
      </c>
      <c r="HP34" s="8">
        <f t="array" ref="HP34">MATCH(TRUE, HP2:HP28&lt;&gt;"",0)</f>
        <v>1</v>
      </c>
      <c r="HQ34" s="8">
        <f t="array" ref="HQ34">MATCH(TRUE, HQ2:HQ28&lt;&gt;"",0)</f>
        <v>11</v>
      </c>
      <c r="HR34" s="8">
        <f t="array" ref="HR34">MATCH(TRUE, HR2:HR28&lt;&gt;"",0)</f>
        <v>1</v>
      </c>
      <c r="HS34" s="8">
        <f t="array" ref="HS34">MATCH(TRUE, HS2:HS28&lt;&gt;"",0)</f>
        <v>4</v>
      </c>
      <c r="HT34" s="8">
        <f t="array" ref="HT34">MATCH(TRUE, HT2:HT28&lt;&gt;"",0)</f>
        <v>22</v>
      </c>
      <c r="HU34" s="8">
        <f t="array" ref="HU34">MATCH(TRUE, HU2:HU28&lt;&gt;"",0)</f>
        <v>5</v>
      </c>
      <c r="HV34" s="8">
        <f t="array" ref="HV34">MATCH(TRUE, HV2:HV28&lt;&gt;"",0)</f>
        <v>10</v>
      </c>
      <c r="HW34" s="8">
        <f t="array" ref="HW34">MATCH(TRUE, HW2:HW28&lt;&gt;"",0)</f>
        <v>15</v>
      </c>
      <c r="HX34" s="8">
        <f t="array" ref="HX34">MATCH(TRUE, HX2:HX28&lt;&gt;"",0)</f>
        <v>23</v>
      </c>
      <c r="HY34" s="8">
        <f t="array" ref="HY34">MATCH(TRUE, HY2:HY28&lt;&gt;"",0)</f>
        <v>15</v>
      </c>
      <c r="HZ34" s="8">
        <f t="array" ref="HZ34">MATCH(TRUE, HZ2:HZ28&lt;&gt;"",0)</f>
        <v>14</v>
      </c>
      <c r="IA34" s="8">
        <f t="array" ref="IA34">MATCH(TRUE, IA2:IA28&lt;&gt;"",0)</f>
        <v>20</v>
      </c>
      <c r="IB34" s="8">
        <f t="array" ref="IB34">MATCH(TRUE, IB2:IB28&lt;&gt;"",0)</f>
        <v>1</v>
      </c>
      <c r="IC34" s="8">
        <f t="array" ref="IC34">MATCH(TRUE, IC2:IC28&lt;&gt;"",0)</f>
        <v>11</v>
      </c>
      <c r="ID34" s="8">
        <f t="array" ref="ID34">MATCH(TRUE, ID2:ID28&lt;&gt;"",0)</f>
        <v>11</v>
      </c>
      <c r="IE34" s="8">
        <f t="array" ref="IE34">MATCH(TRUE, IE2:IE28&lt;&gt;"",0)</f>
        <v>3</v>
      </c>
      <c r="IF34" s="8">
        <f t="array" ref="IF34">MATCH(TRUE, IF2:IF28&lt;&gt;"",0)</f>
        <v>18</v>
      </c>
      <c r="IG34" s="8">
        <f t="array" ref="IG34">MATCH(TRUE, IG2:IG28&lt;&gt;"",0)</f>
        <v>3</v>
      </c>
      <c r="IH34" s="8">
        <f t="array" ref="IH34">MATCH(TRUE, IH2:IH28&lt;&gt;"",0)</f>
        <v>23</v>
      </c>
      <c r="II34" s="8">
        <f t="array" ref="II34">MATCH(TRUE, II2:II28&lt;&gt;"",0)</f>
        <v>1</v>
      </c>
      <c r="IJ34" s="8">
        <f t="array" ref="IJ34">MATCH(TRUE, IJ2:IJ28&lt;&gt;"",0)</f>
        <v>3</v>
      </c>
      <c r="IK34" s="8">
        <f t="array" ref="IK34">MATCH(TRUE, IK2:IK28&lt;&gt;"",0)</f>
        <v>10</v>
      </c>
      <c r="IL34" s="8">
        <f t="array" ref="IL34">MATCH(TRUE, IL2:IL28&lt;&gt;"",0)</f>
        <v>1</v>
      </c>
      <c r="IM34" s="8">
        <f t="array" ref="IM34">MATCH(TRUE, IM2:IM28&lt;&gt;"",0)</f>
        <v>12</v>
      </c>
      <c r="IN34" s="8">
        <f t="array" ref="IN34">MATCH(TRUE, IN2:IN28&lt;&gt;"",0)</f>
        <v>4</v>
      </c>
      <c r="IO34" s="8">
        <f t="array" ref="IO34">MATCH(TRUE, IO2:IO28&lt;&gt;"",0)</f>
        <v>7</v>
      </c>
      <c r="IP34" s="8">
        <f t="array" ref="IP34">MATCH(TRUE, IP2:IP28&lt;&gt;"",0)</f>
        <v>6</v>
      </c>
      <c r="IQ34" s="8">
        <f t="array" ref="IQ34">MATCH(TRUE, IQ2:IQ28&lt;&gt;"",0)</f>
        <v>3</v>
      </c>
      <c r="IR34" s="8">
        <f t="array" ref="IR34">MATCH(TRUE, IR2:IR28&lt;&gt;"",0)</f>
        <v>6</v>
      </c>
      <c r="IS34" s="8">
        <f t="array" ref="IS34">MATCH(TRUE, IS2:IS28&lt;&gt;"",0)</f>
        <v>5</v>
      </c>
      <c r="IT34" s="8">
        <f t="array" ref="IT34">MATCH(TRUE, IT2:IT28&lt;&gt;"",0)</f>
        <v>20</v>
      </c>
      <c r="IU34" s="8">
        <f t="array" ref="IU34">MATCH(TRUE, IU2:IU28&lt;&gt;"",0)</f>
        <v>13</v>
      </c>
      <c r="IV34" s="8">
        <f t="array" ref="IV34">MATCH(TRUE, IV2:IV28&lt;&gt;"",0)</f>
        <v>10</v>
      </c>
      <c r="IW34" s="8">
        <f t="array" ref="IW34">MATCH(TRUE, IW2:IW28&lt;&gt;"",0)</f>
        <v>13</v>
      </c>
      <c r="IX34" s="8">
        <f t="array" ref="IX34">MATCH(TRUE, IX2:IX28&lt;&gt;"",0)</f>
        <v>22</v>
      </c>
      <c r="IY34" s="8">
        <f t="array" ref="IY34">MATCH(TRUE, IY2:IY28&lt;&gt;"",0)</f>
        <v>1</v>
      </c>
      <c r="IZ34" s="8">
        <f t="array" ref="IZ34">MATCH(TRUE, IZ2:IZ28&lt;&gt;"",0)</f>
        <v>9</v>
      </c>
      <c r="JA34" s="8">
        <f t="array" ref="JA34">MATCH(TRUE, JA2:JA28&lt;&gt;"",0)</f>
        <v>23</v>
      </c>
      <c r="JB34" s="8">
        <f t="array" ref="JB34">MATCH(TRUE, JB2:JB28&lt;&gt;"",0)</f>
        <v>1</v>
      </c>
      <c r="JC34" s="8">
        <f t="array" ref="JC34">MATCH(TRUE, JC2:JC28&lt;&gt;"",0)</f>
        <v>1</v>
      </c>
      <c r="JD34" s="8">
        <f t="array" ref="JD34">MATCH(TRUE, JD2:JD28&lt;&gt;"",0)</f>
        <v>1</v>
      </c>
      <c r="JE34" s="8">
        <f t="array" ref="JE34">MATCH(TRUE, JE2:JE28&lt;&gt;"",0)</f>
        <v>5</v>
      </c>
      <c r="JF34" s="8">
        <f t="array" ref="JF34">MATCH(TRUE, JF2:JF28&lt;&gt;"",0)</f>
        <v>1</v>
      </c>
      <c r="JG34" s="8">
        <f t="array" ref="JG34">MATCH(TRUE, JG2:JG28&lt;&gt;"",0)</f>
        <v>1</v>
      </c>
      <c r="JH34" s="8">
        <f t="array" ref="JH34">MATCH(TRUE, JH2:JH28&lt;&gt;"",0)</f>
        <v>1</v>
      </c>
      <c r="JI34" s="8">
        <f t="array" ref="JI34">MATCH(TRUE, JI2:JI28&lt;&gt;"",0)</f>
        <v>2</v>
      </c>
      <c r="JJ34" s="8">
        <f t="array" ref="JJ34">MATCH(TRUE, JJ2:JJ28&lt;&gt;"",0)</f>
        <v>11</v>
      </c>
      <c r="JK34" s="8">
        <f t="array" ref="JK34">MATCH(TRUE, JK2:JK28&lt;&gt;"",0)</f>
        <v>13</v>
      </c>
      <c r="JL34" s="8">
        <f t="array" ref="JL34">MATCH(TRUE, JL2:JL28&lt;&gt;"",0)</f>
        <v>3</v>
      </c>
      <c r="JM34" s="8">
        <f t="array" ref="JM34">MATCH(TRUE, JM2:JM28&lt;&gt;"",0)</f>
        <v>13</v>
      </c>
      <c r="JN34" s="8">
        <f t="array" ref="JN34">MATCH(TRUE, JN2:JN28&lt;&gt;"",0)</f>
        <v>20</v>
      </c>
      <c r="JO34" s="8">
        <f t="array" ref="JO34">MATCH(TRUE, JO2:JO28&lt;&gt;"",0)</f>
        <v>1</v>
      </c>
      <c r="JP34" s="8">
        <f t="array" ref="JP34">MATCH(TRUE, JP2:JP28&lt;&gt;"",0)</f>
        <v>1</v>
      </c>
      <c r="JQ34" s="8">
        <f t="array" ref="JQ34">MATCH(TRUE, JQ2:JQ28&lt;&gt;"",0)</f>
        <v>5</v>
      </c>
      <c r="JR34" s="8">
        <f t="array" ref="JR34">MATCH(TRUE, JR2:JR28&lt;&gt;"",0)</f>
        <v>15</v>
      </c>
      <c r="JS34" s="8">
        <f t="array" ref="JS34">MATCH(TRUE, JS2:JS28&lt;&gt;"",0)</f>
        <v>12</v>
      </c>
      <c r="JT34" s="8"/>
      <c r="JU34" s="8"/>
      <c r="JV34" s="8"/>
      <c r="JW34" s="8"/>
      <c r="JX34" s="8"/>
      <c r="JY34" t="s">
        <v>157</v>
      </c>
      <c r="OS34" t="s">
        <v>33</v>
      </c>
      <c r="OT34" t="s">
        <v>304</v>
      </c>
      <c r="OU34">
        <v>1.0783851813900465</v>
      </c>
      <c r="OV34">
        <v>1.1043459620307561</v>
      </c>
      <c r="OW34">
        <v>1.2402237544512922</v>
      </c>
      <c r="OX34">
        <v>1.2126538109759259</v>
      </c>
      <c r="OY34">
        <v>1.2544484357511883</v>
      </c>
      <c r="OZ34">
        <v>1.3086863370426216</v>
      </c>
      <c r="PA34">
        <v>1.3218886212814891</v>
      </c>
      <c r="PB34">
        <v>1.3406435935172745</v>
      </c>
      <c r="PC34">
        <v>1.381576664093398</v>
      </c>
      <c r="PD34">
        <v>1.6400873531192528</v>
      </c>
      <c r="PE34">
        <v>1.7062162519572677</v>
      </c>
      <c r="PF34">
        <v>1.7809141471815166</v>
      </c>
      <c r="PG34">
        <v>1.7849971271166027</v>
      </c>
      <c r="PH34">
        <v>1.7208772862873061</v>
      </c>
      <c r="PI34">
        <v>1.8981692395848373</v>
      </c>
      <c r="PJ34">
        <v>1.8582944744127745</v>
      </c>
      <c r="PK34">
        <v>1.5889480949224395</v>
      </c>
      <c r="PL34">
        <v>1.3894438618875189</v>
      </c>
      <c r="PM34">
        <v>1.2674861710336787</v>
      </c>
      <c r="PN34">
        <v>1.2054565837101143</v>
      </c>
      <c r="PO34">
        <v>1.1810892282313885</v>
      </c>
      <c r="PP34">
        <v>1.178452350920379</v>
      </c>
      <c r="PQ34">
        <v>1.272324459886536</v>
      </c>
      <c r="PR34">
        <v>1.3623846994876898</v>
      </c>
      <c r="PS34">
        <v>1.4228109415251247</v>
      </c>
      <c r="PT34">
        <v>1.4025560147806067</v>
      </c>
      <c r="PU34">
        <v>1.3826618506355324</v>
      </c>
      <c r="PX34" t="s">
        <v>266</v>
      </c>
      <c r="PY34" t="s">
        <v>267</v>
      </c>
      <c r="PZ34" t="s">
        <v>33</v>
      </c>
      <c r="QA34" t="s">
        <v>304</v>
      </c>
      <c r="QB34">
        <f t="shared" si="30"/>
        <v>1.0783851813900465</v>
      </c>
      <c r="QC34">
        <f t="shared" si="31"/>
        <v>1.1043459620307561</v>
      </c>
      <c r="QD34">
        <f t="shared" si="32"/>
        <v>1.2402237544512922</v>
      </c>
      <c r="QE34">
        <f t="shared" si="33"/>
        <v>1.2126538109759259</v>
      </c>
      <c r="QF34">
        <f t="shared" si="34"/>
        <v>1.2544484357511883</v>
      </c>
      <c r="QG34">
        <f t="shared" si="35"/>
        <v>1.3086863370426216</v>
      </c>
      <c r="QH34">
        <f t="shared" si="36"/>
        <v>1.3218886212814891</v>
      </c>
      <c r="QI34">
        <f t="shared" si="37"/>
        <v>1.3406435935172745</v>
      </c>
      <c r="QJ34">
        <f t="shared" si="38"/>
        <v>1.381576664093398</v>
      </c>
      <c r="QK34">
        <f t="shared" si="39"/>
        <v>1.6400873531192528</v>
      </c>
      <c r="QL34">
        <f t="shared" si="40"/>
        <v>1.7062162519572677</v>
      </c>
      <c r="QM34">
        <f t="shared" si="41"/>
        <v>1.7809141471815166</v>
      </c>
      <c r="QN34">
        <f t="shared" si="42"/>
        <v>1.7849971271166027</v>
      </c>
      <c r="QO34">
        <f t="shared" si="43"/>
        <v>1.7208772862873061</v>
      </c>
      <c r="QP34">
        <f t="shared" si="44"/>
        <v>1.8981692395848373</v>
      </c>
      <c r="QQ34">
        <f t="shared" si="45"/>
        <v>1.8582944744127745</v>
      </c>
      <c r="QR34">
        <f t="shared" si="46"/>
        <v>1.5889480949224395</v>
      </c>
      <c r="QS34">
        <f t="shared" si="47"/>
        <v>1.3894438618875189</v>
      </c>
      <c r="QT34">
        <f t="shared" si="48"/>
        <v>1.2674861710336787</v>
      </c>
      <c r="QU34">
        <f t="shared" si="49"/>
        <v>1.2054565837101143</v>
      </c>
      <c r="QV34">
        <f t="shared" si="50"/>
        <v>1.1810892282313885</v>
      </c>
      <c r="QW34">
        <f t="shared" si="51"/>
        <v>1.178452350920379</v>
      </c>
      <c r="QX34">
        <f t="shared" si="52"/>
        <v>1.272324459886536</v>
      </c>
      <c r="QY34">
        <f t="shared" si="53"/>
        <v>1.3623846994876898</v>
      </c>
      <c r="QZ34">
        <f t="shared" si="54"/>
        <v>1.4228109415251247</v>
      </c>
      <c r="RA34">
        <f t="shared" si="55"/>
        <v>1.4025560147806067</v>
      </c>
      <c r="RB34">
        <f t="shared" si="56"/>
        <v>1.3826618506355324</v>
      </c>
      <c r="RG34" t="s">
        <v>266</v>
      </c>
      <c r="RH34" t="s">
        <v>267</v>
      </c>
      <c r="RI34" t="s">
        <v>33</v>
      </c>
      <c r="RJ34" t="s">
        <v>304</v>
      </c>
      <c r="RK34">
        <v>6909.1053540807561</v>
      </c>
      <c r="RL34">
        <v>8120.2184805625602</v>
      </c>
      <c r="RM34">
        <v>9881.4281199459238</v>
      </c>
      <c r="RN34">
        <v>9871.5740946323931</v>
      </c>
      <c r="RO34">
        <v>11264.018744308441</v>
      </c>
      <c r="RP34">
        <v>11956.008599814992</v>
      </c>
      <c r="RQ34">
        <v>12838.418196494573</v>
      </c>
      <c r="RR34">
        <v>12530.998644040008</v>
      </c>
      <c r="RS34">
        <v>13830.286998425638</v>
      </c>
      <c r="RT34">
        <v>18028.635571867759</v>
      </c>
      <c r="RU34">
        <v>19285.681935341294</v>
      </c>
      <c r="RV34">
        <v>19627.138221891</v>
      </c>
      <c r="RW34">
        <v>19400.101199639208</v>
      </c>
      <c r="RX34">
        <v>19136.711572809425</v>
      </c>
      <c r="RY34">
        <v>21052.104321855793</v>
      </c>
      <c r="RZ34">
        <v>20306.196462242136</v>
      </c>
      <c r="SA34">
        <v>18431.156964040558</v>
      </c>
      <c r="SB34">
        <v>18946.999415629045</v>
      </c>
      <c r="SC34">
        <v>19888.171999038728</v>
      </c>
      <c r="SD34">
        <v>20611.179305238493</v>
      </c>
      <c r="SE34">
        <v>21905.01769474661</v>
      </c>
      <c r="SF34">
        <v>25008.603704099776</v>
      </c>
      <c r="SG34">
        <v>29657.442008485181</v>
      </c>
      <c r="SH34">
        <v>27795.876708427462</v>
      </c>
      <c r="SI34">
        <v>30661.99003864648</v>
      </c>
      <c r="SJ34">
        <v>33657.157274631398</v>
      </c>
      <c r="SK34">
        <v>32569.596825702829</v>
      </c>
    </row>
    <row r="35" spans="1:505" x14ac:dyDescent="0.45">
      <c r="A35" t="s">
        <v>160</v>
      </c>
      <c r="B35">
        <f>IF(B32&lt;-1.96, 1,0)</f>
        <v>1</v>
      </c>
      <c r="C35">
        <f>IF(C32&lt;-1.96, 1,0)</f>
        <v>1</v>
      </c>
      <c r="D35">
        <f>IF(D32&lt;-1.96, 1,0)</f>
        <v>1</v>
      </c>
      <c r="E35">
        <f>IF(E32&lt;-1.96, 1,0)</f>
        <v>1</v>
      </c>
      <c r="F35">
        <f>IF(F32&lt;-1.96, 1,0)</f>
        <v>1</v>
      </c>
      <c r="H35">
        <f t="shared" ref="H35:M35" si="123">IF(H32&lt;-1.96, 1,0)</f>
        <v>1</v>
      </c>
      <c r="I35">
        <f t="shared" si="123"/>
        <v>0</v>
      </c>
      <c r="J35">
        <f t="shared" si="123"/>
        <v>1</v>
      </c>
      <c r="K35">
        <f t="shared" si="123"/>
        <v>0</v>
      </c>
      <c r="L35">
        <f t="shared" si="123"/>
        <v>1</v>
      </c>
      <c r="M35">
        <f t="shared" si="123"/>
        <v>0</v>
      </c>
      <c r="O35">
        <f t="shared" ref="O35:T35" si="124">IF(O32&lt;-1.96, 1,0)</f>
        <v>1</v>
      </c>
      <c r="P35">
        <f t="shared" si="124"/>
        <v>1</v>
      </c>
      <c r="Q35">
        <f t="shared" si="124"/>
        <v>1</v>
      </c>
      <c r="R35">
        <f t="shared" si="124"/>
        <v>0</v>
      </c>
      <c r="S35">
        <f t="shared" si="124"/>
        <v>0</v>
      </c>
      <c r="T35">
        <f t="shared" si="124"/>
        <v>1</v>
      </c>
      <c r="V35">
        <f t="shared" ref="V35:AW35" si="125">IF(V32&lt;-1.96, 1,0)</f>
        <v>0</v>
      </c>
      <c r="W35">
        <f t="shared" si="125"/>
        <v>0</v>
      </c>
      <c r="X35">
        <f t="shared" si="125"/>
        <v>1</v>
      </c>
      <c r="Y35">
        <f t="shared" si="125"/>
        <v>1</v>
      </c>
      <c r="Z35">
        <f t="shared" si="125"/>
        <v>1</v>
      </c>
      <c r="AA35">
        <f t="shared" si="125"/>
        <v>0</v>
      </c>
      <c r="AB35">
        <f t="shared" si="125"/>
        <v>1</v>
      </c>
      <c r="AC35">
        <f t="shared" si="125"/>
        <v>0</v>
      </c>
      <c r="AD35">
        <f t="shared" si="125"/>
        <v>0</v>
      </c>
      <c r="AE35">
        <f t="shared" si="125"/>
        <v>1</v>
      </c>
      <c r="AF35">
        <f t="shared" si="125"/>
        <v>0</v>
      </c>
      <c r="AG35">
        <f t="shared" si="125"/>
        <v>0</v>
      </c>
      <c r="AH35">
        <f t="shared" si="125"/>
        <v>0</v>
      </c>
      <c r="AI35">
        <f t="shared" si="125"/>
        <v>1</v>
      </c>
      <c r="AJ35">
        <f t="shared" si="125"/>
        <v>1</v>
      </c>
      <c r="AK35">
        <f t="shared" si="125"/>
        <v>1</v>
      </c>
      <c r="AL35">
        <f t="shared" si="125"/>
        <v>1</v>
      </c>
      <c r="AM35">
        <f t="shared" si="125"/>
        <v>0</v>
      </c>
      <c r="AN35">
        <f t="shared" si="125"/>
        <v>0</v>
      </c>
      <c r="AO35">
        <f t="shared" si="125"/>
        <v>0</v>
      </c>
      <c r="AP35">
        <f t="shared" si="125"/>
        <v>0</v>
      </c>
      <c r="AQ35">
        <f t="shared" si="125"/>
        <v>0</v>
      </c>
      <c r="AR35">
        <f t="shared" si="125"/>
        <v>0</v>
      </c>
      <c r="AS35">
        <f t="shared" si="125"/>
        <v>0</v>
      </c>
      <c r="AT35">
        <f t="shared" si="125"/>
        <v>1</v>
      </c>
      <c r="AU35">
        <f t="shared" si="125"/>
        <v>0</v>
      </c>
      <c r="AV35">
        <f t="shared" si="125"/>
        <v>0</v>
      </c>
      <c r="AW35">
        <f t="shared" si="125"/>
        <v>1</v>
      </c>
      <c r="AY35">
        <f t="shared" ref="AY35:BH35" si="126">IF(AY32&lt;-1.96, 1,0)</f>
        <v>1</v>
      </c>
      <c r="AZ35">
        <f t="shared" si="126"/>
        <v>0</v>
      </c>
      <c r="BA35">
        <f t="shared" si="126"/>
        <v>1</v>
      </c>
      <c r="BB35">
        <f t="shared" si="126"/>
        <v>0</v>
      </c>
      <c r="BC35">
        <f t="shared" si="126"/>
        <v>1</v>
      </c>
      <c r="BD35">
        <f t="shared" si="126"/>
        <v>1</v>
      </c>
      <c r="BE35">
        <f t="shared" si="126"/>
        <v>0</v>
      </c>
      <c r="BF35">
        <f t="shared" si="126"/>
        <v>1</v>
      </c>
      <c r="BG35">
        <f t="shared" si="126"/>
        <v>0</v>
      </c>
      <c r="BH35">
        <f t="shared" si="126"/>
        <v>0</v>
      </c>
      <c r="BJ35">
        <f t="shared" ref="BJ35:CM35" si="127">IF(BJ32&lt;-1.96, 1,0)</f>
        <v>1</v>
      </c>
      <c r="BK35">
        <f t="shared" si="127"/>
        <v>0</v>
      </c>
      <c r="BL35">
        <f t="shared" si="127"/>
        <v>1</v>
      </c>
      <c r="BM35">
        <f t="shared" si="127"/>
        <v>1</v>
      </c>
      <c r="BN35">
        <f t="shared" si="127"/>
        <v>0</v>
      </c>
      <c r="BO35">
        <f t="shared" si="127"/>
        <v>0</v>
      </c>
      <c r="BP35">
        <f t="shared" si="127"/>
        <v>0</v>
      </c>
      <c r="BQ35">
        <f t="shared" si="127"/>
        <v>0</v>
      </c>
      <c r="BR35">
        <f t="shared" si="127"/>
        <v>1</v>
      </c>
      <c r="BS35">
        <f t="shared" si="127"/>
        <v>0</v>
      </c>
      <c r="BT35">
        <f t="shared" si="127"/>
        <v>0</v>
      </c>
      <c r="BU35">
        <f t="shared" si="127"/>
        <v>0</v>
      </c>
      <c r="BV35">
        <f t="shared" si="127"/>
        <v>1</v>
      </c>
      <c r="BW35">
        <f t="shared" si="127"/>
        <v>0</v>
      </c>
      <c r="BX35">
        <f t="shared" si="127"/>
        <v>1</v>
      </c>
      <c r="BY35">
        <f t="shared" si="127"/>
        <v>0</v>
      </c>
      <c r="BZ35">
        <f t="shared" si="127"/>
        <v>1</v>
      </c>
      <c r="CA35">
        <f t="shared" si="127"/>
        <v>1</v>
      </c>
      <c r="CB35" t="e">
        <f t="shared" si="127"/>
        <v>#VALUE!</v>
      </c>
      <c r="CC35">
        <f t="shared" si="127"/>
        <v>0</v>
      </c>
      <c r="CD35">
        <f t="shared" si="127"/>
        <v>0</v>
      </c>
      <c r="CE35">
        <f t="shared" si="127"/>
        <v>1</v>
      </c>
      <c r="CF35">
        <f t="shared" si="127"/>
        <v>0</v>
      </c>
      <c r="CG35">
        <f t="shared" si="127"/>
        <v>0</v>
      </c>
      <c r="CH35">
        <f t="shared" si="127"/>
        <v>1</v>
      </c>
      <c r="CI35">
        <f t="shared" si="127"/>
        <v>1</v>
      </c>
      <c r="CJ35">
        <f t="shared" si="127"/>
        <v>1</v>
      </c>
      <c r="CK35">
        <f t="shared" si="127"/>
        <v>0</v>
      </c>
      <c r="CL35">
        <f t="shared" si="127"/>
        <v>0</v>
      </c>
      <c r="CM35">
        <f t="shared" si="127"/>
        <v>0</v>
      </c>
      <c r="CR35">
        <f>IF(CR32&lt;-1.96, 1,0)</f>
        <v>1</v>
      </c>
      <c r="CS35">
        <f>IF(CS32&lt;-1.96, 1,0)</f>
        <v>1</v>
      </c>
      <c r="CT35">
        <f>IF(CT32&lt;-1.96, 1,0)</f>
        <v>1</v>
      </c>
      <c r="CU35">
        <f>IF(CU32&lt;-1.96, 1,0)</f>
        <v>1</v>
      </c>
      <c r="CW35">
        <f t="shared" ref="CW35:DB35" si="128">IF(CW32&lt;-1.96, 1,0)</f>
        <v>1</v>
      </c>
      <c r="CX35">
        <f t="shared" si="128"/>
        <v>0</v>
      </c>
      <c r="CY35">
        <f t="shared" si="128"/>
        <v>1</v>
      </c>
      <c r="CZ35">
        <f t="shared" si="128"/>
        <v>0</v>
      </c>
      <c r="DA35">
        <f t="shared" si="128"/>
        <v>1</v>
      </c>
      <c r="DB35">
        <f t="shared" si="128"/>
        <v>0</v>
      </c>
      <c r="DD35">
        <f t="shared" ref="DD35:DI35" si="129">IF(DD32&lt;-1.96, 1,0)</f>
        <v>1</v>
      </c>
      <c r="DE35">
        <f t="shared" si="129"/>
        <v>1</v>
      </c>
      <c r="DF35">
        <f t="shared" si="129"/>
        <v>1</v>
      </c>
      <c r="DG35">
        <f t="shared" si="129"/>
        <v>0</v>
      </c>
      <c r="DH35">
        <f t="shared" si="129"/>
        <v>0</v>
      </c>
      <c r="DI35">
        <f t="shared" si="129"/>
        <v>1</v>
      </c>
      <c r="DK35">
        <f t="shared" ref="DK35:EL35" si="130">IF(DK32&lt;-1.96, 1,0)</f>
        <v>0</v>
      </c>
      <c r="DL35">
        <f t="shared" si="130"/>
        <v>0</v>
      </c>
      <c r="DM35">
        <f t="shared" si="130"/>
        <v>1</v>
      </c>
      <c r="DN35">
        <f t="shared" si="130"/>
        <v>1</v>
      </c>
      <c r="DO35">
        <f t="shared" si="130"/>
        <v>1</v>
      </c>
      <c r="DP35">
        <f t="shared" si="130"/>
        <v>0</v>
      </c>
      <c r="DQ35">
        <f t="shared" si="130"/>
        <v>1</v>
      </c>
      <c r="DR35">
        <f t="shared" si="130"/>
        <v>0</v>
      </c>
      <c r="DS35">
        <f t="shared" si="130"/>
        <v>0</v>
      </c>
      <c r="DT35">
        <f t="shared" si="130"/>
        <v>1</v>
      </c>
      <c r="DU35">
        <f t="shared" si="130"/>
        <v>0</v>
      </c>
      <c r="DV35">
        <f t="shared" si="130"/>
        <v>0</v>
      </c>
      <c r="DW35">
        <f t="shared" si="130"/>
        <v>0</v>
      </c>
      <c r="DX35">
        <f t="shared" si="130"/>
        <v>1</v>
      </c>
      <c r="DY35">
        <f t="shared" si="130"/>
        <v>1</v>
      </c>
      <c r="DZ35">
        <f t="shared" si="130"/>
        <v>1</v>
      </c>
      <c r="EA35">
        <f t="shared" si="130"/>
        <v>1</v>
      </c>
      <c r="EB35">
        <f t="shared" si="130"/>
        <v>0</v>
      </c>
      <c r="EC35">
        <f t="shared" si="130"/>
        <v>0</v>
      </c>
      <c r="ED35">
        <f t="shared" si="130"/>
        <v>0</v>
      </c>
      <c r="EE35">
        <f t="shared" si="130"/>
        <v>0</v>
      </c>
      <c r="EF35">
        <f t="shared" si="130"/>
        <v>0</v>
      </c>
      <c r="EG35">
        <f t="shared" si="130"/>
        <v>0</v>
      </c>
      <c r="EH35">
        <f t="shared" si="130"/>
        <v>0</v>
      </c>
      <c r="EI35">
        <f t="shared" si="130"/>
        <v>1</v>
      </c>
      <c r="EJ35">
        <f t="shared" si="130"/>
        <v>0</v>
      </c>
      <c r="EK35">
        <f t="shared" si="130"/>
        <v>0</v>
      </c>
      <c r="EL35">
        <f t="shared" si="130"/>
        <v>1</v>
      </c>
      <c r="EN35">
        <f t="shared" ref="EN35:EW35" si="131">IF(EN32&lt;-1.96, 1,0)</f>
        <v>1</v>
      </c>
      <c r="EO35">
        <f t="shared" si="131"/>
        <v>0</v>
      </c>
      <c r="EP35">
        <f t="shared" si="131"/>
        <v>1</v>
      </c>
      <c r="EQ35">
        <f t="shared" si="131"/>
        <v>0</v>
      </c>
      <c r="ER35">
        <f t="shared" si="131"/>
        <v>1</v>
      </c>
      <c r="ES35">
        <f t="shared" si="131"/>
        <v>1</v>
      </c>
      <c r="ET35">
        <f t="shared" si="131"/>
        <v>0</v>
      </c>
      <c r="EU35">
        <f t="shared" si="131"/>
        <v>1</v>
      </c>
      <c r="EV35">
        <f t="shared" si="131"/>
        <v>0</v>
      </c>
      <c r="EW35">
        <f t="shared" si="131"/>
        <v>0</v>
      </c>
      <c r="EY35">
        <f t="shared" ref="EY35:GB35" si="132">IF(EY32&lt;-1.96, 1,0)</f>
        <v>1</v>
      </c>
      <c r="EZ35">
        <f t="shared" si="132"/>
        <v>0</v>
      </c>
      <c r="FA35">
        <f t="shared" si="132"/>
        <v>1</v>
      </c>
      <c r="FB35">
        <f t="shared" si="132"/>
        <v>1</v>
      </c>
      <c r="FC35">
        <f t="shared" si="132"/>
        <v>0</v>
      </c>
      <c r="FD35">
        <f t="shared" si="132"/>
        <v>0</v>
      </c>
      <c r="FE35">
        <f t="shared" si="132"/>
        <v>0</v>
      </c>
      <c r="FF35">
        <f t="shared" si="132"/>
        <v>0</v>
      </c>
      <c r="FG35">
        <f t="shared" si="132"/>
        <v>1</v>
      </c>
      <c r="FH35">
        <f t="shared" si="132"/>
        <v>0</v>
      </c>
      <c r="FI35">
        <f t="shared" si="132"/>
        <v>0</v>
      </c>
      <c r="FJ35">
        <f t="shared" si="132"/>
        <v>0</v>
      </c>
      <c r="FK35">
        <f t="shared" si="132"/>
        <v>1</v>
      </c>
      <c r="FL35">
        <f t="shared" si="132"/>
        <v>0</v>
      </c>
      <c r="FM35">
        <f t="shared" si="132"/>
        <v>1</v>
      </c>
      <c r="FN35">
        <f t="shared" si="132"/>
        <v>0</v>
      </c>
      <c r="FO35">
        <f t="shared" si="132"/>
        <v>1</v>
      </c>
      <c r="FP35">
        <f t="shared" si="132"/>
        <v>1</v>
      </c>
      <c r="FQ35" t="e">
        <f t="shared" si="132"/>
        <v>#VALUE!</v>
      </c>
      <c r="FR35">
        <f t="shared" si="132"/>
        <v>0</v>
      </c>
      <c r="FS35">
        <f t="shared" si="132"/>
        <v>0</v>
      </c>
      <c r="FT35">
        <f t="shared" si="132"/>
        <v>1</v>
      </c>
      <c r="FU35">
        <f t="shared" si="132"/>
        <v>0</v>
      </c>
      <c r="FV35">
        <f t="shared" si="132"/>
        <v>0</v>
      </c>
      <c r="FW35">
        <f t="shared" si="132"/>
        <v>1</v>
      </c>
      <c r="FX35">
        <f t="shared" si="132"/>
        <v>1</v>
      </c>
      <c r="FY35">
        <f t="shared" si="132"/>
        <v>1</v>
      </c>
      <c r="FZ35">
        <f t="shared" si="132"/>
        <v>0</v>
      </c>
      <c r="GA35">
        <f t="shared" si="132"/>
        <v>0</v>
      </c>
      <c r="GB35">
        <f t="shared" si="132"/>
        <v>0</v>
      </c>
      <c r="GG35" t="s">
        <v>160</v>
      </c>
      <c r="GH35">
        <f>IF(GH32&lt;-1.96, 1,0)</f>
        <v>1</v>
      </c>
      <c r="GI35">
        <f t="shared" ref="GI35:IT35" si="133">IF(GI32&lt;-1.96, 1,0)</f>
        <v>1</v>
      </c>
      <c r="GJ35">
        <f t="shared" si="133"/>
        <v>1</v>
      </c>
      <c r="GK35">
        <f t="shared" si="133"/>
        <v>1</v>
      </c>
      <c r="GL35">
        <f t="shared" si="133"/>
        <v>0</v>
      </c>
      <c r="GN35">
        <f t="shared" si="133"/>
        <v>1</v>
      </c>
      <c r="GO35">
        <f t="shared" si="133"/>
        <v>0</v>
      </c>
      <c r="GP35">
        <f t="shared" si="133"/>
        <v>1</v>
      </c>
      <c r="GQ35">
        <f t="shared" si="133"/>
        <v>1</v>
      </c>
      <c r="GR35">
        <f t="shared" si="133"/>
        <v>1</v>
      </c>
      <c r="GS35">
        <f t="shared" si="133"/>
        <v>1</v>
      </c>
      <c r="GU35">
        <f t="shared" si="133"/>
        <v>1</v>
      </c>
      <c r="GV35">
        <f t="shared" si="133"/>
        <v>1</v>
      </c>
      <c r="GW35">
        <f t="shared" si="133"/>
        <v>1</v>
      </c>
      <c r="GX35">
        <f t="shared" si="133"/>
        <v>0</v>
      </c>
      <c r="GY35">
        <f t="shared" si="133"/>
        <v>1</v>
      </c>
      <c r="GZ35">
        <f t="shared" si="133"/>
        <v>1</v>
      </c>
      <c r="HB35">
        <f t="shared" si="133"/>
        <v>1</v>
      </c>
      <c r="HC35">
        <f t="shared" si="133"/>
        <v>1</v>
      </c>
      <c r="HD35">
        <f t="shared" si="133"/>
        <v>1</v>
      </c>
      <c r="HE35">
        <f t="shared" si="133"/>
        <v>1</v>
      </c>
      <c r="HF35">
        <f t="shared" si="133"/>
        <v>1</v>
      </c>
      <c r="HG35">
        <f t="shared" si="133"/>
        <v>0</v>
      </c>
      <c r="HH35">
        <f t="shared" si="133"/>
        <v>1</v>
      </c>
      <c r="HI35">
        <f t="shared" si="133"/>
        <v>1</v>
      </c>
      <c r="HJ35">
        <f t="shared" si="133"/>
        <v>1</v>
      </c>
      <c r="HK35">
        <f t="shared" si="133"/>
        <v>1</v>
      </c>
      <c r="HL35">
        <f t="shared" si="133"/>
        <v>1</v>
      </c>
      <c r="HM35">
        <f t="shared" si="133"/>
        <v>1</v>
      </c>
      <c r="HN35">
        <f t="shared" si="133"/>
        <v>1</v>
      </c>
      <c r="HO35">
        <f t="shared" si="133"/>
        <v>1</v>
      </c>
      <c r="HP35">
        <f t="shared" si="133"/>
        <v>1</v>
      </c>
      <c r="HQ35">
        <f t="shared" si="133"/>
        <v>0</v>
      </c>
      <c r="HR35">
        <f t="shared" si="133"/>
        <v>0</v>
      </c>
      <c r="HS35">
        <f t="shared" si="133"/>
        <v>0</v>
      </c>
      <c r="HT35">
        <f t="shared" si="133"/>
        <v>0</v>
      </c>
      <c r="HU35">
        <f t="shared" si="133"/>
        <v>0</v>
      </c>
      <c r="HV35">
        <f t="shared" si="133"/>
        <v>1</v>
      </c>
      <c r="HW35">
        <f t="shared" si="133"/>
        <v>1</v>
      </c>
      <c r="HX35">
        <f t="shared" si="133"/>
        <v>0</v>
      </c>
      <c r="HY35">
        <f t="shared" si="133"/>
        <v>1</v>
      </c>
      <c r="HZ35">
        <f t="shared" si="133"/>
        <v>1</v>
      </c>
      <c r="IA35">
        <f t="shared" si="133"/>
        <v>0</v>
      </c>
      <c r="IB35">
        <f t="shared" si="133"/>
        <v>1</v>
      </c>
      <c r="IC35">
        <f t="shared" si="133"/>
        <v>1</v>
      </c>
      <c r="IE35">
        <f t="shared" si="133"/>
        <v>1</v>
      </c>
      <c r="IF35">
        <f t="shared" si="133"/>
        <v>0</v>
      </c>
      <c r="IG35">
        <f t="shared" si="133"/>
        <v>1</v>
      </c>
      <c r="IH35">
        <f t="shared" si="133"/>
        <v>0</v>
      </c>
      <c r="II35">
        <f t="shared" si="133"/>
        <v>1</v>
      </c>
      <c r="IJ35">
        <f t="shared" si="133"/>
        <v>1</v>
      </c>
      <c r="IK35">
        <f t="shared" si="133"/>
        <v>0</v>
      </c>
      <c r="IL35">
        <f t="shared" si="133"/>
        <v>1</v>
      </c>
      <c r="IM35">
        <f t="shared" si="133"/>
        <v>0</v>
      </c>
      <c r="IN35">
        <f t="shared" si="133"/>
        <v>0</v>
      </c>
      <c r="IP35">
        <f t="shared" si="133"/>
        <v>1</v>
      </c>
      <c r="IQ35">
        <f t="shared" si="133"/>
        <v>0</v>
      </c>
      <c r="IR35">
        <f t="shared" si="133"/>
        <v>1</v>
      </c>
      <c r="IS35">
        <f t="shared" si="133"/>
        <v>1</v>
      </c>
      <c r="IT35">
        <f t="shared" si="133"/>
        <v>0</v>
      </c>
      <c r="IU35">
        <f t="shared" ref="IU35:JS35" si="134">IF(IU32&lt;-1.96, 1,0)</f>
        <v>1</v>
      </c>
      <c r="IV35">
        <f t="shared" si="134"/>
        <v>1</v>
      </c>
      <c r="IW35">
        <f t="shared" si="134"/>
        <v>0</v>
      </c>
      <c r="IX35">
        <f t="shared" si="134"/>
        <v>1</v>
      </c>
      <c r="IY35">
        <f t="shared" si="134"/>
        <v>1</v>
      </c>
      <c r="IZ35">
        <f t="shared" si="134"/>
        <v>1</v>
      </c>
      <c r="JA35">
        <f t="shared" si="134"/>
        <v>0</v>
      </c>
      <c r="JB35">
        <f t="shared" si="134"/>
        <v>1</v>
      </c>
      <c r="JC35">
        <f t="shared" si="134"/>
        <v>1</v>
      </c>
      <c r="JD35">
        <f t="shared" si="134"/>
        <v>1</v>
      </c>
      <c r="JE35">
        <f t="shared" si="134"/>
        <v>0</v>
      </c>
      <c r="JF35">
        <f t="shared" si="134"/>
        <v>1</v>
      </c>
      <c r="JG35">
        <f t="shared" si="134"/>
        <v>1</v>
      </c>
      <c r="JH35">
        <f t="shared" si="134"/>
        <v>1</v>
      </c>
      <c r="JI35">
        <f t="shared" si="134"/>
        <v>1</v>
      </c>
      <c r="JJ35">
        <f t="shared" si="134"/>
        <v>0</v>
      </c>
      <c r="JK35">
        <f t="shared" si="134"/>
        <v>1</v>
      </c>
      <c r="JL35">
        <f t="shared" si="134"/>
        <v>1</v>
      </c>
      <c r="JM35">
        <f t="shared" si="134"/>
        <v>1</v>
      </c>
      <c r="JN35">
        <f t="shared" si="134"/>
        <v>0</v>
      </c>
      <c r="JO35">
        <f t="shared" si="134"/>
        <v>1</v>
      </c>
      <c r="JP35">
        <f t="shared" si="134"/>
        <v>1</v>
      </c>
      <c r="JQ35">
        <f t="shared" si="134"/>
        <v>0</v>
      </c>
      <c r="JR35">
        <f t="shared" si="134"/>
        <v>1</v>
      </c>
      <c r="JS35">
        <f t="shared" si="134"/>
        <v>0</v>
      </c>
      <c r="JY35" t="s">
        <v>160</v>
      </c>
      <c r="OS35" t="s">
        <v>34</v>
      </c>
      <c r="OT35" t="s">
        <v>305</v>
      </c>
      <c r="OU35">
        <v>1.7602417392444027</v>
      </c>
      <c r="OV35">
        <v>1.9295307498206118</v>
      </c>
      <c r="OW35">
        <v>1.969603146413939</v>
      </c>
      <c r="OX35">
        <v>2.0063468116164183</v>
      </c>
      <c r="OY35">
        <v>2.3116702934481466</v>
      </c>
      <c r="OZ35">
        <v>2.3954004594941889</v>
      </c>
      <c r="PA35">
        <v>2.3853355080750194</v>
      </c>
      <c r="PB35">
        <v>1.9981756937098363</v>
      </c>
      <c r="PC35">
        <v>1.9253608713312218</v>
      </c>
      <c r="PD35">
        <v>1.873679037351889</v>
      </c>
      <c r="PE35">
        <v>2.0366024600067143</v>
      </c>
      <c r="PF35">
        <v>1.9762250023928265</v>
      </c>
      <c r="PG35">
        <v>2.0474323397653498</v>
      </c>
      <c r="PH35">
        <v>1.9726785136579128</v>
      </c>
      <c r="PI35">
        <v>1.8079262455516085</v>
      </c>
      <c r="PJ35">
        <v>1.8669529886793896</v>
      </c>
      <c r="PK35">
        <v>1.9135585545286915</v>
      </c>
      <c r="PL35">
        <v>2.0083925661869104</v>
      </c>
      <c r="PM35">
        <v>1.9867751134024865</v>
      </c>
      <c r="PN35">
        <v>1.8691556850435413</v>
      </c>
      <c r="PO35">
        <v>1.801462813581336</v>
      </c>
      <c r="PP35">
        <v>1.7764375491056728</v>
      </c>
      <c r="PQ35">
        <v>1.7434915990401192</v>
      </c>
      <c r="PR35">
        <v>1.8123798918980056</v>
      </c>
      <c r="PS35">
        <v>1.663521545458523</v>
      </c>
      <c r="PT35">
        <v>1.5974772396907952</v>
      </c>
      <c r="PU35">
        <v>1.477947727526896</v>
      </c>
      <c r="PX35" t="s">
        <v>266</v>
      </c>
      <c r="PY35" t="s">
        <v>267</v>
      </c>
      <c r="PZ35" t="s">
        <v>34</v>
      </c>
      <c r="QA35" t="s">
        <v>305</v>
      </c>
      <c r="QB35">
        <f t="shared" si="30"/>
        <v>1.7602417392444027</v>
      </c>
      <c r="QC35">
        <f t="shared" si="31"/>
        <v>1.9295307498206118</v>
      </c>
      <c r="QD35">
        <f t="shared" si="32"/>
        <v>1.969603146413939</v>
      </c>
      <c r="QE35">
        <f t="shared" si="33"/>
        <v>2.0063468116164183</v>
      </c>
      <c r="QF35">
        <f t="shared" si="34"/>
        <v>2.3116702934481466</v>
      </c>
      <c r="QG35">
        <f t="shared" si="35"/>
        <v>2.3954004594941889</v>
      </c>
      <c r="QH35">
        <f t="shared" si="36"/>
        <v>2.3853355080750194</v>
      </c>
      <c r="QI35">
        <f t="shared" si="37"/>
        <v>1.9981756937098363</v>
      </c>
      <c r="QJ35">
        <f t="shared" si="38"/>
        <v>1.9253608713312218</v>
      </c>
      <c r="QK35">
        <f t="shared" si="39"/>
        <v>1.873679037351889</v>
      </c>
      <c r="QL35">
        <f t="shared" si="40"/>
        <v>2.0366024600067143</v>
      </c>
      <c r="QM35">
        <f t="shared" si="41"/>
        <v>1.9762250023928265</v>
      </c>
      <c r="QN35">
        <f t="shared" si="42"/>
        <v>2.0474323397653498</v>
      </c>
      <c r="QO35">
        <f t="shared" si="43"/>
        <v>1.9726785136579128</v>
      </c>
      <c r="QP35">
        <f t="shared" si="44"/>
        <v>1.8079262455516085</v>
      </c>
      <c r="QQ35">
        <f t="shared" si="45"/>
        <v>1.8669529886793896</v>
      </c>
      <c r="QR35">
        <f t="shared" si="46"/>
        <v>1.9135585545286915</v>
      </c>
      <c r="QS35">
        <f t="shared" si="47"/>
        <v>2.0083925661869104</v>
      </c>
      <c r="QT35">
        <f t="shared" si="48"/>
        <v>1.9867751134024865</v>
      </c>
      <c r="QU35">
        <f t="shared" si="49"/>
        <v>1.8691556850435413</v>
      </c>
      <c r="QV35">
        <f t="shared" si="50"/>
        <v>1.801462813581336</v>
      </c>
      <c r="QW35">
        <f t="shared" si="51"/>
        <v>1.7764375491056728</v>
      </c>
      <c r="QX35">
        <f t="shared" si="52"/>
        <v>1.7434915990401192</v>
      </c>
      <c r="QY35">
        <f t="shared" si="53"/>
        <v>1.8123798918980056</v>
      </c>
      <c r="QZ35">
        <f t="shared" si="54"/>
        <v>1.663521545458523</v>
      </c>
      <c r="RA35">
        <f t="shared" si="55"/>
        <v>1.5974772396907952</v>
      </c>
      <c r="RB35">
        <f t="shared" si="56"/>
        <v>1.477947727526896</v>
      </c>
      <c r="RG35" t="s">
        <v>266</v>
      </c>
      <c r="RH35" t="s">
        <v>267</v>
      </c>
      <c r="RI35" t="s">
        <v>34</v>
      </c>
      <c r="RJ35" t="s">
        <v>305</v>
      </c>
      <c r="RK35">
        <v>11277.691714395973</v>
      </c>
      <c r="RL35">
        <v>14187.774295561472</v>
      </c>
      <c r="RM35">
        <v>15692.726289313325</v>
      </c>
      <c r="RN35">
        <v>16332.609547040896</v>
      </c>
      <c r="RO35">
        <v>20757.088752291707</v>
      </c>
      <c r="RP35">
        <v>21884.104451210886</v>
      </c>
      <c r="RQ35">
        <v>23166.804145667695</v>
      </c>
      <c r="RR35">
        <v>18676.952643871358</v>
      </c>
      <c r="RS35">
        <v>19273.844237607587</v>
      </c>
      <c r="RT35">
        <v>20596.388648945962</v>
      </c>
      <c r="RU35">
        <v>23020.099138879166</v>
      </c>
      <c r="RV35">
        <v>21779.624436644735</v>
      </c>
      <c r="RW35">
        <v>22252.357713888458</v>
      </c>
      <c r="RX35">
        <v>21936.82259773129</v>
      </c>
      <c r="RY35">
        <v>20051.242604636278</v>
      </c>
      <c r="RZ35">
        <v>20400.810902628164</v>
      </c>
      <c r="SA35">
        <v>22196.507356725488</v>
      </c>
      <c r="SB35">
        <v>27387.225797092087</v>
      </c>
      <c r="SC35">
        <v>31174.561176106443</v>
      </c>
      <c r="SD35">
        <v>31959.262153818763</v>
      </c>
      <c r="SE35">
        <v>33410.748201486698</v>
      </c>
      <c r="SF35">
        <v>37698.7857302579</v>
      </c>
      <c r="SG35">
        <v>40640.184654961857</v>
      </c>
      <c r="SH35">
        <v>36976.845117956531</v>
      </c>
      <c r="SI35">
        <v>35849.373635859352</v>
      </c>
      <c r="SJ35">
        <v>38334.684770025036</v>
      </c>
      <c r="SK35">
        <v>34814.124359393587</v>
      </c>
    </row>
    <row r="36" spans="1:505" x14ac:dyDescent="0.45">
      <c r="A36" t="s">
        <v>156</v>
      </c>
      <c r="B36">
        <f>IF(B32&gt;1.96, 1, 0)</f>
        <v>0</v>
      </c>
      <c r="C36">
        <f>IF(C32&gt;1.96, 1, 0)</f>
        <v>0</v>
      </c>
      <c r="D36">
        <f>IF(D32&gt;1.96, 1, 0)</f>
        <v>0</v>
      </c>
      <c r="E36">
        <f>IF(E32&gt;1.96, 1, 0)</f>
        <v>0</v>
      </c>
      <c r="F36">
        <f>IF(F32&gt;1.96, 1, 0)</f>
        <v>0</v>
      </c>
      <c r="H36">
        <f t="shared" ref="H36:M36" si="135">IF(H32&gt;1.96, 1, 0)</f>
        <v>0</v>
      </c>
      <c r="I36">
        <f t="shared" si="135"/>
        <v>0</v>
      </c>
      <c r="J36">
        <f t="shared" si="135"/>
        <v>0</v>
      </c>
      <c r="K36">
        <f t="shared" si="135"/>
        <v>0</v>
      </c>
      <c r="L36">
        <f t="shared" si="135"/>
        <v>0</v>
      </c>
      <c r="M36">
        <f t="shared" si="135"/>
        <v>0</v>
      </c>
      <c r="O36">
        <f t="shared" ref="O36:T36" si="136">IF(O32&gt;1.96, 1, 0)</f>
        <v>0</v>
      </c>
      <c r="P36">
        <f t="shared" si="136"/>
        <v>0</v>
      </c>
      <c r="Q36">
        <f t="shared" si="136"/>
        <v>0</v>
      </c>
      <c r="R36">
        <f t="shared" si="136"/>
        <v>0</v>
      </c>
      <c r="S36">
        <f t="shared" si="136"/>
        <v>0</v>
      </c>
      <c r="T36">
        <f t="shared" si="136"/>
        <v>0</v>
      </c>
      <c r="V36">
        <f t="shared" ref="V36:AW36" si="137">IF(V32&gt;1.96, 1, 0)</f>
        <v>0</v>
      </c>
      <c r="W36">
        <f t="shared" si="137"/>
        <v>1</v>
      </c>
      <c r="X36">
        <f t="shared" si="137"/>
        <v>0</v>
      </c>
      <c r="Y36">
        <f t="shared" si="137"/>
        <v>0</v>
      </c>
      <c r="Z36">
        <f t="shared" si="137"/>
        <v>0</v>
      </c>
      <c r="AA36">
        <f t="shared" si="137"/>
        <v>1</v>
      </c>
      <c r="AB36">
        <f t="shared" si="137"/>
        <v>0</v>
      </c>
      <c r="AC36">
        <f t="shared" si="137"/>
        <v>0</v>
      </c>
      <c r="AD36">
        <f t="shared" si="137"/>
        <v>0</v>
      </c>
      <c r="AE36">
        <f t="shared" si="137"/>
        <v>0</v>
      </c>
      <c r="AF36">
        <f t="shared" si="137"/>
        <v>0</v>
      </c>
      <c r="AG36">
        <f t="shared" si="137"/>
        <v>1</v>
      </c>
      <c r="AH36">
        <f t="shared" si="137"/>
        <v>0</v>
      </c>
      <c r="AI36">
        <f t="shared" si="137"/>
        <v>0</v>
      </c>
      <c r="AJ36">
        <f t="shared" si="137"/>
        <v>0</v>
      </c>
      <c r="AK36">
        <f t="shared" si="137"/>
        <v>0</v>
      </c>
      <c r="AL36">
        <f t="shared" si="137"/>
        <v>0</v>
      </c>
      <c r="AM36">
        <f t="shared" si="137"/>
        <v>1</v>
      </c>
      <c r="AN36">
        <f t="shared" si="137"/>
        <v>1</v>
      </c>
      <c r="AO36">
        <f t="shared" si="137"/>
        <v>1</v>
      </c>
      <c r="AP36">
        <f t="shared" si="137"/>
        <v>1</v>
      </c>
      <c r="AQ36">
        <f t="shared" si="137"/>
        <v>0</v>
      </c>
      <c r="AR36">
        <f t="shared" si="137"/>
        <v>0</v>
      </c>
      <c r="AS36">
        <f t="shared" si="137"/>
        <v>0</v>
      </c>
      <c r="AT36">
        <f t="shared" si="137"/>
        <v>0</v>
      </c>
      <c r="AU36">
        <f t="shared" si="137"/>
        <v>0</v>
      </c>
      <c r="AV36">
        <f t="shared" si="137"/>
        <v>0</v>
      </c>
      <c r="AW36">
        <f t="shared" si="137"/>
        <v>0</v>
      </c>
      <c r="AY36">
        <f t="shared" ref="AY36:BH36" si="138">IF(AY32&gt;1.96, 1, 0)</f>
        <v>0</v>
      </c>
      <c r="AZ36">
        <f t="shared" si="138"/>
        <v>1</v>
      </c>
      <c r="BA36">
        <f t="shared" si="138"/>
        <v>0</v>
      </c>
      <c r="BB36">
        <f t="shared" si="138"/>
        <v>1</v>
      </c>
      <c r="BC36">
        <f t="shared" si="138"/>
        <v>0</v>
      </c>
      <c r="BD36">
        <f t="shared" si="138"/>
        <v>0</v>
      </c>
      <c r="BE36">
        <f t="shared" si="138"/>
        <v>1</v>
      </c>
      <c r="BF36">
        <f t="shared" si="138"/>
        <v>0</v>
      </c>
      <c r="BG36">
        <f t="shared" si="138"/>
        <v>1</v>
      </c>
      <c r="BH36">
        <f t="shared" si="138"/>
        <v>1</v>
      </c>
      <c r="BJ36">
        <f t="shared" ref="BJ36:CM36" si="139">IF(BJ32&gt;1.96, 1, 0)</f>
        <v>0</v>
      </c>
      <c r="BK36">
        <f t="shared" si="139"/>
        <v>0</v>
      </c>
      <c r="BL36">
        <f t="shared" si="139"/>
        <v>0</v>
      </c>
      <c r="BM36">
        <f t="shared" si="139"/>
        <v>0</v>
      </c>
      <c r="BN36">
        <f t="shared" si="139"/>
        <v>0</v>
      </c>
      <c r="BO36">
        <f t="shared" si="139"/>
        <v>0</v>
      </c>
      <c r="BP36">
        <f t="shared" si="139"/>
        <v>0</v>
      </c>
      <c r="BQ36">
        <f t="shared" si="139"/>
        <v>1</v>
      </c>
      <c r="BR36">
        <f t="shared" si="139"/>
        <v>0</v>
      </c>
      <c r="BS36">
        <f t="shared" si="139"/>
        <v>0</v>
      </c>
      <c r="BT36">
        <f t="shared" si="139"/>
        <v>1</v>
      </c>
      <c r="BU36">
        <f t="shared" si="139"/>
        <v>0</v>
      </c>
      <c r="BV36">
        <f t="shared" si="139"/>
        <v>0</v>
      </c>
      <c r="BW36">
        <f t="shared" si="139"/>
        <v>0</v>
      </c>
      <c r="BX36">
        <f t="shared" si="139"/>
        <v>0</v>
      </c>
      <c r="BY36">
        <f t="shared" si="139"/>
        <v>1</v>
      </c>
      <c r="BZ36">
        <f t="shared" si="139"/>
        <v>0</v>
      </c>
      <c r="CA36">
        <f t="shared" si="139"/>
        <v>0</v>
      </c>
      <c r="CB36" t="e">
        <f t="shared" si="139"/>
        <v>#VALUE!</v>
      </c>
      <c r="CC36">
        <f t="shared" si="139"/>
        <v>0</v>
      </c>
      <c r="CD36">
        <f t="shared" si="139"/>
        <v>1</v>
      </c>
      <c r="CE36">
        <f t="shared" si="139"/>
        <v>0</v>
      </c>
      <c r="CF36">
        <f t="shared" si="139"/>
        <v>0</v>
      </c>
      <c r="CG36">
        <f t="shared" si="139"/>
        <v>0</v>
      </c>
      <c r="CH36">
        <f t="shared" si="139"/>
        <v>0</v>
      </c>
      <c r="CI36">
        <f t="shared" si="139"/>
        <v>0</v>
      </c>
      <c r="CJ36">
        <f t="shared" si="139"/>
        <v>0</v>
      </c>
      <c r="CK36">
        <f t="shared" si="139"/>
        <v>1</v>
      </c>
      <c r="CL36">
        <f t="shared" si="139"/>
        <v>1</v>
      </c>
      <c r="CM36">
        <f t="shared" si="139"/>
        <v>1</v>
      </c>
      <c r="CR36">
        <f>IF(CR32&gt;1.96, 1, 0)</f>
        <v>0</v>
      </c>
      <c r="CS36">
        <f>IF(CS32&gt;1.96, 1, 0)</f>
        <v>0</v>
      </c>
      <c r="CT36">
        <f>IF(CT32&gt;1.96, 1, 0)</f>
        <v>0</v>
      </c>
      <c r="CU36">
        <f>IF(CU32&gt;1.96, 1, 0)</f>
        <v>0</v>
      </c>
      <c r="CW36">
        <f t="shared" ref="CW36:DB36" si="140">IF(CW32&gt;1.96, 1, 0)</f>
        <v>0</v>
      </c>
      <c r="CX36">
        <f t="shared" si="140"/>
        <v>0</v>
      </c>
      <c r="CY36">
        <f t="shared" si="140"/>
        <v>0</v>
      </c>
      <c r="CZ36">
        <f t="shared" si="140"/>
        <v>0</v>
      </c>
      <c r="DA36">
        <f t="shared" si="140"/>
        <v>0</v>
      </c>
      <c r="DB36">
        <f t="shared" si="140"/>
        <v>0</v>
      </c>
      <c r="DD36">
        <f t="shared" ref="DD36:DI36" si="141">IF(DD32&gt;1.96, 1, 0)</f>
        <v>0</v>
      </c>
      <c r="DE36">
        <f t="shared" si="141"/>
        <v>0</v>
      </c>
      <c r="DF36">
        <f t="shared" si="141"/>
        <v>0</v>
      </c>
      <c r="DG36">
        <f t="shared" si="141"/>
        <v>0</v>
      </c>
      <c r="DH36">
        <f t="shared" si="141"/>
        <v>0</v>
      </c>
      <c r="DI36">
        <f t="shared" si="141"/>
        <v>0</v>
      </c>
      <c r="DK36">
        <f t="shared" ref="DK36:EL36" si="142">IF(DK32&gt;1.96, 1, 0)</f>
        <v>0</v>
      </c>
      <c r="DL36">
        <f t="shared" si="142"/>
        <v>1</v>
      </c>
      <c r="DM36">
        <f t="shared" si="142"/>
        <v>0</v>
      </c>
      <c r="DN36">
        <f t="shared" si="142"/>
        <v>0</v>
      </c>
      <c r="DO36">
        <f t="shared" si="142"/>
        <v>0</v>
      </c>
      <c r="DP36">
        <f t="shared" si="142"/>
        <v>1</v>
      </c>
      <c r="DQ36">
        <f t="shared" si="142"/>
        <v>0</v>
      </c>
      <c r="DR36">
        <f t="shared" si="142"/>
        <v>0</v>
      </c>
      <c r="DS36">
        <f t="shared" si="142"/>
        <v>0</v>
      </c>
      <c r="DT36">
        <f t="shared" si="142"/>
        <v>0</v>
      </c>
      <c r="DU36">
        <f t="shared" si="142"/>
        <v>0</v>
      </c>
      <c r="DV36">
        <f t="shared" si="142"/>
        <v>1</v>
      </c>
      <c r="DW36">
        <f t="shared" si="142"/>
        <v>0</v>
      </c>
      <c r="DX36">
        <f t="shared" si="142"/>
        <v>0</v>
      </c>
      <c r="DY36">
        <f t="shared" si="142"/>
        <v>0</v>
      </c>
      <c r="DZ36">
        <f t="shared" si="142"/>
        <v>0</v>
      </c>
      <c r="EA36">
        <f t="shared" si="142"/>
        <v>0</v>
      </c>
      <c r="EB36">
        <f t="shared" si="142"/>
        <v>1</v>
      </c>
      <c r="EC36">
        <f t="shared" si="142"/>
        <v>1</v>
      </c>
      <c r="ED36">
        <f t="shared" si="142"/>
        <v>1</v>
      </c>
      <c r="EE36">
        <f t="shared" si="142"/>
        <v>1</v>
      </c>
      <c r="EF36">
        <f t="shared" si="142"/>
        <v>0</v>
      </c>
      <c r="EG36">
        <f t="shared" si="142"/>
        <v>0</v>
      </c>
      <c r="EH36">
        <f t="shared" si="142"/>
        <v>0</v>
      </c>
      <c r="EI36">
        <f t="shared" si="142"/>
        <v>0</v>
      </c>
      <c r="EJ36">
        <f t="shared" si="142"/>
        <v>0</v>
      </c>
      <c r="EK36">
        <f t="shared" si="142"/>
        <v>0</v>
      </c>
      <c r="EL36">
        <f t="shared" si="142"/>
        <v>0</v>
      </c>
      <c r="EN36">
        <f t="shared" ref="EN36:EW36" si="143">IF(EN32&gt;1.96, 1, 0)</f>
        <v>0</v>
      </c>
      <c r="EO36">
        <f t="shared" si="143"/>
        <v>1</v>
      </c>
      <c r="EP36">
        <f t="shared" si="143"/>
        <v>0</v>
      </c>
      <c r="EQ36">
        <f t="shared" si="143"/>
        <v>1</v>
      </c>
      <c r="ER36">
        <f t="shared" si="143"/>
        <v>0</v>
      </c>
      <c r="ES36">
        <f t="shared" si="143"/>
        <v>0</v>
      </c>
      <c r="ET36">
        <f t="shared" si="143"/>
        <v>1</v>
      </c>
      <c r="EU36">
        <f t="shared" si="143"/>
        <v>0</v>
      </c>
      <c r="EV36">
        <f t="shared" si="143"/>
        <v>1</v>
      </c>
      <c r="EW36">
        <f t="shared" si="143"/>
        <v>1</v>
      </c>
      <c r="EY36">
        <f t="shared" ref="EY36:GB36" si="144">IF(EY32&gt;1.96, 1, 0)</f>
        <v>0</v>
      </c>
      <c r="EZ36">
        <f t="shared" si="144"/>
        <v>0</v>
      </c>
      <c r="FA36">
        <f t="shared" si="144"/>
        <v>0</v>
      </c>
      <c r="FB36">
        <f t="shared" si="144"/>
        <v>0</v>
      </c>
      <c r="FC36">
        <f t="shared" si="144"/>
        <v>0</v>
      </c>
      <c r="FD36">
        <f t="shared" si="144"/>
        <v>0</v>
      </c>
      <c r="FE36">
        <f t="shared" si="144"/>
        <v>0</v>
      </c>
      <c r="FF36">
        <f t="shared" si="144"/>
        <v>1</v>
      </c>
      <c r="FG36">
        <f t="shared" si="144"/>
        <v>0</v>
      </c>
      <c r="FH36">
        <f t="shared" si="144"/>
        <v>0</v>
      </c>
      <c r="FI36">
        <f t="shared" si="144"/>
        <v>1</v>
      </c>
      <c r="FJ36">
        <f t="shared" si="144"/>
        <v>0</v>
      </c>
      <c r="FK36">
        <f t="shared" si="144"/>
        <v>0</v>
      </c>
      <c r="FL36">
        <f t="shared" si="144"/>
        <v>0</v>
      </c>
      <c r="FM36">
        <f t="shared" si="144"/>
        <v>0</v>
      </c>
      <c r="FN36">
        <f t="shared" si="144"/>
        <v>1</v>
      </c>
      <c r="FO36">
        <f t="shared" si="144"/>
        <v>0</v>
      </c>
      <c r="FP36">
        <f t="shared" si="144"/>
        <v>0</v>
      </c>
      <c r="FQ36" t="e">
        <f t="shared" si="144"/>
        <v>#VALUE!</v>
      </c>
      <c r="FR36">
        <f t="shared" si="144"/>
        <v>0</v>
      </c>
      <c r="FS36">
        <f t="shared" si="144"/>
        <v>1</v>
      </c>
      <c r="FT36">
        <f t="shared" si="144"/>
        <v>0</v>
      </c>
      <c r="FU36">
        <f t="shared" si="144"/>
        <v>0</v>
      </c>
      <c r="FV36">
        <f t="shared" si="144"/>
        <v>0</v>
      </c>
      <c r="FW36">
        <f t="shared" si="144"/>
        <v>0</v>
      </c>
      <c r="FX36">
        <f t="shared" si="144"/>
        <v>0</v>
      </c>
      <c r="FY36">
        <f t="shared" si="144"/>
        <v>0</v>
      </c>
      <c r="FZ36">
        <f t="shared" si="144"/>
        <v>1</v>
      </c>
      <c r="GA36">
        <f t="shared" si="144"/>
        <v>1</v>
      </c>
      <c r="GB36">
        <f t="shared" si="144"/>
        <v>1</v>
      </c>
      <c r="GG36" t="s">
        <v>156</v>
      </c>
      <c r="GH36">
        <f>IF(GH32&gt;1.96, 1, 0)</f>
        <v>0</v>
      </c>
      <c r="GI36">
        <f t="shared" ref="GI36:IT36" si="145">IF(GI32&gt;1.96, 1, 0)</f>
        <v>0</v>
      </c>
      <c r="GJ36">
        <f t="shared" si="145"/>
        <v>0</v>
      </c>
      <c r="GK36">
        <f t="shared" si="145"/>
        <v>0</v>
      </c>
      <c r="GL36">
        <f t="shared" si="145"/>
        <v>0</v>
      </c>
      <c r="GN36">
        <f t="shared" si="145"/>
        <v>0</v>
      </c>
      <c r="GO36">
        <f t="shared" si="145"/>
        <v>0</v>
      </c>
      <c r="GP36">
        <f t="shared" si="145"/>
        <v>0</v>
      </c>
      <c r="GQ36">
        <f t="shared" si="145"/>
        <v>0</v>
      </c>
      <c r="GR36">
        <f t="shared" si="145"/>
        <v>0</v>
      </c>
      <c r="GS36">
        <f t="shared" si="145"/>
        <v>0</v>
      </c>
      <c r="GU36">
        <f t="shared" si="145"/>
        <v>0</v>
      </c>
      <c r="GV36">
        <f t="shared" si="145"/>
        <v>0</v>
      </c>
      <c r="GW36">
        <f t="shared" si="145"/>
        <v>0</v>
      </c>
      <c r="GX36">
        <f t="shared" si="145"/>
        <v>0</v>
      </c>
      <c r="GY36">
        <f t="shared" si="145"/>
        <v>0</v>
      </c>
      <c r="GZ36">
        <f t="shared" si="145"/>
        <v>0</v>
      </c>
      <c r="HB36">
        <f t="shared" si="145"/>
        <v>0</v>
      </c>
      <c r="HC36">
        <f t="shared" si="145"/>
        <v>0</v>
      </c>
      <c r="HD36">
        <f t="shared" si="145"/>
        <v>0</v>
      </c>
      <c r="HE36">
        <f t="shared" si="145"/>
        <v>0</v>
      </c>
      <c r="HF36">
        <f t="shared" si="145"/>
        <v>0</v>
      </c>
      <c r="HG36">
        <f t="shared" si="145"/>
        <v>0</v>
      </c>
      <c r="HH36">
        <f t="shared" si="145"/>
        <v>0</v>
      </c>
      <c r="HI36">
        <f t="shared" si="145"/>
        <v>0</v>
      </c>
      <c r="HJ36">
        <f t="shared" si="145"/>
        <v>0</v>
      </c>
      <c r="HK36">
        <f t="shared" si="145"/>
        <v>0</v>
      </c>
      <c r="HL36">
        <f t="shared" si="145"/>
        <v>0</v>
      </c>
      <c r="HM36">
        <f t="shared" si="145"/>
        <v>0</v>
      </c>
      <c r="HN36">
        <f t="shared" si="145"/>
        <v>0</v>
      </c>
      <c r="HO36">
        <f t="shared" si="145"/>
        <v>0</v>
      </c>
      <c r="HP36">
        <f t="shared" si="145"/>
        <v>0</v>
      </c>
      <c r="HQ36">
        <f t="shared" si="145"/>
        <v>0</v>
      </c>
      <c r="HR36">
        <f t="shared" si="145"/>
        <v>0</v>
      </c>
      <c r="HS36">
        <f t="shared" si="145"/>
        <v>0</v>
      </c>
      <c r="HT36">
        <f t="shared" si="145"/>
        <v>0</v>
      </c>
      <c r="HU36">
        <f t="shared" si="145"/>
        <v>0</v>
      </c>
      <c r="HV36">
        <f t="shared" si="145"/>
        <v>0</v>
      </c>
      <c r="HW36">
        <f t="shared" si="145"/>
        <v>0</v>
      </c>
      <c r="HX36">
        <f t="shared" si="145"/>
        <v>0</v>
      </c>
      <c r="HY36">
        <f t="shared" si="145"/>
        <v>0</v>
      </c>
      <c r="HZ36">
        <f t="shared" si="145"/>
        <v>0</v>
      </c>
      <c r="IA36">
        <f t="shared" si="145"/>
        <v>0</v>
      </c>
      <c r="IB36">
        <f t="shared" si="145"/>
        <v>0</v>
      </c>
      <c r="IC36">
        <f t="shared" si="145"/>
        <v>0</v>
      </c>
      <c r="IE36">
        <f t="shared" si="145"/>
        <v>0</v>
      </c>
      <c r="IF36">
        <f t="shared" si="145"/>
        <v>0</v>
      </c>
      <c r="IG36">
        <f t="shared" si="145"/>
        <v>0</v>
      </c>
      <c r="IH36">
        <f t="shared" si="145"/>
        <v>0</v>
      </c>
      <c r="II36">
        <f t="shared" si="145"/>
        <v>0</v>
      </c>
      <c r="IJ36">
        <f t="shared" si="145"/>
        <v>0</v>
      </c>
      <c r="IK36">
        <f t="shared" si="145"/>
        <v>0</v>
      </c>
      <c r="IL36">
        <f t="shared" si="145"/>
        <v>0</v>
      </c>
      <c r="IM36">
        <f t="shared" si="145"/>
        <v>0</v>
      </c>
      <c r="IN36">
        <f t="shared" si="145"/>
        <v>0</v>
      </c>
      <c r="IP36">
        <f t="shared" si="145"/>
        <v>0</v>
      </c>
      <c r="IQ36">
        <f t="shared" si="145"/>
        <v>0</v>
      </c>
      <c r="IR36">
        <f t="shared" si="145"/>
        <v>0</v>
      </c>
      <c r="IS36">
        <f t="shared" si="145"/>
        <v>0</v>
      </c>
      <c r="IT36">
        <f t="shared" si="145"/>
        <v>0</v>
      </c>
      <c r="IU36">
        <f t="shared" ref="IU36:JS36" si="146">IF(IU32&gt;1.96, 1, 0)</f>
        <v>0</v>
      </c>
      <c r="IV36">
        <f t="shared" si="146"/>
        <v>0</v>
      </c>
      <c r="IW36">
        <f t="shared" si="146"/>
        <v>0</v>
      </c>
      <c r="IX36">
        <f t="shared" si="146"/>
        <v>0</v>
      </c>
      <c r="IY36">
        <f t="shared" si="146"/>
        <v>0</v>
      </c>
      <c r="IZ36">
        <f t="shared" si="146"/>
        <v>0</v>
      </c>
      <c r="JA36">
        <f t="shared" si="146"/>
        <v>1</v>
      </c>
      <c r="JB36">
        <f t="shared" si="146"/>
        <v>0</v>
      </c>
      <c r="JC36">
        <f t="shared" si="146"/>
        <v>0</v>
      </c>
      <c r="JD36">
        <f t="shared" si="146"/>
        <v>0</v>
      </c>
      <c r="JE36">
        <f t="shared" si="146"/>
        <v>0</v>
      </c>
      <c r="JF36">
        <f t="shared" si="146"/>
        <v>0</v>
      </c>
      <c r="JG36">
        <f t="shared" si="146"/>
        <v>0</v>
      </c>
      <c r="JH36">
        <f t="shared" si="146"/>
        <v>0</v>
      </c>
      <c r="JI36">
        <f t="shared" si="146"/>
        <v>0</v>
      </c>
      <c r="JJ36">
        <f t="shared" si="146"/>
        <v>0</v>
      </c>
      <c r="JK36">
        <f t="shared" si="146"/>
        <v>0</v>
      </c>
      <c r="JL36">
        <f t="shared" si="146"/>
        <v>0</v>
      </c>
      <c r="JM36">
        <f t="shared" si="146"/>
        <v>0</v>
      </c>
      <c r="JN36">
        <f t="shared" si="146"/>
        <v>0</v>
      </c>
      <c r="JO36">
        <f t="shared" si="146"/>
        <v>0</v>
      </c>
      <c r="JP36">
        <f t="shared" si="146"/>
        <v>0</v>
      </c>
      <c r="JQ36">
        <f t="shared" si="146"/>
        <v>0</v>
      </c>
      <c r="JR36">
        <f t="shared" si="146"/>
        <v>0</v>
      </c>
      <c r="JS36">
        <f t="shared" si="146"/>
        <v>0</v>
      </c>
      <c r="JY36" t="s">
        <v>156</v>
      </c>
      <c r="OS36" t="s">
        <v>35</v>
      </c>
      <c r="OT36" t="s">
        <v>306</v>
      </c>
      <c r="OU36">
        <v>0.18204422204364035</v>
      </c>
      <c r="OV36">
        <v>0.18788413991475061</v>
      </c>
      <c r="OW36">
        <v>0.20074646651171096</v>
      </c>
      <c r="OX36">
        <v>0.22474363809697256</v>
      </c>
      <c r="OY36">
        <v>0.21096312450203952</v>
      </c>
      <c r="OZ36">
        <v>0.18235929370336046</v>
      </c>
      <c r="PA36">
        <v>0.14746439534113678</v>
      </c>
      <c r="PB36">
        <v>0.20890852837271887</v>
      </c>
      <c r="PC36">
        <v>0.19509005450045819</v>
      </c>
      <c r="PD36">
        <v>0.20719652404529937</v>
      </c>
      <c r="PE36">
        <v>0.22461121381982768</v>
      </c>
      <c r="PF36">
        <v>0.26133274084228125</v>
      </c>
      <c r="PG36">
        <v>0.30718317891689351</v>
      </c>
      <c r="PH36">
        <v>0.30018919295720869</v>
      </c>
      <c r="PI36">
        <v>0.30303387814282579</v>
      </c>
      <c r="PJ36">
        <v>0.31067065701960289</v>
      </c>
      <c r="PK36">
        <v>0.31005356452696209</v>
      </c>
      <c r="PL36">
        <v>0.25411577474650099</v>
      </c>
      <c r="PM36">
        <v>0.23707633766921204</v>
      </c>
      <c r="PN36">
        <v>0.23875218057262723</v>
      </c>
      <c r="PO36">
        <v>0.23255981726184721</v>
      </c>
      <c r="PP36">
        <v>0.21772747736040798</v>
      </c>
      <c r="PQ36">
        <v>0.21032026176326357</v>
      </c>
      <c r="PR36">
        <v>0.21043551683946307</v>
      </c>
      <c r="PS36">
        <v>0.21729304684137998</v>
      </c>
      <c r="PT36">
        <v>0.21267434951041736</v>
      </c>
      <c r="PU36">
        <v>0.22119057012413793</v>
      </c>
      <c r="PX36" t="s">
        <v>266</v>
      </c>
      <c r="PY36" t="s">
        <v>267</v>
      </c>
      <c r="PZ36" t="s">
        <v>35</v>
      </c>
      <c r="QA36" t="s">
        <v>306</v>
      </c>
      <c r="QB36">
        <f t="shared" si="30"/>
        <v>0.18204422204364035</v>
      </c>
      <c r="QC36">
        <f t="shared" si="31"/>
        <v>0.18788413991475061</v>
      </c>
      <c r="QD36">
        <f t="shared" si="32"/>
        <v>0.20074646651171096</v>
      </c>
      <c r="QE36">
        <f t="shared" si="33"/>
        <v>0.22474363809697256</v>
      </c>
      <c r="QF36">
        <f t="shared" si="34"/>
        <v>0.21096312450203952</v>
      </c>
      <c r="QG36">
        <f t="shared" si="35"/>
        <v>0.18235929370336046</v>
      </c>
      <c r="QH36">
        <f t="shared" si="36"/>
        <v>0.14746439534113678</v>
      </c>
      <c r="QI36">
        <f t="shared" si="37"/>
        <v>0.20890852837271887</v>
      </c>
      <c r="QJ36">
        <f t="shared" si="38"/>
        <v>0.19509005450045819</v>
      </c>
      <c r="QK36">
        <f t="shared" si="39"/>
        <v>0.20719652404529937</v>
      </c>
      <c r="QL36">
        <f t="shared" si="40"/>
        <v>0.22461121381982768</v>
      </c>
      <c r="QM36">
        <f t="shared" si="41"/>
        <v>0.26133274084228125</v>
      </c>
      <c r="QN36">
        <f t="shared" si="42"/>
        <v>0.30718317891689351</v>
      </c>
      <c r="QO36">
        <f t="shared" si="43"/>
        <v>0.30018919295720869</v>
      </c>
      <c r="QP36">
        <f t="shared" si="44"/>
        <v>0.30303387814282579</v>
      </c>
      <c r="QQ36">
        <f t="shared" si="45"/>
        <v>0.31067065701960289</v>
      </c>
      <c r="QR36">
        <f t="shared" si="46"/>
        <v>0.31005356452696209</v>
      </c>
      <c r="QS36">
        <f t="shared" si="47"/>
        <v>0.25411577474650099</v>
      </c>
      <c r="QT36">
        <f t="shared" si="48"/>
        <v>0.23707633766921204</v>
      </c>
      <c r="QU36">
        <f t="shared" si="49"/>
        <v>0.23875218057262723</v>
      </c>
      <c r="QV36">
        <f t="shared" si="50"/>
        <v>0.23255981726184721</v>
      </c>
      <c r="QW36">
        <f t="shared" si="51"/>
        <v>0.21772747736040798</v>
      </c>
      <c r="QX36">
        <f t="shared" si="52"/>
        <v>0.21032026176326357</v>
      </c>
      <c r="QY36">
        <f t="shared" si="53"/>
        <v>0.21043551683946307</v>
      </c>
      <c r="QZ36">
        <f t="shared" si="54"/>
        <v>0.21729304684137998</v>
      </c>
      <c r="RA36">
        <f t="shared" si="55"/>
        <v>0.21267434951041736</v>
      </c>
      <c r="RB36">
        <f t="shared" si="56"/>
        <v>0.22119057012413793</v>
      </c>
      <c r="RG36" t="s">
        <v>266</v>
      </c>
      <c r="RH36" t="s">
        <v>267</v>
      </c>
      <c r="RI36" t="s">
        <v>35</v>
      </c>
      <c r="RJ36" t="s">
        <v>306</v>
      </c>
      <c r="RK36">
        <v>1166.3390140245772</v>
      </c>
      <c r="RL36">
        <v>1381.5057215719416</v>
      </c>
      <c r="RM36">
        <v>1599.4386271421063</v>
      </c>
      <c r="RN36">
        <v>1829.5192376347186</v>
      </c>
      <c r="RO36">
        <v>1894.2927592921571</v>
      </c>
      <c r="RP36">
        <v>1666.0136367745677</v>
      </c>
      <c r="RQ36">
        <v>1432.2005243129868</v>
      </c>
      <c r="RR36">
        <v>1952.6684783528949</v>
      </c>
      <c r="RS36">
        <v>1952.9509396066594</v>
      </c>
      <c r="RT36">
        <v>2277.6046755473194</v>
      </c>
      <c r="RU36">
        <v>2538.8226280642775</v>
      </c>
      <c r="RV36">
        <v>2880.1016795417072</v>
      </c>
      <c r="RW36">
        <v>3338.5962740685809</v>
      </c>
      <c r="RX36">
        <v>3338.2008401599951</v>
      </c>
      <c r="RY36">
        <v>3360.8704022169345</v>
      </c>
      <c r="RZ36">
        <v>3394.800707507573</v>
      </c>
      <c r="SA36">
        <v>3596.4962816080292</v>
      </c>
      <c r="SB36">
        <v>3465.2219983061459</v>
      </c>
      <c r="SC36">
        <v>3719.973509945451</v>
      </c>
      <c r="SD36">
        <v>4082.2407623786148</v>
      </c>
      <c r="SE36">
        <v>4313.1600817629214</v>
      </c>
      <c r="SF36">
        <v>4620.517912792292</v>
      </c>
      <c r="SG36">
        <v>4902.4923776201467</v>
      </c>
      <c r="SH36">
        <v>4293.38327371371</v>
      </c>
      <c r="SI36">
        <v>4682.7284239013452</v>
      </c>
      <c r="SJ36">
        <v>5103.549487021186</v>
      </c>
      <c r="SK36">
        <v>5210.3033632404085</v>
      </c>
    </row>
    <row r="37" spans="1:505" x14ac:dyDescent="0.45">
      <c r="A37" t="s">
        <v>158</v>
      </c>
      <c r="B37" t="e">
        <f>SUM(CR35:GB35)</f>
        <v>#VALUE!</v>
      </c>
      <c r="GG37" t="s">
        <v>158</v>
      </c>
      <c r="GH37">
        <f>SUM(GI35:JS35)</f>
        <v>59</v>
      </c>
      <c r="JY37" t="s">
        <v>158</v>
      </c>
      <c r="OS37" t="s">
        <v>36</v>
      </c>
      <c r="OT37" t="s">
        <v>307</v>
      </c>
      <c r="OU37">
        <v>2.6658130069809269</v>
      </c>
      <c r="OV37">
        <v>2.8007097008549575</v>
      </c>
      <c r="OW37">
        <v>3.1227301471579185</v>
      </c>
      <c r="OX37">
        <v>3.0455474797704429</v>
      </c>
      <c r="OY37">
        <v>2.8306652439904787</v>
      </c>
      <c r="OZ37">
        <v>3.1605429815075703</v>
      </c>
      <c r="PA37">
        <v>3.2305973349891839</v>
      </c>
      <c r="PB37">
        <v>3.8371292840360418</v>
      </c>
      <c r="PC37">
        <v>3.9227338972975003</v>
      </c>
      <c r="PD37">
        <v>3.9518241783176893</v>
      </c>
      <c r="PE37">
        <v>3.4005387296411049</v>
      </c>
      <c r="PF37">
        <v>3.1777773348276086</v>
      </c>
      <c r="PG37">
        <v>2.9353634306619574</v>
      </c>
      <c r="PH37">
        <v>3.2397040534770771</v>
      </c>
      <c r="PI37">
        <v>3.4742529112386764</v>
      </c>
      <c r="PJ37">
        <v>3.097414141384419</v>
      </c>
      <c r="PK37">
        <v>2.7836614988779194</v>
      </c>
      <c r="PL37">
        <v>2.5526102599037856</v>
      </c>
      <c r="PM37">
        <v>2.4019268521532187</v>
      </c>
      <c r="PN37">
        <v>2.1766954245978196</v>
      </c>
      <c r="PO37">
        <v>1.9105532468199584</v>
      </c>
      <c r="PP37">
        <v>1.6622349798467493</v>
      </c>
      <c r="PQ37">
        <v>1.6876826572836234</v>
      </c>
      <c r="PR37">
        <v>2.0024720488041563</v>
      </c>
      <c r="PS37">
        <v>2.0652935071704746</v>
      </c>
      <c r="PT37">
        <v>2.0072495647095767</v>
      </c>
      <c r="PU37">
        <v>2.0633406465401793</v>
      </c>
      <c r="PX37" t="s">
        <v>266</v>
      </c>
      <c r="PY37" t="s">
        <v>267</v>
      </c>
      <c r="PZ37" t="s">
        <v>36</v>
      </c>
      <c r="QA37" t="s">
        <v>307</v>
      </c>
      <c r="QB37">
        <f t="shared" si="30"/>
        <v>2.6658130069809269</v>
      </c>
      <c r="QC37">
        <f t="shared" si="31"/>
        <v>2.8007097008549575</v>
      </c>
      <c r="QD37">
        <f t="shared" si="32"/>
        <v>3.1227301471579185</v>
      </c>
      <c r="QE37">
        <f t="shared" si="33"/>
        <v>3.0455474797704429</v>
      </c>
      <c r="QF37">
        <f t="shared" si="34"/>
        <v>2.8306652439904787</v>
      </c>
      <c r="QG37">
        <f t="shared" si="35"/>
        <v>3.1605429815075703</v>
      </c>
      <c r="QH37">
        <f t="shared" si="36"/>
        <v>3.2305973349891839</v>
      </c>
      <c r="QI37">
        <f t="shared" si="37"/>
        <v>3.8371292840360418</v>
      </c>
      <c r="QJ37">
        <f t="shared" si="38"/>
        <v>3.9227338972975003</v>
      </c>
      <c r="QK37">
        <f t="shared" si="39"/>
        <v>3.9518241783176893</v>
      </c>
      <c r="QL37">
        <f t="shared" si="40"/>
        <v>3.4005387296411049</v>
      </c>
      <c r="QM37">
        <f t="shared" si="41"/>
        <v>3.1777773348276086</v>
      </c>
      <c r="QN37">
        <f t="shared" si="42"/>
        <v>2.9353634306619574</v>
      </c>
      <c r="QO37">
        <f t="shared" si="43"/>
        <v>3.2397040534770771</v>
      </c>
      <c r="QP37">
        <f t="shared" si="44"/>
        <v>3.4742529112386764</v>
      </c>
      <c r="QQ37">
        <f t="shared" si="45"/>
        <v>3.097414141384419</v>
      </c>
      <c r="QR37">
        <f t="shared" si="46"/>
        <v>2.7836614988779194</v>
      </c>
      <c r="QS37">
        <f t="shared" si="47"/>
        <v>2.5526102599037856</v>
      </c>
      <c r="QT37">
        <f t="shared" si="48"/>
        <v>2.4019268521532187</v>
      </c>
      <c r="QU37">
        <f t="shared" si="49"/>
        <v>2.1766954245978196</v>
      </c>
      <c r="QV37">
        <f t="shared" si="50"/>
        <v>1.9105532468199584</v>
      </c>
      <c r="QW37">
        <f t="shared" si="51"/>
        <v>1.6622349798467493</v>
      </c>
      <c r="QX37">
        <f t="shared" si="52"/>
        <v>1.6876826572836234</v>
      </c>
      <c r="QY37">
        <f t="shared" si="53"/>
        <v>2.0024720488041563</v>
      </c>
      <c r="QZ37">
        <f t="shared" si="54"/>
        <v>2.0652935071704746</v>
      </c>
      <c r="RA37">
        <f t="shared" si="55"/>
        <v>2.0072495647095767</v>
      </c>
      <c r="RB37">
        <f t="shared" si="56"/>
        <v>2.0633406465401793</v>
      </c>
      <c r="RG37" t="s">
        <v>266</v>
      </c>
      <c r="RH37" t="s">
        <v>267</v>
      </c>
      <c r="RI37" t="s">
        <v>36</v>
      </c>
      <c r="RJ37" t="s">
        <v>307</v>
      </c>
      <c r="RK37">
        <v>17079.595711588518</v>
      </c>
      <c r="RL37">
        <v>20593.523636155507</v>
      </c>
      <c r="RM37">
        <v>24880.214861536093</v>
      </c>
      <c r="RN37">
        <v>24792.193232031765</v>
      </c>
      <c r="RO37">
        <v>25417.279386281047</v>
      </c>
      <c r="RP37">
        <v>28874.358963952989</v>
      </c>
      <c r="RQ37">
        <v>31376.137855596207</v>
      </c>
      <c r="RR37">
        <v>35865.655934037241</v>
      </c>
      <c r="RS37">
        <v>39268.56686862043</v>
      </c>
      <c r="RT37">
        <v>43440.367867896719</v>
      </c>
      <c r="RU37">
        <v>38436.926311911833</v>
      </c>
      <c r="RV37">
        <v>35021.719091715902</v>
      </c>
      <c r="RW37">
        <v>31902.767095513733</v>
      </c>
      <c r="RX37">
        <v>36026.556075016808</v>
      </c>
      <c r="RY37">
        <v>38532.04087529354</v>
      </c>
      <c r="RZ37">
        <v>33846.465641434232</v>
      </c>
      <c r="SA37">
        <v>32289.350536072558</v>
      </c>
      <c r="SB37">
        <v>34808.390917661287</v>
      </c>
      <c r="SC37">
        <v>37688.722335940642</v>
      </c>
      <c r="SD37">
        <v>37217.648727916981</v>
      </c>
      <c r="SE37">
        <v>35433.988963743017</v>
      </c>
      <c r="SF37">
        <v>35275.228431266696</v>
      </c>
      <c r="SG37">
        <v>39339.297573182572</v>
      </c>
      <c r="SH37">
        <v>40855.175635459636</v>
      </c>
      <c r="SI37">
        <v>44507.676385917155</v>
      </c>
      <c r="SJ37">
        <v>48167.997268496532</v>
      </c>
      <c r="SK37">
        <v>48603.476649774908</v>
      </c>
    </row>
    <row r="38" spans="1:505" x14ac:dyDescent="0.45">
      <c r="A38" t="s">
        <v>159</v>
      </c>
      <c r="B38" t="e">
        <f>SUM(CR36:GB36)</f>
        <v>#VALUE!</v>
      </c>
      <c r="GG38" t="s">
        <v>159</v>
      </c>
      <c r="GH38">
        <f>SUM(GI36:JS36)</f>
        <v>1</v>
      </c>
      <c r="JY38" t="s">
        <v>159</v>
      </c>
      <c r="OS38" t="s">
        <v>37</v>
      </c>
      <c r="OT38" t="s">
        <v>308</v>
      </c>
      <c r="OU38">
        <v>0.33179640852310865</v>
      </c>
      <c r="OV38">
        <v>0.29372849681128849</v>
      </c>
      <c r="OW38">
        <v>0.24221768382800138</v>
      </c>
      <c r="OX38">
        <v>0.15272755501651122</v>
      </c>
      <c r="OY38">
        <v>0.13011644747853129</v>
      </c>
      <c r="OZ38">
        <v>0.12668801079269817</v>
      </c>
      <c r="PA38">
        <v>0.13781396296190429</v>
      </c>
      <c r="PB38">
        <v>0.1431572770738094</v>
      </c>
      <c r="PC38">
        <v>0.14174834310014245</v>
      </c>
      <c r="PD38">
        <v>0.13383271757141435</v>
      </c>
      <c r="PE38">
        <v>0.12996347880788703</v>
      </c>
      <c r="PF38">
        <v>0.13606446309004649</v>
      </c>
      <c r="PG38">
        <v>0.14773208579453354</v>
      </c>
      <c r="PH38">
        <v>0.14612696720007001</v>
      </c>
      <c r="PI38">
        <v>0.14948407726171084</v>
      </c>
      <c r="PJ38">
        <v>0.1581594544409145</v>
      </c>
      <c r="PK38">
        <v>0.15623718932292016</v>
      </c>
      <c r="PL38">
        <v>0.13854208181080443</v>
      </c>
      <c r="PM38">
        <v>0.13137799141695558</v>
      </c>
      <c r="PN38">
        <v>0.12884861252245391</v>
      </c>
      <c r="PO38">
        <v>0.13680784553830516</v>
      </c>
      <c r="PP38">
        <v>0.13018862155116651</v>
      </c>
      <c r="PQ38">
        <v>0.1452449603361092</v>
      </c>
      <c r="PR38">
        <v>0.17116300253616357</v>
      </c>
      <c r="PS38">
        <v>0.17072578042398406</v>
      </c>
      <c r="PT38">
        <v>0.15865824127992736</v>
      </c>
      <c r="PU38">
        <v>0.16432327446407696</v>
      </c>
      <c r="PX38" t="s">
        <v>266</v>
      </c>
      <c r="PY38" t="s">
        <v>267</v>
      </c>
      <c r="PZ38" t="s">
        <v>37</v>
      </c>
      <c r="QA38" t="s">
        <v>308</v>
      </c>
      <c r="QB38">
        <f t="shared" si="30"/>
        <v>0.33179640852310865</v>
      </c>
      <c r="QC38">
        <f t="shared" si="31"/>
        <v>0.29372849681128849</v>
      </c>
      <c r="QD38">
        <f t="shared" si="32"/>
        <v>0.24221768382800138</v>
      </c>
      <c r="QE38">
        <f t="shared" si="33"/>
        <v>0.15272755501651122</v>
      </c>
      <c r="QF38">
        <f t="shared" si="34"/>
        <v>0.13011644747853129</v>
      </c>
      <c r="QG38">
        <f t="shared" si="35"/>
        <v>0.12668801079269817</v>
      </c>
      <c r="QH38">
        <f t="shared" si="36"/>
        <v>0.13781396296190429</v>
      </c>
      <c r="QI38">
        <f t="shared" si="37"/>
        <v>0.1431572770738094</v>
      </c>
      <c r="QJ38">
        <f t="shared" si="38"/>
        <v>0.14174834310014245</v>
      </c>
      <c r="QK38">
        <f t="shared" si="39"/>
        <v>0.13383271757141435</v>
      </c>
      <c r="QL38">
        <f t="shared" si="40"/>
        <v>0.12996347880788703</v>
      </c>
      <c r="QM38">
        <f t="shared" si="41"/>
        <v>0.13606446309004649</v>
      </c>
      <c r="QN38">
        <f t="shared" si="42"/>
        <v>0.14773208579453354</v>
      </c>
      <c r="QO38">
        <f t="shared" si="43"/>
        <v>0.14612696720007001</v>
      </c>
      <c r="QP38">
        <f t="shared" si="44"/>
        <v>0.14948407726171084</v>
      </c>
      <c r="QQ38">
        <f t="shared" si="45"/>
        <v>0.1581594544409145</v>
      </c>
      <c r="QR38">
        <f t="shared" si="46"/>
        <v>0.15623718932292016</v>
      </c>
      <c r="QS38">
        <f t="shared" si="47"/>
        <v>0.13854208181080443</v>
      </c>
      <c r="QT38">
        <f t="shared" si="48"/>
        <v>0.13137799141695558</v>
      </c>
      <c r="QU38">
        <f t="shared" si="49"/>
        <v>0.12884861252245391</v>
      </c>
      <c r="QV38">
        <f t="shared" si="50"/>
        <v>0.13680784553830516</v>
      </c>
      <c r="QW38">
        <f t="shared" si="51"/>
        <v>0.13018862155116651</v>
      </c>
      <c r="QX38">
        <f t="shared" si="52"/>
        <v>0.1452449603361092</v>
      </c>
      <c r="QY38">
        <f t="shared" si="53"/>
        <v>0.17116300253616357</v>
      </c>
      <c r="QZ38">
        <f t="shared" si="54"/>
        <v>0.17072578042398406</v>
      </c>
      <c r="RA38">
        <f t="shared" si="55"/>
        <v>0.15865824127992736</v>
      </c>
      <c r="RB38">
        <f t="shared" si="56"/>
        <v>0.16432327446407696</v>
      </c>
      <c r="RG38" t="s">
        <v>266</v>
      </c>
      <c r="RH38" t="s">
        <v>267</v>
      </c>
      <c r="RI38" t="s">
        <v>37</v>
      </c>
      <c r="RJ38" t="s">
        <v>308</v>
      </c>
      <c r="RK38">
        <v>2125.7862052933947</v>
      </c>
      <c r="RL38">
        <v>2159.7756953707772</v>
      </c>
      <c r="RM38">
        <v>1929.8587239083424</v>
      </c>
      <c r="RN38">
        <v>1243.2743475437496</v>
      </c>
      <c r="RO38">
        <v>1168.3494208060861</v>
      </c>
      <c r="RP38">
        <v>1157.4071675217797</v>
      </c>
      <c r="RQ38">
        <v>1338.4738028124498</v>
      </c>
      <c r="RR38">
        <v>1338.0913865331879</v>
      </c>
      <c r="RS38">
        <v>1418.9732047281793</v>
      </c>
      <c r="RT38">
        <v>1471.1541358445513</v>
      </c>
      <c r="RU38">
        <v>1469.0015480887307</v>
      </c>
      <c r="RV38">
        <v>1499.5422594526322</v>
      </c>
      <c r="RW38">
        <v>1605.6145812835884</v>
      </c>
      <c r="RX38">
        <v>1624.9791002530885</v>
      </c>
      <c r="RY38">
        <v>1657.889256312141</v>
      </c>
      <c r="RZ38">
        <v>1728.260509009544</v>
      </c>
      <c r="SA38">
        <v>1812.2883744492767</v>
      </c>
      <c r="SB38">
        <v>1889.2139618677477</v>
      </c>
      <c r="SC38">
        <v>2061.4568820563641</v>
      </c>
      <c r="SD38">
        <v>2203.0837873544997</v>
      </c>
      <c r="SE38">
        <v>2537.3004898065446</v>
      </c>
      <c r="SF38">
        <v>2762.8063541248125</v>
      </c>
      <c r="SG38">
        <v>3385.6096648311186</v>
      </c>
      <c r="SH38">
        <v>3492.1309064381844</v>
      </c>
      <c r="SI38">
        <v>3679.1902746327783</v>
      </c>
      <c r="SJ38">
        <v>3807.3241449185416</v>
      </c>
      <c r="SK38">
        <v>3870.7532112166887</v>
      </c>
    </row>
    <row r="39" spans="1:505" x14ac:dyDescent="0.45">
      <c r="A39" s="10"/>
      <c r="B39" s="11"/>
      <c r="C39" s="12"/>
      <c r="D39" s="9"/>
      <c r="CR39" s="12"/>
      <c r="CS39" s="9"/>
      <c r="GG39" s="10"/>
      <c r="GH39" s="11"/>
      <c r="GI39" s="12"/>
      <c r="GJ39" s="9"/>
      <c r="JY39" s="10"/>
      <c r="OS39" t="s">
        <v>38</v>
      </c>
      <c r="OT39" t="s">
        <v>309</v>
      </c>
      <c r="OU39" t="e">
        <v>#VALUE!</v>
      </c>
      <c r="OV39" t="e">
        <v>#VALUE!</v>
      </c>
      <c r="OW39" t="e">
        <v>#VALUE!</v>
      </c>
      <c r="OX39" t="e">
        <v>#VALUE!</v>
      </c>
      <c r="OY39">
        <v>0.18347427502365177</v>
      </c>
      <c r="OZ39">
        <v>0.16555429221884826</v>
      </c>
      <c r="PA39">
        <v>0.156000434394786</v>
      </c>
      <c r="PB39">
        <v>0.153360564238991</v>
      </c>
      <c r="PC39">
        <v>0.13189354226324163</v>
      </c>
      <c r="PD39">
        <v>0.1171927053921374</v>
      </c>
      <c r="PE39">
        <v>0.11946487533399236</v>
      </c>
      <c r="PF39">
        <v>0.13116711113696716</v>
      </c>
      <c r="PG39">
        <v>0.13513478427967834</v>
      </c>
      <c r="PH39">
        <v>0.10162596664403994</v>
      </c>
      <c r="PI39">
        <v>0.11081323648575506</v>
      </c>
      <c r="PJ39">
        <v>0.13644017227114394</v>
      </c>
      <c r="PK39">
        <v>0.14293868995434916</v>
      </c>
      <c r="PL39">
        <v>0.15166210005517985</v>
      </c>
      <c r="PM39">
        <v>0.18318026719263406</v>
      </c>
      <c r="PN39">
        <v>0.22056540195036869</v>
      </c>
      <c r="PO39">
        <v>0.28531467483387024</v>
      </c>
      <c r="PP39">
        <v>0.31908177604733901</v>
      </c>
      <c r="PQ39">
        <v>0.36523772129930548</v>
      </c>
      <c r="PR39">
        <v>0.35119827025053113</v>
      </c>
      <c r="PS39">
        <v>0.42090614505579765</v>
      </c>
      <c r="PT39">
        <v>0.48482798262649701</v>
      </c>
      <c r="PU39">
        <v>0.52586757201359591</v>
      </c>
      <c r="PX39" t="s">
        <v>266</v>
      </c>
      <c r="PY39" t="s">
        <v>267</v>
      </c>
      <c r="PZ39" t="s">
        <v>38</v>
      </c>
      <c r="QA39" t="s">
        <v>309</v>
      </c>
      <c r="QB39" t="e">
        <f t="shared" si="30"/>
        <v>#VALUE!</v>
      </c>
      <c r="QC39" t="e">
        <f t="shared" si="31"/>
        <v>#VALUE!</v>
      </c>
      <c r="QD39" t="e">
        <f t="shared" si="32"/>
        <v>#VALUE!</v>
      </c>
      <c r="QE39" t="e">
        <f t="shared" si="33"/>
        <v>#VALUE!</v>
      </c>
      <c r="QF39">
        <f t="shared" si="34"/>
        <v>0.18347427502365177</v>
      </c>
      <c r="QG39">
        <f t="shared" si="35"/>
        <v>0.16555429221884826</v>
      </c>
      <c r="QH39">
        <f t="shared" si="36"/>
        <v>0.156000434394786</v>
      </c>
      <c r="QI39">
        <f t="shared" si="37"/>
        <v>0.153360564238991</v>
      </c>
      <c r="QJ39">
        <f t="shared" si="38"/>
        <v>0.13189354226324163</v>
      </c>
      <c r="QK39">
        <f t="shared" si="39"/>
        <v>0.1171927053921374</v>
      </c>
      <c r="QL39">
        <f t="shared" si="40"/>
        <v>0.11946487533399236</v>
      </c>
      <c r="QM39">
        <f t="shared" si="41"/>
        <v>0.13116711113696716</v>
      </c>
      <c r="QN39">
        <f t="shared" si="42"/>
        <v>0.13513478427967834</v>
      </c>
      <c r="QO39">
        <f t="shared" si="43"/>
        <v>0.10162596664403994</v>
      </c>
      <c r="QP39">
        <f t="shared" si="44"/>
        <v>0.11081323648575506</v>
      </c>
      <c r="QQ39">
        <f t="shared" si="45"/>
        <v>0.13644017227114394</v>
      </c>
      <c r="QR39">
        <f t="shared" si="46"/>
        <v>0.14293868995434916</v>
      </c>
      <c r="QS39">
        <f t="shared" si="47"/>
        <v>0.15166210005517985</v>
      </c>
      <c r="QT39">
        <f t="shared" si="48"/>
        <v>0.18318026719263406</v>
      </c>
      <c r="QU39">
        <f t="shared" si="49"/>
        <v>0.22056540195036869</v>
      </c>
      <c r="QV39">
        <f t="shared" si="50"/>
        <v>0.28531467483387024</v>
      </c>
      <c r="QW39">
        <f t="shared" si="51"/>
        <v>0.31908177604733901</v>
      </c>
      <c r="QX39">
        <f t="shared" si="52"/>
        <v>0.36523772129930548</v>
      </c>
      <c r="QY39">
        <f t="shared" si="53"/>
        <v>0.35119827025053113</v>
      </c>
      <c r="QZ39">
        <f t="shared" si="54"/>
        <v>0.42090614505579765</v>
      </c>
      <c r="RA39">
        <f t="shared" si="55"/>
        <v>0.48482798262649701</v>
      </c>
      <c r="RB39">
        <f t="shared" si="56"/>
        <v>0.52586757201359591</v>
      </c>
      <c r="RG39" t="s">
        <v>266</v>
      </c>
      <c r="RH39" t="s">
        <v>267</v>
      </c>
      <c r="RI39" t="s">
        <v>38</v>
      </c>
      <c r="RJ39" t="s">
        <v>309</v>
      </c>
      <c r="RK39" t="s">
        <v>268</v>
      </c>
      <c r="RL39" t="s">
        <v>268</v>
      </c>
      <c r="RM39" t="s">
        <v>268</v>
      </c>
      <c r="RN39" t="s">
        <v>268</v>
      </c>
      <c r="RO39">
        <v>1647.4632309037563</v>
      </c>
      <c r="RP39">
        <v>1512.4850664963958</v>
      </c>
      <c r="RQ39">
        <v>1515.104058958832</v>
      </c>
      <c r="RR39">
        <v>1433.4615343113892</v>
      </c>
      <c r="RS39">
        <v>1320.3216224968733</v>
      </c>
      <c r="RT39">
        <v>1288.2390521320488</v>
      </c>
      <c r="RU39">
        <v>1350.3338662339029</v>
      </c>
      <c r="RV39">
        <v>1445.5694141829947</v>
      </c>
      <c r="RW39">
        <v>1468.7017983339974</v>
      </c>
      <c r="RX39">
        <v>1130.1135923356335</v>
      </c>
      <c r="RY39">
        <v>1229.0009584450054</v>
      </c>
      <c r="RZ39">
        <v>1490.9267511843198</v>
      </c>
      <c r="SA39">
        <v>1658.03114601521</v>
      </c>
      <c r="SB39">
        <v>2068.1236571983154</v>
      </c>
      <c r="SC39">
        <v>2874.2882912764935</v>
      </c>
      <c r="SD39">
        <v>3771.2789573384489</v>
      </c>
      <c r="SE39">
        <v>5291.5756501865189</v>
      </c>
      <c r="SF39">
        <v>6771.4147968188527</v>
      </c>
      <c r="SG39">
        <v>8513.5646450681361</v>
      </c>
      <c r="SH39">
        <v>7165.2770496964595</v>
      </c>
      <c r="SI39">
        <v>9070.6499719998537</v>
      </c>
      <c r="SJ39">
        <v>11634.424215816282</v>
      </c>
      <c r="SK39">
        <v>12387.189822530801</v>
      </c>
    </row>
    <row r="40" spans="1:505" x14ac:dyDescent="0.45">
      <c r="OS40" t="s">
        <v>39</v>
      </c>
      <c r="OT40" t="s">
        <v>310</v>
      </c>
      <c r="OU40">
        <v>5.5445126170152959E-2</v>
      </c>
      <c r="OV40">
        <v>5.1328736556570692E-2</v>
      </c>
      <c r="OW40">
        <v>4.7947852878422736E-2</v>
      </c>
      <c r="OX40">
        <v>4.4957437927360892E-2</v>
      </c>
      <c r="OY40">
        <v>4.0794106438062076E-2</v>
      </c>
      <c r="OZ40">
        <v>3.690087697993244E-2</v>
      </c>
      <c r="PA40">
        <v>3.3858450500353486E-2</v>
      </c>
      <c r="PB40">
        <v>2.3893735699064444E-2</v>
      </c>
      <c r="PC40">
        <v>2.6896601822771333E-2</v>
      </c>
      <c r="PD40">
        <v>3.0093680474556087E-2</v>
      </c>
      <c r="PE40">
        <v>3.7861114256659216E-2</v>
      </c>
      <c r="PF40">
        <v>4.1102632581612238E-2</v>
      </c>
      <c r="PG40">
        <v>4.3560393758773026E-2</v>
      </c>
      <c r="PH40">
        <v>3.7897539292147321E-2</v>
      </c>
      <c r="PI40">
        <v>3.6424950842397677E-2</v>
      </c>
      <c r="PJ40">
        <v>3.6768027597743648E-2</v>
      </c>
      <c r="PK40">
        <v>3.4126130745054051E-2</v>
      </c>
      <c r="PL40">
        <v>3.2023688958618096E-2</v>
      </c>
      <c r="PM40">
        <v>2.9244999202711612E-2</v>
      </c>
      <c r="PN40">
        <v>3.0400795805741447E-2</v>
      </c>
      <c r="PO40">
        <v>3.7581664814640862E-2</v>
      </c>
      <c r="PP40">
        <v>3.9540349336345933E-2</v>
      </c>
      <c r="PQ40">
        <v>3.933560232883896E-2</v>
      </c>
      <c r="PR40">
        <v>4.5096801283409822E-2</v>
      </c>
      <c r="PS40">
        <v>4.4887564195352329E-2</v>
      </c>
      <c r="PT40">
        <v>4.1148676613584845E-2</v>
      </c>
      <c r="PU40">
        <v>4.9033548180690598E-2</v>
      </c>
      <c r="PX40" t="s">
        <v>266</v>
      </c>
      <c r="PY40" t="s">
        <v>267</v>
      </c>
      <c r="PZ40" t="s">
        <v>39</v>
      </c>
      <c r="QA40" t="s">
        <v>310</v>
      </c>
      <c r="QB40">
        <f t="shared" si="30"/>
        <v>5.5445126170152959E-2</v>
      </c>
      <c r="QC40">
        <f t="shared" si="31"/>
        <v>5.1328736556570692E-2</v>
      </c>
      <c r="QD40">
        <f t="shared" si="32"/>
        <v>4.7947852878422736E-2</v>
      </c>
      <c r="QE40">
        <f t="shared" si="33"/>
        <v>4.4957437927360892E-2</v>
      </c>
      <c r="QF40">
        <f t="shared" si="34"/>
        <v>4.0794106438062076E-2</v>
      </c>
      <c r="QG40">
        <f t="shared" si="35"/>
        <v>3.690087697993244E-2</v>
      </c>
      <c r="QH40">
        <f t="shared" si="36"/>
        <v>3.3858450500353486E-2</v>
      </c>
      <c r="QI40">
        <f t="shared" si="37"/>
        <v>2.3893735699064444E-2</v>
      </c>
      <c r="QJ40">
        <f t="shared" si="38"/>
        <v>2.6896601822771333E-2</v>
      </c>
      <c r="QK40">
        <f t="shared" si="39"/>
        <v>3.0093680474556087E-2</v>
      </c>
      <c r="QL40">
        <f t="shared" si="40"/>
        <v>3.7861114256659216E-2</v>
      </c>
      <c r="QM40">
        <f t="shared" si="41"/>
        <v>4.1102632581612238E-2</v>
      </c>
      <c r="QN40">
        <f t="shared" si="42"/>
        <v>4.3560393758773026E-2</v>
      </c>
      <c r="QO40">
        <f t="shared" si="43"/>
        <v>3.7897539292147321E-2</v>
      </c>
      <c r="QP40">
        <f t="shared" si="44"/>
        <v>3.6424950842397677E-2</v>
      </c>
      <c r="QQ40">
        <f t="shared" si="45"/>
        <v>3.6768027597743648E-2</v>
      </c>
      <c r="QR40">
        <f t="shared" si="46"/>
        <v>3.4126130745054051E-2</v>
      </c>
      <c r="QS40">
        <f t="shared" si="47"/>
        <v>3.2023688958618096E-2</v>
      </c>
      <c r="QT40">
        <f t="shared" si="48"/>
        <v>2.9244999202711612E-2</v>
      </c>
      <c r="QU40">
        <f t="shared" si="49"/>
        <v>3.0400795805741447E-2</v>
      </c>
      <c r="QV40">
        <f t="shared" si="50"/>
        <v>3.7581664814640862E-2</v>
      </c>
      <c r="QW40">
        <f t="shared" si="51"/>
        <v>3.9540349336345933E-2</v>
      </c>
      <c r="QX40">
        <f t="shared" si="52"/>
        <v>3.933560232883896E-2</v>
      </c>
      <c r="QY40">
        <f t="shared" si="53"/>
        <v>4.5096801283409822E-2</v>
      </c>
      <c r="QZ40">
        <f t="shared" si="54"/>
        <v>4.4887564195352329E-2</v>
      </c>
      <c r="RA40">
        <f t="shared" si="55"/>
        <v>4.1148676613584845E-2</v>
      </c>
      <c r="RB40">
        <f t="shared" si="56"/>
        <v>4.9033548180690598E-2</v>
      </c>
      <c r="RG40" t="s">
        <v>266</v>
      </c>
      <c r="RH40" t="s">
        <v>267</v>
      </c>
      <c r="RI40" t="s">
        <v>39</v>
      </c>
      <c r="RJ40" t="s">
        <v>310</v>
      </c>
      <c r="RK40">
        <v>355.23134469086341</v>
      </c>
      <c r="RL40">
        <v>377.41846260219722</v>
      </c>
      <c r="RM40">
        <v>382.02240525016816</v>
      </c>
      <c r="RN40">
        <v>365.97475354290549</v>
      </c>
      <c r="RO40">
        <v>366.30089087757835</v>
      </c>
      <c r="RP40">
        <v>337.12218888888623</v>
      </c>
      <c r="RQ40">
        <v>328.8393136990959</v>
      </c>
      <c r="RR40">
        <v>223.33480060908437</v>
      </c>
      <c r="RS40">
        <v>269.24870125495863</v>
      </c>
      <c r="RT40">
        <v>330.80433018408547</v>
      </c>
      <c r="RU40">
        <v>427.9512672757221</v>
      </c>
      <c r="RV40">
        <v>452.98480684183124</v>
      </c>
      <c r="RW40">
        <v>473.43272119514467</v>
      </c>
      <c r="RX40">
        <v>421.43288457115204</v>
      </c>
      <c r="RY40">
        <v>403.97971322111522</v>
      </c>
      <c r="RZ40">
        <v>401.77636117917029</v>
      </c>
      <c r="SA40">
        <v>395.84935111940445</v>
      </c>
      <c r="SB40">
        <v>436.6875356597476</v>
      </c>
      <c r="SC40">
        <v>458.8843551491691</v>
      </c>
      <c r="SD40">
        <v>519.79993459869127</v>
      </c>
      <c r="SE40">
        <v>697.00663852084915</v>
      </c>
      <c r="SF40">
        <v>839.10811167039765</v>
      </c>
      <c r="SG40">
        <v>916.89925150099782</v>
      </c>
      <c r="SH40">
        <v>920.08162517494497</v>
      </c>
      <c r="SI40">
        <v>967.34007734132501</v>
      </c>
      <c r="SJ40">
        <v>987.4453967123809</v>
      </c>
      <c r="SK40">
        <v>1155.0205818181173</v>
      </c>
    </row>
    <row r="41" spans="1:505" x14ac:dyDescent="0.45">
      <c r="A41" t="s">
        <v>161</v>
      </c>
      <c r="B41" s="7" t="e">
        <f>AVERAGE(CR32:GB32)</f>
        <v>#VALUE!</v>
      </c>
      <c r="GG41" t="s">
        <v>161</v>
      </c>
      <c r="GH41" s="7">
        <f>AVERAGE(GI32:JS32)</f>
        <v>-4.5768543716611605</v>
      </c>
      <c r="JY41" t="s">
        <v>161</v>
      </c>
      <c r="OS41" t="s">
        <v>40</v>
      </c>
      <c r="OT41" t="s">
        <v>313</v>
      </c>
      <c r="OU41">
        <v>1.5219378959186247</v>
      </c>
      <c r="OV41">
        <v>1.5656340852220572</v>
      </c>
      <c r="OW41">
        <v>1.2737963227984508</v>
      </c>
      <c r="OX41">
        <v>1.4242586634981054</v>
      </c>
      <c r="OY41">
        <v>0.97744594539243712</v>
      </c>
      <c r="OZ41">
        <v>0.59194806585589399</v>
      </c>
      <c r="PA41" t="e">
        <v>#VALUE!</v>
      </c>
      <c r="PB41" t="e">
        <v>#VALUE!</v>
      </c>
      <c r="PC41" t="e">
        <v>#VALUE!</v>
      </c>
      <c r="PD41">
        <v>1.5358148328691617</v>
      </c>
      <c r="PE41">
        <v>1.7075591919314672</v>
      </c>
      <c r="PF41">
        <v>1.6057004084784201</v>
      </c>
      <c r="PG41">
        <v>1.2998092742307761</v>
      </c>
      <c r="PH41">
        <v>1.3840736002312966</v>
      </c>
      <c r="PI41">
        <v>1.6580843004194528</v>
      </c>
      <c r="PJ41">
        <v>1.5137245803898867</v>
      </c>
      <c r="PK41">
        <v>1.5336240028873243</v>
      </c>
      <c r="PL41">
        <v>1.6185785538968323</v>
      </c>
      <c r="PM41">
        <v>1.7156981612199151</v>
      </c>
      <c r="PN41">
        <v>2.075668186503917</v>
      </c>
      <c r="PO41">
        <v>2.3032734979410008</v>
      </c>
      <c r="PP41">
        <v>2.15789811711644</v>
      </c>
      <c r="PQ41">
        <v>2.3840765631687031</v>
      </c>
      <c r="PR41">
        <v>1.8413204558086098</v>
      </c>
      <c r="PS41">
        <v>1.7864082064258253</v>
      </c>
      <c r="PT41">
        <v>2.0114415001400405</v>
      </c>
      <c r="PU41">
        <v>2.1762896275223533</v>
      </c>
      <c r="PX41" t="s">
        <v>266</v>
      </c>
      <c r="PY41" t="s">
        <v>267</v>
      </c>
      <c r="PZ41" t="s">
        <v>40</v>
      </c>
      <c r="QA41" t="s">
        <v>313</v>
      </c>
      <c r="QB41">
        <f t="shared" si="30"/>
        <v>1.5219378959186247</v>
      </c>
      <c r="QC41">
        <f t="shared" si="31"/>
        <v>1.5656340852220572</v>
      </c>
      <c r="QD41">
        <f t="shared" si="32"/>
        <v>1.2737963227984508</v>
      </c>
      <c r="QE41">
        <f t="shared" si="33"/>
        <v>1.4242586634981054</v>
      </c>
      <c r="QF41">
        <f t="shared" si="34"/>
        <v>0.97744594539243712</v>
      </c>
      <c r="QG41">
        <f t="shared" si="35"/>
        <v>0.59194806585589399</v>
      </c>
      <c r="QH41" t="e">
        <f t="shared" si="36"/>
        <v>#VALUE!</v>
      </c>
      <c r="QI41" t="e">
        <f t="shared" si="37"/>
        <v>#VALUE!</v>
      </c>
      <c r="QJ41" t="e">
        <f t="shared" si="38"/>
        <v>#VALUE!</v>
      </c>
      <c r="QK41">
        <f t="shared" si="39"/>
        <v>1.5358148328691617</v>
      </c>
      <c r="QL41">
        <f t="shared" si="40"/>
        <v>1.7075591919314672</v>
      </c>
      <c r="QM41">
        <f t="shared" si="41"/>
        <v>1.6057004084784201</v>
      </c>
      <c r="QN41">
        <f t="shared" si="42"/>
        <v>1.2998092742307761</v>
      </c>
      <c r="QO41">
        <f t="shared" si="43"/>
        <v>1.3840736002312966</v>
      </c>
      <c r="QP41">
        <f t="shared" si="44"/>
        <v>1.6580843004194528</v>
      </c>
      <c r="QQ41">
        <f t="shared" si="45"/>
        <v>1.5137245803898867</v>
      </c>
      <c r="QR41">
        <f t="shared" si="46"/>
        <v>1.5336240028873243</v>
      </c>
      <c r="QS41">
        <f t="shared" si="47"/>
        <v>1.6185785538968323</v>
      </c>
      <c r="QT41">
        <f t="shared" si="48"/>
        <v>1.7156981612199151</v>
      </c>
      <c r="QU41">
        <f t="shared" si="49"/>
        <v>2.075668186503917</v>
      </c>
      <c r="QV41">
        <f t="shared" si="50"/>
        <v>2.3032734979410008</v>
      </c>
      <c r="QW41">
        <f t="shared" si="51"/>
        <v>2.15789811711644</v>
      </c>
      <c r="QX41">
        <f t="shared" si="52"/>
        <v>2.3840765631687031</v>
      </c>
      <c r="QY41">
        <f t="shared" si="53"/>
        <v>1.8413204558086098</v>
      </c>
      <c r="QZ41">
        <f t="shared" si="54"/>
        <v>1.7864082064258253</v>
      </c>
      <c r="RA41">
        <f t="shared" si="55"/>
        <v>2.0114415001400405</v>
      </c>
      <c r="RB41">
        <f t="shared" si="56"/>
        <v>2.1762896275223533</v>
      </c>
      <c r="RG41" t="s">
        <v>266</v>
      </c>
      <c r="RH41" t="s">
        <v>267</v>
      </c>
      <c r="RI41" t="s">
        <v>40</v>
      </c>
      <c r="RJ41" t="s">
        <v>313</v>
      </c>
      <c r="RK41">
        <v>9750.9029674494996</v>
      </c>
      <c r="RL41">
        <v>11512.054437398072</v>
      </c>
      <c r="RM41">
        <v>10148.916079061168</v>
      </c>
      <c r="RN41">
        <v>11594.137419424454</v>
      </c>
      <c r="RO41">
        <v>8776.7413443787445</v>
      </c>
      <c r="RP41">
        <v>5407.9697828972012</v>
      </c>
      <c r="RQ41" t="s">
        <v>268</v>
      </c>
      <c r="RR41" t="s">
        <v>268</v>
      </c>
      <c r="RS41" t="s">
        <v>268</v>
      </c>
      <c r="RT41">
        <v>16882.421460665839</v>
      </c>
      <c r="RU41">
        <v>19300.861437453619</v>
      </c>
      <c r="RV41">
        <v>17696.138755497599</v>
      </c>
      <c r="RW41">
        <v>14126.875095334208</v>
      </c>
      <c r="RX41">
        <v>15391.345736400308</v>
      </c>
      <c r="RY41">
        <v>18389.384328288972</v>
      </c>
      <c r="RZ41">
        <v>16540.967614314926</v>
      </c>
      <c r="SA41">
        <v>17789.419812619002</v>
      </c>
      <c r="SB41">
        <v>22071.569608557256</v>
      </c>
      <c r="SC41">
        <v>26921.082776744148</v>
      </c>
      <c r="SD41">
        <v>35490.261323670835</v>
      </c>
      <c r="SE41">
        <v>42717.557253307023</v>
      </c>
      <c r="SF41">
        <v>45793.976143914784</v>
      </c>
      <c r="SG41">
        <v>55571.998059575068</v>
      </c>
      <c r="SH41">
        <v>37567.301210596161</v>
      </c>
      <c r="SI41">
        <v>38497.616957929291</v>
      </c>
      <c r="SJ41">
        <v>48268.59120455425</v>
      </c>
      <c r="SK41">
        <v>51264.071335867156</v>
      </c>
    </row>
    <row r="42" spans="1:505" x14ac:dyDescent="0.45">
      <c r="OS42" t="s">
        <v>41</v>
      </c>
      <c r="OT42" t="s">
        <v>314</v>
      </c>
      <c r="OU42" t="e">
        <v>#VALUE!</v>
      </c>
      <c r="OV42" t="e">
        <v>#VALUE!</v>
      </c>
      <c r="OW42" t="e">
        <v>#VALUE!</v>
      </c>
      <c r="OX42" t="e">
        <v>#VALUE!</v>
      </c>
      <c r="OY42" t="e">
        <v>#VALUE!</v>
      </c>
      <c r="OZ42" t="e">
        <v>#VALUE!</v>
      </c>
      <c r="PA42" t="e">
        <v>#VALUE!</v>
      </c>
      <c r="PB42" t="e">
        <v>#VALUE!</v>
      </c>
      <c r="PC42" t="e">
        <v>#VALUE!</v>
      </c>
      <c r="PD42">
        <v>0.2118966604129128</v>
      </c>
      <c r="PE42">
        <v>0.21494743142287401</v>
      </c>
      <c r="PF42">
        <v>0.2433862371471231</v>
      </c>
      <c r="PG42">
        <v>0.2739265094829611</v>
      </c>
      <c r="PH42">
        <v>0.28338437213722001</v>
      </c>
      <c r="PI42">
        <v>0.30230001323048622</v>
      </c>
      <c r="PJ42">
        <v>0.32696049425046136</v>
      </c>
      <c r="PK42">
        <v>0.35624938861220351</v>
      </c>
      <c r="PL42">
        <v>0.37655900237038842</v>
      </c>
      <c r="PM42">
        <v>0.40475847808190329</v>
      </c>
      <c r="PN42">
        <v>0.44207733973084207</v>
      </c>
      <c r="PO42">
        <v>0.52128430651330004</v>
      </c>
      <c r="PP42">
        <v>0.66178039113269727</v>
      </c>
      <c r="PQ42">
        <v>0.70136312267477574</v>
      </c>
      <c r="PR42">
        <v>0.59891933120798613</v>
      </c>
      <c r="PS42">
        <v>0.52557152925491391</v>
      </c>
      <c r="PT42">
        <v>0.57101642237478567</v>
      </c>
      <c r="PU42">
        <v>0.58681309645627788</v>
      </c>
      <c r="PX42" t="s">
        <v>266</v>
      </c>
      <c r="PY42" t="s">
        <v>267</v>
      </c>
      <c r="PZ42" t="s">
        <v>41</v>
      </c>
      <c r="QA42" t="s">
        <v>314</v>
      </c>
      <c r="QB42" t="e">
        <f t="shared" si="30"/>
        <v>#VALUE!</v>
      </c>
      <c r="QC42" t="e">
        <f t="shared" si="31"/>
        <v>#VALUE!</v>
      </c>
      <c r="QD42" t="e">
        <f t="shared" si="32"/>
        <v>#VALUE!</v>
      </c>
      <c r="QE42" t="e">
        <f t="shared" si="33"/>
        <v>#VALUE!</v>
      </c>
      <c r="QF42" t="e">
        <f t="shared" si="34"/>
        <v>#VALUE!</v>
      </c>
      <c r="QG42" t="e">
        <f t="shared" si="35"/>
        <v>#VALUE!</v>
      </c>
      <c r="QH42" t="e">
        <f t="shared" si="36"/>
        <v>#VALUE!</v>
      </c>
      <c r="QI42" t="e">
        <f t="shared" si="37"/>
        <v>#VALUE!</v>
      </c>
      <c r="QJ42" t="e">
        <f t="shared" si="38"/>
        <v>#VALUE!</v>
      </c>
      <c r="QK42">
        <f t="shared" si="39"/>
        <v>0.2118966604129128</v>
      </c>
      <c r="QL42">
        <f t="shared" si="40"/>
        <v>0.21494743142287401</v>
      </c>
      <c r="QM42">
        <f t="shared" si="41"/>
        <v>0.2433862371471231</v>
      </c>
      <c r="QN42">
        <f t="shared" si="42"/>
        <v>0.2739265094829611</v>
      </c>
      <c r="QO42">
        <f t="shared" si="43"/>
        <v>0.28338437213722001</v>
      </c>
      <c r="QP42">
        <f t="shared" si="44"/>
        <v>0.30230001323048622</v>
      </c>
      <c r="QQ42">
        <f t="shared" si="45"/>
        <v>0.32696049425046136</v>
      </c>
      <c r="QR42">
        <f t="shared" si="46"/>
        <v>0.35624938861220351</v>
      </c>
      <c r="QS42">
        <f t="shared" si="47"/>
        <v>0.37655900237038842</v>
      </c>
      <c r="QT42">
        <f t="shared" si="48"/>
        <v>0.40475847808190329</v>
      </c>
      <c r="QU42">
        <f t="shared" si="49"/>
        <v>0.44207733973084207</v>
      </c>
      <c r="QV42">
        <f t="shared" si="50"/>
        <v>0.52128430651330004</v>
      </c>
      <c r="QW42">
        <f t="shared" si="51"/>
        <v>0.66178039113269727</v>
      </c>
      <c r="QX42">
        <f t="shared" si="52"/>
        <v>0.70136312267477574</v>
      </c>
      <c r="QY42">
        <f t="shared" si="53"/>
        <v>0.59891933120798613</v>
      </c>
      <c r="QZ42">
        <f t="shared" si="54"/>
        <v>0.52557152925491391</v>
      </c>
      <c r="RA42">
        <f t="shared" si="55"/>
        <v>0.57101642237478567</v>
      </c>
      <c r="RB42">
        <f t="shared" si="56"/>
        <v>0.58681309645627788</v>
      </c>
      <c r="RG42" t="s">
        <v>266</v>
      </c>
      <c r="RH42" t="s">
        <v>267</v>
      </c>
      <c r="RI42" t="s">
        <v>41</v>
      </c>
      <c r="RJ42" t="s">
        <v>314</v>
      </c>
      <c r="RK42" t="s">
        <v>268</v>
      </c>
      <c r="RL42" t="s">
        <v>268</v>
      </c>
      <c r="RM42" t="s">
        <v>268</v>
      </c>
      <c r="RN42" t="s">
        <v>268</v>
      </c>
      <c r="RO42" t="s">
        <v>268</v>
      </c>
      <c r="RP42" t="s">
        <v>268</v>
      </c>
      <c r="RQ42" t="s">
        <v>268</v>
      </c>
      <c r="RR42" t="s">
        <v>268</v>
      </c>
      <c r="RS42" t="s">
        <v>268</v>
      </c>
      <c r="RT42">
        <v>2329.2708539058226</v>
      </c>
      <c r="RU42">
        <v>2429.5910852359852</v>
      </c>
      <c r="RV42">
        <v>2682.3164526783007</v>
      </c>
      <c r="RW42">
        <v>2977.1487721202539</v>
      </c>
      <c r="RX42">
        <v>3151.3258016970976</v>
      </c>
      <c r="RY42">
        <v>3352.7312961928046</v>
      </c>
      <c r="RZ42">
        <v>3572.8051302201179</v>
      </c>
      <c r="SA42">
        <v>4132.3492068981104</v>
      </c>
      <c r="SB42">
        <v>5134.9056939726761</v>
      </c>
      <c r="SC42">
        <v>6351.0801254715579</v>
      </c>
      <c r="SD42">
        <v>7558.7420062292258</v>
      </c>
      <c r="SE42">
        <v>9667.9757000802092</v>
      </c>
      <c r="SF42">
        <v>14044.015889192257</v>
      </c>
      <c r="SG42">
        <v>16348.531206789981</v>
      </c>
      <c r="SH42">
        <v>12219.373789804835</v>
      </c>
      <c r="SI42">
        <v>11326.219474624275</v>
      </c>
      <c r="SJ42">
        <v>13702.689469605099</v>
      </c>
      <c r="SK42">
        <v>13822.805594034722</v>
      </c>
    </row>
    <row r="43" spans="1:505" x14ac:dyDescent="0.45">
      <c r="B43" s="7"/>
      <c r="GH43" s="7"/>
      <c r="OS43" t="s">
        <v>42</v>
      </c>
      <c r="OT43" t="s">
        <v>315</v>
      </c>
      <c r="OU43" t="e">
        <v>#VALUE!</v>
      </c>
      <c r="OV43" t="e">
        <v>#VALUE!</v>
      </c>
      <c r="OW43">
        <v>0.15584451274194927</v>
      </c>
      <c r="OX43">
        <v>0.12474277014535731</v>
      </c>
      <c r="OY43">
        <v>0.11694926347570549</v>
      </c>
      <c r="OZ43">
        <v>0.17702480750869007</v>
      </c>
      <c r="PA43">
        <v>0.20235844238138023</v>
      </c>
      <c r="PB43">
        <v>0.27790733930873995</v>
      </c>
      <c r="PC43">
        <v>0.32235998200341531</v>
      </c>
      <c r="PD43">
        <v>0.3514457315134995</v>
      </c>
      <c r="PE43">
        <v>0.39439850253918635</v>
      </c>
      <c r="PF43">
        <v>0.46215161077323097</v>
      </c>
      <c r="PG43">
        <v>0.50961220723546541</v>
      </c>
      <c r="PH43">
        <v>0.4954304242244042</v>
      </c>
      <c r="PI43">
        <v>0.48102314331996127</v>
      </c>
      <c r="PJ43">
        <v>0.48073250537468037</v>
      </c>
      <c r="PK43">
        <v>0.46868829989715544</v>
      </c>
      <c r="PL43">
        <v>0.39788160758294672</v>
      </c>
      <c r="PM43">
        <v>0.34568930475022608</v>
      </c>
      <c r="PN43">
        <v>0.31228027091474259</v>
      </c>
      <c r="PO43">
        <v>0.28965460129360854</v>
      </c>
      <c r="PP43">
        <v>0.28340374452224065</v>
      </c>
      <c r="PQ43">
        <v>0.3008528560047517</v>
      </c>
      <c r="PR43">
        <v>0.41173005300999932</v>
      </c>
      <c r="PS43">
        <v>0.40666857879086943</v>
      </c>
      <c r="PT43">
        <v>0.36399947118626685</v>
      </c>
      <c r="PU43">
        <v>0.37307058435400914</v>
      </c>
      <c r="PX43" t="s">
        <v>266</v>
      </c>
      <c r="PY43" t="s">
        <v>267</v>
      </c>
      <c r="PZ43" t="s">
        <v>42</v>
      </c>
      <c r="QA43" t="s">
        <v>315</v>
      </c>
      <c r="QB43" t="e">
        <f t="shared" si="30"/>
        <v>#VALUE!</v>
      </c>
      <c r="QC43" t="e">
        <f t="shared" si="31"/>
        <v>#VALUE!</v>
      </c>
      <c r="QD43">
        <f t="shared" si="32"/>
        <v>0.15584451274194927</v>
      </c>
      <c r="QE43">
        <f t="shared" si="33"/>
        <v>0.12474277014535731</v>
      </c>
      <c r="QF43">
        <f t="shared" si="34"/>
        <v>0.11694926347570549</v>
      </c>
      <c r="QG43">
        <f t="shared" si="35"/>
        <v>0.17702480750869007</v>
      </c>
      <c r="QH43">
        <f t="shared" si="36"/>
        <v>0.20235844238138023</v>
      </c>
      <c r="QI43">
        <f t="shared" si="37"/>
        <v>0.27790733930873995</v>
      </c>
      <c r="QJ43">
        <f t="shared" si="38"/>
        <v>0.32235998200341531</v>
      </c>
      <c r="QK43">
        <f t="shared" si="39"/>
        <v>0.3514457315134995</v>
      </c>
      <c r="QL43">
        <f t="shared" si="40"/>
        <v>0.39439850253918635</v>
      </c>
      <c r="QM43">
        <f t="shared" si="41"/>
        <v>0.46215161077323097</v>
      </c>
      <c r="QN43">
        <f t="shared" si="42"/>
        <v>0.50961220723546541</v>
      </c>
      <c r="QO43">
        <f t="shared" si="43"/>
        <v>0.4954304242244042</v>
      </c>
      <c r="QP43">
        <f t="shared" si="44"/>
        <v>0.48102314331996127</v>
      </c>
      <c r="QQ43">
        <f t="shared" si="45"/>
        <v>0.48073250537468037</v>
      </c>
      <c r="QR43">
        <f t="shared" si="46"/>
        <v>0.46868829989715544</v>
      </c>
      <c r="QS43">
        <f t="shared" si="47"/>
        <v>0.39788160758294672</v>
      </c>
      <c r="QT43">
        <f t="shared" si="48"/>
        <v>0.34568930475022608</v>
      </c>
      <c r="QU43">
        <f t="shared" si="49"/>
        <v>0.31228027091474259</v>
      </c>
      <c r="QV43">
        <f t="shared" si="50"/>
        <v>0.28965460129360854</v>
      </c>
      <c r="QW43">
        <f t="shared" si="51"/>
        <v>0.28340374452224065</v>
      </c>
      <c r="QX43">
        <f t="shared" si="52"/>
        <v>0.3008528560047517</v>
      </c>
      <c r="QY43">
        <f t="shared" si="53"/>
        <v>0.41173005300999932</v>
      </c>
      <c r="QZ43">
        <f t="shared" si="54"/>
        <v>0.40666857879086943</v>
      </c>
      <c r="RA43">
        <f t="shared" si="55"/>
        <v>0.36399947118626685</v>
      </c>
      <c r="RB43">
        <f t="shared" si="56"/>
        <v>0.37307058435400914</v>
      </c>
      <c r="RG43" t="s">
        <v>266</v>
      </c>
      <c r="RH43" t="s">
        <v>267</v>
      </c>
      <c r="RI43" t="s">
        <v>42</v>
      </c>
      <c r="RJ43" t="s">
        <v>315</v>
      </c>
      <c r="RK43" t="s">
        <v>268</v>
      </c>
      <c r="RL43" t="s">
        <v>268</v>
      </c>
      <c r="RM43">
        <v>1241.684288839388</v>
      </c>
      <c r="RN43">
        <v>1015.4649967813763</v>
      </c>
      <c r="RO43">
        <v>1050.1178513045672</v>
      </c>
      <c r="RP43">
        <v>1617.278381416739</v>
      </c>
      <c r="RQ43">
        <v>1965.3413056576937</v>
      </c>
      <c r="RR43">
        <v>2597.6005173083418</v>
      </c>
      <c r="RS43">
        <v>3226.9878203538929</v>
      </c>
      <c r="RT43">
        <v>3863.2619199793671</v>
      </c>
      <c r="RU43">
        <v>4457.9601601029308</v>
      </c>
      <c r="RV43">
        <v>5093.2907453574499</v>
      </c>
      <c r="RW43">
        <v>5538.6802828695591</v>
      </c>
      <c r="RX43">
        <v>5509.3464294781625</v>
      </c>
      <c r="RY43">
        <v>5334.9033285428586</v>
      </c>
      <c r="RZ43">
        <v>5253.1225994248844</v>
      </c>
      <c r="SA43">
        <v>5436.5952231028987</v>
      </c>
      <c r="SB43">
        <v>5425.6690703016848</v>
      </c>
      <c r="SC43">
        <v>5424.223560162166</v>
      </c>
      <c r="SD43">
        <v>5339.4412907864953</v>
      </c>
      <c r="SE43">
        <v>5372.0658990365755</v>
      </c>
      <c r="SF43">
        <v>6014.2711153991468</v>
      </c>
      <c r="SG43">
        <v>7012.7757591359705</v>
      </c>
      <c r="SH43">
        <v>8400.2688777434068</v>
      </c>
      <c r="SI43">
        <v>8763.8262737495061</v>
      </c>
      <c r="SJ43">
        <v>8734.900653158742</v>
      </c>
      <c r="SK43">
        <v>8787.9466077366724</v>
      </c>
    </row>
    <row r="44" spans="1:505" x14ac:dyDescent="0.45">
      <c r="B44" s="7"/>
      <c r="GH44" s="7"/>
      <c r="OS44" t="s">
        <v>43</v>
      </c>
      <c r="OT44" t="s">
        <v>316</v>
      </c>
      <c r="OU44" t="e">
        <v>#VALUE!</v>
      </c>
      <c r="OV44" t="e">
        <v>#VALUE!</v>
      </c>
      <c r="OW44" t="e">
        <v>#VALUE!</v>
      </c>
      <c r="OX44" t="e">
        <v>#VALUE!</v>
      </c>
      <c r="OY44" t="e">
        <v>#VALUE!</v>
      </c>
      <c r="OZ44" t="e">
        <v>#VALUE!</v>
      </c>
      <c r="PA44" t="e">
        <v>#VALUE!</v>
      </c>
      <c r="PB44" t="e">
        <v>#VALUE!</v>
      </c>
      <c r="PC44" t="e">
        <v>#VALUE!</v>
      </c>
      <c r="PD44">
        <v>0.19729807279673114</v>
      </c>
      <c r="PE44">
        <v>0.20597321252605888</v>
      </c>
      <c r="PF44">
        <v>0.25685356994800901</v>
      </c>
      <c r="PG44">
        <v>0.29138505905913498</v>
      </c>
      <c r="PH44">
        <v>0.27998704517675793</v>
      </c>
      <c r="PI44">
        <v>0.29730696606130219</v>
      </c>
      <c r="PJ44">
        <v>0.32305672325197082</v>
      </c>
      <c r="PK44">
        <v>0.35751139119820491</v>
      </c>
      <c r="PL44">
        <v>0.40373847983286049</v>
      </c>
      <c r="PM44">
        <v>0.42743938057816161</v>
      </c>
      <c r="PN44">
        <v>0.45988151729383597</v>
      </c>
      <c r="PO44">
        <v>0.49824307505429172</v>
      </c>
      <c r="PP44">
        <v>0.57950085597706846</v>
      </c>
      <c r="PQ44">
        <v>0.64186146408159506</v>
      </c>
      <c r="PR44">
        <v>0.58019686107961654</v>
      </c>
      <c r="PS44">
        <v>0.55613487945421858</v>
      </c>
      <c r="PT44">
        <v>0.59831345615022979</v>
      </c>
      <c r="PU44">
        <v>0.60881528727084966</v>
      </c>
      <c r="PX44" t="s">
        <v>266</v>
      </c>
      <c r="PY44" t="s">
        <v>267</v>
      </c>
      <c r="PZ44" t="s">
        <v>43</v>
      </c>
      <c r="QA44" t="s">
        <v>316</v>
      </c>
      <c r="QB44" t="e">
        <f t="shared" si="30"/>
        <v>#VALUE!</v>
      </c>
      <c r="QC44" t="e">
        <f t="shared" si="31"/>
        <v>#VALUE!</v>
      </c>
      <c r="QD44" t="e">
        <f t="shared" si="32"/>
        <v>#VALUE!</v>
      </c>
      <c r="QE44" t="e">
        <f t="shared" si="33"/>
        <v>#VALUE!</v>
      </c>
      <c r="QF44" t="e">
        <f t="shared" si="34"/>
        <v>#VALUE!</v>
      </c>
      <c r="QG44" t="e">
        <f t="shared" si="35"/>
        <v>#VALUE!</v>
      </c>
      <c r="QH44" t="e">
        <f t="shared" si="36"/>
        <v>#VALUE!</v>
      </c>
      <c r="QI44" t="e">
        <f t="shared" si="37"/>
        <v>#VALUE!</v>
      </c>
      <c r="QJ44" t="e">
        <f t="shared" si="38"/>
        <v>#VALUE!</v>
      </c>
      <c r="QK44">
        <f t="shared" si="39"/>
        <v>0.19729807279673114</v>
      </c>
      <c r="QL44">
        <f t="shared" si="40"/>
        <v>0.20597321252605888</v>
      </c>
      <c r="QM44">
        <f t="shared" si="41"/>
        <v>0.25685356994800901</v>
      </c>
      <c r="QN44">
        <f t="shared" si="42"/>
        <v>0.29138505905913498</v>
      </c>
      <c r="QO44">
        <f t="shared" si="43"/>
        <v>0.27998704517675793</v>
      </c>
      <c r="QP44">
        <f t="shared" si="44"/>
        <v>0.29730696606130219</v>
      </c>
      <c r="QQ44">
        <f t="shared" si="45"/>
        <v>0.32305672325197082</v>
      </c>
      <c r="QR44">
        <f t="shared" si="46"/>
        <v>0.35751139119820491</v>
      </c>
      <c r="QS44">
        <f t="shared" si="47"/>
        <v>0.40373847983286049</v>
      </c>
      <c r="QT44">
        <f t="shared" si="48"/>
        <v>0.42743938057816161</v>
      </c>
      <c r="QU44">
        <f t="shared" si="49"/>
        <v>0.45988151729383597</v>
      </c>
      <c r="QV44">
        <f t="shared" si="50"/>
        <v>0.49824307505429172</v>
      </c>
      <c r="QW44">
        <f t="shared" si="51"/>
        <v>0.57950085597706846</v>
      </c>
      <c r="QX44">
        <f t="shared" si="52"/>
        <v>0.64186146408159506</v>
      </c>
      <c r="QY44">
        <f t="shared" si="53"/>
        <v>0.58019686107961654</v>
      </c>
      <c r="QZ44">
        <f t="shared" si="54"/>
        <v>0.55613487945421858</v>
      </c>
      <c r="RA44">
        <f t="shared" si="55"/>
        <v>0.59831345615022979</v>
      </c>
      <c r="RB44">
        <f t="shared" si="56"/>
        <v>0.60881528727084966</v>
      </c>
      <c r="RG44" t="s">
        <v>266</v>
      </c>
      <c r="RH44" t="s">
        <v>267</v>
      </c>
      <c r="RI44" t="s">
        <v>43</v>
      </c>
      <c r="RJ44" t="s">
        <v>316</v>
      </c>
      <c r="RK44" t="s">
        <v>268</v>
      </c>
      <c r="RL44" t="s">
        <v>268</v>
      </c>
      <c r="RM44" t="s">
        <v>268</v>
      </c>
      <c r="RN44" t="s">
        <v>268</v>
      </c>
      <c r="RO44" t="s">
        <v>268</v>
      </c>
      <c r="RP44" t="s">
        <v>268</v>
      </c>
      <c r="RQ44" t="s">
        <v>268</v>
      </c>
      <c r="RR44" t="s">
        <v>268</v>
      </c>
      <c r="RS44" t="s">
        <v>268</v>
      </c>
      <c r="RT44">
        <v>2168.7960990120914</v>
      </c>
      <c r="RU44">
        <v>2328.1538078313383</v>
      </c>
      <c r="RV44">
        <v>2830.7375333808804</v>
      </c>
      <c r="RW44">
        <v>3166.8956481411733</v>
      </c>
      <c r="RX44">
        <v>3113.5464279561875</v>
      </c>
      <c r="RY44">
        <v>3297.3547008410651</v>
      </c>
      <c r="RZ44">
        <v>3530.1473373189142</v>
      </c>
      <c r="SA44">
        <v>4146.9879278393073</v>
      </c>
      <c r="SB44">
        <v>5505.5356688310994</v>
      </c>
      <c r="SC44">
        <v>6706.966998439284</v>
      </c>
      <c r="SD44">
        <v>7863.1620086516596</v>
      </c>
      <c r="SE44">
        <v>9240.6425479744066</v>
      </c>
      <c r="SF44">
        <v>12297.915348039623</v>
      </c>
      <c r="SG44">
        <v>14961.568175918665</v>
      </c>
      <c r="SH44">
        <v>11837.391027108608</v>
      </c>
      <c r="SI44">
        <v>11984.868569882301</v>
      </c>
      <c r="SJ44">
        <v>14357.736789804116</v>
      </c>
      <c r="SK44">
        <v>14341.083062805124</v>
      </c>
    </row>
    <row r="45" spans="1:505" x14ac:dyDescent="0.45">
      <c r="B45" s="7"/>
      <c r="GH45" s="7"/>
      <c r="OS45" t="s">
        <v>44</v>
      </c>
      <c r="OT45" t="s">
        <v>317</v>
      </c>
      <c r="OU45">
        <v>2.9327223592137126</v>
      </c>
      <c r="OV45">
        <v>3.1598903209873752</v>
      </c>
      <c r="OW45">
        <v>3.2768733405741228</v>
      </c>
      <c r="OX45">
        <v>3.385106468532058</v>
      </c>
      <c r="OY45">
        <v>3.8583516891960388</v>
      </c>
      <c r="OZ45">
        <v>4.0507774022276051</v>
      </c>
      <c r="PA45">
        <v>4.2179768915064235</v>
      </c>
      <c r="PB45">
        <v>4.4376888151660587</v>
      </c>
      <c r="PC45">
        <v>4.5434140963390091</v>
      </c>
      <c r="PD45">
        <v>4.8061245960424088</v>
      </c>
      <c r="PE45">
        <v>4.6510717215298829</v>
      </c>
      <c r="PF45">
        <v>4.2684970439267493</v>
      </c>
      <c r="PG45">
        <v>4.3782313999468894</v>
      </c>
      <c r="PH45">
        <v>4.6450451096971879</v>
      </c>
      <c r="PI45">
        <v>4.3942955102960379</v>
      </c>
      <c r="PJ45">
        <v>4.4090754128810028</v>
      </c>
      <c r="PK45">
        <v>4.5631449824881543</v>
      </c>
      <c r="PL45">
        <v>4.79935536213452</v>
      </c>
      <c r="PM45">
        <v>4.8254524306400439</v>
      </c>
      <c r="PN45">
        <v>4.6957887129178717</v>
      </c>
      <c r="PO45">
        <v>4.8386451134576767</v>
      </c>
      <c r="PP45">
        <v>4.995790390717544</v>
      </c>
      <c r="PQ45">
        <v>4.9032837164438288</v>
      </c>
      <c r="PR45">
        <v>5.0581706615637012</v>
      </c>
      <c r="PS45">
        <v>4.8707140593437019</v>
      </c>
      <c r="PT45">
        <v>4.8239962034533477</v>
      </c>
      <c r="PU45">
        <v>4.5317659140625519</v>
      </c>
      <c r="PX45" t="s">
        <v>266</v>
      </c>
      <c r="PY45" t="s">
        <v>267</v>
      </c>
      <c r="PZ45" t="s">
        <v>44</v>
      </c>
      <c r="QA45" t="s">
        <v>317</v>
      </c>
      <c r="QB45">
        <f t="shared" si="30"/>
        <v>2.9327223592137126</v>
      </c>
      <c r="QC45">
        <f t="shared" si="31"/>
        <v>3.1598903209873752</v>
      </c>
      <c r="QD45">
        <f t="shared" si="32"/>
        <v>3.2768733405741228</v>
      </c>
      <c r="QE45">
        <f t="shared" si="33"/>
        <v>3.385106468532058</v>
      </c>
      <c r="QF45">
        <f t="shared" si="34"/>
        <v>3.8583516891960388</v>
      </c>
      <c r="QG45">
        <f t="shared" si="35"/>
        <v>4.0507774022276051</v>
      </c>
      <c r="QH45">
        <f t="shared" si="36"/>
        <v>4.2179768915064235</v>
      </c>
      <c r="QI45">
        <f t="shared" si="37"/>
        <v>4.4376888151660587</v>
      </c>
      <c r="QJ45">
        <f t="shared" si="38"/>
        <v>4.5434140963390091</v>
      </c>
      <c r="QK45">
        <f t="shared" si="39"/>
        <v>4.8061245960424088</v>
      </c>
      <c r="QL45">
        <f t="shared" si="40"/>
        <v>4.6510717215298829</v>
      </c>
      <c r="QM45">
        <f t="shared" si="41"/>
        <v>4.2684970439267493</v>
      </c>
      <c r="QN45">
        <f t="shared" si="42"/>
        <v>4.3782313999468894</v>
      </c>
      <c r="QO45">
        <f t="shared" si="43"/>
        <v>4.6450451096971879</v>
      </c>
      <c r="QP45">
        <f t="shared" si="44"/>
        <v>4.3942955102960379</v>
      </c>
      <c r="QQ45">
        <f t="shared" si="45"/>
        <v>4.4090754128810028</v>
      </c>
      <c r="QR45">
        <f t="shared" si="46"/>
        <v>4.5631449824881543</v>
      </c>
      <c r="QS45">
        <f t="shared" si="47"/>
        <v>4.79935536213452</v>
      </c>
      <c r="QT45">
        <f t="shared" si="48"/>
        <v>4.8254524306400439</v>
      </c>
      <c r="QU45">
        <f t="shared" si="49"/>
        <v>4.6957887129178717</v>
      </c>
      <c r="QV45">
        <f t="shared" si="50"/>
        <v>4.8386451134576767</v>
      </c>
      <c r="QW45">
        <f t="shared" si="51"/>
        <v>4.995790390717544</v>
      </c>
      <c r="QX45">
        <f t="shared" si="52"/>
        <v>4.9032837164438288</v>
      </c>
      <c r="QY45">
        <f t="shared" si="53"/>
        <v>5.0581706615637012</v>
      </c>
      <c r="QZ45">
        <f t="shared" si="54"/>
        <v>4.8707140593437019</v>
      </c>
      <c r="RA45">
        <f t="shared" si="55"/>
        <v>4.8239962034533477</v>
      </c>
      <c r="RB45">
        <f t="shared" si="56"/>
        <v>4.5317659140625519</v>
      </c>
      <c r="RG45" t="s">
        <v>266</v>
      </c>
      <c r="RH45" t="s">
        <v>267</v>
      </c>
      <c r="RI45" t="s">
        <v>44</v>
      </c>
      <c r="RJ45" t="s">
        <v>317</v>
      </c>
      <c r="RK45">
        <v>18789.657075922827</v>
      </c>
      <c r="RL45">
        <v>23234.566578981019</v>
      </c>
      <c r="RM45">
        <v>26108.343963606898</v>
      </c>
      <c r="RN45">
        <v>27556.363588583157</v>
      </c>
      <c r="RO45">
        <v>34645.143244340128</v>
      </c>
      <c r="RP45">
        <v>37007.438746869229</v>
      </c>
      <c r="RQ45">
        <v>40965.74431801412</v>
      </c>
      <c r="RR45">
        <v>41479.087204395655</v>
      </c>
      <c r="RS45">
        <v>45481.89220197573</v>
      </c>
      <c r="RT45">
        <v>52831.252366067398</v>
      </c>
      <c r="RU45">
        <v>52571.934991820795</v>
      </c>
      <c r="RV45">
        <v>47042.34710778817</v>
      </c>
      <c r="RW45">
        <v>47584.464391610876</v>
      </c>
      <c r="RX45">
        <v>51654.402795181864</v>
      </c>
      <c r="RY45">
        <v>48735.995492187038</v>
      </c>
      <c r="RZ45">
        <v>48179.420852604744</v>
      </c>
      <c r="SA45">
        <v>52930.641152264077</v>
      </c>
      <c r="SB45">
        <v>65445.885030740668</v>
      </c>
      <c r="SC45">
        <v>75716.351078988358</v>
      </c>
      <c r="SD45">
        <v>80289.696409953962</v>
      </c>
      <c r="SE45">
        <v>89739.711696130122</v>
      </c>
      <c r="SF45">
        <v>106018.49279067384</v>
      </c>
      <c r="SG45">
        <v>114293.8433208702</v>
      </c>
      <c r="SH45">
        <v>103198.66931262465</v>
      </c>
      <c r="SI45">
        <v>104965.30607826698</v>
      </c>
      <c r="SJ45">
        <v>115761.50770509611</v>
      </c>
      <c r="SK45">
        <v>106749.01362298925</v>
      </c>
    </row>
    <row r="46" spans="1:505" x14ac:dyDescent="0.45">
      <c r="OS46" t="s">
        <v>318</v>
      </c>
      <c r="OT46" t="s">
        <v>319</v>
      </c>
      <c r="OU46" t="e">
        <v>#VALUE!</v>
      </c>
      <c r="OV46" t="e">
        <v>#VALUE!</v>
      </c>
      <c r="OW46" t="e">
        <v>#VALUE!</v>
      </c>
      <c r="OX46" t="e">
        <v>#VALUE!</v>
      </c>
      <c r="OY46">
        <v>0.24947926632964609</v>
      </c>
      <c r="OZ46">
        <v>0.25780316552929966</v>
      </c>
      <c r="PA46">
        <v>0.11994373104937313</v>
      </c>
      <c r="PB46">
        <v>0.13751600734790029</v>
      </c>
      <c r="PC46">
        <v>0.17044533046235386</v>
      </c>
      <c r="PD46">
        <v>0.20409166224929334</v>
      </c>
      <c r="PE46">
        <v>0.19665365718187508</v>
      </c>
      <c r="PF46">
        <v>0.16950011283562233</v>
      </c>
      <c r="PG46">
        <v>0.16330080982228104</v>
      </c>
      <c r="PH46">
        <v>0.16317084436886203</v>
      </c>
      <c r="PI46">
        <v>0.1671796208950872</v>
      </c>
      <c r="PJ46">
        <v>0.16618150409499072</v>
      </c>
      <c r="PK46">
        <v>0.16907516687176227</v>
      </c>
      <c r="PL46">
        <v>0.17664499027057323</v>
      </c>
      <c r="PM46">
        <v>0.17605985875711752</v>
      </c>
      <c r="PN46">
        <v>0.17766481042394291</v>
      </c>
      <c r="PO46">
        <v>0.17931261375861371</v>
      </c>
      <c r="PP46">
        <v>0.19019050433499204</v>
      </c>
      <c r="PQ46">
        <v>0.20563553233255205</v>
      </c>
      <c r="PR46">
        <v>0.22271384381624912</v>
      </c>
      <c r="PS46">
        <v>0.21080476701034431</v>
      </c>
      <c r="PT46">
        <v>0.21102796217662226</v>
      </c>
      <c r="PU46">
        <v>0.19947126521683139</v>
      </c>
      <c r="PX46" t="s">
        <v>266</v>
      </c>
      <c r="PY46" t="s">
        <v>267</v>
      </c>
      <c r="PZ46" t="s">
        <v>318</v>
      </c>
      <c r="QA46" t="s">
        <v>319</v>
      </c>
      <c r="QB46" t="e">
        <f t="shared" si="30"/>
        <v>#VALUE!</v>
      </c>
      <c r="QC46" t="e">
        <f t="shared" si="31"/>
        <v>#VALUE!</v>
      </c>
      <c r="QD46" t="e">
        <f t="shared" si="32"/>
        <v>#VALUE!</v>
      </c>
      <c r="QE46" t="e">
        <f t="shared" si="33"/>
        <v>#VALUE!</v>
      </c>
      <c r="QF46">
        <f t="shared" si="34"/>
        <v>0.24947926632964609</v>
      </c>
      <c r="QG46">
        <f t="shared" si="35"/>
        <v>0.25780316552929966</v>
      </c>
      <c r="QH46">
        <f t="shared" si="36"/>
        <v>0.11994373104937313</v>
      </c>
      <c r="QI46">
        <f t="shared" si="37"/>
        <v>0.13751600734790029</v>
      </c>
      <c r="QJ46">
        <f t="shared" si="38"/>
        <v>0.17044533046235386</v>
      </c>
      <c r="QK46">
        <f t="shared" si="39"/>
        <v>0.20409166224929334</v>
      </c>
      <c r="QL46">
        <f t="shared" si="40"/>
        <v>0.19665365718187508</v>
      </c>
      <c r="QM46">
        <f t="shared" si="41"/>
        <v>0.16950011283562233</v>
      </c>
      <c r="QN46">
        <f t="shared" si="42"/>
        <v>0.16330080982228104</v>
      </c>
      <c r="QO46">
        <f t="shared" si="43"/>
        <v>0.16317084436886203</v>
      </c>
      <c r="QP46">
        <f t="shared" si="44"/>
        <v>0.1671796208950872</v>
      </c>
      <c r="QQ46">
        <f t="shared" si="45"/>
        <v>0.16618150409499072</v>
      </c>
      <c r="QR46">
        <f t="shared" si="46"/>
        <v>0.16907516687176227</v>
      </c>
      <c r="QS46">
        <f t="shared" si="47"/>
        <v>0.17664499027057323</v>
      </c>
      <c r="QT46">
        <f t="shared" si="48"/>
        <v>0.17605985875711752</v>
      </c>
      <c r="QU46">
        <f t="shared" si="49"/>
        <v>0.17766481042394291</v>
      </c>
      <c r="QV46">
        <f t="shared" si="50"/>
        <v>0.17931261375861371</v>
      </c>
      <c r="QW46">
        <f t="shared" si="51"/>
        <v>0.19019050433499204</v>
      </c>
      <c r="QX46">
        <f t="shared" si="52"/>
        <v>0.20563553233255205</v>
      </c>
      <c r="QY46">
        <f t="shared" si="53"/>
        <v>0.22271384381624912</v>
      </c>
      <c r="QZ46">
        <f t="shared" si="54"/>
        <v>0.21080476701034431</v>
      </c>
      <c r="RA46">
        <f t="shared" si="55"/>
        <v>0.21102796217662226</v>
      </c>
      <c r="RB46">
        <f t="shared" si="56"/>
        <v>0.19947126521683139</v>
      </c>
      <c r="RG46" t="s">
        <v>266</v>
      </c>
      <c r="RH46" t="s">
        <v>267</v>
      </c>
      <c r="RI46" t="s">
        <v>318</v>
      </c>
      <c r="RJ46" t="s">
        <v>319</v>
      </c>
      <c r="RK46" t="s">
        <v>268</v>
      </c>
      <c r="RL46" t="s">
        <v>268</v>
      </c>
      <c r="RM46" t="s">
        <v>268</v>
      </c>
      <c r="RN46" t="s">
        <v>268</v>
      </c>
      <c r="RO46">
        <v>2240.1392135107453</v>
      </c>
      <c r="RP46">
        <v>2355.2602154411043</v>
      </c>
      <c r="RQ46">
        <v>1164.9149213243829</v>
      </c>
      <c r="RR46">
        <v>1285.3624258848406</v>
      </c>
      <c r="RS46">
        <v>1706.2446834122945</v>
      </c>
      <c r="RT46">
        <v>2243.4745289336365</v>
      </c>
      <c r="RU46">
        <v>2222.8131278673777</v>
      </c>
      <c r="RV46">
        <v>1868.030611422731</v>
      </c>
      <c r="RW46">
        <v>1774.822036634202</v>
      </c>
      <c r="RX46">
        <v>1814.512522572378</v>
      </c>
      <c r="RY46">
        <v>1854.1459561010747</v>
      </c>
      <c r="RZ46">
        <v>1815.9200907112056</v>
      </c>
      <c r="SA46">
        <v>1961.203735536064</v>
      </c>
      <c r="SB46">
        <v>2408.8001100553238</v>
      </c>
      <c r="SC46">
        <v>2762.5617013497017</v>
      </c>
      <c r="SD46">
        <v>3037.7545847471961</v>
      </c>
      <c r="SE46">
        <v>3325.6132419016431</v>
      </c>
      <c r="SF46">
        <v>4036.1402372203747</v>
      </c>
      <c r="SG46">
        <v>4793.2929589206424</v>
      </c>
      <c r="SH46">
        <v>4543.8902435591881</v>
      </c>
      <c r="SI46">
        <v>4542.9041044918267</v>
      </c>
      <c r="SJ46">
        <v>5064.0411060049946</v>
      </c>
      <c r="SK46">
        <v>4698.689475983495</v>
      </c>
    </row>
    <row r="47" spans="1:505" x14ac:dyDescent="0.45">
      <c r="B47" s="8"/>
      <c r="GH47" s="8"/>
      <c r="OS47" t="s">
        <v>46</v>
      </c>
      <c r="OT47" t="s">
        <v>320</v>
      </c>
      <c r="OU47">
        <v>0.269794085272899</v>
      </c>
      <c r="OV47">
        <v>0.26485126281122456</v>
      </c>
      <c r="OW47">
        <v>0.25998949916701947</v>
      </c>
      <c r="OX47">
        <v>0.27214202904396734</v>
      </c>
      <c r="OY47">
        <v>0.27180322023857317</v>
      </c>
      <c r="OZ47">
        <v>0.29029963312541585</v>
      </c>
      <c r="PA47">
        <v>0.32042006758916897</v>
      </c>
      <c r="PB47">
        <v>0.36710916566323309</v>
      </c>
      <c r="PC47">
        <v>0.37224283982771655</v>
      </c>
      <c r="PD47">
        <v>0.39372353304398144</v>
      </c>
      <c r="PE47">
        <v>0.42441934539728093</v>
      </c>
      <c r="PF47">
        <v>0.42077808574312331</v>
      </c>
      <c r="PG47">
        <v>0.30027552531810292</v>
      </c>
      <c r="PH47">
        <v>0.31415141210869763</v>
      </c>
      <c r="PI47">
        <v>0.36473399714436255</v>
      </c>
      <c r="PJ47">
        <v>0.35828652944037043</v>
      </c>
      <c r="PK47">
        <v>0.35926804354993591</v>
      </c>
      <c r="PL47">
        <v>0.32733558150954578</v>
      </c>
      <c r="PM47">
        <v>0.31581582812418385</v>
      </c>
      <c r="PN47">
        <v>0.3271579300755697</v>
      </c>
      <c r="PO47">
        <v>0.33553490975576084</v>
      </c>
      <c r="PP47">
        <v>0.34253698931085719</v>
      </c>
      <c r="PQ47">
        <v>0.36524050539644359</v>
      </c>
      <c r="PR47">
        <v>0.35911241871675509</v>
      </c>
      <c r="PS47">
        <v>0.42093895272026566</v>
      </c>
      <c r="PT47">
        <v>0.43360062734361077</v>
      </c>
      <c r="PU47">
        <v>0.45761691595895354</v>
      </c>
      <c r="PX47" t="s">
        <v>266</v>
      </c>
      <c r="PY47" t="s">
        <v>267</v>
      </c>
      <c r="PZ47" t="s">
        <v>46</v>
      </c>
      <c r="QA47" t="s">
        <v>320</v>
      </c>
      <c r="QB47">
        <f t="shared" si="30"/>
        <v>0.269794085272899</v>
      </c>
      <c r="QC47">
        <f t="shared" si="31"/>
        <v>0.26485126281122456</v>
      </c>
      <c r="QD47">
        <f t="shared" si="32"/>
        <v>0.25998949916701947</v>
      </c>
      <c r="QE47">
        <f t="shared" si="33"/>
        <v>0.27214202904396734</v>
      </c>
      <c r="QF47">
        <f t="shared" si="34"/>
        <v>0.27180322023857317</v>
      </c>
      <c r="QG47">
        <f t="shared" si="35"/>
        <v>0.29029963312541585</v>
      </c>
      <c r="QH47">
        <f t="shared" si="36"/>
        <v>0.32042006758916897</v>
      </c>
      <c r="QI47">
        <f t="shared" si="37"/>
        <v>0.36710916566323309</v>
      </c>
      <c r="QJ47">
        <f t="shared" si="38"/>
        <v>0.37224283982771655</v>
      </c>
      <c r="QK47">
        <f t="shared" si="39"/>
        <v>0.39372353304398144</v>
      </c>
      <c r="QL47">
        <f t="shared" si="40"/>
        <v>0.42441934539728093</v>
      </c>
      <c r="QM47">
        <f t="shared" si="41"/>
        <v>0.42077808574312331</v>
      </c>
      <c r="QN47">
        <f t="shared" si="42"/>
        <v>0.30027552531810292</v>
      </c>
      <c r="QO47">
        <f t="shared" si="43"/>
        <v>0.31415141210869763</v>
      </c>
      <c r="QP47">
        <f t="shared" si="44"/>
        <v>0.36473399714436255</v>
      </c>
      <c r="QQ47">
        <f t="shared" si="45"/>
        <v>0.35828652944037043</v>
      </c>
      <c r="QR47">
        <f t="shared" si="46"/>
        <v>0.35926804354993591</v>
      </c>
      <c r="QS47">
        <f t="shared" si="47"/>
        <v>0.32733558150954578</v>
      </c>
      <c r="QT47">
        <f t="shared" si="48"/>
        <v>0.31581582812418385</v>
      </c>
      <c r="QU47">
        <f t="shared" si="49"/>
        <v>0.3271579300755697</v>
      </c>
      <c r="QV47">
        <f t="shared" si="50"/>
        <v>0.33553490975576084</v>
      </c>
      <c r="QW47">
        <f t="shared" si="51"/>
        <v>0.34253698931085719</v>
      </c>
      <c r="QX47">
        <f t="shared" si="52"/>
        <v>0.36524050539644359</v>
      </c>
      <c r="QY47">
        <f t="shared" si="53"/>
        <v>0.35911241871675509</v>
      </c>
      <c r="QZ47">
        <f t="shared" si="54"/>
        <v>0.42093895272026566</v>
      </c>
      <c r="RA47">
        <f t="shared" si="55"/>
        <v>0.43360062734361077</v>
      </c>
      <c r="RB47">
        <f t="shared" si="56"/>
        <v>0.45761691595895354</v>
      </c>
      <c r="RG47" t="s">
        <v>266</v>
      </c>
      <c r="RH47" t="s">
        <v>267</v>
      </c>
      <c r="RI47" t="s">
        <v>46</v>
      </c>
      <c r="RJ47" t="s">
        <v>320</v>
      </c>
      <c r="RK47">
        <v>1728.5435586712633</v>
      </c>
      <c r="RL47">
        <v>1947.4423711617117</v>
      </c>
      <c r="RM47">
        <v>2071.4548796045815</v>
      </c>
      <c r="RN47">
        <v>2215.3645002847866</v>
      </c>
      <c r="RO47">
        <v>2440.5918013659443</v>
      </c>
      <c r="RP47">
        <v>2652.1442242714957</v>
      </c>
      <c r="RQ47">
        <v>3111.9768791646325</v>
      </c>
      <c r="RR47">
        <v>3431.3701862189646</v>
      </c>
      <c r="RS47">
        <v>3726.3406669543115</v>
      </c>
      <c r="RT47">
        <v>4328.0000176929898</v>
      </c>
      <c r="RU47">
        <v>4797.2913709784061</v>
      </c>
      <c r="RV47">
        <v>4637.3204809974668</v>
      </c>
      <c r="RW47">
        <v>3263.5209830035128</v>
      </c>
      <c r="RX47">
        <v>3493.4652294034886</v>
      </c>
      <c r="RY47">
        <v>4045.1704713590116</v>
      </c>
      <c r="RZ47">
        <v>3915.1150459563833</v>
      </c>
      <c r="SA47">
        <v>4167.3643865351378</v>
      </c>
      <c r="SB47">
        <v>4463.6758934259387</v>
      </c>
      <c r="SC47">
        <v>4955.477742711977</v>
      </c>
      <c r="SD47">
        <v>5593.8229954035514</v>
      </c>
      <c r="SE47">
        <v>6222.9829548197531</v>
      </c>
      <c r="SF47">
        <v>7269.1711404201424</v>
      </c>
      <c r="SG47">
        <v>8513.6295414070992</v>
      </c>
      <c r="SH47">
        <v>7326.744434864594</v>
      </c>
      <c r="SI47">
        <v>9071.3569867210299</v>
      </c>
      <c r="SJ47">
        <v>10405.120619133035</v>
      </c>
      <c r="SK47">
        <v>10779.496408723458</v>
      </c>
    </row>
    <row r="48" spans="1:505" x14ac:dyDescent="0.45">
      <c r="OS48" t="s">
        <v>47</v>
      </c>
      <c r="OT48" t="s">
        <v>321</v>
      </c>
      <c r="OU48">
        <v>0.65470888303549524</v>
      </c>
      <c r="OV48">
        <v>0.69137665441163221</v>
      </c>
      <c r="OW48">
        <v>0.72976428294425177</v>
      </c>
      <c r="OX48">
        <v>0.74204665840179385</v>
      </c>
      <c r="OY48">
        <v>0.80094835760793326</v>
      </c>
      <c r="OZ48">
        <v>0.82731743286861137</v>
      </c>
      <c r="PA48">
        <v>0.84638534495842388</v>
      </c>
      <c r="PB48">
        <v>0.78060430203007147</v>
      </c>
      <c r="PC48">
        <v>0.79921182958570325</v>
      </c>
      <c r="PD48">
        <v>0.82914446492460536</v>
      </c>
      <c r="PE48">
        <v>0.83142928071209155</v>
      </c>
      <c r="PF48">
        <v>0.87832673964786523</v>
      </c>
      <c r="PG48">
        <v>0.93699678151435084</v>
      </c>
      <c r="PH48">
        <v>0.95761505540534331</v>
      </c>
      <c r="PI48">
        <v>0.99533980908162722</v>
      </c>
      <c r="PJ48">
        <v>1.0086440718034673</v>
      </c>
      <c r="PK48">
        <v>1.0210647318024033</v>
      </c>
      <c r="PL48">
        <v>1.0039306035141999</v>
      </c>
      <c r="PM48">
        <v>0.96290992609854476</v>
      </c>
      <c r="PN48">
        <v>0.92613928657499511</v>
      </c>
      <c r="PO48">
        <v>0.89890858392269113</v>
      </c>
      <c r="PP48">
        <v>0.9130132100659617</v>
      </c>
      <c r="PQ48">
        <v>0.94075619310490899</v>
      </c>
      <c r="PR48">
        <v>1.0133912185580189</v>
      </c>
      <c r="PS48">
        <v>0.97853873751071763</v>
      </c>
      <c r="PT48">
        <v>0.95102832592681741</v>
      </c>
      <c r="PU48">
        <v>0.93101834302716724</v>
      </c>
      <c r="PX48" t="s">
        <v>266</v>
      </c>
      <c r="PY48" t="s">
        <v>267</v>
      </c>
      <c r="PZ48" t="s">
        <v>47</v>
      </c>
      <c r="QA48" t="s">
        <v>321</v>
      </c>
      <c r="QB48">
        <f t="shared" si="30"/>
        <v>0.65470888303549524</v>
      </c>
      <c r="QC48">
        <f t="shared" si="31"/>
        <v>0.69137665441163221</v>
      </c>
      <c r="QD48">
        <f t="shared" si="32"/>
        <v>0.72976428294425177</v>
      </c>
      <c r="QE48">
        <f t="shared" si="33"/>
        <v>0.74204665840179385</v>
      </c>
      <c r="QF48">
        <f t="shared" si="34"/>
        <v>0.80094835760793326</v>
      </c>
      <c r="QG48">
        <f t="shared" si="35"/>
        <v>0.82731743286861137</v>
      </c>
      <c r="QH48">
        <f t="shared" si="36"/>
        <v>0.84638534495842388</v>
      </c>
      <c r="QI48">
        <f t="shared" si="37"/>
        <v>0.78060430203007147</v>
      </c>
      <c r="QJ48">
        <f t="shared" si="38"/>
        <v>0.79921182958570325</v>
      </c>
      <c r="QK48">
        <f t="shared" si="39"/>
        <v>0.82914446492460536</v>
      </c>
      <c r="QL48">
        <f t="shared" si="40"/>
        <v>0.83142928071209155</v>
      </c>
      <c r="QM48">
        <f t="shared" si="41"/>
        <v>0.87832673964786523</v>
      </c>
      <c r="QN48">
        <f t="shared" si="42"/>
        <v>0.93699678151435084</v>
      </c>
      <c r="QO48">
        <f t="shared" si="43"/>
        <v>0.95761505540534331</v>
      </c>
      <c r="QP48">
        <f t="shared" si="44"/>
        <v>0.99533980908162722</v>
      </c>
      <c r="QQ48">
        <f t="shared" si="45"/>
        <v>1.0086440718034673</v>
      </c>
      <c r="QR48">
        <f t="shared" si="46"/>
        <v>1.0210647318024033</v>
      </c>
      <c r="QS48">
        <f t="shared" si="47"/>
        <v>1.0039306035141999</v>
      </c>
      <c r="QT48">
        <f t="shared" si="48"/>
        <v>0.96290992609854476</v>
      </c>
      <c r="QU48">
        <f t="shared" si="49"/>
        <v>0.92613928657499511</v>
      </c>
      <c r="QV48">
        <f t="shared" si="50"/>
        <v>0.89890858392269113</v>
      </c>
      <c r="QW48">
        <f t="shared" si="51"/>
        <v>0.9130132100659617</v>
      </c>
      <c r="QX48">
        <f t="shared" si="52"/>
        <v>0.94075619310490899</v>
      </c>
      <c r="QY48">
        <f t="shared" si="53"/>
        <v>1.0133912185580189</v>
      </c>
      <c r="QZ48">
        <f t="shared" si="54"/>
        <v>0.97853873751071763</v>
      </c>
      <c r="RA48">
        <f t="shared" si="55"/>
        <v>0.95102832592681741</v>
      </c>
      <c r="RB48">
        <f t="shared" si="56"/>
        <v>0.93101834302716724</v>
      </c>
      <c r="RG48" t="s">
        <v>266</v>
      </c>
      <c r="RH48" t="s">
        <v>267</v>
      </c>
      <c r="RI48" t="s">
        <v>47</v>
      </c>
      <c r="RJ48" t="s">
        <v>321</v>
      </c>
      <c r="RK48">
        <v>4194.6539392483191</v>
      </c>
      <c r="RL48">
        <v>5083.669139206303</v>
      </c>
      <c r="RM48">
        <v>5814.3647713052324</v>
      </c>
      <c r="RN48">
        <v>6040.6098622594463</v>
      </c>
      <c r="RO48">
        <v>7191.9236025961745</v>
      </c>
      <c r="RP48">
        <v>7558.2773825748545</v>
      </c>
      <c r="RQ48">
        <v>8220.245517679401</v>
      </c>
      <c r="RR48">
        <v>7296.3101435538856</v>
      </c>
      <c r="RS48">
        <v>8000.5180045223206</v>
      </c>
      <c r="RT48">
        <v>9114.3580652134242</v>
      </c>
      <c r="RU48">
        <v>9397.8009183472368</v>
      </c>
      <c r="RV48">
        <v>9679.8828569777543</v>
      </c>
      <c r="RW48">
        <v>10183.675989707735</v>
      </c>
      <c r="RX48">
        <v>10648.988896011528</v>
      </c>
      <c r="RY48">
        <v>11039.056507451069</v>
      </c>
      <c r="RZ48">
        <v>11021.786355464112</v>
      </c>
      <c r="SA48">
        <v>11843.939020056343</v>
      </c>
      <c r="SB48">
        <v>13689.989987990983</v>
      </c>
      <c r="SC48">
        <v>15109.054968395925</v>
      </c>
      <c r="SD48">
        <v>15835.346668788297</v>
      </c>
      <c r="SE48">
        <v>16671.567199263762</v>
      </c>
      <c r="SF48">
        <v>19375.569601362982</v>
      </c>
      <c r="SG48">
        <v>21928.700674056243</v>
      </c>
      <c r="SH48">
        <v>20675.582586206434</v>
      </c>
      <c r="SI48">
        <v>21087.794693103646</v>
      </c>
      <c r="SJ48">
        <v>22821.840697289557</v>
      </c>
      <c r="SK48">
        <v>21930.808357655198</v>
      </c>
    </row>
    <row r="49" spans="2:505" x14ac:dyDescent="0.45">
      <c r="OS49" t="s">
        <v>48</v>
      </c>
      <c r="OT49" t="s">
        <v>322</v>
      </c>
      <c r="OU49">
        <v>0.2229679031259694</v>
      </c>
      <c r="OV49">
        <v>0.2479241609701747</v>
      </c>
      <c r="OW49">
        <v>0.25787952416102811</v>
      </c>
      <c r="OX49">
        <v>0.25603648884095759</v>
      </c>
      <c r="OY49">
        <v>0.27910755382700203</v>
      </c>
      <c r="OZ49">
        <v>0.29218051002948742</v>
      </c>
      <c r="PA49">
        <v>0.30613183119748727</v>
      </c>
      <c r="PB49">
        <v>0.31815524926504501</v>
      </c>
      <c r="PC49">
        <v>0.31939741599002275</v>
      </c>
      <c r="PD49">
        <v>0.32745600408893083</v>
      </c>
      <c r="PE49">
        <v>0.34498545195957075</v>
      </c>
      <c r="PF49">
        <v>0.33088553195837728</v>
      </c>
      <c r="PG49">
        <v>0.33061232235093535</v>
      </c>
      <c r="PH49">
        <v>0.32833868477641687</v>
      </c>
      <c r="PI49">
        <v>0.34813113453189654</v>
      </c>
      <c r="PJ49">
        <v>0.34703648972670004</v>
      </c>
      <c r="PK49">
        <v>0.3411767695557591</v>
      </c>
      <c r="PL49">
        <v>0.33904481977745482</v>
      </c>
      <c r="PM49">
        <v>0.33330345505051157</v>
      </c>
      <c r="PN49">
        <v>0.29921483615253247</v>
      </c>
      <c r="PO49">
        <v>0.30711904049854827</v>
      </c>
      <c r="PP49">
        <v>0.30981005388838462</v>
      </c>
      <c r="PQ49">
        <v>0.34449517167539262</v>
      </c>
      <c r="PR49">
        <v>0.35869001557710228</v>
      </c>
      <c r="PS49">
        <v>0.37124215059649501</v>
      </c>
      <c r="PT49">
        <v>0.38325712988031813</v>
      </c>
      <c r="PU49">
        <v>0.39443613756058465</v>
      </c>
      <c r="PX49" t="s">
        <v>266</v>
      </c>
      <c r="PY49" t="s">
        <v>267</v>
      </c>
      <c r="PZ49" t="s">
        <v>48</v>
      </c>
      <c r="QA49" t="s">
        <v>322</v>
      </c>
      <c r="QB49">
        <f t="shared" si="30"/>
        <v>0.2229679031259694</v>
      </c>
      <c r="QC49">
        <f t="shared" si="31"/>
        <v>0.2479241609701747</v>
      </c>
      <c r="QD49">
        <f t="shared" si="32"/>
        <v>0.25787952416102811</v>
      </c>
      <c r="QE49">
        <f t="shared" si="33"/>
        <v>0.25603648884095759</v>
      </c>
      <c r="QF49">
        <f t="shared" si="34"/>
        <v>0.27910755382700203</v>
      </c>
      <c r="QG49">
        <f t="shared" si="35"/>
        <v>0.29218051002948742</v>
      </c>
      <c r="QH49">
        <f t="shared" si="36"/>
        <v>0.30613183119748727</v>
      </c>
      <c r="QI49">
        <f t="shared" si="37"/>
        <v>0.31815524926504501</v>
      </c>
      <c r="QJ49">
        <f t="shared" si="38"/>
        <v>0.31939741599002275</v>
      </c>
      <c r="QK49">
        <f t="shared" si="39"/>
        <v>0.32745600408893083</v>
      </c>
      <c r="QL49">
        <f t="shared" si="40"/>
        <v>0.34498545195957075</v>
      </c>
      <c r="QM49">
        <f t="shared" si="41"/>
        <v>0.33088553195837728</v>
      </c>
      <c r="QN49">
        <f t="shared" si="42"/>
        <v>0.33061232235093535</v>
      </c>
      <c r="QO49">
        <f t="shared" si="43"/>
        <v>0.32833868477641687</v>
      </c>
      <c r="QP49">
        <f t="shared" si="44"/>
        <v>0.34813113453189654</v>
      </c>
      <c r="QQ49">
        <f t="shared" si="45"/>
        <v>0.34703648972670004</v>
      </c>
      <c r="QR49">
        <f t="shared" si="46"/>
        <v>0.3411767695557591</v>
      </c>
      <c r="QS49">
        <f t="shared" si="47"/>
        <v>0.33904481977745482</v>
      </c>
      <c r="QT49">
        <f t="shared" si="48"/>
        <v>0.33330345505051157</v>
      </c>
      <c r="QU49">
        <f t="shared" si="49"/>
        <v>0.29921483615253247</v>
      </c>
      <c r="QV49">
        <f t="shared" si="50"/>
        <v>0.30711904049854827</v>
      </c>
      <c r="QW49">
        <f t="shared" si="51"/>
        <v>0.30981005388838462</v>
      </c>
      <c r="QX49">
        <f t="shared" si="52"/>
        <v>0.34449517167539262</v>
      </c>
      <c r="QY49">
        <f t="shared" si="53"/>
        <v>0.35869001557710228</v>
      </c>
      <c r="QZ49">
        <f t="shared" si="54"/>
        <v>0.37124215059649501</v>
      </c>
      <c r="RA49">
        <f t="shared" si="55"/>
        <v>0.38325712988031813</v>
      </c>
      <c r="RB49">
        <f t="shared" si="56"/>
        <v>0.39443613756058465</v>
      </c>
      <c r="RG49" t="s">
        <v>266</v>
      </c>
      <c r="RH49" t="s">
        <v>267</v>
      </c>
      <c r="RI49" t="s">
        <v>48</v>
      </c>
      <c r="RJ49" t="s">
        <v>322</v>
      </c>
      <c r="RK49">
        <v>1428.5329211312671</v>
      </c>
      <c r="RL49">
        <v>1822.9779642476856</v>
      </c>
      <c r="RM49">
        <v>2054.6437467087999</v>
      </c>
      <c r="RN49">
        <v>2084.2578051925234</v>
      </c>
      <c r="RO49">
        <v>2506.1793122670806</v>
      </c>
      <c r="RP49">
        <v>2669.3277004061142</v>
      </c>
      <c r="RQ49">
        <v>2973.206977424386</v>
      </c>
      <c r="RR49">
        <v>2973.7978209964263</v>
      </c>
      <c r="RS49">
        <v>3197.3310236795746</v>
      </c>
      <c r="RT49">
        <v>3599.5552019296106</v>
      </c>
      <c r="RU49">
        <v>3899.4351924499647</v>
      </c>
      <c r="RV49">
        <v>3646.630625990012</v>
      </c>
      <c r="RW49">
        <v>3593.2340808954723</v>
      </c>
      <c r="RX49">
        <v>3651.2322864797584</v>
      </c>
      <c r="RY49">
        <v>3861.0324142932882</v>
      </c>
      <c r="RZ49">
        <v>3792.1821524998677</v>
      </c>
      <c r="SA49">
        <v>3957.5129057147942</v>
      </c>
      <c r="SB49">
        <v>4623.3476417455513</v>
      </c>
      <c r="SC49">
        <v>5229.876738230947</v>
      </c>
      <c r="SD49">
        <v>5116.0454238395623</v>
      </c>
      <c r="SE49">
        <v>5695.9693270492844</v>
      </c>
      <c r="SF49">
        <v>6574.6543381149295</v>
      </c>
      <c r="SG49">
        <v>8030.0630053730374</v>
      </c>
      <c r="SH49">
        <v>7318.126409724222</v>
      </c>
      <c r="SI49">
        <v>8000.3764318215426</v>
      </c>
      <c r="SJ49">
        <v>9197.0269715206105</v>
      </c>
      <c r="SK49">
        <v>9291.2276186189902</v>
      </c>
    </row>
    <row r="50" spans="2:505" x14ac:dyDescent="0.45">
      <c r="OS50" t="s">
        <v>49</v>
      </c>
      <c r="OT50" t="s">
        <v>323</v>
      </c>
      <c r="OU50">
        <v>0.25595077803922295</v>
      </c>
      <c r="OV50">
        <v>0.23695742125803929</v>
      </c>
      <c r="OW50">
        <v>0.28003710385953418</v>
      </c>
      <c r="OX50">
        <v>0.32726235367432649</v>
      </c>
      <c r="OY50">
        <v>0.34276154701881634</v>
      </c>
      <c r="OZ50">
        <v>0.39530311463647644</v>
      </c>
      <c r="PA50">
        <v>0.42147020335030089</v>
      </c>
      <c r="PB50">
        <v>0.59510800615087012</v>
      </c>
      <c r="PC50">
        <v>0.57040605245475007</v>
      </c>
      <c r="PD50">
        <v>0.33255424989685856</v>
      </c>
      <c r="PE50">
        <v>0.36743157280140237</v>
      </c>
      <c r="PF50">
        <v>0.44822642461382561</v>
      </c>
      <c r="PG50">
        <v>0.46740662407099276</v>
      </c>
      <c r="PH50">
        <v>0.51952012445313056</v>
      </c>
      <c r="PI50">
        <v>0.60599213544784125</v>
      </c>
      <c r="PJ50">
        <v>0.64346725466969057</v>
      </c>
      <c r="PK50">
        <v>0.61261458025134896</v>
      </c>
      <c r="PL50">
        <v>0.49514560812147118</v>
      </c>
      <c r="PM50">
        <v>0.45880076714610568</v>
      </c>
      <c r="PN50">
        <v>0.46711246444949772</v>
      </c>
      <c r="PO50">
        <v>0.47275452207377788</v>
      </c>
      <c r="PP50">
        <v>0.43966321453399437</v>
      </c>
      <c r="PQ50">
        <v>0.41566696743896225</v>
      </c>
      <c r="PR50">
        <v>0.37976584604799024</v>
      </c>
      <c r="PS50">
        <v>0.4157522213634921</v>
      </c>
      <c r="PT50">
        <v>0.40982067228420527</v>
      </c>
      <c r="PU50">
        <v>0.41690647300016426</v>
      </c>
      <c r="PX50" t="s">
        <v>266</v>
      </c>
      <c r="PY50" t="s">
        <v>267</v>
      </c>
      <c r="PZ50" t="s">
        <v>49</v>
      </c>
      <c r="QA50" t="s">
        <v>323</v>
      </c>
      <c r="QB50">
        <f t="shared" si="30"/>
        <v>0.25595077803922295</v>
      </c>
      <c r="QC50">
        <f t="shared" si="31"/>
        <v>0.23695742125803929</v>
      </c>
      <c r="QD50">
        <f t="shared" si="32"/>
        <v>0.28003710385953418</v>
      </c>
      <c r="QE50">
        <f t="shared" si="33"/>
        <v>0.32726235367432649</v>
      </c>
      <c r="QF50">
        <f t="shared" si="34"/>
        <v>0.34276154701881634</v>
      </c>
      <c r="QG50">
        <f t="shared" si="35"/>
        <v>0.39530311463647644</v>
      </c>
      <c r="QH50">
        <f t="shared" si="36"/>
        <v>0.42147020335030089</v>
      </c>
      <c r="QI50">
        <f t="shared" si="37"/>
        <v>0.59510800615087012</v>
      </c>
      <c r="QJ50">
        <f t="shared" si="38"/>
        <v>0.57040605245475007</v>
      </c>
      <c r="QK50">
        <f t="shared" si="39"/>
        <v>0.33255424989685856</v>
      </c>
      <c r="QL50">
        <f t="shared" si="40"/>
        <v>0.36743157280140237</v>
      </c>
      <c r="QM50">
        <f t="shared" si="41"/>
        <v>0.44822642461382561</v>
      </c>
      <c r="QN50">
        <f t="shared" si="42"/>
        <v>0.46740662407099276</v>
      </c>
      <c r="QO50">
        <f t="shared" si="43"/>
        <v>0.51952012445313056</v>
      </c>
      <c r="QP50">
        <f t="shared" si="44"/>
        <v>0.60599213544784125</v>
      </c>
      <c r="QQ50">
        <f t="shared" si="45"/>
        <v>0.64346725466969057</v>
      </c>
      <c r="QR50">
        <f t="shared" si="46"/>
        <v>0.61261458025134896</v>
      </c>
      <c r="QS50">
        <f t="shared" si="47"/>
        <v>0.49514560812147118</v>
      </c>
      <c r="QT50">
        <f t="shared" si="48"/>
        <v>0.45880076714610568</v>
      </c>
      <c r="QU50">
        <f t="shared" si="49"/>
        <v>0.46711246444949772</v>
      </c>
      <c r="QV50">
        <f t="shared" si="50"/>
        <v>0.47275452207377788</v>
      </c>
      <c r="QW50">
        <f t="shared" si="51"/>
        <v>0.43966321453399437</v>
      </c>
      <c r="QX50">
        <f t="shared" si="52"/>
        <v>0.41566696743896225</v>
      </c>
      <c r="QY50">
        <f t="shared" si="53"/>
        <v>0.37976584604799024</v>
      </c>
      <c r="QZ50">
        <f t="shared" si="54"/>
        <v>0.4157522213634921</v>
      </c>
      <c r="RA50">
        <f t="shared" si="55"/>
        <v>0.40982067228420527</v>
      </c>
      <c r="RB50">
        <f t="shared" si="56"/>
        <v>0.41690647300016426</v>
      </c>
      <c r="RG50" t="s">
        <v>266</v>
      </c>
      <c r="RH50" t="s">
        <v>267</v>
      </c>
      <c r="RI50" t="s">
        <v>49</v>
      </c>
      <c r="RJ50" t="s">
        <v>323</v>
      </c>
      <c r="RK50">
        <v>1639.8508820869195</v>
      </c>
      <c r="RL50">
        <v>1742.3398983301493</v>
      </c>
      <c r="RM50">
        <v>2231.1832867046528</v>
      </c>
      <c r="RN50">
        <v>2664.0699459641914</v>
      </c>
      <c r="RO50">
        <v>3077.7450713915878</v>
      </c>
      <c r="RP50">
        <v>3611.4440140085594</v>
      </c>
      <c r="RQ50">
        <v>4093.3938312647933</v>
      </c>
      <c r="RR50">
        <v>5562.475854279176</v>
      </c>
      <c r="RS50">
        <v>5710.0554866891653</v>
      </c>
      <c r="RT50">
        <v>3655.5975923255378</v>
      </c>
      <c r="RU50">
        <v>4153.1479013408898</v>
      </c>
      <c r="RV50">
        <v>4939.8237441834981</v>
      </c>
      <c r="RW50">
        <v>5079.9722143007348</v>
      </c>
      <c r="RX50">
        <v>5777.2316812773497</v>
      </c>
      <c r="RY50">
        <v>6720.9021132712005</v>
      </c>
      <c r="RZ50">
        <v>7031.3788639291597</v>
      </c>
      <c r="SA50">
        <v>7106.0820193900581</v>
      </c>
      <c r="SB50">
        <v>6751.9989868351195</v>
      </c>
      <c r="SC50">
        <v>7199.0596653619923</v>
      </c>
      <c r="SD50">
        <v>7986.7984385206992</v>
      </c>
      <c r="SE50">
        <v>8767.9202584927698</v>
      </c>
      <c r="SF50">
        <v>9330.3416866738953</v>
      </c>
      <c r="SG50">
        <v>9689.0528873140429</v>
      </c>
      <c r="SH50">
        <v>7748.1233008496238</v>
      </c>
      <c r="SI50">
        <v>8959.5814158752964</v>
      </c>
      <c r="SJ50">
        <v>9834.4726885095479</v>
      </c>
      <c r="SK50">
        <v>9820.5325715755062</v>
      </c>
    </row>
    <row r="51" spans="2:505" x14ac:dyDescent="0.45">
      <c r="OS51" t="s">
        <v>50</v>
      </c>
      <c r="OT51" t="s">
        <v>324</v>
      </c>
      <c r="OU51" t="e">
        <v>#VALUE!</v>
      </c>
      <c r="OV51" t="e">
        <v>#VALUE!</v>
      </c>
      <c r="OW51" t="e">
        <v>#VALUE!</v>
      </c>
      <c r="OX51" t="e">
        <v>#VALUE!</v>
      </c>
      <c r="OY51" t="e">
        <v>#VALUE!</v>
      </c>
      <c r="OZ51" t="e">
        <v>#VALUE!</v>
      </c>
      <c r="PA51" t="e">
        <v>#VALUE!</v>
      </c>
      <c r="PB51" t="e">
        <v>#VALUE!</v>
      </c>
      <c r="PC51" t="e">
        <v>#VALUE!</v>
      </c>
      <c r="PD51" t="e">
        <v>#VALUE!</v>
      </c>
      <c r="PE51" t="e">
        <v>#VALUE!</v>
      </c>
      <c r="PF51" t="e">
        <v>#VALUE!</v>
      </c>
      <c r="PG51" t="e">
        <v>#VALUE!</v>
      </c>
      <c r="PH51" t="e">
        <v>#VALUE!</v>
      </c>
      <c r="PI51">
        <v>0.14670280578147912</v>
      </c>
      <c r="PJ51">
        <v>0.17475302785777908</v>
      </c>
      <c r="PK51">
        <v>0.18157901016717101</v>
      </c>
      <c r="PL51">
        <v>0.20453413240766155</v>
      </c>
      <c r="PM51">
        <v>0.21542232065218003</v>
      </c>
      <c r="PN51">
        <v>0.21491212627102521</v>
      </c>
      <c r="PO51">
        <v>0.23635757899128143</v>
      </c>
      <c r="PP51">
        <v>0.28071188739264707</v>
      </c>
      <c r="PQ51">
        <v>0.31427766808901547</v>
      </c>
      <c r="PR51">
        <v>0.32829908690621185</v>
      </c>
      <c r="PS51">
        <v>0.31007846306141207</v>
      </c>
      <c r="PT51">
        <v>0.30498553867972128</v>
      </c>
      <c r="PU51">
        <v>0.27962290782576038</v>
      </c>
      <c r="PX51" t="s">
        <v>266</v>
      </c>
      <c r="PY51" t="s">
        <v>267</v>
      </c>
      <c r="PZ51" t="s">
        <v>50</v>
      </c>
      <c r="QA51" t="s">
        <v>324</v>
      </c>
      <c r="QB51" t="e">
        <f t="shared" si="30"/>
        <v>#VALUE!</v>
      </c>
      <c r="QC51" t="e">
        <f t="shared" si="31"/>
        <v>#VALUE!</v>
      </c>
      <c r="QD51" t="e">
        <f t="shared" si="32"/>
        <v>#VALUE!</v>
      </c>
      <c r="QE51" t="e">
        <f t="shared" si="33"/>
        <v>#VALUE!</v>
      </c>
      <c r="QF51" t="e">
        <f t="shared" si="34"/>
        <v>#VALUE!</v>
      </c>
      <c r="QG51" t="e">
        <f t="shared" si="35"/>
        <v>#VALUE!</v>
      </c>
      <c r="QH51" t="e">
        <f t="shared" si="36"/>
        <v>#VALUE!</v>
      </c>
      <c r="QI51" t="e">
        <f t="shared" si="37"/>
        <v>#VALUE!</v>
      </c>
      <c r="QJ51" t="e">
        <f t="shared" si="38"/>
        <v>#VALUE!</v>
      </c>
      <c r="QK51" t="e">
        <f t="shared" si="39"/>
        <v>#VALUE!</v>
      </c>
      <c r="QL51" t="e">
        <f t="shared" si="40"/>
        <v>#VALUE!</v>
      </c>
      <c r="QM51" t="e">
        <f t="shared" si="41"/>
        <v>#VALUE!</v>
      </c>
      <c r="QN51" t="e">
        <f t="shared" si="42"/>
        <v>#VALUE!</v>
      </c>
      <c r="QO51" t="e">
        <f t="shared" si="43"/>
        <v>#VALUE!</v>
      </c>
      <c r="QP51">
        <f t="shared" si="44"/>
        <v>0.14670280578147912</v>
      </c>
      <c r="QQ51">
        <f t="shared" si="45"/>
        <v>0.17475302785777908</v>
      </c>
      <c r="QR51">
        <f t="shared" si="46"/>
        <v>0.18157901016717101</v>
      </c>
      <c r="QS51">
        <f t="shared" si="47"/>
        <v>0.20453413240766155</v>
      </c>
      <c r="QT51">
        <f t="shared" si="48"/>
        <v>0.21542232065218003</v>
      </c>
      <c r="QU51">
        <f t="shared" si="49"/>
        <v>0.21491212627102521</v>
      </c>
      <c r="QV51">
        <f t="shared" si="50"/>
        <v>0.23635757899128143</v>
      </c>
      <c r="QW51">
        <f t="shared" si="51"/>
        <v>0.28071188739264707</v>
      </c>
      <c r="QX51">
        <f t="shared" si="52"/>
        <v>0.31427766808901547</v>
      </c>
      <c r="QY51">
        <f t="shared" si="53"/>
        <v>0.32829908690621185</v>
      </c>
      <c r="QZ51">
        <f t="shared" si="54"/>
        <v>0.31007846306141207</v>
      </c>
      <c r="RA51">
        <f t="shared" si="55"/>
        <v>0.30498553867972128</v>
      </c>
      <c r="RB51">
        <f t="shared" si="56"/>
        <v>0.27962290782576038</v>
      </c>
      <c r="RG51" t="s">
        <v>266</v>
      </c>
      <c r="RH51" t="s">
        <v>267</v>
      </c>
      <c r="RI51" t="s">
        <v>50</v>
      </c>
      <c r="RJ51" t="s">
        <v>324</v>
      </c>
      <c r="RK51" t="s">
        <v>268</v>
      </c>
      <c r="RL51" t="s">
        <v>268</v>
      </c>
      <c r="RM51" t="s">
        <v>268</v>
      </c>
      <c r="RN51" t="s">
        <v>268</v>
      </c>
      <c r="RO51" t="s">
        <v>268</v>
      </c>
      <c r="RP51" t="s">
        <v>268</v>
      </c>
      <c r="RQ51" t="s">
        <v>268</v>
      </c>
      <c r="RR51" t="s">
        <v>268</v>
      </c>
      <c r="RS51" t="s">
        <v>268</v>
      </c>
      <c r="RT51" t="s">
        <v>268</v>
      </c>
      <c r="RU51" t="s">
        <v>268</v>
      </c>
      <c r="RV51" t="s">
        <v>268</v>
      </c>
      <c r="RW51" t="s">
        <v>268</v>
      </c>
      <c r="RX51" t="s">
        <v>268</v>
      </c>
      <c r="RY51">
        <v>1627.0428933387072</v>
      </c>
      <c r="RZ51">
        <v>1909.5839571783106</v>
      </c>
      <c r="SA51">
        <v>2106.2432740634026</v>
      </c>
      <c r="SB51">
        <v>2789.107349713046</v>
      </c>
      <c r="SC51">
        <v>3380.1995346967688</v>
      </c>
      <c r="SD51">
        <v>3674.6179242796979</v>
      </c>
      <c r="SE51">
        <v>4383.5950970820095</v>
      </c>
      <c r="SF51">
        <v>5957.1456931201001</v>
      </c>
      <c r="SG51">
        <v>7325.703474051842</v>
      </c>
      <c r="SH51">
        <v>6698.0794386239595</v>
      </c>
      <c r="SI51">
        <v>6682.2811577457469</v>
      </c>
      <c r="SJ51">
        <v>7318.7424485411657</v>
      </c>
      <c r="SK51">
        <v>6586.719208987799</v>
      </c>
    </row>
    <row r="52" spans="2:505" x14ac:dyDescent="0.45">
      <c r="OS52" t="s">
        <v>51</v>
      </c>
      <c r="OT52" t="s">
        <v>325</v>
      </c>
      <c r="OU52">
        <v>0.1308641701520859</v>
      </c>
      <c r="OV52">
        <v>0.12493310093058677</v>
      </c>
      <c r="OW52">
        <v>0.13351322970214188</v>
      </c>
      <c r="OX52">
        <v>0.13123633946620672</v>
      </c>
      <c r="OY52">
        <v>0.13392724142330234</v>
      </c>
      <c r="OZ52">
        <v>0.13825261635671351</v>
      </c>
      <c r="PA52">
        <v>0.13338126319509544</v>
      </c>
      <c r="PB52">
        <v>0.12791216842612416</v>
      </c>
      <c r="PC52">
        <v>0.13214815242412037</v>
      </c>
      <c r="PD52">
        <v>0.12991295296416905</v>
      </c>
      <c r="PE52">
        <v>0.13772985802908275</v>
      </c>
      <c r="PF52">
        <v>0.12641744148483286</v>
      </c>
      <c r="PG52">
        <v>0.13516516097808229</v>
      </c>
      <c r="PH52">
        <v>0.12994128241958314</v>
      </c>
      <c r="PI52">
        <v>0.12013465108370522</v>
      </c>
      <c r="PJ52">
        <v>0.1223332148763059</v>
      </c>
      <c r="PK52">
        <v>0.12187985680889749</v>
      </c>
      <c r="PL52">
        <v>0.12627783227476397</v>
      </c>
      <c r="PM52">
        <v>0.12419907713835306</v>
      </c>
      <c r="PN52">
        <v>0.11777564306024743</v>
      </c>
      <c r="PO52">
        <v>0.11816159046352766</v>
      </c>
      <c r="PP52">
        <v>0.11753862161756877</v>
      </c>
      <c r="PQ52">
        <v>0.12376622365737795</v>
      </c>
      <c r="PR52">
        <v>0.1402559607531218</v>
      </c>
      <c r="PS52">
        <v>0.1315158435870864</v>
      </c>
      <c r="PT52">
        <v>0.1266789247011198</v>
      </c>
      <c r="PU52">
        <v>0.12331385333649705</v>
      </c>
      <c r="PX52" t="s">
        <v>266</v>
      </c>
      <c r="PY52" t="s">
        <v>267</v>
      </c>
      <c r="PZ52" t="s">
        <v>51</v>
      </c>
      <c r="QA52" t="s">
        <v>325</v>
      </c>
      <c r="QB52">
        <f t="shared" si="30"/>
        <v>0.1308641701520859</v>
      </c>
      <c r="QC52">
        <f t="shared" si="31"/>
        <v>0.12493310093058677</v>
      </c>
      <c r="QD52">
        <f t="shared" si="32"/>
        <v>0.13351322970214188</v>
      </c>
      <c r="QE52">
        <f t="shared" si="33"/>
        <v>0.13123633946620672</v>
      </c>
      <c r="QF52">
        <f t="shared" si="34"/>
        <v>0.13392724142330234</v>
      </c>
      <c r="QG52">
        <f t="shared" si="35"/>
        <v>0.13825261635671351</v>
      </c>
      <c r="QH52">
        <f t="shared" si="36"/>
        <v>0.13338126319509544</v>
      </c>
      <c r="QI52">
        <f t="shared" si="37"/>
        <v>0.12791216842612416</v>
      </c>
      <c r="QJ52">
        <f t="shared" si="38"/>
        <v>0.13214815242412037</v>
      </c>
      <c r="QK52">
        <f t="shared" si="39"/>
        <v>0.12991295296416905</v>
      </c>
      <c r="QL52">
        <f t="shared" si="40"/>
        <v>0.13772985802908275</v>
      </c>
      <c r="QM52">
        <f t="shared" si="41"/>
        <v>0.12641744148483286</v>
      </c>
      <c r="QN52">
        <f t="shared" si="42"/>
        <v>0.13516516097808229</v>
      </c>
      <c r="QO52">
        <f t="shared" si="43"/>
        <v>0.12994128241958314</v>
      </c>
      <c r="QP52">
        <f t="shared" si="44"/>
        <v>0.12013465108370522</v>
      </c>
      <c r="QQ52">
        <f t="shared" si="45"/>
        <v>0.1223332148763059</v>
      </c>
      <c r="QR52">
        <f t="shared" si="46"/>
        <v>0.12187985680889749</v>
      </c>
      <c r="QS52">
        <f t="shared" si="47"/>
        <v>0.12627783227476397</v>
      </c>
      <c r="QT52">
        <f t="shared" si="48"/>
        <v>0.12419907713835306</v>
      </c>
      <c r="QU52">
        <f t="shared" si="49"/>
        <v>0.11777564306024743</v>
      </c>
      <c r="QV52">
        <f t="shared" si="50"/>
        <v>0.11816159046352766</v>
      </c>
      <c r="QW52">
        <f t="shared" si="51"/>
        <v>0.11753862161756877</v>
      </c>
      <c r="QX52">
        <f t="shared" si="52"/>
        <v>0.12376622365737795</v>
      </c>
      <c r="QY52">
        <f t="shared" si="53"/>
        <v>0.1402559607531218</v>
      </c>
      <c r="QZ52">
        <f t="shared" si="54"/>
        <v>0.1315158435870864</v>
      </c>
      <c r="RA52">
        <f t="shared" si="55"/>
        <v>0.1266789247011198</v>
      </c>
      <c r="RB52">
        <f t="shared" si="56"/>
        <v>0.12331385333649705</v>
      </c>
      <c r="RG52" t="s">
        <v>266</v>
      </c>
      <c r="RH52" t="s">
        <v>267</v>
      </c>
      <c r="RI52" t="s">
        <v>51</v>
      </c>
      <c r="RJ52" t="s">
        <v>325</v>
      </c>
      <c r="RK52">
        <v>838.43357110086595</v>
      </c>
      <c r="RL52">
        <v>918.62886259395304</v>
      </c>
      <c r="RM52">
        <v>1063.760775125</v>
      </c>
      <c r="RN52">
        <v>1068.32571441505</v>
      </c>
      <c r="RO52">
        <v>1202.56753069507</v>
      </c>
      <c r="RP52">
        <v>1263.0600804186099</v>
      </c>
      <c r="RQ52">
        <v>1295.4226316096699</v>
      </c>
      <c r="RR52">
        <v>1195.59532216817</v>
      </c>
      <c r="RS52">
        <v>1322.8704000560101</v>
      </c>
      <c r="RT52">
        <v>1428.06618232968</v>
      </c>
      <c r="RU52">
        <v>1556.78638736535</v>
      </c>
      <c r="RV52">
        <v>1393.2241492984999</v>
      </c>
      <c r="RW52">
        <v>1469.03194509681</v>
      </c>
      <c r="RX52">
        <v>1444.9890546404599</v>
      </c>
      <c r="RY52">
        <v>1332.3823579804</v>
      </c>
      <c r="RZ52">
        <v>1336.77537620669</v>
      </c>
      <c r="SA52">
        <v>1413.7571760701401</v>
      </c>
      <c r="SB52">
        <v>1721.97386302934</v>
      </c>
      <c r="SC52">
        <v>1948.81227479981</v>
      </c>
      <c r="SD52">
        <v>2013.7555592697199</v>
      </c>
      <c r="SE52">
        <v>2191.4785674735599</v>
      </c>
      <c r="SF52">
        <v>2494.35355249125</v>
      </c>
      <c r="SG52">
        <v>2884.94776014542</v>
      </c>
      <c r="SH52">
        <v>2861.5540046668302</v>
      </c>
      <c r="SI52">
        <v>2834.2047198968799</v>
      </c>
      <c r="SJ52">
        <v>3039.9160155565801</v>
      </c>
      <c r="SK52">
        <v>2904.7467277320902</v>
      </c>
    </row>
    <row r="53" spans="2:505" x14ac:dyDescent="0.45">
      <c r="B53" s="7"/>
      <c r="GH53" s="7"/>
      <c r="OS53" t="s">
        <v>52</v>
      </c>
      <c r="OT53" t="s">
        <v>326</v>
      </c>
      <c r="OU53">
        <v>0.23757040253525474</v>
      </c>
      <c r="OV53">
        <v>0.25218565741877852</v>
      </c>
      <c r="OW53">
        <v>0.24149014844786326</v>
      </c>
      <c r="OX53">
        <v>0.23010178990533947</v>
      </c>
      <c r="OY53">
        <v>0.22076710419783385</v>
      </c>
      <c r="OZ53">
        <v>0.22498541373031797</v>
      </c>
      <c r="PA53">
        <v>0.23455566949401646</v>
      </c>
      <c r="PB53">
        <v>0.220728316076686</v>
      </c>
      <c r="PC53">
        <v>0.22610239610391092</v>
      </c>
      <c r="PD53">
        <v>0.21666124106168852</v>
      </c>
      <c r="PE53">
        <v>0.20454087161823778</v>
      </c>
      <c r="PF53">
        <v>0.21163426190688328</v>
      </c>
      <c r="PG53">
        <v>0.19445719597466454</v>
      </c>
      <c r="PH53">
        <v>0.18482960806657328</v>
      </c>
      <c r="PI53">
        <v>0.1855597356132245</v>
      </c>
      <c r="PJ53">
        <v>0.16786297578618639</v>
      </c>
      <c r="PK53">
        <v>0.14768165213733317</v>
      </c>
      <c r="PL53">
        <v>0.18204000363406089</v>
      </c>
      <c r="PM53">
        <v>0.20956278676052859</v>
      </c>
      <c r="PN53">
        <v>0.20897750549344773</v>
      </c>
      <c r="PO53">
        <v>0.20926962204653429</v>
      </c>
      <c r="PP53">
        <v>0.19803020547418898</v>
      </c>
      <c r="PQ53">
        <v>0.17284963502730252</v>
      </c>
      <c r="PR53">
        <v>0.20357918649661727</v>
      </c>
      <c r="PS53">
        <v>0.240905472957334</v>
      </c>
      <c r="PT53">
        <v>0.2334028405859796</v>
      </c>
      <c r="PU53">
        <v>0.24407678908831063</v>
      </c>
      <c r="PX53" t="s">
        <v>266</v>
      </c>
      <c r="PY53" t="s">
        <v>267</v>
      </c>
      <c r="PZ53" t="s">
        <v>52</v>
      </c>
      <c r="QA53" t="s">
        <v>326</v>
      </c>
      <c r="QB53">
        <f t="shared" si="30"/>
        <v>0.23757040253525474</v>
      </c>
      <c r="QC53">
        <f t="shared" si="31"/>
        <v>0.25218565741877852</v>
      </c>
      <c r="QD53">
        <f t="shared" si="32"/>
        <v>0.24149014844786326</v>
      </c>
      <c r="QE53">
        <f t="shared" si="33"/>
        <v>0.23010178990533947</v>
      </c>
      <c r="QF53">
        <f t="shared" si="34"/>
        <v>0.22076710419783385</v>
      </c>
      <c r="QG53">
        <f t="shared" si="35"/>
        <v>0.22498541373031797</v>
      </c>
      <c r="QH53">
        <f t="shared" si="36"/>
        <v>0.23455566949401646</v>
      </c>
      <c r="QI53">
        <f t="shared" si="37"/>
        <v>0.220728316076686</v>
      </c>
      <c r="QJ53">
        <f t="shared" si="38"/>
        <v>0.22610239610391092</v>
      </c>
      <c r="QK53">
        <f t="shared" si="39"/>
        <v>0.21666124106168852</v>
      </c>
      <c r="QL53">
        <f t="shared" si="40"/>
        <v>0.20454087161823778</v>
      </c>
      <c r="QM53">
        <f t="shared" si="41"/>
        <v>0.21163426190688328</v>
      </c>
      <c r="QN53">
        <f t="shared" si="42"/>
        <v>0.19445719597466454</v>
      </c>
      <c r="QO53">
        <f t="shared" si="43"/>
        <v>0.18482960806657328</v>
      </c>
      <c r="QP53">
        <f t="shared" si="44"/>
        <v>0.1855597356132245</v>
      </c>
      <c r="QQ53">
        <f t="shared" si="45"/>
        <v>0.16786297578618639</v>
      </c>
      <c r="QR53">
        <f t="shared" si="46"/>
        <v>0.14768165213733317</v>
      </c>
      <c r="QS53">
        <f t="shared" si="47"/>
        <v>0.18204000363406089</v>
      </c>
      <c r="QT53">
        <f t="shared" si="48"/>
        <v>0.20956278676052859</v>
      </c>
      <c r="QU53">
        <f t="shared" si="49"/>
        <v>0.20897750549344773</v>
      </c>
      <c r="QV53">
        <f t="shared" si="50"/>
        <v>0.20926962204653429</v>
      </c>
      <c r="QW53">
        <f t="shared" si="51"/>
        <v>0.19803020547418898</v>
      </c>
      <c r="QX53">
        <f t="shared" si="52"/>
        <v>0.17284963502730252</v>
      </c>
      <c r="QY53">
        <f t="shared" si="53"/>
        <v>0.20357918649661727</v>
      </c>
      <c r="QZ53">
        <f t="shared" si="54"/>
        <v>0.240905472957334</v>
      </c>
      <c r="RA53">
        <f t="shared" si="55"/>
        <v>0.2334028405859796</v>
      </c>
      <c r="RB53">
        <f t="shared" si="56"/>
        <v>0.24407678908831063</v>
      </c>
      <c r="RG53" t="s">
        <v>266</v>
      </c>
      <c r="RH53" t="s">
        <v>267</v>
      </c>
      <c r="RI53" t="s">
        <v>52</v>
      </c>
      <c r="RJ53" t="s">
        <v>326</v>
      </c>
      <c r="RK53">
        <v>1522.0896655976612</v>
      </c>
      <c r="RL53">
        <v>1854.3126033975145</v>
      </c>
      <c r="RM53">
        <v>1924.0621178219405</v>
      </c>
      <c r="RN53">
        <v>1873.1371210799655</v>
      </c>
      <c r="RO53">
        <v>1982.3252426649135</v>
      </c>
      <c r="RP53">
        <v>2055.4409909033911</v>
      </c>
      <c r="RQ53">
        <v>2278.0465213503812</v>
      </c>
      <c r="RR53">
        <v>2063.1480602547977</v>
      </c>
      <c r="RS53">
        <v>2263.4002950540612</v>
      </c>
      <c r="RT53">
        <v>2381.6454350561385</v>
      </c>
      <c r="RU53">
        <v>2311.9637902180802</v>
      </c>
      <c r="RV53">
        <v>2332.3835781236639</v>
      </c>
      <c r="RW53">
        <v>2113.4427745553076</v>
      </c>
      <c r="RX53">
        <v>2055.364974522015</v>
      </c>
      <c r="RY53">
        <v>2057.9950568158952</v>
      </c>
      <c r="RZ53">
        <v>1834.2940863169922</v>
      </c>
      <c r="SA53">
        <v>1713.0475941600146</v>
      </c>
      <c r="SB53">
        <v>2482.3686203414823</v>
      </c>
      <c r="SC53">
        <v>3288.2573734846096</v>
      </c>
      <c r="SD53">
        <v>3573.1463867658604</v>
      </c>
      <c r="SE53">
        <v>3881.2095346654041</v>
      </c>
      <c r="SF53">
        <v>4202.510968116394</v>
      </c>
      <c r="SG53">
        <v>4029.0650605484766</v>
      </c>
      <c r="SH53">
        <v>4153.4978852814584</v>
      </c>
      <c r="SI53">
        <v>5191.5830814144447</v>
      </c>
      <c r="SJ53">
        <v>5600.9713916323344</v>
      </c>
      <c r="SK53">
        <v>5749.4047524812004</v>
      </c>
    </row>
    <row r="54" spans="2:505" x14ac:dyDescent="0.45">
      <c r="B54" s="7"/>
      <c r="GH54" s="7"/>
      <c r="OS54" t="s">
        <v>53</v>
      </c>
      <c r="OT54" t="s">
        <v>327</v>
      </c>
      <c r="OU54">
        <v>2.1239489455487468</v>
      </c>
      <c r="OV54">
        <v>2.2434886344043079</v>
      </c>
      <c r="OW54">
        <v>2.1986979140495317</v>
      </c>
      <c r="OX54">
        <v>2.1099078639595072</v>
      </c>
      <c r="OY54">
        <v>2.3408527558903787</v>
      </c>
      <c r="OZ54">
        <v>2.3484163377735645</v>
      </c>
      <c r="PA54">
        <v>2.4298308415268886</v>
      </c>
      <c r="PB54">
        <v>2.4422054801444606</v>
      </c>
      <c r="PC54">
        <v>2.4306208216711864</v>
      </c>
      <c r="PD54">
        <v>2.6276782376269496</v>
      </c>
      <c r="PE54">
        <v>2.5389887964593352</v>
      </c>
      <c r="PF54">
        <v>2.3959180341129125</v>
      </c>
      <c r="PG54">
        <v>2.5333583839886344</v>
      </c>
      <c r="PH54">
        <v>2.5135721185859077</v>
      </c>
      <c r="PI54">
        <v>2.3371862005044854</v>
      </c>
      <c r="PJ54">
        <v>2.4328104249689066</v>
      </c>
      <c r="PK54">
        <v>2.4843383896861919</v>
      </c>
      <c r="PL54">
        <v>2.5846402277496163</v>
      </c>
      <c r="PM54">
        <v>2.5463354037545951</v>
      </c>
      <c r="PN54">
        <v>2.4316639343273012</v>
      </c>
      <c r="PO54">
        <v>2.3968986129907299</v>
      </c>
      <c r="PP54">
        <v>2.4145869784496226</v>
      </c>
      <c r="PQ54">
        <v>2.4422851688616527</v>
      </c>
      <c r="PR54">
        <v>2.5438387853399358</v>
      </c>
      <c r="PS54">
        <v>2.3358503363739009</v>
      </c>
      <c r="PT54">
        <v>2.2311360838767156</v>
      </c>
      <c r="PU54">
        <v>2.1003265216792397</v>
      </c>
      <c r="PX54" t="s">
        <v>266</v>
      </c>
      <c r="PY54" t="s">
        <v>267</v>
      </c>
      <c r="PZ54" t="s">
        <v>53</v>
      </c>
      <c r="QA54" t="s">
        <v>327</v>
      </c>
      <c r="QB54">
        <f t="shared" si="30"/>
        <v>2.1239489455487468</v>
      </c>
      <c r="QC54">
        <f t="shared" si="31"/>
        <v>2.2434886344043079</v>
      </c>
      <c r="QD54">
        <f t="shared" si="32"/>
        <v>2.1986979140495317</v>
      </c>
      <c r="QE54">
        <f t="shared" si="33"/>
        <v>2.1099078639595072</v>
      </c>
      <c r="QF54">
        <f t="shared" si="34"/>
        <v>2.3408527558903787</v>
      </c>
      <c r="QG54">
        <f t="shared" si="35"/>
        <v>2.3484163377735645</v>
      </c>
      <c r="QH54">
        <f t="shared" si="36"/>
        <v>2.4298308415268886</v>
      </c>
      <c r="QI54">
        <f t="shared" si="37"/>
        <v>2.4422054801444606</v>
      </c>
      <c r="QJ54">
        <f t="shared" si="38"/>
        <v>2.4306208216711864</v>
      </c>
      <c r="QK54">
        <f t="shared" si="39"/>
        <v>2.6276782376269496</v>
      </c>
      <c r="QL54">
        <f t="shared" si="40"/>
        <v>2.5389887964593352</v>
      </c>
      <c r="QM54">
        <f t="shared" si="41"/>
        <v>2.3959180341129125</v>
      </c>
      <c r="QN54">
        <f t="shared" si="42"/>
        <v>2.5333583839886344</v>
      </c>
      <c r="QO54">
        <f t="shared" si="43"/>
        <v>2.5135721185859077</v>
      </c>
      <c r="QP54">
        <f t="shared" si="44"/>
        <v>2.3371862005044854</v>
      </c>
      <c r="QQ54">
        <f t="shared" si="45"/>
        <v>2.4328104249689066</v>
      </c>
      <c r="QR54">
        <f t="shared" si="46"/>
        <v>2.4843383896861919</v>
      </c>
      <c r="QS54">
        <f t="shared" si="47"/>
        <v>2.5846402277496163</v>
      </c>
      <c r="QT54">
        <f t="shared" si="48"/>
        <v>2.5463354037545951</v>
      </c>
      <c r="QU54">
        <f t="shared" si="49"/>
        <v>2.4316639343273012</v>
      </c>
      <c r="QV54">
        <f t="shared" si="50"/>
        <v>2.3968986129907299</v>
      </c>
      <c r="QW54">
        <f t="shared" si="51"/>
        <v>2.4145869784496226</v>
      </c>
      <c r="QX54">
        <f t="shared" si="52"/>
        <v>2.4422851688616527</v>
      </c>
      <c r="QY54">
        <f t="shared" si="53"/>
        <v>2.5438387853399358</v>
      </c>
      <c r="QZ54">
        <f t="shared" si="54"/>
        <v>2.3358503363739009</v>
      </c>
      <c r="RA54">
        <f t="shared" si="55"/>
        <v>2.2311360838767156</v>
      </c>
      <c r="RB54">
        <f t="shared" si="56"/>
        <v>2.1003265216792397</v>
      </c>
      <c r="RG54" t="s">
        <v>266</v>
      </c>
      <c r="RH54" t="s">
        <v>267</v>
      </c>
      <c r="RI54" t="s">
        <v>53</v>
      </c>
      <c r="RJ54" t="s">
        <v>327</v>
      </c>
      <c r="RK54">
        <v>13607.927190328572</v>
      </c>
      <c r="RL54">
        <v>16496.295994528715</v>
      </c>
      <c r="RM54">
        <v>17518.028756647844</v>
      </c>
      <c r="RN54">
        <v>17175.645368369132</v>
      </c>
      <c r="RO54">
        <v>21019.125671934038</v>
      </c>
      <c r="RP54">
        <v>21454.862892369547</v>
      </c>
      <c r="RQ54">
        <v>23598.950764869074</v>
      </c>
      <c r="RR54">
        <v>22827.300043158695</v>
      </c>
      <c r="RS54">
        <v>24331.754018240361</v>
      </c>
      <c r="RT54">
        <v>28884.713522243361</v>
      </c>
      <c r="RU54">
        <v>28698.666015951239</v>
      </c>
      <c r="RV54">
        <v>26404.986730145021</v>
      </c>
      <c r="RW54">
        <v>27533.606792815557</v>
      </c>
      <c r="RX54">
        <v>27951.734289323023</v>
      </c>
      <c r="RY54">
        <v>25921.127940827701</v>
      </c>
      <c r="RZ54">
        <v>26584.121690627249</v>
      </c>
      <c r="SA54">
        <v>28817.323207988775</v>
      </c>
      <c r="SB54">
        <v>35245.164074680491</v>
      </c>
      <c r="SC54">
        <v>39954.642215790693</v>
      </c>
      <c r="SD54">
        <v>41577.160088375531</v>
      </c>
      <c r="SE54">
        <v>44453.971194621212</v>
      </c>
      <c r="SF54">
        <v>51241.315617016582</v>
      </c>
      <c r="SG54">
        <v>56928.820475680615</v>
      </c>
      <c r="SH54">
        <v>51900.340094845313</v>
      </c>
      <c r="SI54">
        <v>50338.254827372541</v>
      </c>
      <c r="SJ54">
        <v>53540.605355352069</v>
      </c>
      <c r="SK54">
        <v>49474.705606422031</v>
      </c>
    </row>
    <row r="55" spans="2:505" x14ac:dyDescent="0.45">
      <c r="B55" s="7"/>
      <c r="GH55" s="7"/>
      <c r="OS55" t="s">
        <v>54</v>
      </c>
      <c r="OT55" t="s">
        <v>328</v>
      </c>
      <c r="OU55">
        <v>1.4714944080656223</v>
      </c>
      <c r="OV55">
        <v>1.6770504120026082</v>
      </c>
      <c r="OW55">
        <v>1.7268949532860032</v>
      </c>
      <c r="OX55">
        <v>1.6353334290012413</v>
      </c>
      <c r="OY55">
        <v>1.5216399786072348</v>
      </c>
      <c r="OZ55">
        <v>1.338685055117911</v>
      </c>
      <c r="PA55">
        <v>1.2142475285547836</v>
      </c>
      <c r="PB55">
        <v>1.4008973484383265</v>
      </c>
      <c r="PC55">
        <v>1.5264438530907358</v>
      </c>
      <c r="PD55">
        <v>1.5829378196878783</v>
      </c>
      <c r="PE55">
        <v>1.6627554226132844</v>
      </c>
      <c r="PF55">
        <v>1.5855459739258537</v>
      </c>
      <c r="PG55">
        <v>1.3560796786876081</v>
      </c>
      <c r="PH55">
        <v>1.3778456136940622</v>
      </c>
      <c r="PI55">
        <v>1.2299540786128742</v>
      </c>
      <c r="PJ55">
        <v>1.2704711184285684</v>
      </c>
      <c r="PK55">
        <v>1.4547326824802271</v>
      </c>
      <c r="PL55">
        <v>1.6070020715606508</v>
      </c>
      <c r="PM55">
        <v>1.6200586279563405</v>
      </c>
      <c r="PN55">
        <v>1.6230269394472712</v>
      </c>
      <c r="PO55">
        <v>1.4380573088097843</v>
      </c>
      <c r="PP55">
        <v>1.5319197246028138</v>
      </c>
      <c r="PQ55">
        <v>1.3422670120152798</v>
      </c>
      <c r="PR55">
        <v>1.382238531031297</v>
      </c>
      <c r="PS55">
        <v>1.5633825147581994</v>
      </c>
      <c r="PT55">
        <v>1.6013054674508498</v>
      </c>
      <c r="PU55">
        <v>1.6968385812436086</v>
      </c>
      <c r="PX55" t="s">
        <v>266</v>
      </c>
      <c r="PY55" t="s">
        <v>267</v>
      </c>
      <c r="PZ55" t="s">
        <v>54</v>
      </c>
      <c r="QA55" t="s">
        <v>328</v>
      </c>
      <c r="QB55">
        <f t="shared" si="30"/>
        <v>1.4714944080656223</v>
      </c>
      <c r="QC55">
        <f t="shared" si="31"/>
        <v>1.6770504120026082</v>
      </c>
      <c r="QD55">
        <f t="shared" si="32"/>
        <v>1.7268949532860032</v>
      </c>
      <c r="QE55">
        <f t="shared" si="33"/>
        <v>1.6353334290012413</v>
      </c>
      <c r="QF55">
        <f t="shared" si="34"/>
        <v>1.5216399786072348</v>
      </c>
      <c r="QG55">
        <f t="shared" si="35"/>
        <v>1.338685055117911</v>
      </c>
      <c r="QH55">
        <f t="shared" si="36"/>
        <v>1.2142475285547836</v>
      </c>
      <c r="QI55">
        <f t="shared" si="37"/>
        <v>1.4008973484383265</v>
      </c>
      <c r="QJ55">
        <f t="shared" si="38"/>
        <v>1.5264438530907358</v>
      </c>
      <c r="QK55">
        <f t="shared" si="39"/>
        <v>1.5829378196878783</v>
      </c>
      <c r="QL55">
        <f t="shared" si="40"/>
        <v>1.6627554226132844</v>
      </c>
      <c r="QM55">
        <f t="shared" si="41"/>
        <v>1.5855459739258537</v>
      </c>
      <c r="QN55">
        <f t="shared" si="42"/>
        <v>1.3560796786876081</v>
      </c>
      <c r="QO55">
        <f t="shared" si="43"/>
        <v>1.3778456136940622</v>
      </c>
      <c r="QP55">
        <f t="shared" si="44"/>
        <v>1.2299540786128742</v>
      </c>
      <c r="QQ55">
        <f t="shared" si="45"/>
        <v>1.2704711184285684</v>
      </c>
      <c r="QR55">
        <f t="shared" si="46"/>
        <v>1.4547326824802271</v>
      </c>
      <c r="QS55">
        <f t="shared" si="47"/>
        <v>1.6070020715606508</v>
      </c>
      <c r="QT55">
        <f t="shared" si="48"/>
        <v>1.6200586279563405</v>
      </c>
      <c r="QU55">
        <f t="shared" si="49"/>
        <v>1.6230269394472712</v>
      </c>
      <c r="QV55">
        <f t="shared" si="50"/>
        <v>1.4380573088097843</v>
      </c>
      <c r="QW55">
        <f t="shared" si="51"/>
        <v>1.5319197246028138</v>
      </c>
      <c r="QX55">
        <f t="shared" si="52"/>
        <v>1.3422670120152798</v>
      </c>
      <c r="QY55">
        <f t="shared" si="53"/>
        <v>1.382238531031297</v>
      </c>
      <c r="QZ55">
        <f t="shared" si="54"/>
        <v>1.5633825147581994</v>
      </c>
      <c r="RA55">
        <f t="shared" si="55"/>
        <v>1.6013054674508498</v>
      </c>
      <c r="RB55">
        <f t="shared" si="56"/>
        <v>1.6968385812436086</v>
      </c>
      <c r="RG55" t="s">
        <v>266</v>
      </c>
      <c r="RH55" t="s">
        <v>267</v>
      </c>
      <c r="RI55" t="s">
        <v>54</v>
      </c>
      <c r="RJ55" t="s">
        <v>328</v>
      </c>
      <c r="RK55">
        <v>9427.7166162104713</v>
      </c>
      <c r="RL55">
        <v>12331.294917162357</v>
      </c>
      <c r="RM55">
        <v>13758.959454169351</v>
      </c>
      <c r="RN55">
        <v>13312.385585811266</v>
      </c>
      <c r="RO55">
        <v>13663.201095115044</v>
      </c>
      <c r="RP55">
        <v>12230.073454883395</v>
      </c>
      <c r="RQ55">
        <v>11792.988694110787</v>
      </c>
      <c r="RR55">
        <v>13094.190625014699</v>
      </c>
      <c r="RS55">
        <v>15280.481441166243</v>
      </c>
      <c r="RT55">
        <v>17400.420184817209</v>
      </c>
      <c r="RU55">
        <v>18794.436039393047</v>
      </c>
      <c r="RV55">
        <v>17474.020315159913</v>
      </c>
      <c r="RW55">
        <v>14738.445570391819</v>
      </c>
      <c r="RX55">
        <v>15322.088513359422</v>
      </c>
      <c r="RY55">
        <v>13641.102718382228</v>
      </c>
      <c r="RZ55">
        <v>13882.856826858602</v>
      </c>
      <c r="SA55">
        <v>16874.312318440851</v>
      </c>
      <c r="SB55">
        <v>21913.708171996081</v>
      </c>
      <c r="SC55">
        <v>25420.39935240151</v>
      </c>
      <c r="SD55">
        <v>27750.895153122121</v>
      </c>
      <c r="SE55">
        <v>26670.864522834076</v>
      </c>
      <c r="SF55">
        <v>32509.734711941608</v>
      </c>
      <c r="SG55">
        <v>31287.778647512507</v>
      </c>
      <c r="SH55">
        <v>28200.941925310413</v>
      </c>
      <c r="SI55">
        <v>33691.348368973384</v>
      </c>
      <c r="SJ55">
        <v>38426.550807777137</v>
      </c>
      <c r="SK55">
        <v>39970.256244503704</v>
      </c>
    </row>
    <row r="56" spans="2:505" x14ac:dyDescent="0.45">
      <c r="OS56" t="s">
        <v>55</v>
      </c>
      <c r="OT56" t="s">
        <v>329</v>
      </c>
      <c r="OU56">
        <v>3.7687067237768129E-2</v>
      </c>
      <c r="OV56">
        <v>3.7191872754487459E-2</v>
      </c>
      <c r="OW56">
        <v>3.2292906059754781E-2</v>
      </c>
      <c r="OX56">
        <v>3.2060426558420785E-2</v>
      </c>
      <c r="OY56">
        <v>3.5954096468001857E-2</v>
      </c>
      <c r="OZ56">
        <v>3.0681429832445321E-2</v>
      </c>
      <c r="PA56">
        <v>3.0102543232260592E-2</v>
      </c>
      <c r="PB56">
        <v>1.6438074542683454E-2</v>
      </c>
      <c r="PC56">
        <v>1.7148951095738586E-2</v>
      </c>
      <c r="PD56">
        <v>2.4043301856160854E-2</v>
      </c>
      <c r="PE56">
        <v>2.7953802928366245E-2</v>
      </c>
      <c r="PF56">
        <v>2.8632367217721801E-2</v>
      </c>
      <c r="PG56">
        <v>2.5301502193138748E-2</v>
      </c>
      <c r="PH56">
        <v>2.7032398496037512E-2</v>
      </c>
      <c r="PI56">
        <v>3.4183406676798887E-2</v>
      </c>
      <c r="PJ56">
        <v>3.2194477077849053E-2</v>
      </c>
      <c r="PK56">
        <v>3.9609757690852836E-2</v>
      </c>
      <c r="PL56">
        <v>3.7594311329993628E-2</v>
      </c>
      <c r="PM56">
        <v>4.1349408488893749E-2</v>
      </c>
      <c r="PN56">
        <v>4.7250134244454005E-2</v>
      </c>
      <c r="PO56">
        <v>5.4983192781231344E-2</v>
      </c>
      <c r="PP56">
        <v>5.3569546842142574E-2</v>
      </c>
      <c r="PQ56">
        <v>5.9369967351785513E-2</v>
      </c>
      <c r="PR56">
        <v>5.3800682097432877E-2</v>
      </c>
      <c r="PS56">
        <v>0.10799485972481639</v>
      </c>
      <c r="PT56">
        <v>0.10534402035488692</v>
      </c>
      <c r="PU56">
        <v>0.11696936741880104</v>
      </c>
      <c r="PX56" t="s">
        <v>266</v>
      </c>
      <c r="PY56" t="s">
        <v>267</v>
      </c>
      <c r="PZ56" t="s">
        <v>55</v>
      </c>
      <c r="QA56" t="s">
        <v>329</v>
      </c>
      <c r="QB56">
        <f t="shared" si="30"/>
        <v>3.7687067237768129E-2</v>
      </c>
      <c r="QC56">
        <f t="shared" si="31"/>
        <v>3.7191872754487459E-2</v>
      </c>
      <c r="QD56">
        <f t="shared" si="32"/>
        <v>3.2292906059754781E-2</v>
      </c>
      <c r="QE56">
        <f t="shared" si="33"/>
        <v>3.2060426558420785E-2</v>
      </c>
      <c r="QF56">
        <f t="shared" si="34"/>
        <v>3.5954096468001857E-2</v>
      </c>
      <c r="QG56">
        <f t="shared" si="35"/>
        <v>3.0681429832445321E-2</v>
      </c>
      <c r="QH56">
        <f t="shared" si="36"/>
        <v>3.0102543232260592E-2</v>
      </c>
      <c r="QI56">
        <f t="shared" si="37"/>
        <v>1.6438074542683454E-2</v>
      </c>
      <c r="QJ56">
        <f t="shared" si="38"/>
        <v>1.7148951095738586E-2</v>
      </c>
      <c r="QK56">
        <f t="shared" si="39"/>
        <v>2.4043301856160854E-2</v>
      </c>
      <c r="QL56">
        <f t="shared" si="40"/>
        <v>2.7953802928366245E-2</v>
      </c>
      <c r="QM56">
        <f t="shared" si="41"/>
        <v>2.8632367217721801E-2</v>
      </c>
      <c r="QN56">
        <f t="shared" si="42"/>
        <v>2.5301502193138748E-2</v>
      </c>
      <c r="QO56">
        <f t="shared" si="43"/>
        <v>2.7032398496037512E-2</v>
      </c>
      <c r="QP56">
        <f t="shared" si="44"/>
        <v>3.4183406676798887E-2</v>
      </c>
      <c r="QQ56">
        <f t="shared" si="45"/>
        <v>3.2194477077849053E-2</v>
      </c>
      <c r="QR56">
        <f t="shared" si="46"/>
        <v>3.9609757690852836E-2</v>
      </c>
      <c r="QS56">
        <f t="shared" si="47"/>
        <v>3.7594311329993628E-2</v>
      </c>
      <c r="QT56">
        <f t="shared" si="48"/>
        <v>4.1349408488893749E-2</v>
      </c>
      <c r="QU56">
        <f t="shared" si="49"/>
        <v>4.7250134244454005E-2</v>
      </c>
      <c r="QV56">
        <f t="shared" si="50"/>
        <v>5.4983192781231344E-2</v>
      </c>
      <c r="QW56">
        <f t="shared" si="51"/>
        <v>5.3569546842142574E-2</v>
      </c>
      <c r="QX56">
        <f t="shared" si="52"/>
        <v>5.9369967351785513E-2</v>
      </c>
      <c r="QY56">
        <f t="shared" si="53"/>
        <v>5.3800682097432877E-2</v>
      </c>
      <c r="QZ56">
        <f t="shared" si="54"/>
        <v>0.10799485972481639</v>
      </c>
      <c r="RA56">
        <f t="shared" si="55"/>
        <v>0.10534402035488692</v>
      </c>
      <c r="RB56">
        <f t="shared" si="56"/>
        <v>0.11696936741880104</v>
      </c>
      <c r="RG56" t="s">
        <v>266</v>
      </c>
      <c r="RH56" t="s">
        <v>267</v>
      </c>
      <c r="RI56" t="s">
        <v>55</v>
      </c>
      <c r="RJ56" t="s">
        <v>329</v>
      </c>
      <c r="RK56">
        <v>241.45724786057283</v>
      </c>
      <c r="RL56">
        <v>273.47058154889089</v>
      </c>
      <c r="RM56">
        <v>257.29230622163931</v>
      </c>
      <c r="RN56">
        <v>260.98699679364137</v>
      </c>
      <c r="RO56">
        <v>322.84118263317242</v>
      </c>
      <c r="RP56">
        <v>280.30203154737268</v>
      </c>
      <c r="RQ56">
        <v>292.36127202544577</v>
      </c>
      <c r="RR56">
        <v>153.64671923324323</v>
      </c>
      <c r="RS56">
        <v>171.66974626896047</v>
      </c>
      <c r="RT56">
        <v>264.29563418358833</v>
      </c>
      <c r="RU56">
        <v>315.96707131423193</v>
      </c>
      <c r="RV56">
        <v>315.55222911309068</v>
      </c>
      <c r="RW56">
        <v>274.9873910680646</v>
      </c>
      <c r="RX56">
        <v>300.60900754636981</v>
      </c>
      <c r="RY56">
        <v>379.11932636406448</v>
      </c>
      <c r="RZ56">
        <v>351.79966659941761</v>
      </c>
      <c r="SA56">
        <v>459.45721174948579</v>
      </c>
      <c r="SB56">
        <v>512.65071899538839</v>
      </c>
      <c r="SC56">
        <v>648.81508522887054</v>
      </c>
      <c r="SD56">
        <v>807.8938737981357</v>
      </c>
      <c r="SE56">
        <v>1019.7432861106238</v>
      </c>
      <c r="SF56">
        <v>1136.8296448617878</v>
      </c>
      <c r="SG56">
        <v>1383.8933536955342</v>
      </c>
      <c r="SH56">
        <v>1097.6614218963909</v>
      </c>
      <c r="SI56">
        <v>2327.3206695739136</v>
      </c>
      <c r="SJ56">
        <v>2527.9420027876849</v>
      </c>
      <c r="SK56">
        <v>2755.2977874067833</v>
      </c>
    </row>
    <row r="57" spans="2:505" x14ac:dyDescent="0.45">
      <c r="B57" s="8"/>
      <c r="GH57" s="8"/>
      <c r="OS57" t="s">
        <v>56</v>
      </c>
      <c r="OT57" t="s">
        <v>330</v>
      </c>
      <c r="OU57">
        <v>2.9473329721143515</v>
      </c>
      <c r="OV57">
        <v>3.0607916916635718</v>
      </c>
      <c r="OW57">
        <v>3.0382698881243084</v>
      </c>
      <c r="OX57">
        <v>2.9827627779754176</v>
      </c>
      <c r="OY57">
        <v>3.1453531282264149</v>
      </c>
      <c r="OZ57">
        <v>3.1301763620153062</v>
      </c>
      <c r="PA57">
        <v>3.1428566902871347</v>
      </c>
      <c r="PB57">
        <v>2.9917255353557213</v>
      </c>
      <c r="PC57">
        <v>2.9285063333537891</v>
      </c>
      <c r="PD57">
        <v>3.1726399896033284</v>
      </c>
      <c r="PE57">
        <v>3.3018512631415247</v>
      </c>
      <c r="PF57">
        <v>3.3235739269887059</v>
      </c>
      <c r="PG57">
        <v>3.2009044259146506</v>
      </c>
      <c r="PH57">
        <v>3.2707139177621767</v>
      </c>
      <c r="PI57">
        <v>3.4395099245560763</v>
      </c>
      <c r="PJ57">
        <v>3.527814231345404</v>
      </c>
      <c r="PK57">
        <v>3.7122972256670907</v>
      </c>
      <c r="PL57">
        <v>3.6748473547946232</v>
      </c>
      <c r="PM57">
        <v>3.6689907964774133</v>
      </c>
      <c r="PN57">
        <v>3.9053970475845792</v>
      </c>
      <c r="PO57">
        <v>3.9961652474988898</v>
      </c>
      <c r="PP57">
        <v>4.0114221431713402</v>
      </c>
      <c r="PQ57">
        <v>4.1562398413764683</v>
      </c>
      <c r="PR57">
        <v>3.9219843991912242</v>
      </c>
      <c r="PS57">
        <v>4.0670797837731634</v>
      </c>
      <c r="PT57">
        <v>4.1911457524569533</v>
      </c>
      <c r="PU57">
        <v>4.3116363353562379</v>
      </c>
      <c r="PX57" t="s">
        <v>266</v>
      </c>
      <c r="PY57" t="s">
        <v>267</v>
      </c>
      <c r="PZ57" t="s">
        <v>56</v>
      </c>
      <c r="QA57" t="s">
        <v>330</v>
      </c>
      <c r="QB57">
        <f t="shared" si="30"/>
        <v>2.9473329721143515</v>
      </c>
      <c r="QC57">
        <f t="shared" si="31"/>
        <v>3.0607916916635718</v>
      </c>
      <c r="QD57">
        <f t="shared" si="32"/>
        <v>3.0382698881243084</v>
      </c>
      <c r="QE57">
        <f t="shared" si="33"/>
        <v>2.9827627779754176</v>
      </c>
      <c r="QF57">
        <f t="shared" si="34"/>
        <v>3.1453531282264149</v>
      </c>
      <c r="QG57">
        <f t="shared" si="35"/>
        <v>3.1301763620153062</v>
      </c>
      <c r="QH57">
        <f t="shared" si="36"/>
        <v>3.1428566902871347</v>
      </c>
      <c r="QI57">
        <f t="shared" si="37"/>
        <v>2.9917255353557213</v>
      </c>
      <c r="QJ57">
        <f t="shared" si="38"/>
        <v>2.9285063333537891</v>
      </c>
      <c r="QK57">
        <f t="shared" si="39"/>
        <v>3.1726399896033284</v>
      </c>
      <c r="QL57">
        <f t="shared" si="40"/>
        <v>3.3018512631415247</v>
      </c>
      <c r="QM57">
        <f t="shared" si="41"/>
        <v>3.3235739269887059</v>
      </c>
      <c r="QN57">
        <f t="shared" si="42"/>
        <v>3.2009044259146506</v>
      </c>
      <c r="QO57">
        <f t="shared" si="43"/>
        <v>3.2707139177621767</v>
      </c>
      <c r="QP57">
        <f t="shared" si="44"/>
        <v>3.4395099245560763</v>
      </c>
      <c r="QQ57">
        <f t="shared" si="45"/>
        <v>3.527814231345404</v>
      </c>
      <c r="QR57">
        <f t="shared" si="46"/>
        <v>3.7122972256670907</v>
      </c>
      <c r="QS57">
        <f t="shared" si="47"/>
        <v>3.6748473547946232</v>
      </c>
      <c r="QT57">
        <f t="shared" si="48"/>
        <v>3.6689907964774133</v>
      </c>
      <c r="QU57">
        <f t="shared" si="49"/>
        <v>3.9053970475845792</v>
      </c>
      <c r="QV57">
        <f t="shared" si="50"/>
        <v>3.9961652474988898</v>
      </c>
      <c r="QW57">
        <f t="shared" si="51"/>
        <v>4.0114221431713402</v>
      </c>
      <c r="QX57">
        <f t="shared" si="52"/>
        <v>4.1562398413764683</v>
      </c>
      <c r="QY57">
        <f t="shared" si="53"/>
        <v>3.9219843991912242</v>
      </c>
      <c r="QZ57">
        <f t="shared" si="54"/>
        <v>4.0670797837731634</v>
      </c>
      <c r="RA57">
        <f t="shared" si="55"/>
        <v>4.1911457524569533</v>
      </c>
      <c r="RB57">
        <f t="shared" si="56"/>
        <v>4.3116363353562379</v>
      </c>
      <c r="RG57" t="s">
        <v>266</v>
      </c>
      <c r="RH57" t="s">
        <v>267</v>
      </c>
      <c r="RI57" t="s">
        <v>56</v>
      </c>
      <c r="RJ57" t="s">
        <v>330</v>
      </c>
      <c r="RK57">
        <v>18883.265802711976</v>
      </c>
      <c r="RL57">
        <v>22505.897711705205</v>
      </c>
      <c r="RM57">
        <v>24207.281468963014</v>
      </c>
      <c r="RN57">
        <v>24281.096140537698</v>
      </c>
      <c r="RO57">
        <v>28242.943738532995</v>
      </c>
      <c r="RP57">
        <v>28596.933003644372</v>
      </c>
      <c r="RQ57">
        <v>30523.985055897447</v>
      </c>
      <c r="RR57">
        <v>27963.665218827118</v>
      </c>
      <c r="RS57">
        <v>29315.841907019938</v>
      </c>
      <c r="RT57">
        <v>34875.197387814842</v>
      </c>
      <c r="RU57">
        <v>37321.443390135501</v>
      </c>
      <c r="RV57">
        <v>36628.517415574053</v>
      </c>
      <c r="RW57">
        <v>34788.778564269807</v>
      </c>
      <c r="RX57">
        <v>36371.3957875661</v>
      </c>
      <c r="RY57">
        <v>38146.715391747661</v>
      </c>
      <c r="RZ57">
        <v>38549.589341393701</v>
      </c>
      <c r="SA57">
        <v>43061.150381241554</v>
      </c>
      <c r="SB57">
        <v>50111.654449452151</v>
      </c>
      <c r="SC57">
        <v>57570.269160194257</v>
      </c>
      <c r="SD57">
        <v>66775.39439717558</v>
      </c>
      <c r="SE57">
        <v>74114.697150083026</v>
      </c>
      <c r="SF57">
        <v>85128.65759067137</v>
      </c>
      <c r="SG57">
        <v>96880.509614639261</v>
      </c>
      <c r="SH57">
        <v>80017.776809508461</v>
      </c>
      <c r="SI57">
        <v>87646.753463085537</v>
      </c>
      <c r="SJ57">
        <v>100574.98614300443</v>
      </c>
      <c r="SK57">
        <v>101563.70267759719</v>
      </c>
    </row>
    <row r="58" spans="2:505" x14ac:dyDescent="0.45">
      <c r="OS58" t="s">
        <v>57</v>
      </c>
      <c r="OT58" t="s">
        <v>331</v>
      </c>
      <c r="OU58">
        <v>0.73220977403038279</v>
      </c>
      <c r="OV58">
        <v>0.65580647038929163</v>
      </c>
      <c r="OW58">
        <v>0.62722648501229716</v>
      </c>
      <c r="OX58">
        <v>0.66122913167650843</v>
      </c>
      <c r="OY58">
        <v>0.71811387526514203</v>
      </c>
      <c r="OZ58">
        <v>0.65552870331870772</v>
      </c>
      <c r="PA58">
        <v>0.64647047894579635</v>
      </c>
      <c r="PB58">
        <v>0.64503774714299145</v>
      </c>
      <c r="PC58">
        <v>0.60068534793637041</v>
      </c>
      <c r="PD58">
        <v>0.56963635034060311</v>
      </c>
      <c r="PE58">
        <v>0.60430712722957525</v>
      </c>
      <c r="PF58">
        <v>0.63875247094480592</v>
      </c>
      <c r="PG58">
        <v>0.57551626940731493</v>
      </c>
      <c r="PH58">
        <v>0.62651593421199436</v>
      </c>
      <c r="PI58">
        <v>0.77552848212796377</v>
      </c>
      <c r="PJ58">
        <v>0.77572570045849043</v>
      </c>
      <c r="PK58">
        <v>0.74391395242652059</v>
      </c>
      <c r="PL58">
        <v>0.66511809299430602</v>
      </c>
      <c r="PM58">
        <v>0.64554618477147341</v>
      </c>
      <c r="PN58">
        <v>0.72387470088659633</v>
      </c>
      <c r="PO58">
        <v>0.77686279363505328</v>
      </c>
      <c r="PP58">
        <v>0.74476750045283702</v>
      </c>
      <c r="PQ58">
        <v>0.94703405064686197</v>
      </c>
      <c r="PR58">
        <v>0.82266649258737368</v>
      </c>
      <c r="PS58">
        <v>0.8946861672453198</v>
      </c>
      <c r="PT58">
        <v>0.87452546236570738</v>
      </c>
      <c r="PU58">
        <v>0.9396829769126962</v>
      </c>
      <c r="PX58" t="s">
        <v>266</v>
      </c>
      <c r="PY58" t="s">
        <v>267</v>
      </c>
      <c r="PZ58" t="s">
        <v>57</v>
      </c>
      <c r="QA58" t="s">
        <v>331</v>
      </c>
      <c r="QB58">
        <f t="shared" si="30"/>
        <v>0.73220977403038279</v>
      </c>
      <c r="QC58">
        <f t="shared" si="31"/>
        <v>0.65580647038929163</v>
      </c>
      <c r="QD58">
        <f t="shared" si="32"/>
        <v>0.62722648501229716</v>
      </c>
      <c r="QE58">
        <f t="shared" si="33"/>
        <v>0.66122913167650843</v>
      </c>
      <c r="QF58">
        <f t="shared" si="34"/>
        <v>0.71811387526514203</v>
      </c>
      <c r="QG58">
        <f t="shared" si="35"/>
        <v>0.65552870331870772</v>
      </c>
      <c r="QH58">
        <f t="shared" si="36"/>
        <v>0.64647047894579635</v>
      </c>
      <c r="QI58">
        <f t="shared" si="37"/>
        <v>0.64503774714299145</v>
      </c>
      <c r="QJ58">
        <f t="shared" si="38"/>
        <v>0.60068534793637041</v>
      </c>
      <c r="QK58">
        <f t="shared" si="39"/>
        <v>0.56963635034060311</v>
      </c>
      <c r="QL58">
        <f t="shared" si="40"/>
        <v>0.60430712722957525</v>
      </c>
      <c r="QM58">
        <f t="shared" si="41"/>
        <v>0.63875247094480592</v>
      </c>
      <c r="QN58">
        <f t="shared" si="42"/>
        <v>0.57551626940731493</v>
      </c>
      <c r="QO58">
        <f t="shared" si="43"/>
        <v>0.62651593421199436</v>
      </c>
      <c r="QP58">
        <f t="shared" si="44"/>
        <v>0.77552848212796377</v>
      </c>
      <c r="QQ58">
        <f t="shared" si="45"/>
        <v>0.77572570045849043</v>
      </c>
      <c r="QR58">
        <f t="shared" si="46"/>
        <v>0.74391395242652059</v>
      </c>
      <c r="QS58">
        <f t="shared" si="47"/>
        <v>0.66511809299430602</v>
      </c>
      <c r="QT58">
        <f t="shared" si="48"/>
        <v>0.64554618477147341</v>
      </c>
      <c r="QU58">
        <f t="shared" si="49"/>
        <v>0.72387470088659633</v>
      </c>
      <c r="QV58">
        <f t="shared" si="50"/>
        <v>0.77686279363505328</v>
      </c>
      <c r="QW58">
        <f t="shared" si="51"/>
        <v>0.74476750045283702</v>
      </c>
      <c r="QX58">
        <f t="shared" si="52"/>
        <v>0.94703405064686197</v>
      </c>
      <c r="QY58">
        <f t="shared" si="53"/>
        <v>0.82266649258737368</v>
      </c>
      <c r="QZ58">
        <f t="shared" si="54"/>
        <v>0.8946861672453198</v>
      </c>
      <c r="RA58">
        <f t="shared" si="55"/>
        <v>0.87452546236570738</v>
      </c>
      <c r="RB58">
        <f t="shared" si="56"/>
        <v>0.9396829769126962</v>
      </c>
      <c r="RG58" t="s">
        <v>266</v>
      </c>
      <c r="RH58" t="s">
        <v>267</v>
      </c>
      <c r="RI58" t="s">
        <v>57</v>
      </c>
      <c r="RJ58" t="s">
        <v>331</v>
      </c>
      <c r="RK58">
        <v>4691.1943500026591</v>
      </c>
      <c r="RL58">
        <v>4822.1227800163952</v>
      </c>
      <c r="RM58">
        <v>4997.3993840470075</v>
      </c>
      <c r="RN58">
        <v>5382.7170687906046</v>
      </c>
      <c r="RO58">
        <v>6448.1312431871893</v>
      </c>
      <c r="RP58">
        <v>5988.8352101354494</v>
      </c>
      <c r="RQ58">
        <v>6278.6366618000457</v>
      </c>
      <c r="RR58">
        <v>6029.1692541469611</v>
      </c>
      <c r="RS58">
        <v>6013.1666766105318</v>
      </c>
      <c r="RT58">
        <v>6261.7190171289585</v>
      </c>
      <c r="RU58">
        <v>6830.5966688806921</v>
      </c>
      <c r="RV58">
        <v>7039.57743086552</v>
      </c>
      <c r="RW58">
        <v>6254.9534108081434</v>
      </c>
      <c r="RX58">
        <v>6967.0596644637817</v>
      </c>
      <c r="RY58">
        <v>8601.1859057937636</v>
      </c>
      <c r="RZ58">
        <v>8476.6105109892142</v>
      </c>
      <c r="SA58">
        <v>8629.101774140885</v>
      </c>
      <c r="SB58">
        <v>9069.8102060546607</v>
      </c>
      <c r="SC58">
        <v>10129.288862842479</v>
      </c>
      <c r="SD58">
        <v>12376.979358791596</v>
      </c>
      <c r="SE58">
        <v>14408.050496276535</v>
      </c>
      <c r="SF58">
        <v>15805.132261793395</v>
      </c>
      <c r="SG58">
        <v>22075.035356645465</v>
      </c>
      <c r="SH58">
        <v>16784.34616060492</v>
      </c>
      <c r="SI58">
        <v>19280.747390363227</v>
      </c>
      <c r="SJ58">
        <v>20986.000357437806</v>
      </c>
      <c r="SK58">
        <v>22134.910056247871</v>
      </c>
    </row>
    <row r="59" spans="2:505" x14ac:dyDescent="0.45">
      <c r="OS59" t="s">
        <v>58</v>
      </c>
      <c r="OT59" t="s">
        <v>332</v>
      </c>
      <c r="OU59">
        <v>5.226358807333336E-2</v>
      </c>
      <c r="OV59">
        <v>4.6115381758186941E-2</v>
      </c>
      <c r="OW59">
        <v>4.7585552135642674E-2</v>
      </c>
      <c r="OX59">
        <v>4.7182330544355749E-2</v>
      </c>
      <c r="OY59">
        <v>4.1381207268614287E-2</v>
      </c>
      <c r="OZ59">
        <v>4.4929855842683164E-2</v>
      </c>
      <c r="PA59">
        <v>4.4024393207719413E-2</v>
      </c>
      <c r="PB59">
        <v>4.7173341371548327E-2</v>
      </c>
      <c r="PC59">
        <v>4.3283367585721232E-2</v>
      </c>
      <c r="PD59">
        <v>4.4909000056755861E-2</v>
      </c>
      <c r="PE59">
        <v>4.4481852100945345E-2</v>
      </c>
      <c r="PF59">
        <v>4.3885376836963849E-2</v>
      </c>
      <c r="PG59">
        <v>4.3267454096661426E-2</v>
      </c>
      <c r="PH59">
        <v>4.182214479816488E-2</v>
      </c>
      <c r="PI59">
        <v>4.8135862907620917E-2</v>
      </c>
      <c r="PJ59">
        <v>4.6732077115395211E-2</v>
      </c>
      <c r="PK59">
        <v>4.3092878081875431E-2</v>
      </c>
      <c r="PL59">
        <v>4.1330169588383564E-2</v>
      </c>
      <c r="PM59">
        <v>4.1412485141196873E-2</v>
      </c>
      <c r="PN59">
        <v>4.1610725817360632E-2</v>
      </c>
      <c r="PO59">
        <v>4.7112523324009378E-2</v>
      </c>
      <c r="PP59">
        <v>4.4786177298208947E-2</v>
      </c>
      <c r="PQ59">
        <v>4.4587196400925705E-2</v>
      </c>
      <c r="PR59">
        <v>4.933760144571072E-2</v>
      </c>
      <c r="PS59">
        <v>4.8265810458223278E-2</v>
      </c>
      <c r="PT59">
        <v>5.1098660825627862E-2</v>
      </c>
      <c r="PU59">
        <v>5.3541514016365192E-2</v>
      </c>
      <c r="PX59" t="s">
        <v>266</v>
      </c>
      <c r="PY59" t="s">
        <v>267</v>
      </c>
      <c r="PZ59" t="s">
        <v>58</v>
      </c>
      <c r="QA59" t="s">
        <v>332</v>
      </c>
      <c r="QB59">
        <f t="shared" si="30"/>
        <v>5.226358807333336E-2</v>
      </c>
      <c r="QC59">
        <f t="shared" si="31"/>
        <v>4.6115381758186941E-2</v>
      </c>
      <c r="QD59">
        <f t="shared" si="32"/>
        <v>4.7585552135642674E-2</v>
      </c>
      <c r="QE59">
        <f t="shared" si="33"/>
        <v>4.7182330544355749E-2</v>
      </c>
      <c r="QF59">
        <f t="shared" si="34"/>
        <v>4.1381207268614287E-2</v>
      </c>
      <c r="QG59">
        <f t="shared" si="35"/>
        <v>4.4929855842683164E-2</v>
      </c>
      <c r="QH59">
        <f t="shared" si="36"/>
        <v>4.4024393207719413E-2</v>
      </c>
      <c r="QI59">
        <f t="shared" si="37"/>
        <v>4.7173341371548327E-2</v>
      </c>
      <c r="QJ59">
        <f t="shared" si="38"/>
        <v>4.3283367585721232E-2</v>
      </c>
      <c r="QK59">
        <f t="shared" si="39"/>
        <v>4.4909000056755861E-2</v>
      </c>
      <c r="QL59">
        <f t="shared" si="40"/>
        <v>4.4481852100945345E-2</v>
      </c>
      <c r="QM59">
        <f t="shared" si="41"/>
        <v>4.3885376836963849E-2</v>
      </c>
      <c r="QN59">
        <f t="shared" si="42"/>
        <v>4.3267454096661426E-2</v>
      </c>
      <c r="QO59">
        <f t="shared" si="43"/>
        <v>4.182214479816488E-2</v>
      </c>
      <c r="QP59">
        <f t="shared" si="44"/>
        <v>4.8135862907620917E-2</v>
      </c>
      <c r="QQ59">
        <f t="shared" si="45"/>
        <v>4.6732077115395211E-2</v>
      </c>
      <c r="QR59">
        <f t="shared" si="46"/>
        <v>4.3092878081875431E-2</v>
      </c>
      <c r="QS59">
        <f t="shared" si="47"/>
        <v>4.1330169588383564E-2</v>
      </c>
      <c r="QT59">
        <f t="shared" si="48"/>
        <v>4.1412485141196873E-2</v>
      </c>
      <c r="QU59">
        <f t="shared" si="49"/>
        <v>4.1610725817360632E-2</v>
      </c>
      <c r="QV59">
        <f t="shared" si="50"/>
        <v>4.7112523324009378E-2</v>
      </c>
      <c r="QW59">
        <f t="shared" si="51"/>
        <v>4.4786177298208947E-2</v>
      </c>
      <c r="QX59">
        <f t="shared" si="52"/>
        <v>4.4587196400925705E-2</v>
      </c>
      <c r="QY59">
        <f t="shared" si="53"/>
        <v>4.933760144571072E-2</v>
      </c>
      <c r="QZ59">
        <f t="shared" si="54"/>
        <v>4.8265810458223278E-2</v>
      </c>
      <c r="RA59">
        <f t="shared" si="55"/>
        <v>5.1098660825627862E-2</v>
      </c>
      <c r="RB59">
        <f t="shared" si="56"/>
        <v>5.3541514016365192E-2</v>
      </c>
      <c r="RG59" t="s">
        <v>266</v>
      </c>
      <c r="RH59" t="s">
        <v>267</v>
      </c>
      <c r="RI59" t="s">
        <v>58</v>
      </c>
      <c r="RJ59" t="s">
        <v>332</v>
      </c>
      <c r="RK59">
        <v>334.84755021900895</v>
      </c>
      <c r="RL59">
        <v>339.08484122351348</v>
      </c>
      <c r="RM59">
        <v>379.13579004485939</v>
      </c>
      <c r="RN59">
        <v>384.086429045405</v>
      </c>
      <c r="RO59">
        <v>371.5726219202171</v>
      </c>
      <c r="RP59">
        <v>410.47402088532135</v>
      </c>
      <c r="RQ59">
        <v>427.57276350536034</v>
      </c>
      <c r="RR59">
        <v>440.92932649671565</v>
      </c>
      <c r="RS59">
        <v>433.28858363549324</v>
      </c>
      <c r="RT59">
        <v>493.66150795589328</v>
      </c>
      <c r="RU59">
        <v>502.78670744674758</v>
      </c>
      <c r="RV59">
        <v>483.65293658991413</v>
      </c>
      <c r="RW59">
        <v>470.24892946572419</v>
      </c>
      <c r="RX59">
        <v>465.07576614334732</v>
      </c>
      <c r="RY59">
        <v>533.86241143356847</v>
      </c>
      <c r="RZ59">
        <v>510.65681573085214</v>
      </c>
      <c r="SA59">
        <v>499.86000329235327</v>
      </c>
      <c r="SB59">
        <v>563.5943419658264</v>
      </c>
      <c r="SC59">
        <v>649.80482329370875</v>
      </c>
      <c r="SD59">
        <v>711.46994626973753</v>
      </c>
      <c r="SE59">
        <v>873.77027271847021</v>
      </c>
      <c r="SF59">
        <v>950.43279314407516</v>
      </c>
      <c r="SG59">
        <v>1039.3120884426901</v>
      </c>
      <c r="SH59">
        <v>1006.6039991422402</v>
      </c>
      <c r="SI59">
        <v>1040.1422678763593</v>
      </c>
      <c r="SJ59">
        <v>1226.2153139033287</v>
      </c>
      <c r="SK59">
        <v>1261.2089674342228</v>
      </c>
    </row>
    <row r="60" spans="2:505" x14ac:dyDescent="0.45">
      <c r="OS60" t="s">
        <v>59</v>
      </c>
      <c r="OT60" t="s">
        <v>333</v>
      </c>
      <c r="OU60">
        <v>0.46770252419168934</v>
      </c>
      <c r="OV60">
        <v>0.40052905563118846</v>
      </c>
      <c r="OW60">
        <v>0.31278228744971986</v>
      </c>
      <c r="OX60">
        <v>0.30049403213617032</v>
      </c>
      <c r="OY60">
        <v>0.28997726651563821</v>
      </c>
      <c r="OZ60">
        <v>0.30690747655794615</v>
      </c>
      <c r="PA60">
        <v>0.32145246318301329</v>
      </c>
      <c r="PB60">
        <v>0.35731650531480647</v>
      </c>
      <c r="PC60">
        <v>0.34854021590290757</v>
      </c>
      <c r="PD60">
        <v>0.31789326475477719</v>
      </c>
      <c r="PE60">
        <v>0.31228229826485088</v>
      </c>
      <c r="PF60">
        <v>0.33947038440751887</v>
      </c>
      <c r="PG60">
        <v>0.36570633997658969</v>
      </c>
      <c r="PH60">
        <v>0.36713092932106883</v>
      </c>
      <c r="PI60">
        <v>0.36609806858440391</v>
      </c>
      <c r="PJ60">
        <v>0.37029841067806341</v>
      </c>
      <c r="PK60">
        <v>0.35571415138122653</v>
      </c>
      <c r="PL60">
        <v>0.31292266851627792</v>
      </c>
      <c r="PM60">
        <v>0.29264432111814198</v>
      </c>
      <c r="PN60">
        <v>0.28754716578822292</v>
      </c>
      <c r="PO60">
        <v>0.28838495161387356</v>
      </c>
      <c r="PP60">
        <v>0.28593963150698115</v>
      </c>
      <c r="PQ60">
        <v>0.29918626238067758</v>
      </c>
      <c r="PR60">
        <v>0.36415515832562873</v>
      </c>
      <c r="PS60">
        <v>0.36831335021601225</v>
      </c>
      <c r="PT60">
        <v>0.38632818685774628</v>
      </c>
      <c r="PU60">
        <v>0.4495649749270651</v>
      </c>
      <c r="PX60" t="s">
        <v>266</v>
      </c>
      <c r="PY60" t="s">
        <v>267</v>
      </c>
      <c r="PZ60" t="s">
        <v>59</v>
      </c>
      <c r="QA60" t="s">
        <v>333</v>
      </c>
      <c r="QB60">
        <f t="shared" si="30"/>
        <v>0.46770252419168934</v>
      </c>
      <c r="QC60">
        <f t="shared" si="31"/>
        <v>0.40052905563118846</v>
      </c>
      <c r="QD60">
        <f t="shared" si="32"/>
        <v>0.31278228744971986</v>
      </c>
      <c r="QE60">
        <f t="shared" si="33"/>
        <v>0.30049403213617032</v>
      </c>
      <c r="QF60">
        <f t="shared" si="34"/>
        <v>0.28997726651563821</v>
      </c>
      <c r="QG60">
        <f t="shared" si="35"/>
        <v>0.30690747655794615</v>
      </c>
      <c r="QH60">
        <f t="shared" si="36"/>
        <v>0.32145246318301329</v>
      </c>
      <c r="QI60">
        <f t="shared" si="37"/>
        <v>0.35731650531480647</v>
      </c>
      <c r="QJ60">
        <f t="shared" si="38"/>
        <v>0.34854021590290757</v>
      </c>
      <c r="QK60">
        <f t="shared" si="39"/>
        <v>0.31789326475477719</v>
      </c>
      <c r="QL60">
        <f t="shared" si="40"/>
        <v>0.31228229826485088</v>
      </c>
      <c r="QM60">
        <f t="shared" si="41"/>
        <v>0.33947038440751887</v>
      </c>
      <c r="QN60">
        <f t="shared" si="42"/>
        <v>0.36570633997658969</v>
      </c>
      <c r="QO60">
        <f t="shared" si="43"/>
        <v>0.36713092932106883</v>
      </c>
      <c r="QP60">
        <f t="shared" si="44"/>
        <v>0.36609806858440391</v>
      </c>
      <c r="QQ60">
        <f t="shared" si="45"/>
        <v>0.37029841067806341</v>
      </c>
      <c r="QR60">
        <f t="shared" si="46"/>
        <v>0.35571415138122653</v>
      </c>
      <c r="QS60">
        <f t="shared" si="47"/>
        <v>0.31292266851627792</v>
      </c>
      <c r="QT60">
        <f t="shared" si="48"/>
        <v>0.29264432111814198</v>
      </c>
      <c r="QU60">
        <f t="shared" si="49"/>
        <v>0.28754716578822292</v>
      </c>
      <c r="QV60">
        <f t="shared" si="50"/>
        <v>0.28838495161387356</v>
      </c>
      <c r="QW60">
        <f t="shared" si="51"/>
        <v>0.28593963150698115</v>
      </c>
      <c r="QX60">
        <f t="shared" si="52"/>
        <v>0.29918626238067758</v>
      </c>
      <c r="QY60">
        <f t="shared" si="53"/>
        <v>0.36415515832562873</v>
      </c>
      <c r="QZ60">
        <f t="shared" si="54"/>
        <v>0.36831335021601225</v>
      </c>
      <c r="RA60">
        <f t="shared" si="55"/>
        <v>0.38632818685774628</v>
      </c>
      <c r="RB60">
        <f t="shared" si="56"/>
        <v>0.4495649749270651</v>
      </c>
      <c r="RG60" t="s">
        <v>266</v>
      </c>
      <c r="RH60" t="s">
        <v>267</v>
      </c>
      <c r="RI60" t="s">
        <v>59</v>
      </c>
      <c r="RJ60" t="s">
        <v>333</v>
      </c>
      <c r="RK60">
        <v>2996.5230140167346</v>
      </c>
      <c r="RL60">
        <v>2945.0765895480022</v>
      </c>
      <c r="RM60">
        <v>2492.0790942228764</v>
      </c>
      <c r="RN60">
        <v>2446.1631806028622</v>
      </c>
      <c r="RO60">
        <v>2603.7812893437454</v>
      </c>
      <c r="RP60">
        <v>2803.871581150936</v>
      </c>
      <c r="RQ60">
        <v>3122.0036894152136</v>
      </c>
      <c r="RR60">
        <v>3339.8381682083204</v>
      </c>
      <c r="RS60">
        <v>3489.0653133560568</v>
      </c>
      <c r="RT60">
        <v>3494.4369335664464</v>
      </c>
      <c r="RU60">
        <v>3529.7853196888509</v>
      </c>
      <c r="RV60">
        <v>3741.2427586975346</v>
      </c>
      <c r="RW60">
        <v>3974.6506574808882</v>
      </c>
      <c r="RX60">
        <v>4082.6145826076163</v>
      </c>
      <c r="RY60">
        <v>4060.2990350610007</v>
      </c>
      <c r="RZ60">
        <v>4046.3728329499068</v>
      </c>
      <c r="SA60">
        <v>4126.1406709184521</v>
      </c>
      <c r="SB60">
        <v>4267.1357801103959</v>
      </c>
      <c r="SC60">
        <v>4591.892776386655</v>
      </c>
      <c r="SD60">
        <v>4916.5488602942823</v>
      </c>
      <c r="SE60">
        <v>5348.5183989528005</v>
      </c>
      <c r="SF60">
        <v>6068.0866070397115</v>
      </c>
      <c r="SG60">
        <v>6973.9280396147278</v>
      </c>
      <c r="SH60">
        <v>7429.6282741308914</v>
      </c>
      <c r="SI60">
        <v>7937.2599309073121</v>
      </c>
      <c r="SJ60">
        <v>9270.7231708876079</v>
      </c>
      <c r="SK60">
        <v>10589.827132065251</v>
      </c>
    </row>
    <row r="61" spans="2:505" x14ac:dyDescent="0.45">
      <c r="OS61" t="s">
        <v>60</v>
      </c>
      <c r="OT61" t="s">
        <v>334</v>
      </c>
      <c r="OU61">
        <v>0.11898961250111469</v>
      </c>
      <c r="OV61">
        <v>0.13766589776966831</v>
      </c>
      <c r="OW61">
        <v>9.2674261522840432E-2</v>
      </c>
      <c r="OX61">
        <v>0.12934305080904826</v>
      </c>
      <c r="OY61">
        <v>0.13475564462020842</v>
      </c>
      <c r="OZ61">
        <v>0.17031528337554777</v>
      </c>
      <c r="PA61">
        <v>0.16365450053072822</v>
      </c>
      <c r="PB61">
        <v>0.16224097054304373</v>
      </c>
      <c r="PC61">
        <v>0.18982294973979455</v>
      </c>
      <c r="PD61">
        <v>0.20175462493399501</v>
      </c>
      <c r="PE61">
        <v>0.20000002351599883</v>
      </c>
      <c r="PF61">
        <v>0.21251318107370132</v>
      </c>
      <c r="PG61">
        <v>0.20264775532405643</v>
      </c>
      <c r="PH61">
        <v>0.17656056715337848</v>
      </c>
      <c r="PI61">
        <v>0.18003482385821096</v>
      </c>
      <c r="PJ61">
        <v>0.18131086934806243</v>
      </c>
      <c r="PK61">
        <v>0.17752280737715653</v>
      </c>
      <c r="PL61">
        <v>0.15988475526969001</v>
      </c>
      <c r="PM61">
        <v>0.15602180717480818</v>
      </c>
      <c r="PN61">
        <v>0.1611148820480999</v>
      </c>
      <c r="PO61">
        <v>0.17100292926105651</v>
      </c>
      <c r="PP61">
        <v>0.17016701607295739</v>
      </c>
      <c r="PQ61">
        <v>0.18056373306328774</v>
      </c>
      <c r="PR61">
        <v>0.20419654132243684</v>
      </c>
      <c r="PS61">
        <v>0.23305918033472892</v>
      </c>
      <c r="PT61">
        <v>0.24051182846646241</v>
      </c>
      <c r="PU61">
        <v>0.2711776588661009</v>
      </c>
      <c r="PX61" t="s">
        <v>266</v>
      </c>
      <c r="PY61" t="s">
        <v>267</v>
      </c>
      <c r="PZ61" t="s">
        <v>60</v>
      </c>
      <c r="QA61" t="s">
        <v>334</v>
      </c>
      <c r="QB61">
        <f t="shared" si="30"/>
        <v>0.11898961250111469</v>
      </c>
      <c r="QC61">
        <f t="shared" si="31"/>
        <v>0.13766589776966831</v>
      </c>
      <c r="QD61">
        <f t="shared" si="32"/>
        <v>9.2674261522840432E-2</v>
      </c>
      <c r="QE61">
        <f t="shared" si="33"/>
        <v>0.12934305080904826</v>
      </c>
      <c r="QF61">
        <f t="shared" si="34"/>
        <v>0.13475564462020842</v>
      </c>
      <c r="QG61">
        <f t="shared" si="35"/>
        <v>0.17031528337554777</v>
      </c>
      <c r="QH61">
        <f t="shared" si="36"/>
        <v>0.16365450053072822</v>
      </c>
      <c r="QI61">
        <f t="shared" si="37"/>
        <v>0.16224097054304373</v>
      </c>
      <c r="QJ61">
        <f t="shared" si="38"/>
        <v>0.18982294973979455</v>
      </c>
      <c r="QK61">
        <f t="shared" si="39"/>
        <v>0.20175462493399501</v>
      </c>
      <c r="QL61">
        <f t="shared" si="40"/>
        <v>0.20000002351599883</v>
      </c>
      <c r="QM61">
        <f t="shared" si="41"/>
        <v>0.21251318107370132</v>
      </c>
      <c r="QN61">
        <f t="shared" si="42"/>
        <v>0.20264775532405643</v>
      </c>
      <c r="QO61">
        <f t="shared" si="43"/>
        <v>0.17656056715337848</v>
      </c>
      <c r="QP61">
        <f t="shared" si="44"/>
        <v>0.18003482385821096</v>
      </c>
      <c r="QQ61">
        <f t="shared" si="45"/>
        <v>0.18131086934806243</v>
      </c>
      <c r="QR61">
        <f t="shared" si="46"/>
        <v>0.17752280737715653</v>
      </c>
      <c r="QS61">
        <f t="shared" si="47"/>
        <v>0.15988475526969001</v>
      </c>
      <c r="QT61">
        <f t="shared" si="48"/>
        <v>0.15602180717480818</v>
      </c>
      <c r="QU61">
        <f t="shared" si="49"/>
        <v>0.1611148820480999</v>
      </c>
      <c r="QV61">
        <f t="shared" si="50"/>
        <v>0.17100292926105651</v>
      </c>
      <c r="QW61">
        <f t="shared" si="51"/>
        <v>0.17016701607295739</v>
      </c>
      <c r="QX61">
        <f t="shared" si="52"/>
        <v>0.18056373306328774</v>
      </c>
      <c r="QY61">
        <f t="shared" si="53"/>
        <v>0.20419654132243684</v>
      </c>
      <c r="QZ61">
        <f t="shared" si="54"/>
        <v>0.23305918033472892</v>
      </c>
      <c r="RA61">
        <f t="shared" si="55"/>
        <v>0.24051182846646241</v>
      </c>
      <c r="RB61">
        <f t="shared" si="56"/>
        <v>0.2711776588661009</v>
      </c>
      <c r="RG61" t="s">
        <v>266</v>
      </c>
      <c r="RH61" t="s">
        <v>267</v>
      </c>
      <c r="RI61" t="s">
        <v>60</v>
      </c>
      <c r="RJ61" t="s">
        <v>334</v>
      </c>
      <c r="RK61">
        <v>762.35447500468968</v>
      </c>
      <c r="RL61">
        <v>1012.2526867910656</v>
      </c>
      <c r="RM61">
        <v>738.37809550113957</v>
      </c>
      <c r="RN61">
        <v>1052.9134515808405</v>
      </c>
      <c r="RO61">
        <v>1210.0059784398013</v>
      </c>
      <c r="RP61">
        <v>1555.9809368221884</v>
      </c>
      <c r="RQ61">
        <v>1589.4417152294416</v>
      </c>
      <c r="RR61">
        <v>1516.4667117446077</v>
      </c>
      <c r="RS61">
        <v>1900.2245347794949</v>
      </c>
      <c r="RT61">
        <v>2217.7846813805554</v>
      </c>
      <c r="RU61">
        <v>2260.6377334441981</v>
      </c>
      <c r="RV61">
        <v>2342.0699900151681</v>
      </c>
      <c r="RW61">
        <v>2202.4612260956355</v>
      </c>
      <c r="RX61">
        <v>1963.4105671970347</v>
      </c>
      <c r="RY61">
        <v>1996.71968884026</v>
      </c>
      <c r="RZ61">
        <v>1981.2436534769915</v>
      </c>
      <c r="SA61">
        <v>2059.1929578575828</v>
      </c>
      <c r="SB61">
        <v>2180.2509966451935</v>
      </c>
      <c r="SC61">
        <v>2448.1438990082597</v>
      </c>
      <c r="SD61">
        <v>2754.7800290037726</v>
      </c>
      <c r="SE61">
        <v>3171.4980560157114</v>
      </c>
      <c r="SF61">
        <v>3611.2104703716586</v>
      </c>
      <c r="SG61">
        <v>4208.8780110677199</v>
      </c>
      <c r="SH61">
        <v>4166.0933868532875</v>
      </c>
      <c r="SI61">
        <v>5022.4931909636871</v>
      </c>
      <c r="SJ61">
        <v>5771.5658781522088</v>
      </c>
      <c r="SK61">
        <v>6387.7852805060329</v>
      </c>
    </row>
    <row r="62" spans="2:505" x14ac:dyDescent="0.45">
      <c r="OS62" t="s">
        <v>61</v>
      </c>
      <c r="OT62" t="s">
        <v>335</v>
      </c>
      <c r="OU62">
        <v>8.3540540139118283E-2</v>
      </c>
      <c r="OV62">
        <v>7.8771083575753534E-2</v>
      </c>
      <c r="OW62">
        <v>8.0805624237303211E-2</v>
      </c>
      <c r="OX62">
        <v>8.6602115897035994E-2</v>
      </c>
      <c r="OY62">
        <v>7.966253121353524E-2</v>
      </c>
      <c r="OZ62">
        <v>7.8278336107746441E-2</v>
      </c>
      <c r="PA62">
        <v>8.3820050259642218E-2</v>
      </c>
      <c r="PB62">
        <v>8.7270993248964812E-2</v>
      </c>
      <c r="PC62">
        <v>9.3816991547795367E-2</v>
      </c>
      <c r="PD62">
        <v>9.6552132804171756E-2</v>
      </c>
      <c r="PE62">
        <v>0.10258958443361219</v>
      </c>
      <c r="PF62">
        <v>0.1022613098195234</v>
      </c>
      <c r="PG62">
        <v>8.8946535215164824E-2</v>
      </c>
      <c r="PH62">
        <v>9.7770302855935215E-2</v>
      </c>
      <c r="PI62">
        <v>9.367371683986235E-2</v>
      </c>
      <c r="PJ62">
        <v>8.7604269983883556E-2</v>
      </c>
      <c r="PK62">
        <v>8.6215768306879478E-2</v>
      </c>
      <c r="PL62">
        <v>7.4107087038463623E-2</v>
      </c>
      <c r="PM62">
        <v>6.8767741243404526E-2</v>
      </c>
      <c r="PN62">
        <v>6.9872544858894686E-2</v>
      </c>
      <c r="PO62">
        <v>7.5042500499849146E-2</v>
      </c>
      <c r="PP62">
        <v>7.8820077460992927E-2</v>
      </c>
      <c r="PQ62">
        <v>8.2346406973700839E-2</v>
      </c>
      <c r="PR62">
        <v>8.9467131603087877E-2</v>
      </c>
      <c r="PS62">
        <v>9.8815335142711708E-2</v>
      </c>
      <c r="PT62">
        <v>9.8033784092796533E-2</v>
      </c>
      <c r="PU62">
        <v>0.10960473470179805</v>
      </c>
      <c r="PX62" t="s">
        <v>266</v>
      </c>
      <c r="PY62" t="s">
        <v>267</v>
      </c>
      <c r="PZ62" t="s">
        <v>61</v>
      </c>
      <c r="QA62" t="s">
        <v>335</v>
      </c>
      <c r="QB62">
        <f t="shared" si="30"/>
        <v>8.3540540139118283E-2</v>
      </c>
      <c r="QC62">
        <f t="shared" si="31"/>
        <v>7.8771083575753534E-2</v>
      </c>
      <c r="QD62">
        <f t="shared" si="32"/>
        <v>8.0805624237303211E-2</v>
      </c>
      <c r="QE62">
        <f t="shared" si="33"/>
        <v>8.6602115897035994E-2</v>
      </c>
      <c r="QF62">
        <f t="shared" si="34"/>
        <v>7.966253121353524E-2</v>
      </c>
      <c r="QG62">
        <f t="shared" si="35"/>
        <v>7.8278336107746441E-2</v>
      </c>
      <c r="QH62">
        <f t="shared" si="36"/>
        <v>8.3820050259642218E-2</v>
      </c>
      <c r="QI62">
        <f t="shared" si="37"/>
        <v>8.7270993248964812E-2</v>
      </c>
      <c r="QJ62">
        <f t="shared" si="38"/>
        <v>9.3816991547795367E-2</v>
      </c>
      <c r="QK62">
        <f t="shared" si="39"/>
        <v>9.6552132804171756E-2</v>
      </c>
      <c r="QL62">
        <f t="shared" si="40"/>
        <v>0.10258958443361219</v>
      </c>
      <c r="QM62">
        <f t="shared" si="41"/>
        <v>0.1022613098195234</v>
      </c>
      <c r="QN62">
        <f t="shared" si="42"/>
        <v>8.8946535215164824E-2</v>
      </c>
      <c r="QO62">
        <f t="shared" si="43"/>
        <v>9.7770302855935215E-2</v>
      </c>
      <c r="QP62">
        <f t="shared" si="44"/>
        <v>9.367371683986235E-2</v>
      </c>
      <c r="QQ62">
        <f t="shared" si="45"/>
        <v>8.7604269983883556E-2</v>
      </c>
      <c r="QR62">
        <f t="shared" si="46"/>
        <v>8.6215768306879478E-2</v>
      </c>
      <c r="QS62">
        <f t="shared" si="47"/>
        <v>7.4107087038463623E-2</v>
      </c>
      <c r="QT62">
        <f t="shared" si="48"/>
        <v>6.8767741243404526E-2</v>
      </c>
      <c r="QU62">
        <f t="shared" si="49"/>
        <v>6.9872544858894686E-2</v>
      </c>
      <c r="QV62">
        <f t="shared" si="50"/>
        <v>7.5042500499849146E-2</v>
      </c>
      <c r="QW62">
        <f t="shared" si="51"/>
        <v>7.8820077460992927E-2</v>
      </c>
      <c r="QX62">
        <f t="shared" si="52"/>
        <v>8.2346406973700839E-2</v>
      </c>
      <c r="QY62">
        <f t="shared" si="53"/>
        <v>8.9467131603087877E-2</v>
      </c>
      <c r="QZ62">
        <f t="shared" si="54"/>
        <v>9.8815335142711708E-2</v>
      </c>
      <c r="RA62">
        <f t="shared" si="55"/>
        <v>9.8033784092796533E-2</v>
      </c>
      <c r="RB62">
        <f t="shared" si="56"/>
        <v>0.10960473470179805</v>
      </c>
      <c r="RG62" t="s">
        <v>266</v>
      </c>
      <c r="RH62" t="s">
        <v>267</v>
      </c>
      <c r="RI62" t="s">
        <v>61</v>
      </c>
      <c r="RJ62" t="s">
        <v>335</v>
      </c>
      <c r="RK62">
        <v>535.23583513450899</v>
      </c>
      <c r="RL62">
        <v>579.20111140675124</v>
      </c>
      <c r="RM62">
        <v>643.81525085490591</v>
      </c>
      <c r="RN62">
        <v>704.98207822521283</v>
      </c>
      <c r="RO62">
        <v>715.31058530196526</v>
      </c>
      <c r="RP62">
        <v>715.14191994880161</v>
      </c>
      <c r="RQ62">
        <v>814.07528679780273</v>
      </c>
      <c r="RR62">
        <v>815.7221675879448</v>
      </c>
      <c r="RS62">
        <v>939.1559311595081</v>
      </c>
      <c r="RT62">
        <v>1061.3478682720031</v>
      </c>
      <c r="RU62">
        <v>1159.5892918004142</v>
      </c>
      <c r="RV62">
        <v>1127.0037164654154</v>
      </c>
      <c r="RW62">
        <v>966.70843796755832</v>
      </c>
      <c r="RX62">
        <v>1087.2373649470599</v>
      </c>
      <c r="RY62">
        <v>1038.9109769580289</v>
      </c>
      <c r="RZ62">
        <v>957.28074410067916</v>
      </c>
      <c r="SA62">
        <v>1000.0681353389424</v>
      </c>
      <c r="SB62">
        <v>1010.5531956536213</v>
      </c>
      <c r="SC62">
        <v>1079.0371501401401</v>
      </c>
      <c r="SD62">
        <v>1194.69715463956</v>
      </c>
      <c r="SE62">
        <v>1391.7723250839663</v>
      </c>
      <c r="SF62">
        <v>1672.6854332370033</v>
      </c>
      <c r="SG62">
        <v>1919.4661946901836</v>
      </c>
      <c r="SH62">
        <v>1825.341520960435</v>
      </c>
      <c r="SI62">
        <v>2129.4992422279151</v>
      </c>
      <c r="SJ62">
        <v>2352.5181559002745</v>
      </c>
      <c r="SK62">
        <v>2581.8185536722904</v>
      </c>
    </row>
    <row r="63" spans="2:505" x14ac:dyDescent="0.45">
      <c r="OS63" t="s">
        <v>62</v>
      </c>
      <c r="OT63" t="s">
        <v>336</v>
      </c>
      <c r="OU63" t="e">
        <v>#VALUE!</v>
      </c>
      <c r="OV63" t="e">
        <v>#VALUE!</v>
      </c>
      <c r="OW63" t="e">
        <v>#VALUE!</v>
      </c>
      <c r="OX63" t="e">
        <v>#VALUE!</v>
      </c>
      <c r="OY63">
        <v>0.19280091214523962</v>
      </c>
      <c r="OZ63">
        <v>0.24469889379524859</v>
      </c>
      <c r="PA63">
        <v>0.25318940486493841</v>
      </c>
      <c r="PB63">
        <v>0.26716536302751215</v>
      </c>
      <c r="PC63">
        <v>0.2871807044395317</v>
      </c>
      <c r="PD63">
        <v>0.33502808752551372</v>
      </c>
      <c r="PE63">
        <v>0.36635538430381193</v>
      </c>
      <c r="PF63">
        <v>0.37355890124511487</v>
      </c>
      <c r="PG63">
        <v>0.41500167309492425</v>
      </c>
      <c r="PH63">
        <v>0.39477057862089543</v>
      </c>
      <c r="PI63">
        <v>0.40508811891344232</v>
      </c>
      <c r="PJ63">
        <v>0.45584774511975129</v>
      </c>
      <c r="PK63">
        <v>0.44802703815258776</v>
      </c>
      <c r="PL63">
        <v>0.417524275128904</v>
      </c>
      <c r="PM63">
        <v>0.42579588300971716</v>
      </c>
      <c r="PN63">
        <v>0.46912747545577427</v>
      </c>
      <c r="PO63">
        <v>0.48746622593837663</v>
      </c>
      <c r="PP63">
        <v>0.53060734553101607</v>
      </c>
      <c r="PQ63">
        <v>0.60067160669652031</v>
      </c>
      <c r="PR63">
        <v>0.56501245851905735</v>
      </c>
      <c r="PS63">
        <v>0.58465682795877238</v>
      </c>
      <c r="PT63">
        <v>0.57895483519803881</v>
      </c>
      <c r="PU63">
        <v>0.55804298359374049</v>
      </c>
      <c r="PX63" t="s">
        <v>266</v>
      </c>
      <c r="PY63" t="s">
        <v>267</v>
      </c>
      <c r="PZ63" t="s">
        <v>62</v>
      </c>
      <c r="QA63" t="s">
        <v>336</v>
      </c>
      <c r="QB63" t="e">
        <f t="shared" si="30"/>
        <v>#VALUE!</v>
      </c>
      <c r="QC63" t="e">
        <f t="shared" si="31"/>
        <v>#VALUE!</v>
      </c>
      <c r="QD63" t="e">
        <f t="shared" si="32"/>
        <v>#VALUE!</v>
      </c>
      <c r="QE63" t="e">
        <f t="shared" si="33"/>
        <v>#VALUE!</v>
      </c>
      <c r="QF63">
        <f t="shared" si="34"/>
        <v>0.19280091214523962</v>
      </c>
      <c r="QG63">
        <f t="shared" si="35"/>
        <v>0.24469889379524859</v>
      </c>
      <c r="QH63">
        <f t="shared" si="36"/>
        <v>0.25318940486493841</v>
      </c>
      <c r="QI63">
        <f t="shared" si="37"/>
        <v>0.26716536302751215</v>
      </c>
      <c r="QJ63">
        <f t="shared" si="38"/>
        <v>0.2871807044395317</v>
      </c>
      <c r="QK63">
        <f t="shared" si="39"/>
        <v>0.33502808752551372</v>
      </c>
      <c r="QL63">
        <f t="shared" si="40"/>
        <v>0.36635538430381193</v>
      </c>
      <c r="QM63">
        <f t="shared" si="41"/>
        <v>0.37355890124511487</v>
      </c>
      <c r="QN63">
        <f t="shared" si="42"/>
        <v>0.41500167309492425</v>
      </c>
      <c r="QO63">
        <f t="shared" si="43"/>
        <v>0.39477057862089543</v>
      </c>
      <c r="QP63">
        <f t="shared" si="44"/>
        <v>0.40508811891344232</v>
      </c>
      <c r="QQ63">
        <f t="shared" si="45"/>
        <v>0.45584774511975129</v>
      </c>
      <c r="QR63">
        <f t="shared" si="46"/>
        <v>0.44802703815258776</v>
      </c>
      <c r="QS63">
        <f t="shared" si="47"/>
        <v>0.417524275128904</v>
      </c>
      <c r="QT63">
        <f t="shared" si="48"/>
        <v>0.42579588300971716</v>
      </c>
      <c r="QU63">
        <f t="shared" si="49"/>
        <v>0.46912747545577427</v>
      </c>
      <c r="QV63">
        <f t="shared" si="50"/>
        <v>0.48746622593837663</v>
      </c>
      <c r="QW63">
        <f t="shared" si="51"/>
        <v>0.53060734553101607</v>
      </c>
      <c r="QX63">
        <f t="shared" si="52"/>
        <v>0.60067160669652031</v>
      </c>
      <c r="QY63">
        <f t="shared" si="53"/>
        <v>0.56501245851905735</v>
      </c>
      <c r="QZ63">
        <f t="shared" si="54"/>
        <v>0.58465682795877238</v>
      </c>
      <c r="RA63">
        <f t="shared" si="55"/>
        <v>0.57895483519803881</v>
      </c>
      <c r="RB63">
        <f t="shared" si="56"/>
        <v>0.55804298359374049</v>
      </c>
      <c r="RG63" t="s">
        <v>266</v>
      </c>
      <c r="RH63" t="s">
        <v>267</v>
      </c>
      <c r="RI63" t="s">
        <v>62</v>
      </c>
      <c r="RJ63" t="s">
        <v>336</v>
      </c>
      <c r="RK63" t="s">
        <v>268</v>
      </c>
      <c r="RL63" t="s">
        <v>268</v>
      </c>
      <c r="RM63" t="s">
        <v>268</v>
      </c>
      <c r="RN63" t="s">
        <v>268</v>
      </c>
      <c r="RO63">
        <v>1731.2095311620201</v>
      </c>
      <c r="RP63">
        <v>2235.5410886252153</v>
      </c>
      <c r="RQ63">
        <v>2459.0206846825326</v>
      </c>
      <c r="RR63">
        <v>2497.1952411668863</v>
      </c>
      <c r="RS63">
        <v>2874.8253108451954</v>
      </c>
      <c r="RT63">
        <v>3682.791215266519</v>
      </c>
      <c r="RU63">
        <v>4140.9835411414178</v>
      </c>
      <c r="RV63">
        <v>4116.9262428282054</v>
      </c>
      <c r="RW63">
        <v>4510.4131170599867</v>
      </c>
      <c r="RX63">
        <v>4389.9764153420847</v>
      </c>
      <c r="RY63">
        <v>4492.7276035593777</v>
      </c>
      <c r="RZ63">
        <v>4981.1986188017027</v>
      </c>
      <c r="SA63">
        <v>5196.9329210389405</v>
      </c>
      <c r="SB63">
        <v>5693.5241601856806</v>
      </c>
      <c r="SC63">
        <v>6681.1788178119805</v>
      </c>
      <c r="SD63">
        <v>8021.2515691548779</v>
      </c>
      <c r="SE63">
        <v>9040.7702056186718</v>
      </c>
      <c r="SF63">
        <v>11260.318515641093</v>
      </c>
      <c r="SG63">
        <v>14001.44688198035</v>
      </c>
      <c r="SH63">
        <v>11527.593227982454</v>
      </c>
      <c r="SI63">
        <v>12599.524864268109</v>
      </c>
      <c r="SJ63">
        <v>13893.187678651657</v>
      </c>
      <c r="SK63">
        <v>13145.104841582408</v>
      </c>
    </row>
    <row r="64" spans="2:505" x14ac:dyDescent="0.45">
      <c r="OS64" t="s">
        <v>63</v>
      </c>
      <c r="OT64" t="s">
        <v>337</v>
      </c>
      <c r="OU64">
        <v>0.60283897004143561</v>
      </c>
      <c r="OV64">
        <v>0.6533878675473449</v>
      </c>
      <c r="OW64">
        <v>0.70590294091281602</v>
      </c>
      <c r="OX64">
        <v>0.74405726854219911</v>
      </c>
      <c r="OY64">
        <v>0.87817859834934031</v>
      </c>
      <c r="OZ64">
        <v>0.98073330233952194</v>
      </c>
      <c r="PA64">
        <v>1.1132034567844036</v>
      </c>
      <c r="PB64">
        <v>1.0201768037788526</v>
      </c>
      <c r="PC64">
        <v>0.99678257616612065</v>
      </c>
      <c r="PD64">
        <v>1.0718706021028699</v>
      </c>
      <c r="PE64">
        <v>1.0780201662128792</v>
      </c>
      <c r="PF64">
        <v>1.0505968859664965</v>
      </c>
      <c r="PG64">
        <v>1.1227657464271716</v>
      </c>
      <c r="PH64">
        <v>1.1218035557583992</v>
      </c>
      <c r="PI64">
        <v>1.0371170253317712</v>
      </c>
      <c r="PJ64">
        <v>1.0733771607487421</v>
      </c>
      <c r="PK64">
        <v>1.110580771563797</v>
      </c>
      <c r="PL64">
        <v>1.156664816428332</v>
      </c>
      <c r="PM64">
        <v>1.1500570975236186</v>
      </c>
      <c r="PN64">
        <v>1.098648432856957</v>
      </c>
      <c r="PO64">
        <v>1.0687457578446786</v>
      </c>
      <c r="PP64">
        <v>1.0734391153055463</v>
      </c>
      <c r="PQ64">
        <v>1.0646065193200425</v>
      </c>
      <c r="PR64">
        <v>1.1304555120214101</v>
      </c>
      <c r="PS64">
        <v>1.0458630893846719</v>
      </c>
      <c r="PT64">
        <v>0.96662789353119627</v>
      </c>
      <c r="PU64">
        <v>0.8735628434217988</v>
      </c>
      <c r="PX64" t="s">
        <v>266</v>
      </c>
      <c r="PY64" t="s">
        <v>267</v>
      </c>
      <c r="PZ64" t="s">
        <v>63</v>
      </c>
      <c r="QA64" t="s">
        <v>337</v>
      </c>
      <c r="QB64">
        <f t="shared" si="30"/>
        <v>0.60283897004143561</v>
      </c>
      <c r="QC64">
        <f t="shared" si="31"/>
        <v>0.6533878675473449</v>
      </c>
      <c r="QD64">
        <f t="shared" si="32"/>
        <v>0.70590294091281602</v>
      </c>
      <c r="QE64">
        <f t="shared" si="33"/>
        <v>0.74405726854219911</v>
      </c>
      <c r="QF64">
        <f t="shared" si="34"/>
        <v>0.87817859834934031</v>
      </c>
      <c r="QG64">
        <f t="shared" si="35"/>
        <v>0.98073330233952194</v>
      </c>
      <c r="QH64">
        <f t="shared" si="36"/>
        <v>1.1132034567844036</v>
      </c>
      <c r="QI64">
        <f t="shared" si="37"/>
        <v>1.0201768037788526</v>
      </c>
      <c r="QJ64">
        <f t="shared" si="38"/>
        <v>0.99678257616612065</v>
      </c>
      <c r="QK64">
        <f t="shared" si="39"/>
        <v>1.0718706021028699</v>
      </c>
      <c r="QL64">
        <f t="shared" si="40"/>
        <v>1.0780201662128792</v>
      </c>
      <c r="QM64">
        <f t="shared" si="41"/>
        <v>1.0505968859664965</v>
      </c>
      <c r="QN64">
        <f t="shared" si="42"/>
        <v>1.1227657464271716</v>
      </c>
      <c r="QO64">
        <f t="shared" si="43"/>
        <v>1.1218035557583992</v>
      </c>
      <c r="QP64">
        <f t="shared" si="44"/>
        <v>1.0371170253317712</v>
      </c>
      <c r="QQ64">
        <f t="shared" si="45"/>
        <v>1.0733771607487421</v>
      </c>
      <c r="QR64">
        <f t="shared" si="46"/>
        <v>1.110580771563797</v>
      </c>
      <c r="QS64">
        <f t="shared" si="47"/>
        <v>1.156664816428332</v>
      </c>
      <c r="QT64">
        <f t="shared" si="48"/>
        <v>1.1500570975236186</v>
      </c>
      <c r="QU64">
        <f t="shared" si="49"/>
        <v>1.098648432856957</v>
      </c>
      <c r="QV64">
        <f t="shared" si="50"/>
        <v>1.0687457578446786</v>
      </c>
      <c r="QW64">
        <f t="shared" si="51"/>
        <v>1.0734391153055463</v>
      </c>
      <c r="QX64">
        <f t="shared" si="52"/>
        <v>1.0646065193200425</v>
      </c>
      <c r="QY64">
        <f t="shared" si="53"/>
        <v>1.1304555120214101</v>
      </c>
      <c r="QZ64">
        <f t="shared" si="54"/>
        <v>1.0458630893846719</v>
      </c>
      <c r="RA64">
        <f t="shared" si="55"/>
        <v>0.96662789353119627</v>
      </c>
      <c r="RB64">
        <f t="shared" si="56"/>
        <v>0.8735628434217988</v>
      </c>
      <c r="RG64" t="s">
        <v>266</v>
      </c>
      <c r="RH64" t="s">
        <v>267</v>
      </c>
      <c r="RI64" t="s">
        <v>63</v>
      </c>
      <c r="RJ64" t="s">
        <v>337</v>
      </c>
      <c r="RK64">
        <v>3862.3286256521023</v>
      </c>
      <c r="RL64">
        <v>4804.3388751808106</v>
      </c>
      <c r="RM64">
        <v>5624.2505799886867</v>
      </c>
      <c r="RN64">
        <v>6056.9771773140674</v>
      </c>
      <c r="RO64">
        <v>7885.394019192242</v>
      </c>
      <c r="RP64">
        <v>8959.8672080538399</v>
      </c>
      <c r="RQ64">
        <v>10811.630636570999</v>
      </c>
      <c r="RR64">
        <v>9535.5948491086765</v>
      </c>
      <c r="RS64">
        <v>9978.3019369785452</v>
      </c>
      <c r="RT64">
        <v>11782.521478967843</v>
      </c>
      <c r="RU64">
        <v>12185.063893053364</v>
      </c>
      <c r="RV64">
        <v>11578.441514986182</v>
      </c>
      <c r="RW64">
        <v>12202.691406770378</v>
      </c>
      <c r="RX64">
        <v>12474.818082011938</v>
      </c>
      <c r="RY64">
        <v>11502.396812642781</v>
      </c>
      <c r="RZ64">
        <v>11729.146162981122</v>
      </c>
      <c r="SA64">
        <v>12882.288973030783</v>
      </c>
      <c r="SB64">
        <v>15772.733395054154</v>
      </c>
      <c r="SC64">
        <v>18045.588099483284</v>
      </c>
      <c r="SD64">
        <v>18784.948499214883</v>
      </c>
      <c r="SE64">
        <v>19821.444626863202</v>
      </c>
      <c r="SF64">
        <v>22780.05845055134</v>
      </c>
      <c r="SG64">
        <v>24815.608835662169</v>
      </c>
      <c r="SH64">
        <v>23063.97161413018</v>
      </c>
      <c r="SI64">
        <v>22538.654077348168</v>
      </c>
      <c r="SJ64">
        <v>23196.183750075903</v>
      </c>
      <c r="SK64">
        <v>20577.402637589916</v>
      </c>
    </row>
    <row r="65" spans="409:505" x14ac:dyDescent="0.45">
      <c r="OS65" t="s">
        <v>64</v>
      </c>
      <c r="OT65" t="s">
        <v>338</v>
      </c>
      <c r="OU65">
        <v>1.9819578603582584</v>
      </c>
      <c r="OV65">
        <v>1.7538240060842309</v>
      </c>
      <c r="OW65">
        <v>1.7076759585906887</v>
      </c>
      <c r="OX65">
        <v>1.72558210593783</v>
      </c>
      <c r="OY65">
        <v>1.7204831314367683</v>
      </c>
      <c r="OZ65">
        <v>1.5455857467783873</v>
      </c>
      <c r="PA65">
        <v>1.5887948639585288</v>
      </c>
      <c r="PB65">
        <v>1.526532040526241</v>
      </c>
      <c r="PC65">
        <v>1.4527274703560993</v>
      </c>
      <c r="PD65">
        <v>1.4418322005161555</v>
      </c>
      <c r="PE65">
        <v>1.5345191061170236</v>
      </c>
      <c r="PF65">
        <v>1.9175403580448998</v>
      </c>
      <c r="PG65">
        <v>1.7143048676216674</v>
      </c>
      <c r="PH65">
        <v>1.9570879936158561</v>
      </c>
      <c r="PI65">
        <v>2.7037227588738459</v>
      </c>
      <c r="PJ65">
        <v>2.601791750645484</v>
      </c>
      <c r="PK65">
        <v>2.5854911924678459</v>
      </c>
      <c r="PL65">
        <v>2.506307018679311</v>
      </c>
      <c r="PM65">
        <v>2.6651108795398089</v>
      </c>
      <c r="PN65">
        <v>3.0113340298660223</v>
      </c>
      <c r="PO65">
        <v>3.248953005322655</v>
      </c>
      <c r="PP65">
        <v>3.1574302430369237</v>
      </c>
      <c r="PQ65">
        <v>3.5593567746131152</v>
      </c>
      <c r="PR65">
        <v>3.0132890520008573</v>
      </c>
      <c r="PS65">
        <v>3.262425893069683</v>
      </c>
      <c r="PT65">
        <v>3.5816151136224903</v>
      </c>
      <c r="PU65">
        <v>3.7598009793477698</v>
      </c>
      <c r="PX65" t="s">
        <v>266</v>
      </c>
      <c r="PY65" t="s">
        <v>267</v>
      </c>
      <c r="PZ65" t="s">
        <v>64</v>
      </c>
      <c r="QA65" t="s">
        <v>338</v>
      </c>
      <c r="QB65">
        <f t="shared" si="30"/>
        <v>1.9819578603582584</v>
      </c>
      <c r="QC65">
        <f t="shared" si="31"/>
        <v>1.7538240060842309</v>
      </c>
      <c r="QD65">
        <f t="shared" si="32"/>
        <v>1.7076759585906887</v>
      </c>
      <c r="QE65">
        <f t="shared" si="33"/>
        <v>1.72558210593783</v>
      </c>
      <c r="QF65">
        <f t="shared" si="34"/>
        <v>1.7204831314367683</v>
      </c>
      <c r="QG65">
        <f t="shared" si="35"/>
        <v>1.5455857467783873</v>
      </c>
      <c r="QH65">
        <f t="shared" si="36"/>
        <v>1.5887948639585288</v>
      </c>
      <c r="QI65">
        <f t="shared" si="37"/>
        <v>1.526532040526241</v>
      </c>
      <c r="QJ65">
        <f t="shared" si="38"/>
        <v>1.4527274703560993</v>
      </c>
      <c r="QK65">
        <f t="shared" si="39"/>
        <v>1.4418322005161555</v>
      </c>
      <c r="QL65">
        <f t="shared" si="40"/>
        <v>1.5345191061170236</v>
      </c>
      <c r="QM65">
        <f t="shared" si="41"/>
        <v>1.9175403580448998</v>
      </c>
      <c r="QN65">
        <f t="shared" si="42"/>
        <v>1.7143048676216674</v>
      </c>
      <c r="QO65">
        <f t="shared" si="43"/>
        <v>1.9570879936158561</v>
      </c>
      <c r="QP65">
        <f t="shared" si="44"/>
        <v>2.7037227588738459</v>
      </c>
      <c r="QQ65">
        <f t="shared" si="45"/>
        <v>2.601791750645484</v>
      </c>
      <c r="QR65">
        <f t="shared" si="46"/>
        <v>2.5854911924678459</v>
      </c>
      <c r="QS65">
        <f t="shared" si="47"/>
        <v>2.506307018679311</v>
      </c>
      <c r="QT65">
        <f t="shared" si="48"/>
        <v>2.6651108795398089</v>
      </c>
      <c r="QU65">
        <f t="shared" si="49"/>
        <v>3.0113340298660223</v>
      </c>
      <c r="QV65">
        <f t="shared" si="50"/>
        <v>3.248953005322655</v>
      </c>
      <c r="QW65">
        <f t="shared" si="51"/>
        <v>3.1574302430369237</v>
      </c>
      <c r="QX65">
        <f t="shared" si="52"/>
        <v>3.5593567746131152</v>
      </c>
      <c r="QY65">
        <f t="shared" si="53"/>
        <v>3.0132890520008573</v>
      </c>
      <c r="QZ65">
        <f t="shared" si="54"/>
        <v>3.262425893069683</v>
      </c>
      <c r="RA65">
        <f t="shared" si="55"/>
        <v>3.5816151136224903</v>
      </c>
      <c r="RB65">
        <f t="shared" si="56"/>
        <v>3.7598009793477698</v>
      </c>
      <c r="RG65" t="s">
        <v>266</v>
      </c>
      <c r="RH65" t="s">
        <v>267</v>
      </c>
      <c r="RI65" t="s">
        <v>64</v>
      </c>
      <c r="RJ65" t="s">
        <v>338</v>
      </c>
      <c r="RK65">
        <v>12698.204594125253</v>
      </c>
      <c r="RL65">
        <v>12895.8085559268</v>
      </c>
      <c r="RM65">
        <v>13605.832960713828</v>
      </c>
      <c r="RN65">
        <v>14047.052391175195</v>
      </c>
      <c r="RO65">
        <v>15448.665476764207</v>
      </c>
      <c r="RP65">
        <v>14120.294494701404</v>
      </c>
      <c r="RQ65">
        <v>15430.659257939653</v>
      </c>
      <c r="RR65">
        <v>14268.498370794976</v>
      </c>
      <c r="RS65">
        <v>14542.542855344205</v>
      </c>
      <c r="RT65">
        <v>15849.318787473056</v>
      </c>
      <c r="RU65">
        <v>17344.956930476092</v>
      </c>
      <c r="RV65">
        <v>21132.87140369133</v>
      </c>
      <c r="RW65">
        <v>18631.787924845172</v>
      </c>
      <c r="RX65">
        <v>21763.450976354023</v>
      </c>
      <c r="RY65">
        <v>29986.290152735353</v>
      </c>
      <c r="RZ65">
        <v>28430.636354953</v>
      </c>
      <c r="SA65">
        <v>29990.654918054675</v>
      </c>
      <c r="SB65">
        <v>34176.981827674696</v>
      </c>
      <c r="SC65">
        <v>41818.352562829437</v>
      </c>
      <c r="SD65">
        <v>51488.495294045999</v>
      </c>
      <c r="SE65">
        <v>60256.559258916772</v>
      </c>
      <c r="SF65">
        <v>67005.612581433015</v>
      </c>
      <c r="SG65">
        <v>82967.37228490533</v>
      </c>
      <c r="SH65">
        <v>61478.238127429075</v>
      </c>
      <c r="SI65">
        <v>70306.227844930123</v>
      </c>
      <c r="SJ65">
        <v>85948.070455671172</v>
      </c>
      <c r="SK65">
        <v>88564.822979641554</v>
      </c>
    </row>
    <row r="66" spans="409:505" x14ac:dyDescent="0.45">
      <c r="OS66" t="s">
        <v>65</v>
      </c>
      <c r="OT66" t="s">
        <v>339</v>
      </c>
      <c r="OU66" t="e">
        <v>#VALUE!</v>
      </c>
      <c r="OV66">
        <v>0.2276412442214254</v>
      </c>
      <c r="OW66">
        <v>0.22213990819184146</v>
      </c>
      <c r="OX66">
        <v>0.22331655412737908</v>
      </c>
      <c r="OY66">
        <v>0.18717640545792469</v>
      </c>
      <c r="OZ66">
        <v>0.13799965401891004</v>
      </c>
      <c r="PA66">
        <v>0.11347647585641762</v>
      </c>
      <c r="PB66">
        <v>0.12390416614096957</v>
      </c>
      <c r="PC66">
        <v>0.13217152036376945</v>
      </c>
      <c r="PD66">
        <v>0.15103707428043198</v>
      </c>
      <c r="PE66">
        <v>0.14543512468031097</v>
      </c>
      <c r="PF66">
        <v>0.14418289559124767</v>
      </c>
      <c r="PG66">
        <v>0.17159726300439657</v>
      </c>
      <c r="PH66">
        <v>0.14479204828126022</v>
      </c>
      <c r="PI66">
        <v>0.15041038817636015</v>
      </c>
      <c r="PJ66">
        <v>0.16836038585158716</v>
      </c>
      <c r="PK66">
        <v>0.18318512974980061</v>
      </c>
      <c r="PL66">
        <v>0.20349635463422888</v>
      </c>
      <c r="PM66">
        <v>0.22643019659185912</v>
      </c>
      <c r="PN66">
        <v>0.27349696209430735</v>
      </c>
      <c r="PO66">
        <v>0.31427816273782055</v>
      </c>
      <c r="PP66">
        <v>0.38706783410434642</v>
      </c>
      <c r="PQ66">
        <v>0.43486161897354159</v>
      </c>
      <c r="PR66">
        <v>0.40289967943910449</v>
      </c>
      <c r="PS66">
        <v>0.38502884084859829</v>
      </c>
      <c r="PT66">
        <v>0.38339259894710748</v>
      </c>
      <c r="PU66">
        <v>0.36332564800206812</v>
      </c>
      <c r="PX66" t="s">
        <v>266</v>
      </c>
      <c r="PY66" t="s">
        <v>267</v>
      </c>
      <c r="PZ66" t="s">
        <v>65</v>
      </c>
      <c r="QA66" t="s">
        <v>339</v>
      </c>
      <c r="QB66" t="e">
        <f t="shared" si="30"/>
        <v>#VALUE!</v>
      </c>
      <c r="QC66">
        <f t="shared" si="31"/>
        <v>0.2276412442214254</v>
      </c>
      <c r="QD66">
        <f t="shared" si="32"/>
        <v>0.22213990819184146</v>
      </c>
      <c r="QE66">
        <f t="shared" si="33"/>
        <v>0.22331655412737908</v>
      </c>
      <c r="QF66">
        <f t="shared" si="34"/>
        <v>0.18717640545792469</v>
      </c>
      <c r="QG66">
        <f t="shared" si="35"/>
        <v>0.13799965401891004</v>
      </c>
      <c r="QH66">
        <f t="shared" si="36"/>
        <v>0.11347647585641762</v>
      </c>
      <c r="QI66">
        <f t="shared" si="37"/>
        <v>0.12390416614096957</v>
      </c>
      <c r="QJ66">
        <f t="shared" si="38"/>
        <v>0.13217152036376945</v>
      </c>
      <c r="QK66">
        <f t="shared" si="39"/>
        <v>0.15103707428043198</v>
      </c>
      <c r="QL66">
        <f t="shared" si="40"/>
        <v>0.14543512468031097</v>
      </c>
      <c r="QM66">
        <f t="shared" si="41"/>
        <v>0.14418289559124767</v>
      </c>
      <c r="QN66">
        <f t="shared" si="42"/>
        <v>0.17159726300439657</v>
      </c>
      <c r="QO66">
        <f t="shared" si="43"/>
        <v>0.14479204828126022</v>
      </c>
      <c r="QP66">
        <f t="shared" si="44"/>
        <v>0.15041038817636015</v>
      </c>
      <c r="QQ66">
        <f t="shared" si="45"/>
        <v>0.16836038585158716</v>
      </c>
      <c r="QR66">
        <f t="shared" si="46"/>
        <v>0.18318512974980061</v>
      </c>
      <c r="QS66">
        <f t="shared" si="47"/>
        <v>0.20349635463422888</v>
      </c>
      <c r="QT66">
        <f t="shared" si="48"/>
        <v>0.22643019659185912</v>
      </c>
      <c r="QU66">
        <f t="shared" si="49"/>
        <v>0.27349696209430735</v>
      </c>
      <c r="QV66">
        <f t="shared" si="50"/>
        <v>0.31427816273782055</v>
      </c>
      <c r="QW66">
        <f t="shared" si="51"/>
        <v>0.38706783410434642</v>
      </c>
      <c r="QX66">
        <f t="shared" si="52"/>
        <v>0.43486161897354159</v>
      </c>
      <c r="QY66">
        <f t="shared" si="53"/>
        <v>0.40289967943910449</v>
      </c>
      <c r="QZ66">
        <f t="shared" si="54"/>
        <v>0.38502884084859829</v>
      </c>
      <c r="RA66">
        <f t="shared" si="55"/>
        <v>0.38339259894710748</v>
      </c>
      <c r="RB66">
        <f t="shared" si="56"/>
        <v>0.36332564800206812</v>
      </c>
      <c r="RG66" t="s">
        <v>266</v>
      </c>
      <c r="RH66" t="s">
        <v>267</v>
      </c>
      <c r="RI66" t="s">
        <v>65</v>
      </c>
      <c r="RJ66" t="s">
        <v>339</v>
      </c>
      <c r="RK66" t="s">
        <v>268</v>
      </c>
      <c r="RL66">
        <v>1673.8383638999469</v>
      </c>
      <c r="RM66">
        <v>1769.8899311440948</v>
      </c>
      <c r="RN66">
        <v>1817.9021008908308</v>
      </c>
      <c r="RO66">
        <v>1680.7056228722661</v>
      </c>
      <c r="RP66">
        <v>1260.7490454512531</v>
      </c>
      <c r="RQ66">
        <v>1102.1037847324649</v>
      </c>
      <c r="RR66">
        <v>1158.1325159134408</v>
      </c>
      <c r="RS66">
        <v>1323.1043250493226</v>
      </c>
      <c r="RT66">
        <v>1660.2727683157964</v>
      </c>
      <c r="RU66">
        <v>1643.8804598149081</v>
      </c>
      <c r="RV66">
        <v>1589.0140608296622</v>
      </c>
      <c r="RW66">
        <v>1864.9913869855407</v>
      </c>
      <c r="RX66">
        <v>1610.1343704597959</v>
      </c>
      <c r="RY66">
        <v>1668.1627311967809</v>
      </c>
      <c r="RZ66">
        <v>1839.7294501139579</v>
      </c>
      <c r="SA66">
        <v>2124.8736133583502</v>
      </c>
      <c r="SB66">
        <v>2774.955806490515</v>
      </c>
      <c r="SC66">
        <v>3552.9245198174153</v>
      </c>
      <c r="SD66">
        <v>4676.3151832595413</v>
      </c>
      <c r="SE66">
        <v>5828.7456623012304</v>
      </c>
      <c r="SF66">
        <v>8214.1853781017726</v>
      </c>
      <c r="SG66">
        <v>10136.473559247548</v>
      </c>
      <c r="SH66">
        <v>8220.1083289951366</v>
      </c>
      <c r="SI66">
        <v>8297.4836207237931</v>
      </c>
      <c r="SJ66">
        <v>9200.2778247048882</v>
      </c>
      <c r="SK66">
        <v>8558.3976056224037</v>
      </c>
    </row>
    <row r="67" spans="409:505" x14ac:dyDescent="0.45">
      <c r="OS67" t="s">
        <v>340</v>
      </c>
      <c r="OT67" t="s">
        <v>341</v>
      </c>
      <c r="OU67" t="e">
        <v>#VALUE!</v>
      </c>
      <c r="OV67" t="e">
        <v>#VALUE!</v>
      </c>
      <c r="OW67" t="e">
        <v>#VALUE!</v>
      </c>
      <c r="OX67">
        <v>0.42119942450003972</v>
      </c>
      <c r="OY67">
        <v>0.38812910824875985</v>
      </c>
      <c r="OZ67">
        <v>0.38146887676761632</v>
      </c>
      <c r="PA67">
        <v>0.31874000167114358</v>
      </c>
      <c r="PB67">
        <v>0.31341194211905526</v>
      </c>
      <c r="PC67">
        <v>0.26605983127999999</v>
      </c>
      <c r="PD67">
        <v>0.24250565092184892</v>
      </c>
      <c r="PE67">
        <v>0.23390727034704767</v>
      </c>
      <c r="PF67">
        <v>0.24839858636323445</v>
      </c>
      <c r="PG67">
        <v>0.16882368180114343</v>
      </c>
      <c r="PH67">
        <v>0.11966841634691346</v>
      </c>
      <c r="PI67">
        <v>0.15973563220067108</v>
      </c>
      <c r="PJ67">
        <v>0.19221186120773642</v>
      </c>
      <c r="PK67">
        <v>0.20475358929271295</v>
      </c>
      <c r="PL67">
        <v>0.21817597005718192</v>
      </c>
      <c r="PM67">
        <v>0.26144686151930546</v>
      </c>
      <c r="PN67">
        <v>0.31134640758145093</v>
      </c>
      <c r="PO67">
        <v>0.37312761735461086</v>
      </c>
      <c r="PP67">
        <v>0.4288681295849715</v>
      </c>
      <c r="PQ67">
        <v>0.49916059400681967</v>
      </c>
      <c r="PR67">
        <v>0.41969680985029634</v>
      </c>
      <c r="PS67">
        <v>0.49535236595998838</v>
      </c>
      <c r="PT67">
        <v>0.59224287122065233</v>
      </c>
      <c r="PU67">
        <v>0.64334506494172994</v>
      </c>
      <c r="PX67" t="s">
        <v>266</v>
      </c>
      <c r="PY67" t="s">
        <v>267</v>
      </c>
      <c r="PZ67" t="s">
        <v>340</v>
      </c>
      <c r="QA67" t="s">
        <v>341</v>
      </c>
      <c r="QB67" t="e">
        <f t="shared" ref="QB67:QB91" si="147">RK67/$RK$91</f>
        <v>#VALUE!</v>
      </c>
      <c r="QC67" t="e">
        <f t="shared" ref="QC67:QC78" si="148">RL67/$RL$91</f>
        <v>#VALUE!</v>
      </c>
      <c r="QD67" t="e">
        <f t="shared" ref="QD67:QD78" si="149">RM67/$RM$91</f>
        <v>#VALUE!</v>
      </c>
      <c r="QE67">
        <f t="shared" ref="QE67:QE78" si="150">RN67/$RN$91</f>
        <v>0.42119942450003972</v>
      </c>
      <c r="QF67">
        <f t="shared" ref="QF67:QF78" si="151">RO67/$RO$91</f>
        <v>0.38812910824875985</v>
      </c>
      <c r="QG67">
        <f t="shared" ref="QG67:QG78" si="152">RP67/$RP$91</f>
        <v>0.38146887676761632</v>
      </c>
      <c r="QH67">
        <f t="shared" ref="QH67:QH78" si="153">RQ67/$RQ$91</f>
        <v>0.31874000167114358</v>
      </c>
      <c r="QI67">
        <f t="shared" ref="QI67:QI78" si="154">RR67/$RR$91</f>
        <v>0.31341194211905526</v>
      </c>
      <c r="QJ67">
        <f t="shared" ref="QJ67:QJ78" si="155">RS67/$RS$91</f>
        <v>0.26605983127999999</v>
      </c>
      <c r="QK67">
        <f t="shared" ref="QK67:QK78" si="156">RT67/$RT$91</f>
        <v>0.24250565092184892</v>
      </c>
      <c r="QL67">
        <f t="shared" ref="QL67:QL78" si="157">RU67/$RU$91</f>
        <v>0.23390727034704767</v>
      </c>
      <c r="QM67">
        <f t="shared" ref="QM67:QM78" si="158">RV67/$RV$91</f>
        <v>0.24839858636323445</v>
      </c>
      <c r="QN67">
        <f t="shared" ref="QN67:QN78" si="159">RW67/$RW$91</f>
        <v>0.16882368180114343</v>
      </c>
      <c r="QO67">
        <f t="shared" ref="QO67:QO78" si="160">RX67/$RX$91</f>
        <v>0.11966841634691346</v>
      </c>
      <c r="QP67">
        <f t="shared" ref="QP67:QP78" si="161">RY67/$RY$91</f>
        <v>0.15973563220067108</v>
      </c>
      <c r="QQ67">
        <f t="shared" ref="QQ67:QQ78" si="162">RZ67/$RZ$91</f>
        <v>0.19221186120773642</v>
      </c>
      <c r="QR67">
        <f t="shared" ref="QR67:QR78" si="163">SA67/$SA$91</f>
        <v>0.20475358929271295</v>
      </c>
      <c r="QS67">
        <f t="shared" ref="QS67:QS78" si="164">SB67/$SB$91</f>
        <v>0.21817597005718192</v>
      </c>
      <c r="QT67">
        <f t="shared" ref="QT67:QT78" si="165">SC67/$SC$91</f>
        <v>0.26144686151930546</v>
      </c>
      <c r="QU67">
        <f t="shared" ref="QU67:QU78" si="166">SD67/$SD$91</f>
        <v>0.31134640758145093</v>
      </c>
      <c r="QV67">
        <f t="shared" ref="QV67:QV78" si="167">SE67/$SE$91</f>
        <v>0.37312761735461086</v>
      </c>
      <c r="QW67">
        <f t="shared" ref="QW67:QW78" si="168">SF67/$SF$91</f>
        <v>0.4288681295849715</v>
      </c>
      <c r="QX67">
        <f t="shared" ref="QX67:QX78" si="169">SG67/$SG$91</f>
        <v>0.49916059400681967</v>
      </c>
      <c r="QY67">
        <f t="shared" ref="QY67:QY78" si="170">SH67/$SH$91</f>
        <v>0.41969680985029634</v>
      </c>
      <c r="QZ67">
        <f t="shared" ref="QZ67:QZ78" si="171">SI67/$SI$91</f>
        <v>0.49535236595998838</v>
      </c>
      <c r="RA67">
        <f t="shared" ref="RA67:RA78" si="172">SJ67/$SJ$91</f>
        <v>0.59224287122065233</v>
      </c>
      <c r="RB67">
        <f t="shared" ref="RB67:RB78" si="173">SK67/$SK$91</f>
        <v>0.64334506494172994</v>
      </c>
      <c r="RG67" t="s">
        <v>266</v>
      </c>
      <c r="RH67" t="s">
        <v>267</v>
      </c>
      <c r="RI67" t="s">
        <v>340</v>
      </c>
      <c r="RJ67" t="s">
        <v>341</v>
      </c>
      <c r="RK67" t="s">
        <v>268</v>
      </c>
      <c r="RL67" t="s">
        <v>268</v>
      </c>
      <c r="RM67" t="s">
        <v>268</v>
      </c>
      <c r="RN67">
        <v>3428.7620175971301</v>
      </c>
      <c r="RO67">
        <v>3485.1122022466998</v>
      </c>
      <c r="RP67">
        <v>3485.0560001275899</v>
      </c>
      <c r="RQ67">
        <v>3095.6597791412</v>
      </c>
      <c r="RR67">
        <v>2929.46211857553</v>
      </c>
      <c r="RS67">
        <v>2663.3945990755001</v>
      </c>
      <c r="RT67">
        <v>2665.7397218955898</v>
      </c>
      <c r="RU67">
        <v>2643.8976964978701</v>
      </c>
      <c r="RV67">
        <v>2737.5566623406798</v>
      </c>
      <c r="RW67">
        <v>1834.8469373328701</v>
      </c>
      <c r="RX67">
        <v>1330.7514639503599</v>
      </c>
      <c r="RY67">
        <v>1771.5866019099601</v>
      </c>
      <c r="RZ67">
        <v>2100.3623859404202</v>
      </c>
      <c r="SA67">
        <v>2375.0590439449802</v>
      </c>
      <c r="SB67">
        <v>2975.1327783492502</v>
      </c>
      <c r="SC67">
        <v>4102.3722935487904</v>
      </c>
      <c r="SD67">
        <v>5323.4738765559296</v>
      </c>
      <c r="SE67">
        <v>6920.1943978360796</v>
      </c>
      <c r="SF67">
        <v>9101.2530848043698</v>
      </c>
      <c r="SG67">
        <v>11635.26037297</v>
      </c>
      <c r="SH67">
        <v>8562.8095984239808</v>
      </c>
      <c r="SI67">
        <v>10674.987707365</v>
      </c>
      <c r="SJ67">
        <v>14212.060874139701</v>
      </c>
      <c r="SK67">
        <v>15154.456872681199</v>
      </c>
    </row>
    <row r="68" spans="409:505" x14ac:dyDescent="0.45">
      <c r="OS68" t="s">
        <v>100</v>
      </c>
      <c r="OT68" t="s">
        <v>342</v>
      </c>
      <c r="OU68">
        <v>0.9786687160645382</v>
      </c>
      <c r="OV68">
        <v>0.80234547187101757</v>
      </c>
      <c r="OW68">
        <v>0.73090781658726856</v>
      </c>
      <c r="OX68">
        <v>0.74336388502861461</v>
      </c>
      <c r="OY68">
        <v>0.80237442699940797</v>
      </c>
      <c r="OZ68">
        <v>0.85802125898392168</v>
      </c>
      <c r="PA68">
        <v>0.81219775706767638</v>
      </c>
      <c r="PB68">
        <v>0.79652441693499776</v>
      </c>
      <c r="PC68">
        <v>0.73743816988731126</v>
      </c>
      <c r="PD68">
        <v>0.69599725565379333</v>
      </c>
      <c r="PE68">
        <v>0.73370638341856687</v>
      </c>
      <c r="PF68">
        <v>0.77204027843721845</v>
      </c>
      <c r="PG68">
        <v>0.67923024362380535</v>
      </c>
      <c r="PH68">
        <v>0.71657526917427683</v>
      </c>
      <c r="PI68">
        <v>0.8229345435172325</v>
      </c>
      <c r="PJ68">
        <v>0.79099782068601943</v>
      </c>
      <c r="PK68">
        <v>0.7461734928222109</v>
      </c>
      <c r="PL68">
        <v>0.70161221290170595</v>
      </c>
      <c r="PM68">
        <v>0.7098834636109056</v>
      </c>
      <c r="PN68">
        <v>0.80358176598755982</v>
      </c>
      <c r="PO68">
        <v>0.82682487348544154</v>
      </c>
      <c r="PP68">
        <v>0.77619938450512727</v>
      </c>
      <c r="PQ68">
        <v>0.85963665377807241</v>
      </c>
      <c r="PR68">
        <v>0.78884429137503542</v>
      </c>
      <c r="PS68">
        <v>0.89370427176319911</v>
      </c>
      <c r="PT68">
        <v>0.99057102328610247</v>
      </c>
      <c r="PU68">
        <v>1.074180433444865</v>
      </c>
      <c r="PX68" t="s">
        <v>266</v>
      </c>
      <c r="PY68" t="s">
        <v>267</v>
      </c>
      <c r="PZ68" t="s">
        <v>100</v>
      </c>
      <c r="QA68" t="s">
        <v>342</v>
      </c>
      <c r="QB68">
        <f t="shared" si="147"/>
        <v>0.9786687160645382</v>
      </c>
      <c r="QC68">
        <f t="shared" si="148"/>
        <v>0.80234547187101757</v>
      </c>
      <c r="QD68">
        <f t="shared" si="149"/>
        <v>0.73090781658726856</v>
      </c>
      <c r="QE68">
        <f t="shared" si="150"/>
        <v>0.74336388502861461</v>
      </c>
      <c r="QF68">
        <f t="shared" si="151"/>
        <v>0.80237442699940797</v>
      </c>
      <c r="QG68">
        <f t="shared" si="152"/>
        <v>0.85802125898392168</v>
      </c>
      <c r="QH68">
        <f t="shared" si="153"/>
        <v>0.81219775706767638</v>
      </c>
      <c r="QI68">
        <f t="shared" si="154"/>
        <v>0.79652441693499776</v>
      </c>
      <c r="QJ68">
        <f t="shared" si="155"/>
        <v>0.73743816988731126</v>
      </c>
      <c r="QK68">
        <f t="shared" si="156"/>
        <v>0.69599725565379333</v>
      </c>
      <c r="QL68">
        <f t="shared" si="157"/>
        <v>0.73370638341856687</v>
      </c>
      <c r="QM68">
        <f t="shared" si="158"/>
        <v>0.77204027843721845</v>
      </c>
      <c r="QN68">
        <f t="shared" si="159"/>
        <v>0.67923024362380535</v>
      </c>
      <c r="QO68">
        <f t="shared" si="160"/>
        <v>0.71657526917427683</v>
      </c>
      <c r="QP68">
        <f t="shared" si="161"/>
        <v>0.8229345435172325</v>
      </c>
      <c r="QQ68">
        <f t="shared" si="162"/>
        <v>0.79099782068601943</v>
      </c>
      <c r="QR68">
        <f t="shared" si="163"/>
        <v>0.7461734928222109</v>
      </c>
      <c r="QS68">
        <f t="shared" si="164"/>
        <v>0.70161221290170595</v>
      </c>
      <c r="QT68">
        <f t="shared" si="165"/>
        <v>0.7098834636109056</v>
      </c>
      <c r="QU68">
        <f t="shared" si="166"/>
        <v>0.80358176598755982</v>
      </c>
      <c r="QV68">
        <f t="shared" si="167"/>
        <v>0.82682487348544154</v>
      </c>
      <c r="QW68">
        <f t="shared" si="168"/>
        <v>0.77619938450512727</v>
      </c>
      <c r="QX68">
        <f t="shared" si="169"/>
        <v>0.85963665377807241</v>
      </c>
      <c r="QY68">
        <f t="shared" si="170"/>
        <v>0.78884429137503542</v>
      </c>
      <c r="QZ68">
        <f t="shared" si="171"/>
        <v>0.89370427176319911</v>
      </c>
      <c r="RA68">
        <f t="shared" si="172"/>
        <v>0.99057102328610247</v>
      </c>
      <c r="RB68">
        <f t="shared" si="173"/>
        <v>1.074180433444865</v>
      </c>
      <c r="RG68" t="s">
        <v>266</v>
      </c>
      <c r="RH68" t="s">
        <v>267</v>
      </c>
      <c r="RI68" t="s">
        <v>100</v>
      </c>
      <c r="RJ68" t="s">
        <v>342</v>
      </c>
      <c r="RK68">
        <v>6270.2319938381634</v>
      </c>
      <c r="RL68">
        <v>5899.6190980786832</v>
      </c>
      <c r="RM68">
        <v>5823.4758252224419</v>
      </c>
      <c r="RN68">
        <v>6051.3327084076136</v>
      </c>
      <c r="RO68">
        <v>7204.728650534742</v>
      </c>
      <c r="RP68">
        <v>7838.7840239992911</v>
      </c>
      <c r="RQ68">
        <v>7888.2095629063515</v>
      </c>
      <c r="RR68">
        <v>7445.1154929034492</v>
      </c>
      <c r="RS68">
        <v>7382.1321669673198</v>
      </c>
      <c r="RT68">
        <v>7650.7393690572189</v>
      </c>
      <c r="RU68">
        <v>8293.2207030076024</v>
      </c>
      <c r="RV68">
        <v>8508.5186625843908</v>
      </c>
      <c r="RW68">
        <v>7382.1606006969423</v>
      </c>
      <c r="RX68">
        <v>7968.5485744199659</v>
      </c>
      <c r="RY68">
        <v>9126.9542772554487</v>
      </c>
      <c r="RZ68">
        <v>8643.4940044318682</v>
      </c>
      <c r="SA68">
        <v>8655.3115312957216</v>
      </c>
      <c r="SB68">
        <v>9567.458284919885</v>
      </c>
      <c r="SC68">
        <v>11138.807464899672</v>
      </c>
      <c r="SD68">
        <v>13739.829446377451</v>
      </c>
      <c r="SE68">
        <v>15334.669939608455</v>
      </c>
      <c r="SF68">
        <v>16472.166046674909</v>
      </c>
      <c r="SG68">
        <v>20037.832338824177</v>
      </c>
      <c r="SH68">
        <v>16094.293097575584</v>
      </c>
      <c r="SI68">
        <v>19259.587256846469</v>
      </c>
      <c r="SJ68">
        <v>23770.747386262541</v>
      </c>
      <c r="SK68">
        <v>25303.0946209133</v>
      </c>
    </row>
    <row r="69" spans="409:505" x14ac:dyDescent="0.45">
      <c r="OS69" t="s">
        <v>66</v>
      </c>
      <c r="OT69" t="s">
        <v>343</v>
      </c>
      <c r="OU69" t="e">
        <v>#VALUE!</v>
      </c>
      <c r="OV69" t="e">
        <v>#VALUE!</v>
      </c>
      <c r="OW69" t="e">
        <v>#VALUE!</v>
      </c>
      <c r="OX69" t="e">
        <v>#VALUE!</v>
      </c>
      <c r="OY69" t="e">
        <v>#VALUE!</v>
      </c>
      <c r="OZ69" t="e">
        <v>#VALUE!</v>
      </c>
      <c r="PA69" t="e">
        <v>#VALUE!</v>
      </c>
      <c r="PB69" t="e">
        <v>#VALUE!</v>
      </c>
      <c r="PC69" t="e">
        <v>#VALUE!</v>
      </c>
      <c r="PD69">
        <v>0.19982910809887777</v>
      </c>
      <c r="PE69">
        <v>0.24329123784329118</v>
      </c>
      <c r="PF69">
        <v>0.28843868616771767</v>
      </c>
      <c r="PG69">
        <v>0.22230174563265273</v>
      </c>
      <c r="PH69">
        <v>0.2195467119088198</v>
      </c>
      <c r="PI69">
        <v>7.8456118259967636E-2</v>
      </c>
      <c r="PJ69">
        <v>0.14961340974335272</v>
      </c>
      <c r="PK69">
        <v>0.1853434626323576</v>
      </c>
      <c r="PL69">
        <v>0.20771556827395962</v>
      </c>
      <c r="PM69">
        <v>0.21230138160306017</v>
      </c>
      <c r="PN69">
        <v>0.20634475536354416</v>
      </c>
      <c r="PO69">
        <v>0.2226710625023926</v>
      </c>
      <c r="PP69">
        <v>0.25719694097232521</v>
      </c>
      <c r="PQ69">
        <v>0.28751066499329481</v>
      </c>
      <c r="PR69">
        <v>0.28532495978408151</v>
      </c>
      <c r="PS69">
        <v>0.25112780921210581</v>
      </c>
      <c r="PT69">
        <v>0.26767045273348067</v>
      </c>
      <c r="PU69">
        <v>0.24025501906700097</v>
      </c>
      <c r="PX69" t="s">
        <v>266</v>
      </c>
      <c r="PY69" t="s">
        <v>267</v>
      </c>
      <c r="PZ69" t="s">
        <v>66</v>
      </c>
      <c r="QA69" t="s">
        <v>343</v>
      </c>
      <c r="QB69" t="e">
        <f t="shared" si="147"/>
        <v>#VALUE!</v>
      </c>
      <c r="QC69" t="e">
        <f t="shared" si="148"/>
        <v>#VALUE!</v>
      </c>
      <c r="QD69" t="e">
        <f t="shared" si="149"/>
        <v>#VALUE!</v>
      </c>
      <c r="QE69" t="e">
        <f t="shared" si="150"/>
        <v>#VALUE!</v>
      </c>
      <c r="QF69" t="e">
        <f t="shared" si="151"/>
        <v>#VALUE!</v>
      </c>
      <c r="QG69" t="e">
        <f t="shared" si="152"/>
        <v>#VALUE!</v>
      </c>
      <c r="QH69" t="e">
        <f t="shared" si="153"/>
        <v>#VALUE!</v>
      </c>
      <c r="QI69" t="e">
        <f t="shared" si="154"/>
        <v>#VALUE!</v>
      </c>
      <c r="QJ69" t="e">
        <f t="shared" si="155"/>
        <v>#VALUE!</v>
      </c>
      <c r="QK69">
        <f t="shared" si="156"/>
        <v>0.19982910809887777</v>
      </c>
      <c r="QL69">
        <f t="shared" si="157"/>
        <v>0.24329123784329118</v>
      </c>
      <c r="QM69">
        <f t="shared" si="158"/>
        <v>0.28843868616771767</v>
      </c>
      <c r="QN69">
        <f t="shared" si="159"/>
        <v>0.22230174563265273</v>
      </c>
      <c r="QO69">
        <f t="shared" si="160"/>
        <v>0.2195467119088198</v>
      </c>
      <c r="QP69">
        <f t="shared" si="161"/>
        <v>7.8456118259967636E-2</v>
      </c>
      <c r="QQ69">
        <f t="shared" si="162"/>
        <v>0.14961340974335272</v>
      </c>
      <c r="QR69">
        <f t="shared" si="163"/>
        <v>0.1853434626323576</v>
      </c>
      <c r="QS69">
        <f t="shared" si="164"/>
        <v>0.20771556827395962</v>
      </c>
      <c r="QT69">
        <f t="shared" si="165"/>
        <v>0.21230138160306017</v>
      </c>
      <c r="QU69">
        <f t="shared" si="166"/>
        <v>0.20634475536354416</v>
      </c>
      <c r="QV69">
        <f t="shared" si="167"/>
        <v>0.2226710625023926</v>
      </c>
      <c r="QW69">
        <f t="shared" si="168"/>
        <v>0.25719694097232521</v>
      </c>
      <c r="QX69">
        <f t="shared" si="169"/>
        <v>0.28751066499329481</v>
      </c>
      <c r="QY69">
        <f t="shared" si="170"/>
        <v>0.28532495978408151</v>
      </c>
      <c r="QZ69">
        <f t="shared" si="171"/>
        <v>0.25112780921210581</v>
      </c>
      <c r="RA69">
        <f t="shared" si="172"/>
        <v>0.26767045273348067</v>
      </c>
      <c r="RB69">
        <f t="shared" si="173"/>
        <v>0.24025501906700097</v>
      </c>
      <c r="RG69" t="s">
        <v>266</v>
      </c>
      <c r="RH69" t="s">
        <v>267</v>
      </c>
      <c r="RI69" t="s">
        <v>66</v>
      </c>
      <c r="RJ69" t="s">
        <v>343</v>
      </c>
      <c r="RK69" t="s">
        <v>268</v>
      </c>
      <c r="RL69" t="s">
        <v>268</v>
      </c>
      <c r="RM69" t="s">
        <v>268</v>
      </c>
      <c r="RN69" t="s">
        <v>268</v>
      </c>
      <c r="RO69" t="s">
        <v>268</v>
      </c>
      <c r="RP69" t="s">
        <v>268</v>
      </c>
      <c r="RQ69" t="s">
        <v>268</v>
      </c>
      <c r="RR69" t="s">
        <v>268</v>
      </c>
      <c r="RS69" t="s">
        <v>268</v>
      </c>
      <c r="RT69">
        <v>2196.6184665190103</v>
      </c>
      <c r="RU69">
        <v>2749.9664390834178</v>
      </c>
      <c r="RV69">
        <v>3178.8314843328735</v>
      </c>
      <c r="RW69">
        <v>2416.0690774311793</v>
      </c>
      <c r="RX69">
        <v>2441.4303890442138</v>
      </c>
      <c r="RY69">
        <v>870.13652515933836</v>
      </c>
      <c r="RZ69">
        <v>1634.8750606894487</v>
      </c>
      <c r="SA69">
        <v>2149.9094041851108</v>
      </c>
      <c r="SB69">
        <v>2832.4906523084628</v>
      </c>
      <c r="SC69">
        <v>3331.2287656060162</v>
      </c>
      <c r="SD69">
        <v>3528.131007757916</v>
      </c>
      <c r="SE69">
        <v>4129.758741028294</v>
      </c>
      <c r="SF69">
        <v>5458.121718421693</v>
      </c>
      <c r="SG69">
        <v>6701.773912780126</v>
      </c>
      <c r="SH69">
        <v>5821.3053970568426</v>
      </c>
      <c r="SI69">
        <v>5411.8774039191139</v>
      </c>
      <c r="SJ69">
        <v>6423.2917833458341</v>
      </c>
      <c r="SK69">
        <v>5659.3802040369083</v>
      </c>
    </row>
    <row r="70" spans="409:505" x14ac:dyDescent="0.45">
      <c r="OS70" t="s">
        <v>67</v>
      </c>
      <c r="OT70" t="s">
        <v>344</v>
      </c>
      <c r="OU70">
        <v>1.060348310475143</v>
      </c>
      <c r="OV70">
        <v>1.0242465474693871</v>
      </c>
      <c r="OW70">
        <v>1.1173469176497957</v>
      </c>
      <c r="OX70">
        <v>1.2751448062305863</v>
      </c>
      <c r="OY70">
        <v>1.3212982055520905</v>
      </c>
      <c r="OZ70">
        <v>1.5876972522428505</v>
      </c>
      <c r="PA70">
        <v>1.6622437752469552</v>
      </c>
      <c r="PB70">
        <v>1.9581069916107061</v>
      </c>
      <c r="PC70">
        <v>2.155580540172394</v>
      </c>
      <c r="PD70">
        <v>2.2685344493333526</v>
      </c>
      <c r="PE70">
        <v>2.3235053513427424</v>
      </c>
      <c r="PF70">
        <v>2.3942367363261097</v>
      </c>
      <c r="PG70">
        <v>2.0080225565544176</v>
      </c>
      <c r="PH70">
        <v>1.9599877277212159</v>
      </c>
      <c r="PI70">
        <v>2.1452674839497226</v>
      </c>
      <c r="PJ70">
        <v>1.9745975233691777</v>
      </c>
      <c r="PK70">
        <v>1.8980688292520518</v>
      </c>
      <c r="PL70">
        <v>1.7287292864949411</v>
      </c>
      <c r="PM70">
        <v>1.7465558150939171</v>
      </c>
      <c r="PN70">
        <v>1.7469554556810736</v>
      </c>
      <c r="PO70">
        <v>1.8105810670852165</v>
      </c>
      <c r="PP70">
        <v>1.8482888056793489</v>
      </c>
      <c r="PQ70">
        <v>1.7040600183867529</v>
      </c>
      <c r="PR70">
        <v>1.8908371053686275</v>
      </c>
      <c r="PS70">
        <v>2.1609768139981411</v>
      </c>
      <c r="PT70">
        <v>2.215553747709869</v>
      </c>
      <c r="PU70">
        <v>2.3107406447816086</v>
      </c>
      <c r="PX70" t="s">
        <v>266</v>
      </c>
      <c r="PY70" t="s">
        <v>267</v>
      </c>
      <c r="PZ70" t="s">
        <v>67</v>
      </c>
      <c r="QA70" t="s">
        <v>344</v>
      </c>
      <c r="QB70">
        <f t="shared" si="147"/>
        <v>1.060348310475143</v>
      </c>
      <c r="QC70">
        <f t="shared" si="148"/>
        <v>1.0242465474693871</v>
      </c>
      <c r="QD70">
        <f t="shared" si="149"/>
        <v>1.1173469176497957</v>
      </c>
      <c r="QE70">
        <f t="shared" si="150"/>
        <v>1.2751448062305863</v>
      </c>
      <c r="QF70">
        <f t="shared" si="151"/>
        <v>1.3212982055520905</v>
      </c>
      <c r="QG70">
        <f t="shared" si="152"/>
        <v>1.5876972522428505</v>
      </c>
      <c r="QH70">
        <f t="shared" si="153"/>
        <v>1.6622437752469552</v>
      </c>
      <c r="QI70">
        <f t="shared" si="154"/>
        <v>1.9581069916107061</v>
      </c>
      <c r="QJ70">
        <f t="shared" si="155"/>
        <v>2.155580540172394</v>
      </c>
      <c r="QK70">
        <f t="shared" si="156"/>
        <v>2.2685344493333526</v>
      </c>
      <c r="QL70">
        <f t="shared" si="157"/>
        <v>2.3235053513427424</v>
      </c>
      <c r="QM70">
        <f t="shared" si="158"/>
        <v>2.3942367363261097</v>
      </c>
      <c r="QN70">
        <f t="shared" si="159"/>
        <v>2.0080225565544176</v>
      </c>
      <c r="QO70">
        <f t="shared" si="160"/>
        <v>1.9599877277212159</v>
      </c>
      <c r="QP70">
        <f t="shared" si="161"/>
        <v>2.1452674839497226</v>
      </c>
      <c r="QQ70">
        <f t="shared" si="162"/>
        <v>1.9745975233691777</v>
      </c>
      <c r="QR70">
        <f t="shared" si="163"/>
        <v>1.8980688292520518</v>
      </c>
      <c r="QS70">
        <f t="shared" si="164"/>
        <v>1.7287292864949411</v>
      </c>
      <c r="QT70">
        <f t="shared" si="165"/>
        <v>1.7465558150939171</v>
      </c>
      <c r="QU70">
        <f t="shared" si="166"/>
        <v>1.7469554556810736</v>
      </c>
      <c r="QV70">
        <f t="shared" si="167"/>
        <v>1.8105810670852165</v>
      </c>
      <c r="QW70">
        <f t="shared" si="168"/>
        <v>1.8482888056793489</v>
      </c>
      <c r="QX70">
        <f t="shared" si="169"/>
        <v>1.7040600183867529</v>
      </c>
      <c r="QY70">
        <f t="shared" si="170"/>
        <v>1.8908371053686275</v>
      </c>
      <c r="QZ70">
        <f t="shared" si="171"/>
        <v>2.1609768139981411</v>
      </c>
      <c r="RA70">
        <f t="shared" si="172"/>
        <v>2.215553747709869</v>
      </c>
      <c r="RB70">
        <f t="shared" si="173"/>
        <v>2.3107406447816086</v>
      </c>
      <c r="RG70" t="s">
        <v>266</v>
      </c>
      <c r="RH70" t="s">
        <v>267</v>
      </c>
      <c r="RI70" t="s">
        <v>67</v>
      </c>
      <c r="RJ70" t="s">
        <v>344</v>
      </c>
      <c r="RK70">
        <v>6793.5449369314883</v>
      </c>
      <c r="RL70">
        <v>7531.2501963779387</v>
      </c>
      <c r="RM70">
        <v>8902.4123366226104</v>
      </c>
      <c r="RN70">
        <v>10380.280276330896</v>
      </c>
      <c r="RO70">
        <v>11864.280212719583</v>
      </c>
      <c r="RP70">
        <v>14505.020389083444</v>
      </c>
      <c r="RQ70">
        <v>16144.008192196989</v>
      </c>
      <c r="RR70">
        <v>18302.430396422023</v>
      </c>
      <c r="RS70">
        <v>21578.460532531248</v>
      </c>
      <c r="RT70">
        <v>24936.830828842401</v>
      </c>
      <c r="RU70">
        <v>26263.016267519313</v>
      </c>
      <c r="RV70">
        <v>26386.457446122004</v>
      </c>
      <c r="RW70">
        <v>21824.0355777162</v>
      </c>
      <c r="RX70">
        <v>21795.696956735243</v>
      </c>
      <c r="RY70">
        <v>23792.607070311846</v>
      </c>
      <c r="RZ70">
        <v>21577.078227099551</v>
      </c>
      <c r="SA70">
        <v>22016.832791636847</v>
      </c>
      <c r="SB70">
        <v>23573.628038850591</v>
      </c>
      <c r="SC70">
        <v>27405.271355490106</v>
      </c>
      <c r="SD70">
        <v>29869.853980544576</v>
      </c>
      <c r="SE70">
        <v>33579.859475701589</v>
      </c>
      <c r="SF70">
        <v>39223.581874870171</v>
      </c>
      <c r="SG70">
        <v>39721.048181994571</v>
      </c>
      <c r="SH70">
        <v>38577.558215612604</v>
      </c>
      <c r="SI70">
        <v>46569.679506071581</v>
      </c>
      <c r="SJ70">
        <v>53166.67580562512</v>
      </c>
      <c r="SK70">
        <v>54431.161989975226</v>
      </c>
    </row>
    <row r="71" spans="409:505" x14ac:dyDescent="0.45">
      <c r="OS71" t="s">
        <v>345</v>
      </c>
      <c r="OT71" t="s">
        <v>346</v>
      </c>
      <c r="OU71" t="e">
        <v>#VALUE!</v>
      </c>
      <c r="OV71" t="e">
        <v>#VALUE!</v>
      </c>
      <c r="OW71" t="e">
        <v>#VALUE!</v>
      </c>
      <c r="OX71" t="e">
        <v>#VALUE!</v>
      </c>
      <c r="OY71">
        <v>0.26678864012513276</v>
      </c>
      <c r="OZ71">
        <v>0.29335317421286861</v>
      </c>
      <c r="PA71">
        <v>0.29950137795784471</v>
      </c>
      <c r="PB71">
        <v>0.33052717908540163</v>
      </c>
      <c r="PC71">
        <v>0.37517846145366557</v>
      </c>
      <c r="PD71">
        <v>0.43658472730043457</v>
      </c>
      <c r="PE71">
        <v>0.45807865598714803</v>
      </c>
      <c r="PF71">
        <v>0.46622189998289532</v>
      </c>
      <c r="PG71">
        <v>0.50914374564873588</v>
      </c>
      <c r="PH71">
        <v>0.50687191748999016</v>
      </c>
      <c r="PI71">
        <v>0.48715676614328152</v>
      </c>
      <c r="PJ71">
        <v>0.52236756819968555</v>
      </c>
      <c r="PK71">
        <v>0.56250765327187324</v>
      </c>
      <c r="PL71">
        <v>0.63777236998160158</v>
      </c>
      <c r="PM71">
        <v>0.67903695120215901</v>
      </c>
      <c r="PN71">
        <v>0.68249267325983043</v>
      </c>
      <c r="PO71">
        <v>0.70843902478138687</v>
      </c>
      <c r="PP71">
        <v>0.75667052818235248</v>
      </c>
      <c r="PQ71">
        <v>0.80011310757737419</v>
      </c>
      <c r="PR71">
        <v>0.80936587170858598</v>
      </c>
      <c r="PS71">
        <v>0.77031968960011177</v>
      </c>
      <c r="PT71">
        <v>0.75789249976831574</v>
      </c>
      <c r="PU71">
        <v>0.73335230475854762</v>
      </c>
      <c r="PX71" t="s">
        <v>266</v>
      </c>
      <c r="PY71" t="s">
        <v>267</v>
      </c>
      <c r="PZ71" t="s">
        <v>345</v>
      </c>
      <c r="QA71" t="s">
        <v>346</v>
      </c>
      <c r="QB71" t="e">
        <f t="shared" si="147"/>
        <v>#VALUE!</v>
      </c>
      <c r="QC71" t="e">
        <f t="shared" si="148"/>
        <v>#VALUE!</v>
      </c>
      <c r="QD71" t="e">
        <f t="shared" si="149"/>
        <v>#VALUE!</v>
      </c>
      <c r="QE71" t="e">
        <f t="shared" si="150"/>
        <v>#VALUE!</v>
      </c>
      <c r="QF71">
        <f t="shared" si="151"/>
        <v>0.26678864012513276</v>
      </c>
      <c r="QG71">
        <f t="shared" si="152"/>
        <v>0.29335317421286861</v>
      </c>
      <c r="QH71">
        <f t="shared" si="153"/>
        <v>0.29950137795784471</v>
      </c>
      <c r="QI71">
        <f t="shared" si="154"/>
        <v>0.33052717908540163</v>
      </c>
      <c r="QJ71">
        <f t="shared" si="155"/>
        <v>0.37517846145366557</v>
      </c>
      <c r="QK71">
        <f t="shared" si="156"/>
        <v>0.43658472730043457</v>
      </c>
      <c r="QL71">
        <f t="shared" si="157"/>
        <v>0.45807865598714803</v>
      </c>
      <c r="QM71">
        <f t="shared" si="158"/>
        <v>0.46622189998289532</v>
      </c>
      <c r="QN71">
        <f t="shared" si="159"/>
        <v>0.50914374564873588</v>
      </c>
      <c r="QO71">
        <f t="shared" si="160"/>
        <v>0.50687191748999016</v>
      </c>
      <c r="QP71">
        <f t="shared" si="161"/>
        <v>0.48715676614328152</v>
      </c>
      <c r="QQ71">
        <f t="shared" si="162"/>
        <v>0.52236756819968555</v>
      </c>
      <c r="QR71">
        <f t="shared" si="163"/>
        <v>0.56250765327187324</v>
      </c>
      <c r="QS71">
        <f t="shared" si="164"/>
        <v>0.63777236998160158</v>
      </c>
      <c r="QT71">
        <f t="shared" si="165"/>
        <v>0.67903695120215901</v>
      </c>
      <c r="QU71">
        <f t="shared" si="166"/>
        <v>0.68249267325983043</v>
      </c>
      <c r="QV71">
        <f t="shared" si="167"/>
        <v>0.70843902478138687</v>
      </c>
      <c r="QW71">
        <f t="shared" si="168"/>
        <v>0.75667052818235248</v>
      </c>
      <c r="QX71">
        <f t="shared" si="169"/>
        <v>0.80011310757737419</v>
      </c>
      <c r="QY71">
        <f t="shared" si="170"/>
        <v>0.80936587170858598</v>
      </c>
      <c r="QZ71">
        <f t="shared" si="171"/>
        <v>0.77031968960011177</v>
      </c>
      <c r="RA71">
        <f t="shared" si="172"/>
        <v>0.75789249976831574</v>
      </c>
      <c r="RB71">
        <f t="shared" si="173"/>
        <v>0.73335230475854762</v>
      </c>
      <c r="RG71" t="s">
        <v>266</v>
      </c>
      <c r="RH71" t="s">
        <v>267</v>
      </c>
      <c r="RI71" t="s">
        <v>345</v>
      </c>
      <c r="RJ71" t="s">
        <v>346</v>
      </c>
      <c r="RK71" t="s">
        <v>268</v>
      </c>
      <c r="RL71" t="s">
        <v>268</v>
      </c>
      <c r="RM71" t="s">
        <v>268</v>
      </c>
      <c r="RN71" t="s">
        <v>268</v>
      </c>
      <c r="RO71">
        <v>2395.5645824043254</v>
      </c>
      <c r="RP71">
        <v>2680.0410261774246</v>
      </c>
      <c r="RQ71">
        <v>2908.8108322784278</v>
      </c>
      <c r="RR71">
        <v>3089.4382764856496</v>
      </c>
      <c r="RS71">
        <v>3755.7277365689406</v>
      </c>
      <c r="RT71">
        <v>4799.1510511760453</v>
      </c>
      <c r="RU71">
        <v>5177.7488642500739</v>
      </c>
      <c r="RV71">
        <v>5138.1486791593597</v>
      </c>
      <c r="RW71">
        <v>5533.5888448763926</v>
      </c>
      <c r="RX71">
        <v>5636.5795322278291</v>
      </c>
      <c r="RY71">
        <v>5402.9297536132044</v>
      </c>
      <c r="RZ71">
        <v>5708.0826593526917</v>
      </c>
      <c r="SA71">
        <v>6524.8618781559817</v>
      </c>
      <c r="SB71">
        <v>8696.9132419140478</v>
      </c>
      <c r="SC71">
        <v>10654.793707293686</v>
      </c>
      <c r="SD71">
        <v>11669.419747806289</v>
      </c>
      <c r="SE71">
        <v>13139.032176868766</v>
      </c>
      <c r="SF71">
        <v>16057.733143902777</v>
      </c>
      <c r="SG71">
        <v>18650.359115410691</v>
      </c>
      <c r="SH71">
        <v>16512.981972331709</v>
      </c>
      <c r="SI71">
        <v>16600.613588038526</v>
      </c>
      <c r="SJ71">
        <v>18187.157441947787</v>
      </c>
      <c r="SK71">
        <v>17274.642304050882</v>
      </c>
    </row>
    <row r="72" spans="409:505" x14ac:dyDescent="0.45">
      <c r="OS72" t="s">
        <v>69</v>
      </c>
      <c r="OT72" t="s">
        <v>347</v>
      </c>
      <c r="OU72" t="e">
        <v>#VALUE!</v>
      </c>
      <c r="OV72" t="e">
        <v>#VALUE!</v>
      </c>
      <c r="OW72" t="e">
        <v>#VALUE!</v>
      </c>
      <c r="OX72" t="e">
        <v>#VALUE!</v>
      </c>
      <c r="OY72" t="e">
        <v>#VALUE!</v>
      </c>
      <c r="OZ72" t="e">
        <v>#VALUE!</v>
      </c>
      <c r="PA72" t="e">
        <v>#VALUE!</v>
      </c>
      <c r="PB72" t="e">
        <v>#VALUE!</v>
      </c>
      <c r="PC72" t="e">
        <v>#VALUE!</v>
      </c>
      <c r="PD72">
        <v>0.97254308384892563</v>
      </c>
      <c r="PE72">
        <v>0.95560907798615524</v>
      </c>
      <c r="PF72">
        <v>0.94801780576764627</v>
      </c>
      <c r="PG72">
        <v>1.0273135160845099</v>
      </c>
      <c r="PH72">
        <v>1.0289266635434366</v>
      </c>
      <c r="PI72">
        <v>0.92218692398978497</v>
      </c>
      <c r="PJ72">
        <v>0.95899882193837183</v>
      </c>
      <c r="PK72">
        <v>1.0184923080692094</v>
      </c>
      <c r="PL72">
        <v>1.0912324104701496</v>
      </c>
      <c r="PM72">
        <v>1.1000485097069335</v>
      </c>
      <c r="PN72">
        <v>1.062634913902176</v>
      </c>
      <c r="PO72">
        <v>1.063606331833385</v>
      </c>
      <c r="PP72">
        <v>1.1234476535836138</v>
      </c>
      <c r="PQ72">
        <v>1.1798463902631118</v>
      </c>
      <c r="PR72">
        <v>1.2073988396301343</v>
      </c>
      <c r="PS72">
        <v>1.0875710151668003</v>
      </c>
      <c r="PT72">
        <v>1.0411815222097878</v>
      </c>
      <c r="PU72">
        <v>0.95460765757313193</v>
      </c>
      <c r="PX72" t="s">
        <v>266</v>
      </c>
      <c r="PY72" t="s">
        <v>267</v>
      </c>
      <c r="PZ72" t="s">
        <v>69</v>
      </c>
      <c r="QA72" t="s">
        <v>347</v>
      </c>
      <c r="QB72" t="e">
        <f t="shared" si="147"/>
        <v>#VALUE!</v>
      </c>
      <c r="QC72" t="e">
        <f t="shared" si="148"/>
        <v>#VALUE!</v>
      </c>
      <c r="QD72" t="e">
        <f t="shared" si="149"/>
        <v>#VALUE!</v>
      </c>
      <c r="QE72" t="e">
        <f t="shared" si="150"/>
        <v>#VALUE!</v>
      </c>
      <c r="QF72" t="e">
        <f t="shared" si="151"/>
        <v>#VALUE!</v>
      </c>
      <c r="QG72" t="e">
        <f t="shared" si="152"/>
        <v>#VALUE!</v>
      </c>
      <c r="QH72" t="e">
        <f t="shared" si="153"/>
        <v>#VALUE!</v>
      </c>
      <c r="QI72" t="e">
        <f t="shared" si="154"/>
        <v>#VALUE!</v>
      </c>
      <c r="QJ72" t="e">
        <f t="shared" si="155"/>
        <v>#VALUE!</v>
      </c>
      <c r="QK72">
        <f t="shared" si="156"/>
        <v>0.97254308384892563</v>
      </c>
      <c r="QL72">
        <f t="shared" si="157"/>
        <v>0.95560907798615524</v>
      </c>
      <c r="QM72">
        <f t="shared" si="158"/>
        <v>0.94801780576764627</v>
      </c>
      <c r="QN72">
        <f t="shared" si="159"/>
        <v>1.0273135160845099</v>
      </c>
      <c r="QO72">
        <f t="shared" si="160"/>
        <v>1.0289266635434366</v>
      </c>
      <c r="QP72">
        <f t="shared" si="161"/>
        <v>0.92218692398978497</v>
      </c>
      <c r="QQ72">
        <f t="shared" si="162"/>
        <v>0.95899882193837183</v>
      </c>
      <c r="QR72">
        <f t="shared" si="163"/>
        <v>1.0184923080692094</v>
      </c>
      <c r="QS72">
        <f t="shared" si="164"/>
        <v>1.0912324104701496</v>
      </c>
      <c r="QT72">
        <f t="shared" si="165"/>
        <v>1.1000485097069335</v>
      </c>
      <c r="QU72">
        <f t="shared" si="166"/>
        <v>1.062634913902176</v>
      </c>
      <c r="QV72">
        <f t="shared" si="167"/>
        <v>1.063606331833385</v>
      </c>
      <c r="QW72">
        <f t="shared" si="168"/>
        <v>1.1234476535836138</v>
      </c>
      <c r="QX72">
        <f t="shared" si="169"/>
        <v>1.1798463902631118</v>
      </c>
      <c r="QY72">
        <f t="shared" si="170"/>
        <v>1.2073988396301343</v>
      </c>
      <c r="QZ72">
        <f t="shared" si="171"/>
        <v>1.0875710151668003</v>
      </c>
      <c r="RA72">
        <f t="shared" si="172"/>
        <v>1.0411815222097878</v>
      </c>
      <c r="RB72">
        <f t="shared" si="173"/>
        <v>0.95460765757313193</v>
      </c>
      <c r="RG72" t="s">
        <v>266</v>
      </c>
      <c r="RH72" t="s">
        <v>267</v>
      </c>
      <c r="RI72" t="s">
        <v>69</v>
      </c>
      <c r="RJ72" t="s">
        <v>347</v>
      </c>
      <c r="RK72" t="s">
        <v>268</v>
      </c>
      <c r="RL72" t="s">
        <v>268</v>
      </c>
      <c r="RM72" t="s">
        <v>268</v>
      </c>
      <c r="RN72" t="s">
        <v>268</v>
      </c>
      <c r="RO72" t="s">
        <v>268</v>
      </c>
      <c r="RP72" t="s">
        <v>268</v>
      </c>
      <c r="RQ72" t="s">
        <v>268</v>
      </c>
      <c r="RR72" t="s">
        <v>268</v>
      </c>
      <c r="RS72" t="s">
        <v>268</v>
      </c>
      <c r="RT72">
        <v>10690.665227864736</v>
      </c>
      <c r="RU72">
        <v>10801.428430554719</v>
      </c>
      <c r="RV72">
        <v>10447.935707660439</v>
      </c>
      <c r="RW72">
        <v>11165.276331839592</v>
      </c>
      <c r="RX72">
        <v>11441.997024834063</v>
      </c>
      <c r="RY72">
        <v>10227.736770368498</v>
      </c>
      <c r="RZ72">
        <v>10479.296340529158</v>
      </c>
      <c r="SA72">
        <v>11814.09994239482</v>
      </c>
      <c r="SB72">
        <v>14880.471540178836</v>
      </c>
      <c r="SC72">
        <v>17260.901513817302</v>
      </c>
      <c r="SD72">
        <v>18169.180908228715</v>
      </c>
      <c r="SE72">
        <v>19726.126495914868</v>
      </c>
      <c r="SF72">
        <v>23841.317919074383</v>
      </c>
      <c r="SG72">
        <v>27501.810270368675</v>
      </c>
      <c r="SH72">
        <v>24633.797852308337</v>
      </c>
      <c r="SI72">
        <v>23437.472021138663</v>
      </c>
      <c r="SJ72">
        <v>24985.248271839286</v>
      </c>
      <c r="SK72">
        <v>22486.471670274703</v>
      </c>
    </row>
    <row r="73" spans="409:505" x14ac:dyDescent="0.45">
      <c r="OS73" t="s">
        <v>70</v>
      </c>
      <c r="OT73" t="s">
        <v>348</v>
      </c>
      <c r="OU73">
        <v>0.37990513116603458</v>
      </c>
      <c r="OV73">
        <v>0.42388515840859736</v>
      </c>
      <c r="OW73">
        <v>0.42198050640905438</v>
      </c>
      <c r="OX73">
        <v>0.44028177636299565</v>
      </c>
      <c r="OY73">
        <v>0.3497604838908081</v>
      </c>
      <c r="OZ73">
        <v>0.35993116960038013</v>
      </c>
      <c r="PA73">
        <v>0.35845797843992028</v>
      </c>
      <c r="PB73">
        <v>0.36268183684497884</v>
      </c>
      <c r="PC73">
        <v>0.34420834567288339</v>
      </c>
      <c r="PD73">
        <v>0.34138315437464156</v>
      </c>
      <c r="PE73">
        <v>0.30937936572580893</v>
      </c>
      <c r="PF73">
        <v>0.32257163772429248</v>
      </c>
      <c r="PG73">
        <v>0.29085366906220134</v>
      </c>
      <c r="PH73">
        <v>0.2777674474197625</v>
      </c>
      <c r="PI73">
        <v>0.2738522970138727</v>
      </c>
      <c r="PJ73">
        <v>0.2454129385670655</v>
      </c>
      <c r="PK73">
        <v>0.21711084804254424</v>
      </c>
      <c r="PL73">
        <v>0.27687738979314347</v>
      </c>
      <c r="PM73">
        <v>0.30995510238030949</v>
      </c>
      <c r="PN73">
        <v>0.31667797846873169</v>
      </c>
      <c r="PO73">
        <v>0.30365391234745048</v>
      </c>
      <c r="PP73">
        <v>0.2886233815490008</v>
      </c>
      <c r="PQ73">
        <v>0.24824906883841516</v>
      </c>
      <c r="PR73">
        <v>0.28862343380196381</v>
      </c>
      <c r="PS73">
        <v>0.34165484536830887</v>
      </c>
      <c r="PT73">
        <v>0.33545648621262358</v>
      </c>
      <c r="PU73">
        <v>0.32043866073430305</v>
      </c>
      <c r="PX73" t="s">
        <v>266</v>
      </c>
      <c r="PY73" t="s">
        <v>267</v>
      </c>
      <c r="PZ73" t="s">
        <v>70</v>
      </c>
      <c r="QA73" t="s">
        <v>348</v>
      </c>
      <c r="QB73">
        <f t="shared" si="147"/>
        <v>0.37990513116603458</v>
      </c>
      <c r="QC73">
        <f t="shared" si="148"/>
        <v>0.42388515840859736</v>
      </c>
      <c r="QD73">
        <f t="shared" si="149"/>
        <v>0.42198050640905438</v>
      </c>
      <c r="QE73">
        <f t="shared" si="150"/>
        <v>0.44028177636299565</v>
      </c>
      <c r="QF73">
        <f t="shared" si="151"/>
        <v>0.3497604838908081</v>
      </c>
      <c r="QG73">
        <f t="shared" si="152"/>
        <v>0.35993116960038013</v>
      </c>
      <c r="QH73">
        <f t="shared" si="153"/>
        <v>0.35845797843992028</v>
      </c>
      <c r="QI73">
        <f t="shared" si="154"/>
        <v>0.36268183684497884</v>
      </c>
      <c r="QJ73">
        <f t="shared" si="155"/>
        <v>0.34420834567288339</v>
      </c>
      <c r="QK73">
        <f t="shared" si="156"/>
        <v>0.34138315437464156</v>
      </c>
      <c r="QL73">
        <f t="shared" si="157"/>
        <v>0.30937936572580893</v>
      </c>
      <c r="QM73">
        <f t="shared" si="158"/>
        <v>0.32257163772429248</v>
      </c>
      <c r="QN73">
        <f t="shared" si="159"/>
        <v>0.29085366906220134</v>
      </c>
      <c r="QO73">
        <f t="shared" si="160"/>
        <v>0.2777674474197625</v>
      </c>
      <c r="QP73">
        <f t="shared" si="161"/>
        <v>0.2738522970138727</v>
      </c>
      <c r="QQ73">
        <f t="shared" si="162"/>
        <v>0.2454129385670655</v>
      </c>
      <c r="QR73">
        <f t="shared" si="163"/>
        <v>0.21711084804254424</v>
      </c>
      <c r="QS73">
        <f t="shared" si="164"/>
        <v>0.27687738979314347</v>
      </c>
      <c r="QT73">
        <f t="shared" si="165"/>
        <v>0.30995510238030949</v>
      </c>
      <c r="QU73">
        <f t="shared" si="166"/>
        <v>0.31667797846873169</v>
      </c>
      <c r="QV73">
        <f t="shared" si="167"/>
        <v>0.30365391234745048</v>
      </c>
      <c r="QW73">
        <f t="shared" si="168"/>
        <v>0.2886233815490008</v>
      </c>
      <c r="QX73">
        <f t="shared" si="169"/>
        <v>0.24824906883841516</v>
      </c>
      <c r="QY73">
        <f t="shared" si="170"/>
        <v>0.28862343380196381</v>
      </c>
      <c r="QZ73">
        <f t="shared" si="171"/>
        <v>0.34165484536830887</v>
      </c>
      <c r="RA73">
        <f t="shared" si="172"/>
        <v>0.33545648621262358</v>
      </c>
      <c r="RB73">
        <f t="shared" si="173"/>
        <v>0.32043866073430305</v>
      </c>
      <c r="RG73" t="s">
        <v>266</v>
      </c>
      <c r="RH73" t="s">
        <v>267</v>
      </c>
      <c r="RI73" t="s">
        <v>70</v>
      </c>
      <c r="RJ73" t="s">
        <v>348</v>
      </c>
      <c r="RK73">
        <v>2434.0139507468093</v>
      </c>
      <c r="RL73">
        <v>3116.8132227478727</v>
      </c>
      <c r="RM73">
        <v>3362.1110925618968</v>
      </c>
      <c r="RN73">
        <v>3584.101363921714</v>
      </c>
      <c r="RO73">
        <v>3140.5903457524569</v>
      </c>
      <c r="RP73">
        <v>3288.2899723766741</v>
      </c>
      <c r="RQ73">
        <v>3481.4078576607653</v>
      </c>
      <c r="RR73">
        <v>3389.9879339286967</v>
      </c>
      <c r="RS73">
        <v>3445.7010831412358</v>
      </c>
      <c r="RT73">
        <v>3752.6491920626204</v>
      </c>
      <c r="RU73">
        <v>3496.9729293699256</v>
      </c>
      <c r="RV73">
        <v>3555.0046756022234</v>
      </c>
      <c r="RW73">
        <v>3161.1202776599662</v>
      </c>
      <c r="RX73">
        <v>3088.8637835737309</v>
      </c>
      <c r="RY73">
        <v>3037.2250299329626</v>
      </c>
      <c r="RZ73">
        <v>2681.7081003772341</v>
      </c>
      <c r="SA73">
        <v>2518.3982608717115</v>
      </c>
      <c r="SB73">
        <v>3775.6082750151941</v>
      </c>
      <c r="SC73">
        <v>4863.5168801028731</v>
      </c>
      <c r="SD73">
        <v>5414.6343256515893</v>
      </c>
      <c r="SE73">
        <v>5631.7034852737033</v>
      </c>
      <c r="SF73">
        <v>6125.0399842291345</v>
      </c>
      <c r="SG73">
        <v>5786.5997195340524</v>
      </c>
      <c r="SH73">
        <v>5888.6020843739307</v>
      </c>
      <c r="SI73">
        <v>7362.7613898648124</v>
      </c>
      <c r="SJ73">
        <v>8049.9542237673822</v>
      </c>
      <c r="SK73">
        <v>7548.1636979333161</v>
      </c>
    </row>
    <row r="74" spans="409:505" x14ac:dyDescent="0.45">
      <c r="OS74" t="s">
        <v>311</v>
      </c>
      <c r="OT74" t="s">
        <v>312</v>
      </c>
      <c r="OU74">
        <v>0.4375546728177227</v>
      </c>
      <c r="OV74">
        <v>0.47749302070496208</v>
      </c>
      <c r="OW74">
        <v>0.58815980409588553</v>
      </c>
      <c r="OX74">
        <v>0.70473849442758607</v>
      </c>
      <c r="OY74">
        <v>0.72570631781601935</v>
      </c>
      <c r="OZ74">
        <v>0.8235082366221107</v>
      </c>
      <c r="PA74">
        <v>0.82386675897101058</v>
      </c>
      <c r="PB74">
        <v>0.93516032171508023</v>
      </c>
      <c r="PC74">
        <v>1.019509243362086</v>
      </c>
      <c r="PD74">
        <v>1.1219464379594615</v>
      </c>
      <c r="PE74">
        <v>1.1623188820174448</v>
      </c>
      <c r="PF74">
        <v>1.1008139367231271</v>
      </c>
      <c r="PG74">
        <v>0.74392804044964611</v>
      </c>
      <c r="PH74">
        <v>0.93606334292929017</v>
      </c>
      <c r="PI74">
        <v>1.0772570210533436</v>
      </c>
      <c r="PJ74">
        <v>1.0297948199065385</v>
      </c>
      <c r="PK74">
        <v>1.1019801760808106</v>
      </c>
      <c r="PL74">
        <v>1.0420197534269713</v>
      </c>
      <c r="PM74">
        <v>1.0138059173582716</v>
      </c>
      <c r="PN74">
        <v>1.0901430930728215</v>
      </c>
      <c r="PO74">
        <v>1.1262734928953371</v>
      </c>
      <c r="PP74">
        <v>1.0866638434094518</v>
      </c>
      <c r="PQ74">
        <v>0.87648834679493248</v>
      </c>
      <c r="PR74">
        <v>0.8965585667903142</v>
      </c>
      <c r="PS74">
        <v>1.0249027619847917</v>
      </c>
      <c r="PT74">
        <v>1.0034493392666106</v>
      </c>
      <c r="PU74">
        <v>1.0340919791758556</v>
      </c>
      <c r="PX74" t="s">
        <v>266</v>
      </c>
      <c r="PY74" t="s">
        <v>267</v>
      </c>
      <c r="PZ74" t="s">
        <v>311</v>
      </c>
      <c r="QA74" t="s">
        <v>312</v>
      </c>
      <c r="QB74">
        <f t="shared" si="147"/>
        <v>0.4375546728177227</v>
      </c>
      <c r="QC74">
        <f t="shared" si="148"/>
        <v>0.47749302070496208</v>
      </c>
      <c r="QD74">
        <f t="shared" si="149"/>
        <v>0.58815980409588553</v>
      </c>
      <c r="QE74">
        <f t="shared" si="150"/>
        <v>0.70473849442758607</v>
      </c>
      <c r="QF74">
        <f t="shared" si="151"/>
        <v>0.72570631781601935</v>
      </c>
      <c r="QG74">
        <f t="shared" si="152"/>
        <v>0.8235082366221107</v>
      </c>
      <c r="QH74">
        <f t="shared" si="153"/>
        <v>0.82386675897101058</v>
      </c>
      <c r="QI74">
        <f t="shared" si="154"/>
        <v>0.93516032171508023</v>
      </c>
      <c r="QJ74">
        <f t="shared" si="155"/>
        <v>1.019509243362086</v>
      </c>
      <c r="QK74">
        <f t="shared" si="156"/>
        <v>1.1219464379594615</v>
      </c>
      <c r="QL74">
        <f t="shared" si="157"/>
        <v>1.1623188820174448</v>
      </c>
      <c r="QM74">
        <f t="shared" si="158"/>
        <v>1.1008139367231271</v>
      </c>
      <c r="QN74">
        <f t="shared" si="159"/>
        <v>0.74392804044964611</v>
      </c>
      <c r="QO74">
        <f t="shared" si="160"/>
        <v>0.93606334292929017</v>
      </c>
      <c r="QP74">
        <f t="shared" si="161"/>
        <v>1.0772570210533436</v>
      </c>
      <c r="QQ74">
        <f t="shared" si="162"/>
        <v>1.0297948199065385</v>
      </c>
      <c r="QR74">
        <f t="shared" si="163"/>
        <v>1.1019801760808106</v>
      </c>
      <c r="QS74">
        <f t="shared" si="164"/>
        <v>1.0420197534269713</v>
      </c>
      <c r="QT74">
        <f t="shared" si="165"/>
        <v>1.0138059173582716</v>
      </c>
      <c r="QU74">
        <f t="shared" si="166"/>
        <v>1.0901430930728215</v>
      </c>
      <c r="QV74">
        <f t="shared" si="167"/>
        <v>1.1262734928953371</v>
      </c>
      <c r="QW74">
        <f t="shared" si="168"/>
        <v>1.0866638434094518</v>
      </c>
      <c r="QX74">
        <f t="shared" si="169"/>
        <v>0.87648834679493248</v>
      </c>
      <c r="QY74">
        <f t="shared" si="170"/>
        <v>0.8965585667903142</v>
      </c>
      <c r="QZ74">
        <f t="shared" si="171"/>
        <v>1.0249027619847917</v>
      </c>
      <c r="RA74">
        <f t="shared" si="172"/>
        <v>1.0034493392666106</v>
      </c>
      <c r="RB74">
        <f t="shared" si="173"/>
        <v>1.0340919791758556</v>
      </c>
      <c r="RG74" t="s">
        <v>266</v>
      </c>
      <c r="RH74" t="s">
        <v>267</v>
      </c>
      <c r="RI74" t="s">
        <v>311</v>
      </c>
      <c r="RJ74" t="s">
        <v>312</v>
      </c>
      <c r="RK74">
        <v>2803.3687636278241</v>
      </c>
      <c r="RL74">
        <v>3510.9900197743377</v>
      </c>
      <c r="RM74">
        <v>4686.1373251041214</v>
      </c>
      <c r="RN74">
        <v>5736.9038072644989</v>
      </c>
      <c r="RO74">
        <v>6516.3057593895674</v>
      </c>
      <c r="RP74">
        <v>7523.4770016184348</v>
      </c>
      <c r="RQ74">
        <v>8001.5409918624937</v>
      </c>
      <c r="RR74">
        <v>8740.9456025724048</v>
      </c>
      <c r="RS74">
        <v>10205.807465992502</v>
      </c>
      <c r="RT74">
        <v>12332.97935177452</v>
      </c>
      <c r="RU74">
        <v>13137.9080701614</v>
      </c>
      <c r="RV74">
        <v>12131.8747042592</v>
      </c>
      <c r="RW74">
        <v>8085.3235283832773</v>
      </c>
      <c r="RX74">
        <v>10409.326888243304</v>
      </c>
      <c r="RY74">
        <v>11947.579128206073</v>
      </c>
      <c r="RZ74">
        <v>11252.907554078276</v>
      </c>
      <c r="SA74">
        <v>12782.52553466694</v>
      </c>
      <c r="SB74">
        <v>14209.388519255654</v>
      </c>
      <c r="SC74">
        <v>15907.665834035204</v>
      </c>
      <c r="SD74">
        <v>18639.522205384172</v>
      </c>
      <c r="SE74">
        <v>20888.380150532623</v>
      </c>
      <c r="SF74">
        <v>23060.707883671599</v>
      </c>
      <c r="SG74">
        <v>20430.639460080725</v>
      </c>
      <c r="SH74">
        <v>18291.919597863318</v>
      </c>
      <c r="SI74">
        <v>22086.952919320109</v>
      </c>
      <c r="SJ74">
        <v>24079.788523885956</v>
      </c>
      <c r="SK74">
        <v>24358.782175822605</v>
      </c>
    </row>
    <row r="75" spans="409:505" x14ac:dyDescent="0.45">
      <c r="OS75" t="s">
        <v>72</v>
      </c>
      <c r="OT75" t="s">
        <v>349</v>
      </c>
      <c r="OU75">
        <v>1.0138776352836743</v>
      </c>
      <c r="OV75">
        <v>1.1175400627832022</v>
      </c>
      <c r="OW75">
        <v>1.2145369017012044</v>
      </c>
      <c r="OX75">
        <v>1.3086413532870447</v>
      </c>
      <c r="OY75">
        <v>1.5332423129073296</v>
      </c>
      <c r="OZ75">
        <v>1.6168845610595906</v>
      </c>
      <c r="PA75">
        <v>1.6544616416041276</v>
      </c>
      <c r="PB75">
        <v>1.4233094011203353</v>
      </c>
      <c r="PC75">
        <v>1.33648034464577</v>
      </c>
      <c r="PD75">
        <v>1.4036807391172528</v>
      </c>
      <c r="PE75">
        <v>1.4216527254325548</v>
      </c>
      <c r="PF75">
        <v>1.3334954327199575</v>
      </c>
      <c r="PG75">
        <v>1.4114590677165142</v>
      </c>
      <c r="PH75">
        <v>1.4098704672426505</v>
      </c>
      <c r="PI75">
        <v>1.3233295640564842</v>
      </c>
      <c r="PJ75">
        <v>1.4023198505660446</v>
      </c>
      <c r="PK75">
        <v>1.4672523501786914</v>
      </c>
      <c r="PL75">
        <v>1.5763487431075172</v>
      </c>
      <c r="PM75">
        <v>1.5880815495333969</v>
      </c>
      <c r="PN75">
        <v>1.5504944389517907</v>
      </c>
      <c r="PO75">
        <v>1.535744171563449</v>
      </c>
      <c r="PP75">
        <v>1.5413283767039685</v>
      </c>
      <c r="PQ75">
        <v>1.5263520128632755</v>
      </c>
      <c r="PR75">
        <v>1.5847897140973419</v>
      </c>
      <c r="PS75">
        <v>1.4262453377946829</v>
      </c>
      <c r="PT75">
        <v>1.3265907689888519</v>
      </c>
      <c r="PU75">
        <v>1.2125416670521212</v>
      </c>
      <c r="PX75" t="s">
        <v>266</v>
      </c>
      <c r="PY75" t="s">
        <v>267</v>
      </c>
      <c r="PZ75" t="s">
        <v>72</v>
      </c>
      <c r="QA75" t="s">
        <v>349</v>
      </c>
      <c r="QB75">
        <f t="shared" si="147"/>
        <v>1.0138776352836743</v>
      </c>
      <c r="QC75">
        <f t="shared" si="148"/>
        <v>1.1175400627832022</v>
      </c>
      <c r="QD75">
        <f t="shared" si="149"/>
        <v>1.2145369017012044</v>
      </c>
      <c r="QE75">
        <f t="shared" si="150"/>
        <v>1.3086413532870447</v>
      </c>
      <c r="QF75">
        <f t="shared" si="151"/>
        <v>1.5332423129073296</v>
      </c>
      <c r="QG75">
        <f t="shared" si="152"/>
        <v>1.6168845610595906</v>
      </c>
      <c r="QH75">
        <f t="shared" si="153"/>
        <v>1.6544616416041276</v>
      </c>
      <c r="QI75">
        <f t="shared" si="154"/>
        <v>1.4233094011203353</v>
      </c>
      <c r="QJ75">
        <f t="shared" si="155"/>
        <v>1.33648034464577</v>
      </c>
      <c r="QK75">
        <f t="shared" si="156"/>
        <v>1.4036807391172528</v>
      </c>
      <c r="QL75">
        <f t="shared" si="157"/>
        <v>1.4216527254325548</v>
      </c>
      <c r="QM75">
        <f t="shared" si="158"/>
        <v>1.3334954327199575</v>
      </c>
      <c r="QN75">
        <f t="shared" si="159"/>
        <v>1.4114590677165142</v>
      </c>
      <c r="QO75">
        <f t="shared" si="160"/>
        <v>1.4098704672426505</v>
      </c>
      <c r="QP75">
        <f t="shared" si="161"/>
        <v>1.3233295640564842</v>
      </c>
      <c r="QQ75">
        <f t="shared" si="162"/>
        <v>1.4023198505660446</v>
      </c>
      <c r="QR75">
        <f t="shared" si="163"/>
        <v>1.4672523501786914</v>
      </c>
      <c r="QS75">
        <f t="shared" si="164"/>
        <v>1.5763487431075172</v>
      </c>
      <c r="QT75">
        <f t="shared" si="165"/>
        <v>1.5880815495333969</v>
      </c>
      <c r="QU75">
        <f t="shared" si="166"/>
        <v>1.5504944389517907</v>
      </c>
      <c r="QV75">
        <f t="shared" si="167"/>
        <v>1.535744171563449</v>
      </c>
      <c r="QW75">
        <f t="shared" si="168"/>
        <v>1.5413283767039685</v>
      </c>
      <c r="QX75">
        <f t="shared" si="169"/>
        <v>1.5263520128632755</v>
      </c>
      <c r="QY75">
        <f t="shared" si="170"/>
        <v>1.5847897140973419</v>
      </c>
      <c r="QZ75">
        <f t="shared" si="171"/>
        <v>1.4262453377946829</v>
      </c>
      <c r="RA75">
        <f t="shared" si="172"/>
        <v>1.3265907689888519</v>
      </c>
      <c r="RB75">
        <f t="shared" si="173"/>
        <v>1.2125416670521212</v>
      </c>
      <c r="RG75" t="s">
        <v>266</v>
      </c>
      <c r="RH75" t="s">
        <v>267</v>
      </c>
      <c r="RI75" t="s">
        <v>72</v>
      </c>
      <c r="RJ75" t="s">
        <v>349</v>
      </c>
      <c r="RK75">
        <v>6495.8119966853483</v>
      </c>
      <c r="RL75">
        <v>8217.2342568211188</v>
      </c>
      <c r="RM75">
        <v>9676.7692524096183</v>
      </c>
      <c r="RN75">
        <v>10652.957971472972</v>
      </c>
      <c r="RO75">
        <v>13767.38147217115</v>
      </c>
      <c r="RP75">
        <v>14771.672302029207</v>
      </c>
      <c r="RQ75">
        <v>16068.426721444352</v>
      </c>
      <c r="RR75">
        <v>13303.676131174905</v>
      </c>
      <c r="RS75">
        <v>13378.849842064392</v>
      </c>
      <c r="RT75">
        <v>15429.939421619862</v>
      </c>
      <c r="RU75">
        <v>16069.207085415816</v>
      </c>
      <c r="RV75">
        <v>14696.216107708504</v>
      </c>
      <c r="RW75">
        <v>15340.332114192841</v>
      </c>
      <c r="RX75">
        <v>15678.215234540679</v>
      </c>
      <c r="RY75">
        <v>14676.706088023149</v>
      </c>
      <c r="RZ75">
        <v>15323.611397754681</v>
      </c>
      <c r="SA75">
        <v>17019.535413660513</v>
      </c>
      <c r="SB75">
        <v>21495.707407647369</v>
      </c>
      <c r="SC75">
        <v>24918.64584199942</v>
      </c>
      <c r="SD75">
        <v>26510.717453342633</v>
      </c>
      <c r="SE75">
        <v>28482.609483346143</v>
      </c>
      <c r="SF75">
        <v>32709.401038377087</v>
      </c>
      <c r="SG75">
        <v>35578.73618971699</v>
      </c>
      <c r="SH75">
        <v>32333.466104249768</v>
      </c>
      <c r="SI75">
        <v>30736.002278173593</v>
      </c>
      <c r="SJ75">
        <v>31834.218156282488</v>
      </c>
      <c r="SK75">
        <v>28562.293240462895</v>
      </c>
    </row>
    <row r="76" spans="409:505" x14ac:dyDescent="0.45">
      <c r="OS76" t="s">
        <v>73</v>
      </c>
      <c r="OT76" t="s">
        <v>350</v>
      </c>
      <c r="OU76">
        <v>6.2161064854777383E-2</v>
      </c>
      <c r="OV76">
        <v>5.5619783418614226E-2</v>
      </c>
      <c r="OW76">
        <v>5.2784876177726807E-2</v>
      </c>
      <c r="OX76">
        <v>5.0967101031732819E-2</v>
      </c>
      <c r="OY76">
        <v>5.2381260080335078E-2</v>
      </c>
      <c r="OZ76">
        <v>5.6926260471822275E-2</v>
      </c>
      <c r="PA76">
        <v>5.7010736784547614E-2</v>
      </c>
      <c r="PB76">
        <v>6.2392586416971554E-2</v>
      </c>
      <c r="PC76">
        <v>6.5348938966612008E-2</v>
      </c>
      <c r="PD76">
        <v>6.5581927527940093E-2</v>
      </c>
      <c r="PE76">
        <v>6.7520128542310792E-2</v>
      </c>
      <c r="PF76">
        <v>7.4736669376938125E-2</v>
      </c>
      <c r="PG76">
        <v>7.8876006329965206E-2</v>
      </c>
      <c r="PH76">
        <v>7.5971413518712616E-2</v>
      </c>
      <c r="PI76">
        <v>7.8931799062483154E-2</v>
      </c>
      <c r="PJ76">
        <v>7.6660913430444691E-2</v>
      </c>
      <c r="PK76">
        <v>7.5273931639634251E-2</v>
      </c>
      <c r="PL76">
        <v>7.2559872468325654E-2</v>
      </c>
      <c r="PM76">
        <v>6.8485347032865324E-2</v>
      </c>
      <c r="PN76">
        <v>7.3680565873709331E-2</v>
      </c>
      <c r="PO76">
        <v>7.8115254121491146E-2</v>
      </c>
      <c r="PP76">
        <v>7.7506834996828741E-2</v>
      </c>
      <c r="PQ76">
        <v>8.8138985495921057E-2</v>
      </c>
      <c r="PR76">
        <v>0.10325670915123755</v>
      </c>
      <c r="PS76">
        <v>0.13083401709878487</v>
      </c>
      <c r="PT76">
        <v>0.13422472161634702</v>
      </c>
      <c r="PU76">
        <v>0.14223811580099638</v>
      </c>
      <c r="PX76" t="s">
        <v>266</v>
      </c>
      <c r="PY76" t="s">
        <v>267</v>
      </c>
      <c r="PZ76" t="s">
        <v>73</v>
      </c>
      <c r="QA76" t="s">
        <v>350</v>
      </c>
      <c r="QB76">
        <f t="shared" si="147"/>
        <v>6.2161064854777383E-2</v>
      </c>
      <c r="QC76">
        <f t="shared" si="148"/>
        <v>5.5619783418614226E-2</v>
      </c>
      <c r="QD76">
        <f t="shared" si="149"/>
        <v>5.2784876177726807E-2</v>
      </c>
      <c r="QE76">
        <f t="shared" si="150"/>
        <v>5.0967101031732819E-2</v>
      </c>
      <c r="QF76">
        <f t="shared" si="151"/>
        <v>5.2381260080335078E-2</v>
      </c>
      <c r="QG76">
        <f t="shared" si="152"/>
        <v>5.6926260471822275E-2</v>
      </c>
      <c r="QH76">
        <f t="shared" si="153"/>
        <v>5.7010736784547614E-2</v>
      </c>
      <c r="QI76">
        <f t="shared" si="154"/>
        <v>6.2392586416971554E-2</v>
      </c>
      <c r="QJ76">
        <f t="shared" si="155"/>
        <v>6.5348938966612008E-2</v>
      </c>
      <c r="QK76">
        <f t="shared" si="156"/>
        <v>6.5581927527940093E-2</v>
      </c>
      <c r="QL76">
        <f t="shared" si="157"/>
        <v>6.7520128542310792E-2</v>
      </c>
      <c r="QM76">
        <f t="shared" si="158"/>
        <v>7.4736669376938125E-2</v>
      </c>
      <c r="QN76">
        <f t="shared" si="159"/>
        <v>7.8876006329965206E-2</v>
      </c>
      <c r="QO76">
        <f t="shared" si="160"/>
        <v>7.5971413518712616E-2</v>
      </c>
      <c r="QP76">
        <f t="shared" si="161"/>
        <v>7.8931799062483154E-2</v>
      </c>
      <c r="QQ76">
        <f t="shared" si="162"/>
        <v>7.6660913430444691E-2</v>
      </c>
      <c r="QR76">
        <f t="shared" si="163"/>
        <v>7.5273931639634251E-2</v>
      </c>
      <c r="QS76">
        <f t="shared" si="164"/>
        <v>7.2559872468325654E-2</v>
      </c>
      <c r="QT76">
        <f t="shared" si="165"/>
        <v>6.8485347032865324E-2</v>
      </c>
      <c r="QU76">
        <f t="shared" si="166"/>
        <v>7.3680565873709331E-2</v>
      </c>
      <c r="QV76">
        <f t="shared" si="167"/>
        <v>7.8115254121491146E-2</v>
      </c>
      <c r="QW76">
        <f t="shared" si="168"/>
        <v>7.7506834996828741E-2</v>
      </c>
      <c r="QX76">
        <f t="shared" si="169"/>
        <v>8.8138985495921057E-2</v>
      </c>
      <c r="QY76">
        <f t="shared" si="170"/>
        <v>0.10325670915123755</v>
      </c>
      <c r="QZ76">
        <f t="shared" si="171"/>
        <v>0.13083401709878487</v>
      </c>
      <c r="RA76">
        <f t="shared" si="172"/>
        <v>0.13422472161634702</v>
      </c>
      <c r="RB76">
        <f t="shared" si="173"/>
        <v>0.14223811580099638</v>
      </c>
      <c r="RG76" t="s">
        <v>266</v>
      </c>
      <c r="RH76" t="s">
        <v>267</v>
      </c>
      <c r="RI76" t="s">
        <v>73</v>
      </c>
      <c r="RJ76" t="s">
        <v>350</v>
      </c>
      <c r="RK76">
        <v>398.25968811061006</v>
      </c>
      <c r="RL76">
        <v>408.97038494187024</v>
      </c>
      <c r="RM76">
        <v>420.56117527052095</v>
      </c>
      <c r="RN76">
        <v>414.89624629015731</v>
      </c>
      <c r="RO76">
        <v>470.34495685912526</v>
      </c>
      <c r="RP76">
        <v>520.07180062295481</v>
      </c>
      <c r="RQ76">
        <v>553.69844988962836</v>
      </c>
      <c r="RR76">
        <v>583.18364371398854</v>
      </c>
      <c r="RS76">
        <v>654.17620638802691</v>
      </c>
      <c r="RT76">
        <v>720.90835238329146</v>
      </c>
      <c r="RU76">
        <v>763.19266201256323</v>
      </c>
      <c r="RV76">
        <v>823.6595472198386</v>
      </c>
      <c r="RW76">
        <v>857.25768505662654</v>
      </c>
      <c r="RX76">
        <v>844.82667060056383</v>
      </c>
      <c r="RY76">
        <v>875.4121779671201</v>
      </c>
      <c r="RZ76">
        <v>837.69907865946004</v>
      </c>
      <c r="SA76">
        <v>873.14724362867219</v>
      </c>
      <c r="SB76">
        <v>989.45477321254964</v>
      </c>
      <c r="SC76">
        <v>1074.606092224805</v>
      </c>
      <c r="SD76">
        <v>1259.8075907971972</v>
      </c>
      <c r="SE76">
        <v>1448.7610104811361</v>
      </c>
      <c r="SF76">
        <v>1644.8163723216192</v>
      </c>
      <c r="SG76">
        <v>2054.4891915896246</v>
      </c>
      <c r="SH76">
        <v>2106.6815841113212</v>
      </c>
      <c r="SI76">
        <v>2819.5111605614575</v>
      </c>
      <c r="SJ76">
        <v>3220.9926148950794</v>
      </c>
      <c r="SK76">
        <v>3350.5213749527543</v>
      </c>
    </row>
    <row r="77" spans="409:505" x14ac:dyDescent="0.45">
      <c r="OS77" t="s">
        <v>74</v>
      </c>
      <c r="OT77" t="s">
        <v>351</v>
      </c>
      <c r="OU77">
        <v>2.7669383069307618</v>
      </c>
      <c r="OV77">
        <v>2.9219900405722425</v>
      </c>
      <c r="OW77">
        <v>3.0359459939960058</v>
      </c>
      <c r="OX77">
        <v>3.1079765256350171</v>
      </c>
      <c r="OY77">
        <v>3.3591092750720861</v>
      </c>
      <c r="OZ77">
        <v>3.4341626551834965</v>
      </c>
      <c r="PA77">
        <v>3.3296859275081312</v>
      </c>
      <c r="PB77">
        <v>2.5763233072273426</v>
      </c>
      <c r="PC77">
        <v>2.5720209771745508</v>
      </c>
      <c r="PD77">
        <v>2.7213438853274434</v>
      </c>
      <c r="PE77">
        <v>2.8830154831067119</v>
      </c>
      <c r="PF77">
        <v>2.7128459210117999</v>
      </c>
      <c r="PG77">
        <v>2.7735055534091742</v>
      </c>
      <c r="PH77">
        <v>2.7496576570271749</v>
      </c>
      <c r="PI77">
        <v>2.640310848332494</v>
      </c>
      <c r="PJ77">
        <v>2.4680544318325648</v>
      </c>
      <c r="PK77">
        <v>2.549373518107295</v>
      </c>
      <c r="PL77">
        <v>2.710499139015496</v>
      </c>
      <c r="PM77">
        <v>2.7048703866565775</v>
      </c>
      <c r="PN77">
        <v>2.5198714659703527</v>
      </c>
      <c r="PO77">
        <v>2.4940870217645688</v>
      </c>
      <c r="PP77">
        <v>2.5127448527868981</v>
      </c>
      <c r="PQ77">
        <v>2.3915775036377789</v>
      </c>
      <c r="PR77">
        <v>2.264788807607788</v>
      </c>
      <c r="PS77">
        <v>2.41649894915437</v>
      </c>
      <c r="PT77">
        <v>2.4833625311084493</v>
      </c>
      <c r="PU77">
        <v>2.4254862335656719</v>
      </c>
      <c r="PX77" t="s">
        <v>266</v>
      </c>
      <c r="PY77" t="s">
        <v>267</v>
      </c>
      <c r="PZ77" t="s">
        <v>74</v>
      </c>
      <c r="QA77" t="s">
        <v>351</v>
      </c>
      <c r="QB77">
        <f t="shared" si="147"/>
        <v>2.7669383069307618</v>
      </c>
      <c r="QC77">
        <f t="shared" si="148"/>
        <v>2.9219900405722425</v>
      </c>
      <c r="QD77">
        <f t="shared" si="149"/>
        <v>3.0359459939960058</v>
      </c>
      <c r="QE77">
        <f t="shared" si="150"/>
        <v>3.1079765256350171</v>
      </c>
      <c r="QF77">
        <f t="shared" si="151"/>
        <v>3.3591092750720861</v>
      </c>
      <c r="QG77">
        <f t="shared" si="152"/>
        <v>3.4341626551834965</v>
      </c>
      <c r="QH77">
        <f t="shared" si="153"/>
        <v>3.3296859275081312</v>
      </c>
      <c r="QI77">
        <f t="shared" si="154"/>
        <v>2.5763233072273426</v>
      </c>
      <c r="QJ77">
        <f t="shared" si="155"/>
        <v>2.5720209771745508</v>
      </c>
      <c r="QK77">
        <f t="shared" si="156"/>
        <v>2.7213438853274434</v>
      </c>
      <c r="QL77">
        <f t="shared" si="157"/>
        <v>2.8830154831067119</v>
      </c>
      <c r="QM77">
        <f t="shared" si="158"/>
        <v>2.7128459210117999</v>
      </c>
      <c r="QN77">
        <f t="shared" si="159"/>
        <v>2.7735055534091742</v>
      </c>
      <c r="QO77">
        <f t="shared" si="160"/>
        <v>2.7496576570271749</v>
      </c>
      <c r="QP77">
        <f t="shared" si="161"/>
        <v>2.640310848332494</v>
      </c>
      <c r="QQ77">
        <f t="shared" si="162"/>
        <v>2.4680544318325648</v>
      </c>
      <c r="QR77">
        <f t="shared" si="163"/>
        <v>2.549373518107295</v>
      </c>
      <c r="QS77">
        <f t="shared" si="164"/>
        <v>2.710499139015496</v>
      </c>
      <c r="QT77">
        <f t="shared" si="165"/>
        <v>2.7048703866565775</v>
      </c>
      <c r="QU77">
        <f t="shared" si="166"/>
        <v>2.5198714659703527</v>
      </c>
      <c r="QV77">
        <f t="shared" si="167"/>
        <v>2.4940870217645688</v>
      </c>
      <c r="QW77">
        <f t="shared" si="168"/>
        <v>2.5127448527868981</v>
      </c>
      <c r="QX77">
        <f t="shared" si="169"/>
        <v>2.3915775036377789</v>
      </c>
      <c r="QY77">
        <f t="shared" si="170"/>
        <v>2.264788807607788</v>
      </c>
      <c r="QZ77">
        <f t="shared" si="171"/>
        <v>2.41649894915437</v>
      </c>
      <c r="RA77">
        <f t="shared" si="172"/>
        <v>2.4833625311084493</v>
      </c>
      <c r="RB77">
        <f t="shared" si="173"/>
        <v>2.4254862335656719</v>
      </c>
      <c r="RG77" t="s">
        <v>266</v>
      </c>
      <c r="RH77" t="s">
        <v>267</v>
      </c>
      <c r="RI77" t="s">
        <v>74</v>
      </c>
      <c r="RJ77" t="s">
        <v>351</v>
      </c>
      <c r="RK77">
        <v>17727.495333517498</v>
      </c>
      <c r="RL77">
        <v>21485.293869181249</v>
      </c>
      <c r="RM77">
        <v>24188.765944885388</v>
      </c>
      <c r="RN77">
        <v>25300.395116470143</v>
      </c>
      <c r="RO77">
        <v>30162.315771819463</v>
      </c>
      <c r="RP77">
        <v>31374.116987667578</v>
      </c>
      <c r="RQ77">
        <v>32338.503949667756</v>
      </c>
      <c r="RR77">
        <v>24080.899670564468</v>
      </c>
      <c r="RS77">
        <v>25747.241687552454</v>
      </c>
      <c r="RT77">
        <v>29914.331746408992</v>
      </c>
      <c r="RU77">
        <v>32587.264104464117</v>
      </c>
      <c r="RV77">
        <v>29897.792631193493</v>
      </c>
      <c r="RW77">
        <v>30143.62745827797</v>
      </c>
      <c r="RX77">
        <v>30577.081774389233</v>
      </c>
      <c r="RY77">
        <v>29283.005046157235</v>
      </c>
      <c r="RZ77">
        <v>26969.244574725693</v>
      </c>
      <c r="SA77">
        <v>29571.704464328297</v>
      </c>
      <c r="SB77">
        <v>36961.425367142394</v>
      </c>
      <c r="SC77">
        <v>42442.220447313273</v>
      </c>
      <c r="SD77">
        <v>43085.353145956971</v>
      </c>
      <c r="SE77">
        <v>46256.471601049547</v>
      </c>
      <c r="SF77">
        <v>53324.379372475625</v>
      </c>
      <c r="SG77">
        <v>55746.842381117509</v>
      </c>
      <c r="SH77">
        <v>46207.05920329615</v>
      </c>
      <c r="SI77">
        <v>52076.255913486435</v>
      </c>
      <c r="SJ77">
        <v>59593.287111971891</v>
      </c>
      <c r="SK77">
        <v>57134.077068240418</v>
      </c>
    </row>
    <row r="78" spans="409:505" x14ac:dyDescent="0.45">
      <c r="OS78" t="s">
        <v>75</v>
      </c>
      <c r="OT78" t="s">
        <v>352</v>
      </c>
      <c r="OU78">
        <v>3.6978839279270166</v>
      </c>
      <c r="OV78">
        <v>4.0099291064424358</v>
      </c>
      <c r="OW78">
        <v>3.9741869326674069</v>
      </c>
      <c r="OX78">
        <v>3.7253073104185601</v>
      </c>
      <c r="OY78">
        <v>4.2689655314303243</v>
      </c>
      <c r="OZ78">
        <v>4.1925930078798599</v>
      </c>
      <c r="PA78">
        <v>4.0604214892715085</v>
      </c>
      <c r="PB78">
        <v>4.0660441234830582</v>
      </c>
      <c r="PC78">
        <v>4.1695148633470724</v>
      </c>
      <c r="PD78">
        <v>4.4157965778739747</v>
      </c>
      <c r="PE78">
        <v>4.123620918300249</v>
      </c>
      <c r="PF78">
        <v>3.668504619358862</v>
      </c>
      <c r="PG78">
        <v>3.8172691494469793</v>
      </c>
      <c r="PH78">
        <v>3.6489350156471243</v>
      </c>
      <c r="PI78">
        <v>3.4094414989644442</v>
      </c>
      <c r="PJ78">
        <v>3.5268126260020694</v>
      </c>
      <c r="PK78">
        <v>3.5636344299248401</v>
      </c>
      <c r="PL78">
        <v>3.5171011066930813</v>
      </c>
      <c r="PM78">
        <v>3.3940380995868793</v>
      </c>
      <c r="PN78">
        <v>3.2048657858709082</v>
      </c>
      <c r="PO78">
        <v>3.0921774141621809</v>
      </c>
      <c r="PP78">
        <v>2.9792084801900156</v>
      </c>
      <c r="PQ78">
        <v>3.0939782773167197</v>
      </c>
      <c r="PR78">
        <v>3.4148976195886078</v>
      </c>
      <c r="PS78">
        <v>3.4466689060162796</v>
      </c>
      <c r="PT78">
        <v>3.667058001277272</v>
      </c>
      <c r="PU78">
        <v>3.5305388387598646</v>
      </c>
      <c r="PX78" t="s">
        <v>266</v>
      </c>
      <c r="PY78" t="s">
        <v>267</v>
      </c>
      <c r="PZ78" t="s">
        <v>75</v>
      </c>
      <c r="QA78" t="s">
        <v>352</v>
      </c>
      <c r="QB78">
        <f t="shared" si="147"/>
        <v>3.6978839279270166</v>
      </c>
      <c r="QC78">
        <f t="shared" si="148"/>
        <v>4.0099291064424358</v>
      </c>
      <c r="QD78">
        <f t="shared" si="149"/>
        <v>3.9741869326674069</v>
      </c>
      <c r="QE78">
        <f t="shared" si="150"/>
        <v>3.7253073104185601</v>
      </c>
      <c r="QF78">
        <f t="shared" si="151"/>
        <v>4.2689655314303243</v>
      </c>
      <c r="QG78">
        <f t="shared" si="152"/>
        <v>4.1925930078798599</v>
      </c>
      <c r="QH78">
        <f t="shared" si="153"/>
        <v>4.0604214892715085</v>
      </c>
      <c r="QI78">
        <f t="shared" si="154"/>
        <v>4.0660441234830582</v>
      </c>
      <c r="QJ78">
        <f t="shared" si="155"/>
        <v>4.1695148633470724</v>
      </c>
      <c r="QK78">
        <f t="shared" si="156"/>
        <v>4.4157965778739747</v>
      </c>
      <c r="QL78">
        <f t="shared" si="157"/>
        <v>4.123620918300249</v>
      </c>
      <c r="QM78">
        <f t="shared" si="158"/>
        <v>3.668504619358862</v>
      </c>
      <c r="QN78">
        <f t="shared" si="159"/>
        <v>3.8172691494469793</v>
      </c>
      <c r="QO78">
        <f t="shared" si="160"/>
        <v>3.6489350156471243</v>
      </c>
      <c r="QP78">
        <f t="shared" si="161"/>
        <v>3.4094414989644442</v>
      </c>
      <c r="QQ78">
        <f t="shared" si="162"/>
        <v>3.5268126260020694</v>
      </c>
      <c r="QR78">
        <f t="shared" si="163"/>
        <v>3.5636344299248401</v>
      </c>
      <c r="QS78">
        <f t="shared" si="164"/>
        <v>3.5171011066930813</v>
      </c>
      <c r="QT78">
        <f t="shared" si="165"/>
        <v>3.3940380995868793</v>
      </c>
      <c r="QU78">
        <f t="shared" si="166"/>
        <v>3.2048657858709082</v>
      </c>
      <c r="QV78">
        <f t="shared" si="167"/>
        <v>3.0921774141621809</v>
      </c>
      <c r="QW78">
        <f t="shared" si="168"/>
        <v>2.9792084801900156</v>
      </c>
      <c r="QX78">
        <f t="shared" si="169"/>
        <v>3.0939782773167197</v>
      </c>
      <c r="QY78">
        <f t="shared" si="170"/>
        <v>3.4148976195886078</v>
      </c>
      <c r="QZ78">
        <f t="shared" si="171"/>
        <v>3.4466689060162796</v>
      </c>
      <c r="RA78">
        <f t="shared" si="172"/>
        <v>3.667058001277272</v>
      </c>
      <c r="RB78">
        <f t="shared" si="173"/>
        <v>3.5305388387598646</v>
      </c>
      <c r="RG78" t="s">
        <v>266</v>
      </c>
      <c r="RH78" t="s">
        <v>267</v>
      </c>
      <c r="RI78" t="s">
        <v>75</v>
      </c>
      <c r="RJ78" t="s">
        <v>352</v>
      </c>
      <c r="RK78">
        <v>23691.970258972575</v>
      </c>
      <c r="RL78">
        <v>29484.872997591257</v>
      </c>
      <c r="RM78">
        <v>31664.159285318419</v>
      </c>
      <c r="RN78">
        <v>30325.758932367382</v>
      </c>
      <c r="RO78">
        <v>38332.151720563277</v>
      </c>
      <c r="RP78">
        <v>38303.049889717979</v>
      </c>
      <c r="RQ78">
        <v>39435.538133889611</v>
      </c>
      <c r="RR78">
        <v>38005.323446403745</v>
      </c>
      <c r="RS78">
        <v>41738.970194702946</v>
      </c>
      <c r="RT78">
        <v>48540.577494595229</v>
      </c>
      <c r="RU78">
        <v>46610.059751236236</v>
      </c>
      <c r="RV78">
        <v>40429.937257645528</v>
      </c>
      <c r="RW78">
        <v>41487.690193181188</v>
      </c>
      <c r="RX78">
        <v>40577.336628700061</v>
      </c>
      <c r="RY78">
        <v>37813.234256794989</v>
      </c>
      <c r="RZ78">
        <v>38538.644469545114</v>
      </c>
      <c r="SA78">
        <v>41336.721917030285</v>
      </c>
      <c r="SB78">
        <v>47960.564972157714</v>
      </c>
      <c r="SC78">
        <v>53255.976308463258</v>
      </c>
      <c r="SD78">
        <v>54797.546634574093</v>
      </c>
      <c r="SE78">
        <v>57348.927882397475</v>
      </c>
      <c r="SF78">
        <v>63223.467775150973</v>
      </c>
      <c r="SG78">
        <v>72119.560873031136</v>
      </c>
      <c r="SH78">
        <v>69672.004714733688</v>
      </c>
      <c r="SI78">
        <v>74276.718415942509</v>
      </c>
      <c r="SJ78">
        <v>87998.444684928239</v>
      </c>
      <c r="SK78">
        <v>83164.387954321719</v>
      </c>
    </row>
    <row r="79" spans="409:505" x14ac:dyDescent="0.45">
      <c r="OU79">
        <v>0</v>
      </c>
      <c r="QB79">
        <f t="shared" si="147"/>
        <v>0</v>
      </c>
    </row>
    <row r="80" spans="409:505" x14ac:dyDescent="0.45">
      <c r="OS80" t="s">
        <v>77</v>
      </c>
      <c r="OT80" t="s">
        <v>353</v>
      </c>
      <c r="OU80">
        <v>0.12692572690636295</v>
      </c>
      <c r="OV80">
        <v>0.12735795362369395</v>
      </c>
      <c r="OW80">
        <v>0.14094986187847552</v>
      </c>
      <c r="OX80">
        <v>0.15907335646960175</v>
      </c>
      <c r="OY80">
        <v>0.16797439464402181</v>
      </c>
      <c r="OZ80">
        <v>0.18779111394255177</v>
      </c>
      <c r="PA80">
        <v>0.19840940244058075</v>
      </c>
      <c r="PB80">
        <v>0.23626241251493055</v>
      </c>
      <c r="PC80">
        <v>0.24876969803451271</v>
      </c>
      <c r="PD80">
        <v>0.25885050765287781</v>
      </c>
      <c r="PE80">
        <v>0.26920760473985494</v>
      </c>
      <c r="PF80">
        <v>0.22389372082478046</v>
      </c>
      <c r="PG80">
        <v>0.16980076026772264</v>
      </c>
      <c r="PH80">
        <v>0.18281772157410456</v>
      </c>
      <c r="PI80">
        <v>0.18101267890547287</v>
      </c>
      <c r="PJ80">
        <v>0.17324867308824971</v>
      </c>
      <c r="PK80">
        <v>0.18070064715433154</v>
      </c>
      <c r="PL80">
        <v>0.17298790228236513</v>
      </c>
      <c r="PM80">
        <v>0.16951328092609705</v>
      </c>
      <c r="PN80">
        <v>0.16923685083082349</v>
      </c>
      <c r="PO80">
        <v>0.18164941263937509</v>
      </c>
      <c r="PP80">
        <v>0.1871778254644299</v>
      </c>
      <c r="PQ80">
        <v>0.18784867174997649</v>
      </c>
      <c r="PR80">
        <v>0.20644929503471551</v>
      </c>
      <c r="PS80">
        <v>0.23550968019426927</v>
      </c>
      <c r="PT80">
        <v>0.22882679595414379</v>
      </c>
      <c r="PU80">
        <v>0.2487682553142716</v>
      </c>
      <c r="PX80" t="s">
        <v>266</v>
      </c>
      <c r="PY80" t="s">
        <v>267</v>
      </c>
      <c r="PZ80" t="s">
        <v>77</v>
      </c>
      <c r="QA80" t="s">
        <v>353</v>
      </c>
      <c r="QB80">
        <f t="shared" si="147"/>
        <v>0.12692572690636295</v>
      </c>
      <c r="QC80">
        <f t="shared" ref="QC80:QC91" si="174">RL80/$RL$91</f>
        <v>0.12735795362369395</v>
      </c>
      <c r="QD80">
        <f t="shared" ref="QD80:QD91" si="175">RM80/$RM$91</f>
        <v>0.14094986187847552</v>
      </c>
      <c r="QE80">
        <f t="shared" ref="QE80:QE91" si="176">RN80/$RN$91</f>
        <v>0.15907335646960175</v>
      </c>
      <c r="QF80">
        <f t="shared" ref="QF80:QF91" si="177">RO80/$RO$91</f>
        <v>0.16797439464402181</v>
      </c>
      <c r="QG80">
        <f t="shared" ref="QG80:QG91" si="178">RP80/$RP$91</f>
        <v>0.18779111394255177</v>
      </c>
      <c r="QH80">
        <f t="shared" ref="QH80:QH91" si="179">RQ80/$RQ$91</f>
        <v>0.19840940244058075</v>
      </c>
      <c r="QI80">
        <f t="shared" ref="QI80:QI91" si="180">RR80/$RR$91</f>
        <v>0.23626241251493055</v>
      </c>
      <c r="QJ80">
        <f t="shared" ref="QJ80:QJ91" si="181">RS80/$RS$91</f>
        <v>0.24876969803451271</v>
      </c>
      <c r="QK80">
        <f t="shared" ref="QK80:QK91" si="182">RT80/$RT$91</f>
        <v>0.25885050765287781</v>
      </c>
      <c r="QL80">
        <f t="shared" ref="QL80:QL91" si="183">RU80/$RU$91</f>
        <v>0.26920760473985494</v>
      </c>
      <c r="QM80">
        <f t="shared" ref="QM80:QM91" si="184">RV80/$RV$91</f>
        <v>0.22389372082478046</v>
      </c>
      <c r="QN80">
        <f t="shared" ref="QN80:QN91" si="185">RW80/$RW$91</f>
        <v>0.16980076026772264</v>
      </c>
      <c r="QO80">
        <f t="shared" ref="QO80:QO91" si="186">RX80/$RX$91</f>
        <v>0.18281772157410456</v>
      </c>
      <c r="QP80">
        <f t="shared" ref="QP80:QP91" si="187">RY80/$RY$91</f>
        <v>0.18101267890547287</v>
      </c>
      <c r="QQ80">
        <f t="shared" ref="QQ80:QQ91" si="188">RZ80/$RZ$91</f>
        <v>0.17324867308824971</v>
      </c>
      <c r="QR80">
        <f t="shared" ref="QR80:QR91" si="189">SA80/$SA$91</f>
        <v>0.18070064715433154</v>
      </c>
      <c r="QS80">
        <f t="shared" ref="QS80:QS91" si="190">SB80/$SB$91</f>
        <v>0.17298790228236513</v>
      </c>
      <c r="QT80">
        <f t="shared" ref="QT80:QT91" si="191">SC80/$SC$91</f>
        <v>0.16951328092609705</v>
      </c>
      <c r="QU80">
        <f t="shared" ref="QU80:QU91" si="192">SD80/$SD$91</f>
        <v>0.16923685083082349</v>
      </c>
      <c r="QV80">
        <f t="shared" ref="QV80:QV91" si="193">SE80/$SE$91</f>
        <v>0.18164941263937509</v>
      </c>
      <c r="QW80">
        <f t="shared" ref="QW80:QW91" si="194">SF80/$SF$91</f>
        <v>0.1871778254644299</v>
      </c>
      <c r="QX80">
        <f t="shared" ref="QX80:QX91" si="195">SG80/$SG$91</f>
        <v>0.18784867174997649</v>
      </c>
      <c r="QY80">
        <f t="shared" ref="QY80:QY91" si="196">SH80/$SH$91</f>
        <v>0.20644929503471551</v>
      </c>
      <c r="QZ80">
        <f t="shared" ref="QZ80:QZ91" si="197">SI80/$SI$91</f>
        <v>0.23550968019426927</v>
      </c>
      <c r="RA80">
        <f t="shared" ref="RA80:RA91" si="198">SJ80/$SJ$91</f>
        <v>0.22882679595414379</v>
      </c>
      <c r="RB80">
        <f t="shared" ref="RB80:RB91" si="199">SK80/$SK$91</f>
        <v>0.2487682553142716</v>
      </c>
      <c r="RG80" t="s">
        <v>266</v>
      </c>
      <c r="RH80" t="s">
        <v>267</v>
      </c>
      <c r="RI80" t="s">
        <v>77</v>
      </c>
      <c r="RJ80" t="s">
        <v>353</v>
      </c>
      <c r="RK80">
        <v>813.20036149695409</v>
      </c>
      <c r="RL80">
        <v>936.45872237358469</v>
      </c>
      <c r="RM80">
        <v>1123.0118143356055</v>
      </c>
      <c r="RN80">
        <v>1294.9321650239049</v>
      </c>
      <c r="RO80">
        <v>1508.2857739793176</v>
      </c>
      <c r="RP80">
        <v>1715.6381248235366</v>
      </c>
      <c r="RQ80">
        <v>1926.987524999915</v>
      </c>
      <c r="RR80">
        <v>2208.3452941395549</v>
      </c>
      <c r="RS80">
        <v>2490.3115474860124</v>
      </c>
      <c r="RT80">
        <v>2845.4103137806328</v>
      </c>
      <c r="RU80">
        <v>3042.9039892406031</v>
      </c>
      <c r="RV80">
        <v>2467.4928954863035</v>
      </c>
      <c r="RW80">
        <v>1845.4662379713225</v>
      </c>
      <c r="RX80">
        <v>2032.9921465287603</v>
      </c>
      <c r="RY80">
        <v>2007.5648263745263</v>
      </c>
      <c r="RZ80">
        <v>1893.145376576801</v>
      </c>
      <c r="SA80">
        <v>2096.0546174214487</v>
      </c>
      <c r="SB80">
        <v>2358.9306292679867</v>
      </c>
      <c r="SC80">
        <v>2659.8391084852392</v>
      </c>
      <c r="SD80">
        <v>2893.6513555653951</v>
      </c>
      <c r="SE80">
        <v>3368.9525761438094</v>
      </c>
      <c r="SF80">
        <v>3972.2064753650393</v>
      </c>
      <c r="SG80">
        <v>4378.6874059567481</v>
      </c>
      <c r="SH80">
        <v>4212.0549015888073</v>
      </c>
      <c r="SI80">
        <v>5075.3021763952938</v>
      </c>
      <c r="SJ80">
        <v>5491.1599814309939</v>
      </c>
      <c r="SK80">
        <v>5859.9156220988998</v>
      </c>
    </row>
    <row r="81" spans="409:505" x14ac:dyDescent="0.45">
      <c r="OS81" t="s">
        <v>354</v>
      </c>
      <c r="OT81" t="s">
        <v>355</v>
      </c>
      <c r="OU81">
        <v>0.63200421972066956</v>
      </c>
      <c r="OV81">
        <v>0.54590855390692095</v>
      </c>
      <c r="OW81">
        <v>0.4684254143421519</v>
      </c>
      <c r="OX81">
        <v>0.43757995075396788</v>
      </c>
      <c r="OY81">
        <v>0.46191321917260075</v>
      </c>
      <c r="OZ81">
        <v>0.4723895587221893</v>
      </c>
      <c r="PA81">
        <v>0.45259099491072974</v>
      </c>
      <c r="PB81">
        <v>0.40145282692476819</v>
      </c>
      <c r="PC81">
        <v>0.39526039058389556</v>
      </c>
      <c r="PD81">
        <v>0.38629867741836343</v>
      </c>
      <c r="PE81">
        <v>0.40493043168874482</v>
      </c>
      <c r="PF81">
        <v>0.41297479977238005</v>
      </c>
      <c r="PG81">
        <v>0.44044347732281264</v>
      </c>
      <c r="PH81">
        <v>0.48411834268259452</v>
      </c>
      <c r="PI81">
        <v>0.57984827014646412</v>
      </c>
      <c r="PJ81">
        <v>0.63471329412631405</v>
      </c>
      <c r="PK81">
        <v>0.6077475655394966</v>
      </c>
      <c r="PL81">
        <v>0.64566341872616106</v>
      </c>
      <c r="PM81">
        <v>0.65582149570857728</v>
      </c>
      <c r="PN81">
        <v>0.72072511809697659</v>
      </c>
      <c r="PO81">
        <v>0.76003547341639488</v>
      </c>
      <c r="PP81">
        <v>0.77893313171405476</v>
      </c>
      <c r="PQ81">
        <v>0.90898471630251954</v>
      </c>
      <c r="PR81">
        <v>0.71113697142570842</v>
      </c>
      <c r="PS81">
        <v>0.77418656062033808</v>
      </c>
      <c r="PT81">
        <v>0.79401421080716827</v>
      </c>
      <c r="PU81">
        <v>0.8130531426444646</v>
      </c>
      <c r="PX81" t="s">
        <v>266</v>
      </c>
      <c r="PY81" t="s">
        <v>267</v>
      </c>
      <c r="PZ81" t="s">
        <v>354</v>
      </c>
      <c r="QA81" t="s">
        <v>355</v>
      </c>
      <c r="QB81">
        <f t="shared" si="147"/>
        <v>0.63200421972066956</v>
      </c>
      <c r="QC81">
        <f t="shared" si="174"/>
        <v>0.54590855390692095</v>
      </c>
      <c r="QD81">
        <f t="shared" si="175"/>
        <v>0.4684254143421519</v>
      </c>
      <c r="QE81">
        <f t="shared" si="176"/>
        <v>0.43757995075396788</v>
      </c>
      <c r="QF81">
        <f t="shared" si="177"/>
        <v>0.46191321917260075</v>
      </c>
      <c r="QG81">
        <f t="shared" si="178"/>
        <v>0.4723895587221893</v>
      </c>
      <c r="QH81">
        <f t="shared" si="179"/>
        <v>0.45259099491072974</v>
      </c>
      <c r="QI81">
        <f t="shared" si="180"/>
        <v>0.40145282692476819</v>
      </c>
      <c r="QJ81">
        <f t="shared" si="181"/>
        <v>0.39526039058389556</v>
      </c>
      <c r="QK81">
        <f t="shared" si="182"/>
        <v>0.38629867741836343</v>
      </c>
      <c r="QL81">
        <f t="shared" si="183"/>
        <v>0.40493043168874482</v>
      </c>
      <c r="QM81">
        <f t="shared" si="184"/>
        <v>0.41297479977238005</v>
      </c>
      <c r="QN81">
        <f t="shared" si="185"/>
        <v>0.44044347732281264</v>
      </c>
      <c r="QO81">
        <f t="shared" si="186"/>
        <v>0.48411834268259452</v>
      </c>
      <c r="QP81">
        <f t="shared" si="187"/>
        <v>0.57984827014646412</v>
      </c>
      <c r="QQ81">
        <f t="shared" si="188"/>
        <v>0.63471329412631405</v>
      </c>
      <c r="QR81">
        <f t="shared" si="189"/>
        <v>0.6077475655394966</v>
      </c>
      <c r="QS81">
        <f t="shared" si="190"/>
        <v>0.64566341872616106</v>
      </c>
      <c r="QT81">
        <f t="shared" si="191"/>
        <v>0.65582149570857728</v>
      </c>
      <c r="QU81">
        <f t="shared" si="192"/>
        <v>0.72072511809697659</v>
      </c>
      <c r="QV81">
        <f t="shared" si="193"/>
        <v>0.76003547341639488</v>
      </c>
      <c r="QW81">
        <f t="shared" si="194"/>
        <v>0.77893313171405476</v>
      </c>
      <c r="QX81">
        <f t="shared" si="195"/>
        <v>0.90898471630251954</v>
      </c>
      <c r="QY81">
        <f t="shared" si="196"/>
        <v>0.71113697142570842</v>
      </c>
      <c r="QZ81">
        <f t="shared" si="197"/>
        <v>0.77418656062033808</v>
      </c>
      <c r="RA81">
        <f t="shared" si="198"/>
        <v>0.79401421080716827</v>
      </c>
      <c r="RB81">
        <f t="shared" si="199"/>
        <v>0.8130531426444646</v>
      </c>
      <c r="RG81" t="s">
        <v>266</v>
      </c>
      <c r="RH81" t="s">
        <v>267</v>
      </c>
      <c r="RI81" t="s">
        <v>354</v>
      </c>
      <c r="RJ81" t="s">
        <v>355</v>
      </c>
      <c r="RK81">
        <v>4049.1874458485695</v>
      </c>
      <c r="RL81">
        <v>4014.0471197817501</v>
      </c>
      <c r="RM81">
        <v>3732.1588501791966</v>
      </c>
      <c r="RN81">
        <v>3562.1072288694122</v>
      </c>
      <c r="RO81">
        <v>4147.6389229887882</v>
      </c>
      <c r="RP81">
        <v>4315.6969448526934</v>
      </c>
      <c r="RQ81">
        <v>4395.644512771828</v>
      </c>
      <c r="RR81">
        <v>3752.3804642531022</v>
      </c>
      <c r="RS81">
        <v>3956.7580887538329</v>
      </c>
      <c r="RT81">
        <v>4246.38240385467</v>
      </c>
      <c r="RU81">
        <v>4577.0045283129584</v>
      </c>
      <c r="RV81">
        <v>4551.3218535088217</v>
      </c>
      <c r="RW81">
        <v>4786.9253697826216</v>
      </c>
      <c r="RX81">
        <v>5383.5524269198813</v>
      </c>
      <c r="RY81">
        <v>6430.9472619211083</v>
      </c>
      <c r="RZ81">
        <v>6935.7214506052078</v>
      </c>
      <c r="SA81">
        <v>7049.6266119496886</v>
      </c>
      <c r="SB81">
        <v>8804.5186659638985</v>
      </c>
      <c r="SC81">
        <v>10290.519143638416</v>
      </c>
      <c r="SD81">
        <v>12323.127053788832</v>
      </c>
      <c r="SE81">
        <v>14095.963366587916</v>
      </c>
      <c r="SF81">
        <v>16530.180442014578</v>
      </c>
      <c r="SG81">
        <v>21188.11856587699</v>
      </c>
      <c r="SH81">
        <v>14508.879604994492</v>
      </c>
      <c r="SI81">
        <v>16683.945784356765</v>
      </c>
      <c r="SJ81">
        <v>19053.970671973129</v>
      </c>
      <c r="SK81">
        <v>19152.05300676309</v>
      </c>
    </row>
    <row r="82" spans="409:505" x14ac:dyDescent="0.45">
      <c r="OS82" t="s">
        <v>79</v>
      </c>
      <c r="OT82" t="s">
        <v>356</v>
      </c>
      <c r="OU82">
        <v>0.18743170300161224</v>
      </c>
      <c r="OV82">
        <v>0.17143069028425562</v>
      </c>
      <c r="OW82">
        <v>0.16098559999104378</v>
      </c>
      <c r="OX82">
        <v>0.15413982638322035</v>
      </c>
      <c r="OY82">
        <v>0.16625855562646388</v>
      </c>
      <c r="OZ82">
        <v>0.17001655344041836</v>
      </c>
      <c r="PA82">
        <v>0.18547172923473129</v>
      </c>
      <c r="PB82">
        <v>0.17791408672727757</v>
      </c>
      <c r="PC82">
        <v>0.17435252153478278</v>
      </c>
      <c r="PD82">
        <v>0.1799753918756764</v>
      </c>
      <c r="PE82">
        <v>0.18721863420180271</v>
      </c>
      <c r="PF82">
        <v>0.20060090498701899</v>
      </c>
      <c r="PG82">
        <v>0.21118411560813946</v>
      </c>
      <c r="PH82">
        <v>0.21483512645053168</v>
      </c>
      <c r="PI82">
        <v>0.19961822138412949</v>
      </c>
      <c r="PJ82">
        <v>0.20635719619600443</v>
      </c>
      <c r="PK82">
        <v>0.20225353042333541</v>
      </c>
      <c r="PL82">
        <v>0.202544008989617</v>
      </c>
      <c r="PM82">
        <v>0.1983830063631879</v>
      </c>
      <c r="PN82">
        <v>0.18683579577680956</v>
      </c>
      <c r="PO82">
        <v>0.18179821379201958</v>
      </c>
      <c r="PP82">
        <v>0.17803513029711759</v>
      </c>
      <c r="PQ82">
        <v>0.1849059261479559</v>
      </c>
      <c r="PR82">
        <v>0.20242635226573236</v>
      </c>
      <c r="PS82">
        <v>0.19211581603900615</v>
      </c>
      <c r="PT82">
        <v>0.17739343192386975</v>
      </c>
      <c r="PU82">
        <v>0.17564964439271083</v>
      </c>
      <c r="PX82" t="s">
        <v>266</v>
      </c>
      <c r="PY82" t="s">
        <v>267</v>
      </c>
      <c r="PZ82" t="s">
        <v>79</v>
      </c>
      <c r="QA82" t="s">
        <v>356</v>
      </c>
      <c r="QB82">
        <f t="shared" si="147"/>
        <v>0.18743170300161224</v>
      </c>
      <c r="QC82">
        <f t="shared" si="174"/>
        <v>0.17143069028425562</v>
      </c>
      <c r="QD82">
        <f t="shared" si="175"/>
        <v>0.16098559999104378</v>
      </c>
      <c r="QE82">
        <f t="shared" si="176"/>
        <v>0.15413982638322035</v>
      </c>
      <c r="QF82">
        <f t="shared" si="177"/>
        <v>0.16625855562646388</v>
      </c>
      <c r="QG82">
        <f t="shared" si="178"/>
        <v>0.17001655344041836</v>
      </c>
      <c r="QH82">
        <f t="shared" si="179"/>
        <v>0.18547172923473129</v>
      </c>
      <c r="QI82">
        <f t="shared" si="180"/>
        <v>0.17791408672727757</v>
      </c>
      <c r="QJ82">
        <f t="shared" si="181"/>
        <v>0.17435252153478278</v>
      </c>
      <c r="QK82">
        <f t="shared" si="182"/>
        <v>0.1799753918756764</v>
      </c>
      <c r="QL82">
        <f t="shared" si="183"/>
        <v>0.18721863420180271</v>
      </c>
      <c r="QM82">
        <f t="shared" si="184"/>
        <v>0.20060090498701899</v>
      </c>
      <c r="QN82">
        <f t="shared" si="185"/>
        <v>0.21118411560813946</v>
      </c>
      <c r="QO82">
        <f t="shared" si="186"/>
        <v>0.21483512645053168</v>
      </c>
      <c r="QP82">
        <f t="shared" si="187"/>
        <v>0.19961822138412949</v>
      </c>
      <c r="QQ82">
        <f t="shared" si="188"/>
        <v>0.20635719619600443</v>
      </c>
      <c r="QR82">
        <f t="shared" si="189"/>
        <v>0.20225353042333541</v>
      </c>
      <c r="QS82">
        <f t="shared" si="190"/>
        <v>0.202544008989617</v>
      </c>
      <c r="QT82">
        <f t="shared" si="191"/>
        <v>0.1983830063631879</v>
      </c>
      <c r="QU82">
        <f t="shared" si="192"/>
        <v>0.18683579577680956</v>
      </c>
      <c r="QV82">
        <f t="shared" si="193"/>
        <v>0.18179821379201958</v>
      </c>
      <c r="QW82">
        <f t="shared" si="194"/>
        <v>0.17803513029711759</v>
      </c>
      <c r="QX82">
        <f t="shared" si="195"/>
        <v>0.1849059261479559</v>
      </c>
      <c r="QY82">
        <f t="shared" si="196"/>
        <v>0.20242635226573236</v>
      </c>
      <c r="QZ82">
        <f t="shared" si="197"/>
        <v>0.19211581603900615</v>
      </c>
      <c r="RA82">
        <f t="shared" si="198"/>
        <v>0.17739343192386975</v>
      </c>
      <c r="RB82">
        <f t="shared" si="199"/>
        <v>0.17564964439271083</v>
      </c>
      <c r="RG82" t="s">
        <v>266</v>
      </c>
      <c r="RH82" t="s">
        <v>267</v>
      </c>
      <c r="RI82" t="s">
        <v>79</v>
      </c>
      <c r="RJ82" t="s">
        <v>356</v>
      </c>
      <c r="RK82">
        <v>1200.8560624541108</v>
      </c>
      <c r="RL82">
        <v>1260.5240633306541</v>
      </c>
      <c r="RM82">
        <v>1282.6456749827889</v>
      </c>
      <c r="RN82">
        <v>1254.7709027122664</v>
      </c>
      <c r="RO82">
        <v>1492.8788092088487</v>
      </c>
      <c r="RP82">
        <v>1553.2517743236322</v>
      </c>
      <c r="RQ82">
        <v>1801.3345339443938</v>
      </c>
      <c r="RR82">
        <v>1662.9633635036682</v>
      </c>
      <c r="RS82">
        <v>1745.3576586772888</v>
      </c>
      <c r="RT82">
        <v>1978.3767894189307</v>
      </c>
      <c r="RU82">
        <v>2116.1672955834706</v>
      </c>
      <c r="RV82">
        <v>2210.7869129164433</v>
      </c>
      <c r="RW82">
        <v>2295.2379879581622</v>
      </c>
      <c r="RX82">
        <v>2389.0360360683389</v>
      </c>
      <c r="RY82">
        <v>2213.914088103721</v>
      </c>
      <c r="RZ82">
        <v>2254.9331255358038</v>
      </c>
      <c r="SA82">
        <v>2346.0593695137718</v>
      </c>
      <c r="SB82">
        <v>2761.9692491585579</v>
      </c>
      <c r="SC82">
        <v>3112.8350292136161</v>
      </c>
      <c r="SD82">
        <v>3194.562242582434</v>
      </c>
      <c r="SE82">
        <v>3371.7123099588039</v>
      </c>
      <c r="SF82">
        <v>3778.1841714100874</v>
      </c>
      <c r="SG82">
        <v>4310.0930263081527</v>
      </c>
      <c r="SH82">
        <v>4129.9773347651599</v>
      </c>
      <c r="SI82">
        <v>4140.1517698059015</v>
      </c>
      <c r="SJ82">
        <v>4256.9127898127053</v>
      </c>
      <c r="SK82">
        <v>4137.5540214833554</v>
      </c>
    </row>
    <row r="83" spans="409:505" x14ac:dyDescent="0.45">
      <c r="OS83" t="s">
        <v>80</v>
      </c>
      <c r="OT83" t="s">
        <v>357</v>
      </c>
      <c r="OU83">
        <v>0.2357892637975052</v>
      </c>
      <c r="OV83">
        <v>0.23200108429319777</v>
      </c>
      <c r="OW83">
        <v>0.2190620132524693</v>
      </c>
      <c r="OX83">
        <v>0.24837153160933345</v>
      </c>
      <c r="OY83">
        <v>0.31120087075215114</v>
      </c>
      <c r="OZ83">
        <v>0.29944670294352671</v>
      </c>
      <c r="PA83">
        <v>0.29266076704419636</v>
      </c>
      <c r="PB83">
        <v>0.34023657386921241</v>
      </c>
      <c r="PC83">
        <v>0.22679567418857338</v>
      </c>
      <c r="PD83">
        <v>0.26362284929760382</v>
      </c>
      <c r="PE83">
        <v>0.27018492543467959</v>
      </c>
      <c r="PF83">
        <v>0.28531350815984857</v>
      </c>
      <c r="PG83">
        <v>0.41372182325378992</v>
      </c>
      <c r="PH83">
        <v>0.36942522373231712</v>
      </c>
      <c r="PI83">
        <v>0.38920336411016143</v>
      </c>
      <c r="PJ83">
        <v>0.28548942714253261</v>
      </c>
      <c r="PK83">
        <v>0.31552865047546452</v>
      </c>
      <c r="PL83">
        <v>0.34602274021069995</v>
      </c>
      <c r="PM83">
        <v>0.38497963224301207</v>
      </c>
      <c r="PN83">
        <v>0.43187819634560498</v>
      </c>
      <c r="PO83">
        <v>0.43322938829976226</v>
      </c>
      <c r="PP83">
        <v>0.45752940635855094</v>
      </c>
      <c r="PQ83">
        <v>0.46550197999442899</v>
      </c>
      <c r="PR83">
        <v>0.44291422588805412</v>
      </c>
      <c r="PS83">
        <v>0.49521636864650953</v>
      </c>
      <c r="PT83">
        <v>0.47260603458635436</v>
      </c>
      <c r="PU83">
        <v>0.4975567682443876</v>
      </c>
      <c r="PX83" t="s">
        <v>266</v>
      </c>
      <c r="PY83" t="s">
        <v>267</v>
      </c>
      <c r="PZ83" t="s">
        <v>80</v>
      </c>
      <c r="QA83" t="s">
        <v>357</v>
      </c>
      <c r="QB83">
        <f t="shared" si="147"/>
        <v>0.2357892637975052</v>
      </c>
      <c r="QC83">
        <f t="shared" si="174"/>
        <v>0.23200108429319777</v>
      </c>
      <c r="QD83">
        <f t="shared" si="175"/>
        <v>0.2190620132524693</v>
      </c>
      <c r="QE83">
        <f t="shared" si="176"/>
        <v>0.24837153160933345</v>
      </c>
      <c r="QF83">
        <f t="shared" si="177"/>
        <v>0.31120087075215114</v>
      </c>
      <c r="QG83">
        <f t="shared" si="178"/>
        <v>0.29944670294352671</v>
      </c>
      <c r="QH83">
        <f t="shared" si="179"/>
        <v>0.29266076704419636</v>
      </c>
      <c r="QI83">
        <f t="shared" si="180"/>
        <v>0.34023657386921241</v>
      </c>
      <c r="QJ83">
        <f t="shared" si="181"/>
        <v>0.22679567418857338</v>
      </c>
      <c r="QK83">
        <f t="shared" si="182"/>
        <v>0.26362284929760382</v>
      </c>
      <c r="QL83">
        <f t="shared" si="183"/>
        <v>0.27018492543467959</v>
      </c>
      <c r="QM83">
        <f t="shared" si="184"/>
        <v>0.28531350815984857</v>
      </c>
      <c r="QN83">
        <f t="shared" si="185"/>
        <v>0.41372182325378992</v>
      </c>
      <c r="QO83">
        <f t="shared" si="186"/>
        <v>0.36942522373231712</v>
      </c>
      <c r="QP83">
        <f t="shared" si="187"/>
        <v>0.38920336411016143</v>
      </c>
      <c r="QQ83">
        <f t="shared" si="188"/>
        <v>0.28548942714253261</v>
      </c>
      <c r="QR83">
        <f t="shared" si="189"/>
        <v>0.31552865047546452</v>
      </c>
      <c r="QS83">
        <f t="shared" si="190"/>
        <v>0.34602274021069995</v>
      </c>
      <c r="QT83">
        <f t="shared" si="191"/>
        <v>0.38497963224301207</v>
      </c>
      <c r="QU83">
        <f t="shared" si="192"/>
        <v>0.43187819634560498</v>
      </c>
      <c r="QV83">
        <f t="shared" si="193"/>
        <v>0.43322938829976226</v>
      </c>
      <c r="QW83">
        <f t="shared" si="194"/>
        <v>0.45752940635855094</v>
      </c>
      <c r="QX83">
        <f t="shared" si="195"/>
        <v>0.46550197999442899</v>
      </c>
      <c r="QY83">
        <f t="shared" si="196"/>
        <v>0.44291422588805412</v>
      </c>
      <c r="QZ83">
        <f t="shared" si="197"/>
        <v>0.49521636864650953</v>
      </c>
      <c r="RA83">
        <f t="shared" si="198"/>
        <v>0.47260603458635436</v>
      </c>
      <c r="RB83">
        <f t="shared" si="199"/>
        <v>0.4975567682443876</v>
      </c>
      <c r="RG83" t="s">
        <v>266</v>
      </c>
      <c r="RH83" t="s">
        <v>267</v>
      </c>
      <c r="RI83" t="s">
        <v>80</v>
      </c>
      <c r="RJ83" t="s">
        <v>357</v>
      </c>
      <c r="RK83">
        <v>1510.6780889164206</v>
      </c>
      <c r="RL83">
        <v>1705.8961203823465</v>
      </c>
      <c r="RM83">
        <v>1745.3669388251747</v>
      </c>
      <c r="RN83">
        <v>2021.8614373591747</v>
      </c>
      <c r="RO83">
        <v>2794.3535513265265</v>
      </c>
      <c r="RP83">
        <v>2735.7108072737906</v>
      </c>
      <c r="RQ83">
        <v>2842.3735982974108</v>
      </c>
      <c r="RR83">
        <v>3180.1920110790297</v>
      </c>
      <c r="RS83">
        <v>2270.3403622467076</v>
      </c>
      <c r="RT83">
        <v>2897.8702075622518</v>
      </c>
      <c r="RU83">
        <v>3053.9508281436988</v>
      </c>
      <c r="RV83">
        <v>3144.3894530729526</v>
      </c>
      <c r="RW83">
        <v>4496.5031694969584</v>
      </c>
      <c r="RX83">
        <v>4108.1278779256627</v>
      </c>
      <c r="RY83">
        <v>4316.5538945602211</v>
      </c>
      <c r="RZ83">
        <v>3119.6371055675449</v>
      </c>
      <c r="SA83">
        <v>3660.0050701146715</v>
      </c>
      <c r="SB83">
        <v>4718.5012913441733</v>
      </c>
      <c r="SC83">
        <v>6040.7295299573379</v>
      </c>
      <c r="SD83">
        <v>7384.354661289799</v>
      </c>
      <c r="SE83">
        <v>8034.8691612411913</v>
      </c>
      <c r="SF83">
        <v>9709.4902459625264</v>
      </c>
      <c r="SG83">
        <v>10850.689750750347</v>
      </c>
      <c r="SH83">
        <v>9036.4999106511059</v>
      </c>
      <c r="SI83">
        <v>10672.056925664165</v>
      </c>
      <c r="SJ83">
        <v>11341.13394929256</v>
      </c>
      <c r="SK83">
        <v>11720.308426945265</v>
      </c>
    </row>
    <row r="84" spans="409:505" x14ac:dyDescent="0.45">
      <c r="OS84" t="s">
        <v>81</v>
      </c>
      <c r="OT84" t="s">
        <v>358</v>
      </c>
      <c r="OU84" t="e">
        <v>#VALUE!</v>
      </c>
      <c r="OV84">
        <v>0.16992370854470207</v>
      </c>
      <c r="OW84">
        <v>0.18198563125640985</v>
      </c>
      <c r="OX84">
        <v>0.19624595379249579</v>
      </c>
      <c r="OY84">
        <v>0.17481835049083672</v>
      </c>
      <c r="OZ84">
        <v>0.16305913924895629</v>
      </c>
      <c r="PA84">
        <v>0.14598875118623766</v>
      </c>
      <c r="PB84">
        <v>0.13460319180251923</v>
      </c>
      <c r="PC84">
        <v>0.10110425868073161</v>
      </c>
      <c r="PD84">
        <v>8.5146178893623414E-2</v>
      </c>
      <c r="PE84">
        <v>7.7209123356850928E-2</v>
      </c>
      <c r="PF84">
        <v>8.9941574233062926E-2</v>
      </c>
      <c r="PG84">
        <v>7.6852033831947192E-2</v>
      </c>
      <c r="PH84">
        <v>5.7171561617661217E-2</v>
      </c>
      <c r="PI84">
        <v>5.7318887530970759E-2</v>
      </c>
      <c r="PJ84">
        <v>7.1448198546929756E-2</v>
      </c>
      <c r="PK84">
        <v>7.5819451039747882E-2</v>
      </c>
      <c r="PL84">
        <v>7.6891496268931422E-2</v>
      </c>
      <c r="PM84">
        <v>8.7142262258530598E-2</v>
      </c>
      <c r="PN84">
        <v>0.10695359392492666</v>
      </c>
      <c r="PO84">
        <v>0.1241756921419874</v>
      </c>
      <c r="PP84">
        <v>0.14459861616153022</v>
      </c>
      <c r="PQ84">
        <v>0.16692817254306</v>
      </c>
      <c r="PR84">
        <v>0.12476395351378856</v>
      </c>
      <c r="PS84">
        <v>0.13759175433467938</v>
      </c>
      <c r="PT84">
        <v>0.14875837995580485</v>
      </c>
      <c r="PU84">
        <v>0.16367239516946688</v>
      </c>
      <c r="PX84" t="s">
        <v>266</v>
      </c>
      <c r="PY84" t="s">
        <v>267</v>
      </c>
      <c r="PZ84" t="s">
        <v>81</v>
      </c>
      <c r="QA84" t="s">
        <v>358</v>
      </c>
      <c r="QB84" t="e">
        <f t="shared" si="147"/>
        <v>#VALUE!</v>
      </c>
      <c r="QC84">
        <f t="shared" si="174"/>
        <v>0.16992370854470207</v>
      </c>
      <c r="QD84">
        <f t="shared" si="175"/>
        <v>0.18198563125640985</v>
      </c>
      <c r="QE84">
        <f t="shared" si="176"/>
        <v>0.19624595379249579</v>
      </c>
      <c r="QF84">
        <f t="shared" si="177"/>
        <v>0.17481835049083672</v>
      </c>
      <c r="QG84">
        <f t="shared" si="178"/>
        <v>0.16305913924895629</v>
      </c>
      <c r="QH84">
        <f t="shared" si="179"/>
        <v>0.14598875118623766</v>
      </c>
      <c r="QI84">
        <f t="shared" si="180"/>
        <v>0.13460319180251923</v>
      </c>
      <c r="QJ84">
        <f t="shared" si="181"/>
        <v>0.10110425868073161</v>
      </c>
      <c r="QK84">
        <f t="shared" si="182"/>
        <v>8.5146178893623414E-2</v>
      </c>
      <c r="QL84">
        <f t="shared" si="183"/>
        <v>7.7209123356850928E-2</v>
      </c>
      <c r="QM84">
        <f t="shared" si="184"/>
        <v>8.9941574233062926E-2</v>
      </c>
      <c r="QN84">
        <f t="shared" si="185"/>
        <v>7.6852033831947192E-2</v>
      </c>
      <c r="QO84">
        <f t="shared" si="186"/>
        <v>5.7171561617661217E-2</v>
      </c>
      <c r="QP84">
        <f t="shared" si="187"/>
        <v>5.7318887530970759E-2</v>
      </c>
      <c r="QQ84">
        <f t="shared" si="188"/>
        <v>7.1448198546929756E-2</v>
      </c>
      <c r="QR84">
        <f t="shared" si="189"/>
        <v>7.5819451039747882E-2</v>
      </c>
      <c r="QS84">
        <f t="shared" si="190"/>
        <v>7.6891496268931422E-2</v>
      </c>
      <c r="QT84">
        <f t="shared" si="191"/>
        <v>8.7142262258530598E-2</v>
      </c>
      <c r="QU84">
        <f t="shared" si="192"/>
        <v>0.10695359392492666</v>
      </c>
      <c r="QV84">
        <f t="shared" si="193"/>
        <v>0.1241756921419874</v>
      </c>
      <c r="QW84">
        <f t="shared" si="194"/>
        <v>0.14459861616153022</v>
      </c>
      <c r="QX84">
        <f t="shared" si="195"/>
        <v>0.16692817254306</v>
      </c>
      <c r="QY84">
        <f t="shared" si="196"/>
        <v>0.12476395351378856</v>
      </c>
      <c r="QZ84">
        <f t="shared" si="197"/>
        <v>0.13759175433467938</v>
      </c>
      <c r="RA84">
        <f t="shared" si="198"/>
        <v>0.14875837995580485</v>
      </c>
      <c r="RB84">
        <f t="shared" si="199"/>
        <v>0.16367239516946688</v>
      </c>
      <c r="RG84" t="s">
        <v>266</v>
      </c>
      <c r="RH84" t="s">
        <v>267</v>
      </c>
      <c r="RI84" t="s">
        <v>81</v>
      </c>
      <c r="RJ84" t="s">
        <v>358</v>
      </c>
      <c r="RK84" t="s">
        <v>268</v>
      </c>
      <c r="RL84">
        <v>1249.4432776057799</v>
      </c>
      <c r="RM84">
        <v>1449.9624988386099</v>
      </c>
      <c r="RN84">
        <v>1597.53464352316</v>
      </c>
      <c r="RO84">
        <v>1569.7394334097901</v>
      </c>
      <c r="RP84">
        <v>1489.68963452658</v>
      </c>
      <c r="RQ84">
        <v>1417.8688049345101</v>
      </c>
      <c r="RR84">
        <v>1258.13633251744</v>
      </c>
      <c r="RS84">
        <v>1012.10519159656</v>
      </c>
      <c r="RT84">
        <v>935.96809138895799</v>
      </c>
      <c r="RU84">
        <v>872.70918552008402</v>
      </c>
      <c r="RV84">
        <v>991.23010065395999</v>
      </c>
      <c r="RW84">
        <v>835.26029879177395</v>
      </c>
      <c r="RX84">
        <v>635.76624176654104</v>
      </c>
      <c r="RY84">
        <v>635.70896353722298</v>
      </c>
      <c r="RZ84">
        <v>780.73802432507796</v>
      </c>
      <c r="SA84">
        <v>879.47504862277697</v>
      </c>
      <c r="SB84">
        <v>1048.52248790763</v>
      </c>
      <c r="SC84">
        <v>1367.35243333629</v>
      </c>
      <c r="SD84">
        <v>1828.7176257659801</v>
      </c>
      <c r="SE84">
        <v>2303.0188309318401</v>
      </c>
      <c r="SF84">
        <v>3068.6089979969602</v>
      </c>
      <c r="SG84">
        <v>3891.03782318207</v>
      </c>
      <c r="SH84">
        <v>2545.4803410734999</v>
      </c>
      <c r="SI84">
        <v>2965.1423654977102</v>
      </c>
      <c r="SJ84">
        <v>3569.7570274047698</v>
      </c>
      <c r="SK84">
        <v>3855.4212801317999</v>
      </c>
    </row>
    <row r="85" spans="409:505" x14ac:dyDescent="0.45">
      <c r="OS85" t="s">
        <v>359</v>
      </c>
      <c r="OT85" t="s">
        <v>360</v>
      </c>
      <c r="OU85">
        <v>3.5986368984815922</v>
      </c>
      <c r="OV85">
        <v>3.1705476456022867</v>
      </c>
      <c r="OW85">
        <v>2.7496352839573404</v>
      </c>
      <c r="OX85">
        <v>2.9006605406808204</v>
      </c>
      <c r="OY85">
        <v>3.0354718252662201</v>
      </c>
      <c r="OZ85">
        <v>2.8643382704052263</v>
      </c>
      <c r="PA85">
        <v>2.6763880122295336</v>
      </c>
      <c r="PB85">
        <v>2.6959819828461349</v>
      </c>
      <c r="PC85">
        <v>2.5440454325961772</v>
      </c>
      <c r="PD85">
        <v>2.4423121920625501</v>
      </c>
      <c r="PE85">
        <v>2.5316383144711385</v>
      </c>
      <c r="PF85">
        <v>2.6494869441768039</v>
      </c>
      <c r="PG85">
        <v>2.4532825343134741</v>
      </c>
      <c r="PH85">
        <v>2.541293500647527</v>
      </c>
      <c r="PI85">
        <v>2.9818807647854735</v>
      </c>
      <c r="PJ85">
        <v>2.842554412232714</v>
      </c>
      <c r="PK85">
        <v>2.6993489825710433</v>
      </c>
      <c r="PL85">
        <v>2.4369001892029698</v>
      </c>
      <c r="PM85">
        <v>2.3045749843052827</v>
      </c>
      <c r="PN85">
        <v>2.3066593249411511</v>
      </c>
      <c r="PO85">
        <v>2.2846534652037769</v>
      </c>
      <c r="PP85">
        <v>2.0108136373867054</v>
      </c>
      <c r="PQ85">
        <v>1.9630882108444798</v>
      </c>
      <c r="PR85">
        <v>1.6210163418108898</v>
      </c>
      <c r="PS85">
        <v>1.6263886216583647</v>
      </c>
      <c r="PT85">
        <v>1.6861394065838857</v>
      </c>
      <c r="PU85">
        <v>1.7877710303758041</v>
      </c>
      <c r="PX85" t="s">
        <v>266</v>
      </c>
      <c r="PY85" t="s">
        <v>267</v>
      </c>
      <c r="PZ85" t="s">
        <v>359</v>
      </c>
      <c r="QA85" t="s">
        <v>360</v>
      </c>
      <c r="QB85">
        <f t="shared" si="147"/>
        <v>3.5986368984815922</v>
      </c>
      <c r="QC85">
        <f t="shared" si="174"/>
        <v>3.1705476456022867</v>
      </c>
      <c r="QD85">
        <f t="shared" si="175"/>
        <v>2.7496352839573404</v>
      </c>
      <c r="QE85">
        <f t="shared" si="176"/>
        <v>2.9006605406808204</v>
      </c>
      <c r="QF85">
        <f t="shared" si="177"/>
        <v>3.0354718252662201</v>
      </c>
      <c r="QG85">
        <f t="shared" si="178"/>
        <v>2.8643382704052263</v>
      </c>
      <c r="QH85">
        <f t="shared" si="179"/>
        <v>2.6763880122295336</v>
      </c>
      <c r="QI85">
        <f t="shared" si="180"/>
        <v>2.6959819828461349</v>
      </c>
      <c r="QJ85">
        <f t="shared" si="181"/>
        <v>2.5440454325961772</v>
      </c>
      <c r="QK85">
        <f t="shared" si="182"/>
        <v>2.4423121920625501</v>
      </c>
      <c r="QL85">
        <f t="shared" si="183"/>
        <v>2.5316383144711385</v>
      </c>
      <c r="QM85">
        <f t="shared" si="184"/>
        <v>2.6494869441768039</v>
      </c>
      <c r="QN85">
        <f t="shared" si="185"/>
        <v>2.4532825343134741</v>
      </c>
      <c r="QO85">
        <f t="shared" si="186"/>
        <v>2.541293500647527</v>
      </c>
      <c r="QP85">
        <f t="shared" si="187"/>
        <v>2.9818807647854735</v>
      </c>
      <c r="QQ85">
        <f t="shared" si="188"/>
        <v>2.842554412232714</v>
      </c>
      <c r="QR85">
        <f t="shared" si="189"/>
        <v>2.6993489825710433</v>
      </c>
      <c r="QS85">
        <f t="shared" si="190"/>
        <v>2.4369001892029698</v>
      </c>
      <c r="QT85">
        <f t="shared" si="191"/>
        <v>2.3045749843052827</v>
      </c>
      <c r="QU85">
        <f t="shared" si="192"/>
        <v>2.3066593249411511</v>
      </c>
      <c r="QV85">
        <f t="shared" si="193"/>
        <v>2.2846534652037769</v>
      </c>
      <c r="QW85">
        <f t="shared" si="194"/>
        <v>2.0108136373867054</v>
      </c>
      <c r="QX85">
        <f t="shared" si="195"/>
        <v>1.9630882108444798</v>
      </c>
      <c r="QY85">
        <f t="shared" si="196"/>
        <v>1.6210163418108898</v>
      </c>
      <c r="QZ85">
        <f t="shared" si="197"/>
        <v>1.6263886216583647</v>
      </c>
      <c r="RA85">
        <f t="shared" si="198"/>
        <v>1.6861394065838857</v>
      </c>
      <c r="RB85">
        <f t="shared" si="199"/>
        <v>1.7877710303758041</v>
      </c>
      <c r="RG85" t="s">
        <v>266</v>
      </c>
      <c r="RH85" t="s">
        <v>267</v>
      </c>
      <c r="RI85" t="s">
        <v>359</v>
      </c>
      <c r="RJ85" t="s">
        <v>360</v>
      </c>
      <c r="RK85">
        <v>23056.104527180796</v>
      </c>
      <c r="RL85">
        <v>23312.929526161286</v>
      </c>
      <c r="RM85">
        <v>21907.597977360489</v>
      </c>
      <c r="RN85">
        <v>23612.745196968364</v>
      </c>
      <c r="RO85">
        <v>27256.29094283517</v>
      </c>
      <c r="RP85">
        <v>26168.266623103555</v>
      </c>
      <c r="RQ85">
        <v>25993.558007767038</v>
      </c>
      <c r="RR85">
        <v>25199.349577144643</v>
      </c>
      <c r="RS85">
        <v>25467.192219063458</v>
      </c>
      <c r="RT85">
        <v>26847.080053194964</v>
      </c>
      <c r="RU85">
        <v>28615.582141012645</v>
      </c>
      <c r="RV85">
        <v>29199.52461085904</v>
      </c>
      <c r="RW85">
        <v>26663.308704518564</v>
      </c>
      <c r="RX85">
        <v>28260.005016782838</v>
      </c>
      <c r="RY85">
        <v>33071.268686942203</v>
      </c>
      <c r="RZ85">
        <v>31061.529345423485</v>
      </c>
      <c r="SA85">
        <v>31311.359356215224</v>
      </c>
      <c r="SB85">
        <v>33230.523180729113</v>
      </c>
      <c r="SC85">
        <v>36161.170606829117</v>
      </c>
      <c r="SD85">
        <v>39439.801967928426</v>
      </c>
      <c r="SE85">
        <v>42372.221662365751</v>
      </c>
      <c r="SF85">
        <v>42672.613229485716</v>
      </c>
      <c r="SG85">
        <v>45758.905535662721</v>
      </c>
      <c r="SH85">
        <v>33072.575166371891</v>
      </c>
      <c r="SI85">
        <v>35049.1483167837</v>
      </c>
      <c r="SJ85">
        <v>40462.312090419189</v>
      </c>
      <c r="SK85">
        <v>42112.235648396301</v>
      </c>
    </row>
    <row r="86" spans="409:505" x14ac:dyDescent="0.45">
      <c r="OS86" t="s">
        <v>361</v>
      </c>
      <c r="OT86" t="s">
        <v>362</v>
      </c>
      <c r="OU86">
        <v>1.656200850762239</v>
      </c>
      <c r="OV86">
        <v>1.7841217082702123</v>
      </c>
      <c r="OW86">
        <v>2.0065587054348537</v>
      </c>
      <c r="OX86">
        <v>1.9948821995182258</v>
      </c>
      <c r="OY86">
        <v>2.1266192155673869</v>
      </c>
      <c r="OZ86">
        <v>2.1783029718748539</v>
      </c>
      <c r="PA86">
        <v>2.1094310474102653</v>
      </c>
      <c r="PB86">
        <v>1.9673708356812742</v>
      </c>
      <c r="PC86">
        <v>1.9688545455970461</v>
      </c>
      <c r="PD86">
        <v>2.0701017279972276</v>
      </c>
      <c r="PE86">
        <v>2.1186907757124729</v>
      </c>
      <c r="PF86">
        <v>2.3916116821286808</v>
      </c>
      <c r="PG86">
        <v>2.5541274917890306</v>
      </c>
      <c r="PH86">
        <v>2.5317943378148113</v>
      </c>
      <c r="PI86">
        <v>2.5038841005030283</v>
      </c>
      <c r="PJ86">
        <v>2.4968793573716086</v>
      </c>
      <c r="PK86">
        <v>2.5521116563639188</v>
      </c>
      <c r="PL86">
        <v>2.4939068848424375</v>
      </c>
      <c r="PM86">
        <v>2.5380580405009776</v>
      </c>
      <c r="PN86">
        <v>2.4285586690997789</v>
      </c>
      <c r="PO86">
        <v>2.3733229596010301</v>
      </c>
      <c r="PP86">
        <v>2.3536979390229749</v>
      </c>
      <c r="PQ86">
        <v>1.9958797718927186</v>
      </c>
      <c r="PR86">
        <v>1.8630237795041544</v>
      </c>
      <c r="PS86">
        <v>1.796259335716569</v>
      </c>
      <c r="PT86">
        <v>1.718564805154434</v>
      </c>
      <c r="PU86">
        <v>1.7634063171866838</v>
      </c>
      <c r="PX86" t="s">
        <v>266</v>
      </c>
      <c r="PY86" t="s">
        <v>267</v>
      </c>
      <c r="PZ86" t="s">
        <v>361</v>
      </c>
      <c r="QA86" t="s">
        <v>362</v>
      </c>
      <c r="QB86">
        <f t="shared" si="147"/>
        <v>1.656200850762239</v>
      </c>
      <c r="QC86">
        <f t="shared" si="174"/>
        <v>1.7841217082702123</v>
      </c>
      <c r="QD86">
        <f t="shared" si="175"/>
        <v>2.0065587054348537</v>
      </c>
      <c r="QE86">
        <f t="shared" si="176"/>
        <v>1.9948821995182258</v>
      </c>
      <c r="QF86">
        <f t="shared" si="177"/>
        <v>2.1266192155673869</v>
      </c>
      <c r="QG86">
        <f t="shared" si="178"/>
        <v>2.1783029718748539</v>
      </c>
      <c r="QH86">
        <f t="shared" si="179"/>
        <v>2.1094310474102653</v>
      </c>
      <c r="QI86">
        <f t="shared" si="180"/>
        <v>1.9673708356812742</v>
      </c>
      <c r="QJ86">
        <f t="shared" si="181"/>
        <v>1.9688545455970461</v>
      </c>
      <c r="QK86">
        <f t="shared" si="182"/>
        <v>2.0701017279972276</v>
      </c>
      <c r="QL86">
        <f t="shared" si="183"/>
        <v>2.1186907757124729</v>
      </c>
      <c r="QM86">
        <f t="shared" si="184"/>
        <v>2.3916116821286808</v>
      </c>
      <c r="QN86">
        <f t="shared" si="185"/>
        <v>2.5541274917890306</v>
      </c>
      <c r="QO86">
        <f t="shared" si="186"/>
        <v>2.5317943378148113</v>
      </c>
      <c r="QP86">
        <f t="shared" si="187"/>
        <v>2.5038841005030283</v>
      </c>
      <c r="QQ86">
        <f t="shared" si="188"/>
        <v>2.4968793573716086</v>
      </c>
      <c r="QR86">
        <f t="shared" si="189"/>
        <v>2.5521116563639188</v>
      </c>
      <c r="QS86">
        <f t="shared" si="190"/>
        <v>2.4939068848424375</v>
      </c>
      <c r="QT86">
        <f t="shared" si="191"/>
        <v>2.5380580405009776</v>
      </c>
      <c r="QU86">
        <f t="shared" si="192"/>
        <v>2.4285586690997789</v>
      </c>
      <c r="QV86">
        <f t="shared" si="193"/>
        <v>2.3733229596010301</v>
      </c>
      <c r="QW86">
        <f t="shared" si="194"/>
        <v>2.3536979390229749</v>
      </c>
      <c r="QX86">
        <f t="shared" si="195"/>
        <v>1.9958797718927186</v>
      </c>
      <c r="QY86">
        <f t="shared" si="196"/>
        <v>1.8630237795041544</v>
      </c>
      <c r="QZ86">
        <f t="shared" si="197"/>
        <v>1.796259335716569</v>
      </c>
      <c r="RA86">
        <f t="shared" si="198"/>
        <v>1.718564805154434</v>
      </c>
      <c r="RB86">
        <f t="shared" si="199"/>
        <v>1.7634063171866838</v>
      </c>
      <c r="RG86" t="s">
        <v>266</v>
      </c>
      <c r="RH86" t="s">
        <v>267</v>
      </c>
      <c r="RI86" t="s">
        <v>361</v>
      </c>
      <c r="RJ86" t="s">
        <v>362</v>
      </c>
      <c r="RK86">
        <v>10611.112210095978</v>
      </c>
      <c r="RL86">
        <v>13118.586534629034</v>
      </c>
      <c r="RM86">
        <v>15987.168077568824</v>
      </c>
      <c r="RN86">
        <v>16239.282196094424</v>
      </c>
      <c r="RO86">
        <v>19095.466998460779</v>
      </c>
      <c r="RP86">
        <v>19900.726650506862</v>
      </c>
      <c r="RQ86">
        <v>20487.170785287846</v>
      </c>
      <c r="RR86">
        <v>18389.019567509866</v>
      </c>
      <c r="RS86">
        <v>19709.238098365302</v>
      </c>
      <c r="RT86">
        <v>22755.562122819483</v>
      </c>
      <c r="RU86">
        <v>23947.958749578025</v>
      </c>
      <c r="RV86">
        <v>26357.527190469631</v>
      </c>
      <c r="RW86">
        <v>27759.334211102647</v>
      </c>
      <c r="RX86">
        <v>28154.371256164723</v>
      </c>
      <c r="RY86">
        <v>27769.931254999607</v>
      </c>
      <c r="RZ86">
        <v>27284.224040609479</v>
      </c>
      <c r="SA86">
        <v>29603.46576361702</v>
      </c>
      <c r="SB86">
        <v>34007.888757414337</v>
      </c>
      <c r="SC86">
        <v>39824.761805377835</v>
      </c>
      <c r="SD86">
        <v>41524.065535440408</v>
      </c>
      <c r="SE86">
        <v>44016.72641046557</v>
      </c>
      <c r="SF86">
        <v>49949.15488115394</v>
      </c>
      <c r="SG86">
        <v>46523.265453920183</v>
      </c>
      <c r="SH86">
        <v>38010.100450657577</v>
      </c>
      <c r="SI86">
        <v>38709.911662282932</v>
      </c>
      <c r="SJ86">
        <v>41240.424855884936</v>
      </c>
      <c r="SK86">
        <v>41538.307261655333</v>
      </c>
    </row>
    <row r="87" spans="409:505" x14ac:dyDescent="0.45">
      <c r="OS87" t="s">
        <v>363</v>
      </c>
      <c r="OT87" t="s">
        <v>364</v>
      </c>
      <c r="OU87">
        <v>2.9835107067072144</v>
      </c>
      <c r="OV87">
        <v>2.7337075232008337</v>
      </c>
      <c r="OW87">
        <v>2.6963729979438442</v>
      </c>
      <c r="OX87">
        <v>2.81586101942804</v>
      </c>
      <c r="OY87">
        <v>2.6677564942024721</v>
      </c>
      <c r="OZ87">
        <v>2.6713518545670394</v>
      </c>
      <c r="PA87">
        <v>2.6248438238710849</v>
      </c>
      <c r="PB87">
        <v>2.8313732992161937</v>
      </c>
      <c r="PC87">
        <v>2.7747472960751374</v>
      </c>
      <c r="PD87">
        <v>2.6183501828267843</v>
      </c>
      <c r="PE87">
        <v>2.6601550534941452</v>
      </c>
      <c r="PF87">
        <v>2.8648216596449259</v>
      </c>
      <c r="PG87">
        <v>3.0316451828968991</v>
      </c>
      <c r="PH87">
        <v>3.1133024054797094</v>
      </c>
      <c r="PI87">
        <v>3.2865120137089088</v>
      </c>
      <c r="PJ87">
        <v>3.4110454260474978</v>
      </c>
      <c r="PK87">
        <v>3.2902900906418435</v>
      </c>
      <c r="PL87">
        <v>2.9096554284048866</v>
      </c>
      <c r="PM87">
        <v>2.6717042742963373</v>
      </c>
      <c r="PN87">
        <v>2.5913740203089608</v>
      </c>
      <c r="PO87">
        <v>2.503824490224551</v>
      </c>
      <c r="PP87">
        <v>2.2647498723234993</v>
      </c>
      <c r="PQ87">
        <v>2.0764541959141289</v>
      </c>
      <c r="PR87">
        <v>2.3037301730841104</v>
      </c>
      <c r="PS87">
        <v>2.2446972285903497</v>
      </c>
      <c r="PT87">
        <v>2.0748691512060007</v>
      </c>
      <c r="PU87">
        <v>2.184187961816269</v>
      </c>
      <c r="PX87" t="s">
        <v>266</v>
      </c>
      <c r="PY87" t="s">
        <v>267</v>
      </c>
      <c r="PZ87" t="s">
        <v>363</v>
      </c>
      <c r="QA87" t="s">
        <v>364</v>
      </c>
      <c r="QB87">
        <f t="shared" si="147"/>
        <v>2.9835107067072144</v>
      </c>
      <c r="QC87">
        <f t="shared" si="174"/>
        <v>2.7337075232008337</v>
      </c>
      <c r="QD87">
        <f t="shared" si="175"/>
        <v>2.6963729979438442</v>
      </c>
      <c r="QE87">
        <f t="shared" si="176"/>
        <v>2.81586101942804</v>
      </c>
      <c r="QF87">
        <f t="shared" si="177"/>
        <v>2.6677564942024721</v>
      </c>
      <c r="QG87">
        <f t="shared" si="178"/>
        <v>2.6713518545670394</v>
      </c>
      <c r="QH87">
        <f t="shared" si="179"/>
        <v>2.6248438238710849</v>
      </c>
      <c r="QI87">
        <f t="shared" si="180"/>
        <v>2.8313732992161937</v>
      </c>
      <c r="QJ87">
        <f t="shared" si="181"/>
        <v>2.7747472960751374</v>
      </c>
      <c r="QK87">
        <f t="shared" si="182"/>
        <v>2.6183501828267843</v>
      </c>
      <c r="QL87">
        <f t="shared" si="183"/>
        <v>2.6601550534941452</v>
      </c>
      <c r="QM87">
        <f t="shared" si="184"/>
        <v>2.8648216596449259</v>
      </c>
      <c r="QN87">
        <f t="shared" si="185"/>
        <v>3.0316451828968991</v>
      </c>
      <c r="QO87">
        <f t="shared" si="186"/>
        <v>3.1133024054797094</v>
      </c>
      <c r="QP87">
        <f t="shared" si="187"/>
        <v>3.2865120137089088</v>
      </c>
      <c r="QQ87">
        <f t="shared" si="188"/>
        <v>3.4110454260474978</v>
      </c>
      <c r="QR87">
        <f t="shared" si="189"/>
        <v>3.2902900906418435</v>
      </c>
      <c r="QS87">
        <f t="shared" si="190"/>
        <v>2.9096554284048866</v>
      </c>
      <c r="QT87">
        <f t="shared" si="191"/>
        <v>2.6717042742963373</v>
      </c>
      <c r="QU87">
        <f t="shared" si="192"/>
        <v>2.5913740203089608</v>
      </c>
      <c r="QV87">
        <f t="shared" si="193"/>
        <v>2.503824490224551</v>
      </c>
      <c r="QW87">
        <f t="shared" si="194"/>
        <v>2.2647498723234993</v>
      </c>
      <c r="QX87">
        <f t="shared" si="195"/>
        <v>2.0764541959141289</v>
      </c>
      <c r="QY87">
        <f t="shared" si="196"/>
        <v>2.3037301730841104</v>
      </c>
      <c r="QZ87">
        <f t="shared" si="197"/>
        <v>2.2446972285903497</v>
      </c>
      <c r="RA87">
        <f t="shared" si="198"/>
        <v>2.0748691512060007</v>
      </c>
      <c r="RB87">
        <f t="shared" si="199"/>
        <v>2.184187961816269</v>
      </c>
      <c r="RG87" t="s">
        <v>266</v>
      </c>
      <c r="RH87" t="s">
        <v>267</v>
      </c>
      <c r="RI87" t="s">
        <v>363</v>
      </c>
      <c r="RJ87" t="s">
        <v>364</v>
      </c>
      <c r="RK87">
        <v>19115.052908180049</v>
      </c>
      <c r="RL87">
        <v>20100.858891654181</v>
      </c>
      <c r="RM87">
        <v>21483.233060257917</v>
      </c>
      <c r="RN87">
        <v>22922.437089527142</v>
      </c>
      <c r="RO87">
        <v>23954.479354867141</v>
      </c>
      <c r="RP87">
        <v>24405.164814748932</v>
      </c>
      <c r="RQ87">
        <v>25492.951651761698</v>
      </c>
      <c r="RR87">
        <v>26464.852511744044</v>
      </c>
      <c r="RS87">
        <v>27776.635528226019</v>
      </c>
      <c r="RT87">
        <v>28782.175020091785</v>
      </c>
      <c r="RU87">
        <v>30068.230918283258</v>
      </c>
      <c r="RV87">
        <v>31572.690229849224</v>
      </c>
      <c r="RW87">
        <v>32949.197764034601</v>
      </c>
      <c r="RX87">
        <v>34620.928899082566</v>
      </c>
      <c r="RY87">
        <v>36449.855115534861</v>
      </c>
      <c r="RZ87">
        <v>37273.618103417619</v>
      </c>
      <c r="SA87">
        <v>38166.037840781217</v>
      </c>
      <c r="SB87">
        <v>39677.198348105841</v>
      </c>
      <c r="SC87">
        <v>41921.809761789213</v>
      </c>
      <c r="SD87">
        <v>44307.92058486028</v>
      </c>
      <c r="SE87">
        <v>46437.067117306477</v>
      </c>
      <c r="SF87">
        <v>48061.537661335336</v>
      </c>
      <c r="SG87">
        <v>48401.427340389913</v>
      </c>
      <c r="SH87">
        <v>47001.555349681752</v>
      </c>
      <c r="SI87">
        <v>48373.878815577889</v>
      </c>
      <c r="SJ87">
        <v>49790.66547823052</v>
      </c>
      <c r="SK87">
        <v>51450.122295058092</v>
      </c>
    </row>
    <row r="88" spans="409:505" x14ac:dyDescent="0.45">
      <c r="OS88" t="s">
        <v>365</v>
      </c>
      <c r="OT88" t="s">
        <v>366</v>
      </c>
      <c r="OU88">
        <v>0.51070607081917641</v>
      </c>
      <c r="OV88">
        <v>0.33446164516417543</v>
      </c>
      <c r="OW88">
        <v>0.38775270522532479</v>
      </c>
      <c r="OX88">
        <v>0.26686795231125549</v>
      </c>
      <c r="OY88">
        <v>0.26369023198878916</v>
      </c>
      <c r="OZ88">
        <v>0.27859270784622919</v>
      </c>
      <c r="PA88">
        <v>0.28935072789984612</v>
      </c>
      <c r="PB88">
        <v>0.29244958489405665</v>
      </c>
      <c r="PC88">
        <v>0.25992258050314448</v>
      </c>
      <c r="PD88">
        <v>0.30710903920235139</v>
      </c>
      <c r="PE88">
        <v>0.26663645078300047</v>
      </c>
      <c r="PF88">
        <v>0.33704687410286893</v>
      </c>
      <c r="PG88">
        <v>0.35653583293888619</v>
      </c>
      <c r="PH88">
        <v>0.36667064960173074</v>
      </c>
      <c r="PI88">
        <v>0.43130845671848711</v>
      </c>
      <c r="PJ88">
        <v>0.45082480892695137</v>
      </c>
      <c r="PK88">
        <v>0.31518127199912654</v>
      </c>
      <c r="PL88">
        <v>0.23705130903229862</v>
      </c>
      <c r="PM88">
        <v>0.27221734874475001</v>
      </c>
      <c r="PN88">
        <v>0.31773389739479752</v>
      </c>
      <c r="PO88">
        <v>0.36318518825443524</v>
      </c>
      <c r="PP88">
        <v>0.39199763164542595</v>
      </c>
      <c r="PQ88">
        <v>0.48165587226113926</v>
      </c>
      <c r="PR88">
        <v>0.56543182974548212</v>
      </c>
      <c r="PS88">
        <v>0.62853934294135028</v>
      </c>
      <c r="PT88">
        <v>0.44762136156260063</v>
      </c>
      <c r="PU88">
        <v>0.54148204880915096</v>
      </c>
      <c r="PX88" t="s">
        <v>266</v>
      </c>
      <c r="PY88" t="s">
        <v>267</v>
      </c>
      <c r="PZ88" t="s">
        <v>365</v>
      </c>
      <c r="QA88" t="s">
        <v>366</v>
      </c>
      <c r="QB88">
        <f t="shared" si="147"/>
        <v>0.51070607081917641</v>
      </c>
      <c r="QC88">
        <f t="shared" si="174"/>
        <v>0.33446164516417543</v>
      </c>
      <c r="QD88">
        <f t="shared" si="175"/>
        <v>0.38775270522532479</v>
      </c>
      <c r="QE88">
        <f t="shared" si="176"/>
        <v>0.26686795231125549</v>
      </c>
      <c r="QF88">
        <f t="shared" si="177"/>
        <v>0.26369023198878916</v>
      </c>
      <c r="QG88">
        <f t="shared" si="178"/>
        <v>0.27859270784622919</v>
      </c>
      <c r="QH88">
        <f t="shared" si="179"/>
        <v>0.28935072789984612</v>
      </c>
      <c r="QI88">
        <f t="shared" si="180"/>
        <v>0.29244958489405665</v>
      </c>
      <c r="QJ88">
        <f t="shared" si="181"/>
        <v>0.25992258050314448</v>
      </c>
      <c r="QK88">
        <f t="shared" si="182"/>
        <v>0.30710903920235139</v>
      </c>
      <c r="QL88">
        <f t="shared" si="183"/>
        <v>0.26663645078300047</v>
      </c>
      <c r="QM88">
        <f t="shared" si="184"/>
        <v>0.33704687410286893</v>
      </c>
      <c r="QN88">
        <f t="shared" si="185"/>
        <v>0.35653583293888619</v>
      </c>
      <c r="QO88">
        <f t="shared" si="186"/>
        <v>0.36667064960173074</v>
      </c>
      <c r="QP88">
        <f t="shared" si="187"/>
        <v>0.43130845671848711</v>
      </c>
      <c r="QQ88">
        <f t="shared" si="188"/>
        <v>0.45082480892695137</v>
      </c>
      <c r="QR88">
        <f t="shared" si="189"/>
        <v>0.31518127199912654</v>
      </c>
      <c r="QS88">
        <f t="shared" si="190"/>
        <v>0.23705130903229862</v>
      </c>
      <c r="QT88">
        <f t="shared" si="191"/>
        <v>0.27221734874475001</v>
      </c>
      <c r="QU88">
        <f t="shared" si="192"/>
        <v>0.31773389739479752</v>
      </c>
      <c r="QV88">
        <f t="shared" si="193"/>
        <v>0.36318518825443524</v>
      </c>
      <c r="QW88">
        <f t="shared" si="194"/>
        <v>0.39199763164542595</v>
      </c>
      <c r="QX88">
        <f t="shared" si="195"/>
        <v>0.48165587226113926</v>
      </c>
      <c r="QY88">
        <f t="shared" si="196"/>
        <v>0.56543182974548212</v>
      </c>
      <c r="QZ88">
        <f t="shared" si="197"/>
        <v>0.62853934294135028</v>
      </c>
      <c r="RA88">
        <f t="shared" si="198"/>
        <v>0.44762136156260063</v>
      </c>
      <c r="RB88">
        <f t="shared" si="199"/>
        <v>0.54148204880915096</v>
      </c>
      <c r="RG88" t="s">
        <v>266</v>
      </c>
      <c r="RH88" t="s">
        <v>267</v>
      </c>
      <c r="RI88" t="s">
        <v>365</v>
      </c>
      <c r="RJ88" t="s">
        <v>366</v>
      </c>
      <c r="RK88">
        <v>3272.0424104029566</v>
      </c>
      <c r="RL88">
        <v>2459.2851565349019</v>
      </c>
      <c r="RM88">
        <v>3089.4025946905094</v>
      </c>
      <c r="RN88">
        <v>2172.4310276180559</v>
      </c>
      <c r="RO88">
        <v>2367.743169956716</v>
      </c>
      <c r="RP88">
        <v>2545.1910947449446</v>
      </c>
      <c r="RQ88">
        <v>2810.2259074119725</v>
      </c>
      <c r="RR88">
        <v>2733.5269190694617</v>
      </c>
      <c r="RS88">
        <v>2601.9575888601303</v>
      </c>
      <c r="RT88">
        <v>3375.891496312915</v>
      </c>
      <c r="RU88">
        <v>3013.8417543909427</v>
      </c>
      <c r="RV88">
        <v>3714.5336824588958</v>
      </c>
      <c r="RW88">
        <v>3874.9817213908691</v>
      </c>
      <c r="RX88">
        <v>4077.4961233764002</v>
      </c>
      <c r="RY88">
        <v>4783.5305916779889</v>
      </c>
      <c r="RZ88">
        <v>4926.3113387969915</v>
      </c>
      <c r="SA88">
        <v>3655.9756199118774</v>
      </c>
      <c r="SB88">
        <v>3232.5242760132905</v>
      </c>
      <c r="SC88">
        <v>4271.3724036473477</v>
      </c>
      <c r="SD88">
        <v>5432.6886750251297</v>
      </c>
      <c r="SE88">
        <v>6735.797588380593</v>
      </c>
      <c r="SF88">
        <v>8318.803399314098</v>
      </c>
      <c r="SG88">
        <v>11227.231378468485</v>
      </c>
      <c r="SH88">
        <v>11536.149394907368</v>
      </c>
      <c r="SI88">
        <v>13545.20583845592</v>
      </c>
      <c r="SJ88">
        <v>10741.576383994707</v>
      </c>
      <c r="SK88">
        <v>12755.000081880738</v>
      </c>
    </row>
    <row r="89" spans="409:505" x14ac:dyDescent="0.45">
      <c r="OS89" t="s">
        <v>86</v>
      </c>
      <c r="OT89" t="s">
        <v>367</v>
      </c>
      <c r="OU89">
        <v>6.8227937927956131E-2</v>
      </c>
      <c r="OV89">
        <v>8.0736612133725627E-2</v>
      </c>
      <c r="OW89">
        <v>5.043955279531756E-2</v>
      </c>
      <c r="OX89">
        <v>1.193516640162094E-2</v>
      </c>
      <c r="OY89">
        <v>1.0917588793423276E-2</v>
      </c>
      <c r="OZ89">
        <v>1.5648826703391867E-2</v>
      </c>
      <c r="PA89">
        <v>1.4842052080375288E-2</v>
      </c>
      <c r="PB89">
        <v>2.0248258315388672E-2</v>
      </c>
      <c r="PC89">
        <v>2.2971337620435586E-2</v>
      </c>
      <c r="PD89">
        <v>2.6201562147656877E-2</v>
      </c>
      <c r="PE89">
        <v>2.9819028300070334E-2</v>
      </c>
      <c r="PF89">
        <v>3.2779268272969266E-2</v>
      </c>
      <c r="PG89">
        <v>3.3178764475624109E-2</v>
      </c>
      <c r="PH89">
        <v>3.3674958357973447E-2</v>
      </c>
      <c r="PI89">
        <v>3.9071662485122699E-2</v>
      </c>
      <c r="PJ89">
        <v>4.1078862791301393E-2</v>
      </c>
      <c r="PK89">
        <v>4.113124719428194E-2</v>
      </c>
      <c r="PL89">
        <v>3.8929791652767963E-2</v>
      </c>
      <c r="PM89">
        <v>3.8678411802957217E-2</v>
      </c>
      <c r="PN89">
        <v>4.0910643666292539E-2</v>
      </c>
      <c r="PO89">
        <v>4.2955464694689242E-2</v>
      </c>
      <c r="PP89">
        <v>4.3314866068228951E-2</v>
      </c>
      <c r="PQ89">
        <v>4.9962670446649857E-2</v>
      </c>
      <c r="PR89">
        <v>6.0403260707723158E-2</v>
      </c>
      <c r="PS89">
        <v>6.1882390117080348E-2</v>
      </c>
      <c r="PT89">
        <v>6.4285931260427961E-2</v>
      </c>
      <c r="PU89">
        <v>7.4485003961034149E-2</v>
      </c>
      <c r="PX89" t="s">
        <v>266</v>
      </c>
      <c r="PY89" t="s">
        <v>267</v>
      </c>
      <c r="PZ89" t="s">
        <v>86</v>
      </c>
      <c r="QA89" t="s">
        <v>367</v>
      </c>
      <c r="QB89">
        <f t="shared" si="147"/>
        <v>6.8227937927956131E-2</v>
      </c>
      <c r="QC89">
        <f t="shared" si="174"/>
        <v>8.0736612133725627E-2</v>
      </c>
      <c r="QD89">
        <f t="shared" si="175"/>
        <v>5.043955279531756E-2</v>
      </c>
      <c r="QE89">
        <f t="shared" si="176"/>
        <v>1.193516640162094E-2</v>
      </c>
      <c r="QF89">
        <f t="shared" si="177"/>
        <v>1.0917588793423276E-2</v>
      </c>
      <c r="QG89">
        <f t="shared" si="178"/>
        <v>1.5648826703391867E-2</v>
      </c>
      <c r="QH89">
        <f t="shared" si="179"/>
        <v>1.4842052080375288E-2</v>
      </c>
      <c r="QI89">
        <f t="shared" si="180"/>
        <v>2.0248258315388672E-2</v>
      </c>
      <c r="QJ89">
        <f t="shared" si="181"/>
        <v>2.2971337620435586E-2</v>
      </c>
      <c r="QK89">
        <f t="shared" si="182"/>
        <v>2.6201562147656877E-2</v>
      </c>
      <c r="QL89">
        <f t="shared" si="183"/>
        <v>2.9819028300070334E-2</v>
      </c>
      <c r="QM89">
        <f t="shared" si="184"/>
        <v>3.2779268272969266E-2</v>
      </c>
      <c r="QN89">
        <f t="shared" si="185"/>
        <v>3.3178764475624109E-2</v>
      </c>
      <c r="QO89">
        <f t="shared" si="186"/>
        <v>3.3674958357973447E-2</v>
      </c>
      <c r="QP89">
        <f t="shared" si="187"/>
        <v>3.9071662485122699E-2</v>
      </c>
      <c r="QQ89">
        <f t="shared" si="188"/>
        <v>4.1078862791301393E-2</v>
      </c>
      <c r="QR89">
        <f t="shared" si="189"/>
        <v>4.113124719428194E-2</v>
      </c>
      <c r="QS89">
        <f t="shared" si="190"/>
        <v>3.8929791652767963E-2</v>
      </c>
      <c r="QT89">
        <f t="shared" si="191"/>
        <v>3.8678411802957217E-2</v>
      </c>
      <c r="QU89">
        <f t="shared" si="192"/>
        <v>4.0910643666292539E-2</v>
      </c>
      <c r="QV89">
        <f t="shared" si="193"/>
        <v>4.2955464694689242E-2</v>
      </c>
      <c r="QW89">
        <f t="shared" si="194"/>
        <v>4.3314866068228951E-2</v>
      </c>
      <c r="QX89">
        <f t="shared" si="195"/>
        <v>4.9962670446649857E-2</v>
      </c>
      <c r="QY89">
        <f t="shared" si="196"/>
        <v>6.0403260707723158E-2</v>
      </c>
      <c r="QZ89">
        <f t="shared" si="197"/>
        <v>6.1882390117080348E-2</v>
      </c>
      <c r="RA89">
        <f t="shared" si="198"/>
        <v>6.4285931260427961E-2</v>
      </c>
      <c r="RB89">
        <f t="shared" si="199"/>
        <v>7.4485003961034149E-2</v>
      </c>
      <c r="RG89" t="s">
        <v>266</v>
      </c>
      <c r="RH89" t="s">
        <v>267</v>
      </c>
      <c r="RI89" t="s">
        <v>86</v>
      </c>
      <c r="RJ89" t="s">
        <v>367</v>
      </c>
      <c r="RK89">
        <v>437.12953346437939</v>
      </c>
      <c r="RL89">
        <v>593.65357636725059</v>
      </c>
      <c r="RM89">
        <v>401.87491455496263</v>
      </c>
      <c r="RN89">
        <v>97.157884961866642</v>
      </c>
      <c r="RO89">
        <v>98.031869072506893</v>
      </c>
      <c r="RP89">
        <v>142.96588979875185</v>
      </c>
      <c r="RQ89">
        <v>144.14865854377751</v>
      </c>
      <c r="RR89">
        <v>189.26051541306819</v>
      </c>
      <c r="RS89">
        <v>229.95480474247404</v>
      </c>
      <c r="RT89">
        <v>288.02027799028053</v>
      </c>
      <c r="RU89">
        <v>337.0500631185526</v>
      </c>
      <c r="RV89">
        <v>361.25448844583769</v>
      </c>
      <c r="RW89">
        <v>360.60079802249169</v>
      </c>
      <c r="RX89">
        <v>374.47641993882218</v>
      </c>
      <c r="RY89">
        <v>433.33370782314773</v>
      </c>
      <c r="RZ89">
        <v>448.88227876222339</v>
      </c>
      <c r="SA89">
        <v>477.10587626310593</v>
      </c>
      <c r="SB89">
        <v>530.8618505058156</v>
      </c>
      <c r="SC89">
        <v>606.9043782619882</v>
      </c>
      <c r="SD89">
        <v>699.49977750625476</v>
      </c>
      <c r="SE89">
        <v>796.67157377451804</v>
      </c>
      <c r="SF89">
        <v>919.20926556807785</v>
      </c>
      <c r="SG89">
        <v>1164.6125246171218</v>
      </c>
      <c r="SH89">
        <v>1232.369673595299</v>
      </c>
      <c r="SI89">
        <v>1333.5835239667695</v>
      </c>
      <c r="SJ89">
        <v>1542.6704361014904</v>
      </c>
      <c r="SK89">
        <v>1754.5479738641002</v>
      </c>
    </row>
    <row r="90" spans="409:505" x14ac:dyDescent="0.45">
      <c r="OS90" t="s">
        <v>87</v>
      </c>
      <c r="OT90" t="s">
        <v>368</v>
      </c>
      <c r="OU90">
        <v>3.6175190484328823E-2</v>
      </c>
      <c r="OV90">
        <v>4.1797692940007215E-2</v>
      </c>
      <c r="OW90">
        <v>6.1328089647119909E-2</v>
      </c>
      <c r="OX90">
        <v>6.2863671929087775E-2</v>
      </c>
      <c r="OY90">
        <v>4.5578141451406179E-2</v>
      </c>
      <c r="OZ90">
        <v>4.488583760104152E-2</v>
      </c>
      <c r="PA90">
        <v>3.8761379746111574E-2</v>
      </c>
      <c r="PB90">
        <v>4.039501743225573E-2</v>
      </c>
      <c r="PC90">
        <v>4.1060745162457682E-2</v>
      </c>
      <c r="PD90">
        <v>3.7904202950889032E-2</v>
      </c>
      <c r="PE90">
        <v>3.3876737584736062E-2</v>
      </c>
      <c r="PF90">
        <v>4.0393644908936141E-2</v>
      </c>
      <c r="PG90">
        <v>3.2712940868528592E-2</v>
      </c>
      <c r="PH90">
        <v>2.9896759446134614E-2</v>
      </c>
      <c r="PI90">
        <v>3.0828016603142695E-2</v>
      </c>
      <c r="PJ90">
        <v>3.4617205945703368E-2</v>
      </c>
      <c r="PK90">
        <v>3.2512382674458669E-2</v>
      </c>
      <c r="PL90">
        <v>3.1471549287131757E-2</v>
      </c>
      <c r="PM90">
        <v>3.3794913146061686E-2</v>
      </c>
      <c r="PN90">
        <v>4.0432117003389723E-2</v>
      </c>
      <c r="PO90">
        <v>5.5544535285051683E-2</v>
      </c>
      <c r="PP90">
        <v>5.2050259301922835E-2</v>
      </c>
      <c r="PQ90">
        <v>5.8733960251494327E-2</v>
      </c>
      <c r="PR90">
        <v>5.5832250542845713E-2</v>
      </c>
      <c r="PS90">
        <v>6.7897624354483294E-2</v>
      </c>
      <c r="PT90">
        <v>6.8534344559913904E-2</v>
      </c>
      <c r="PU90">
        <v>7.3652197289151469E-2</v>
      </c>
      <c r="PX90" t="s">
        <v>266</v>
      </c>
      <c r="PY90" t="s">
        <v>267</v>
      </c>
      <c r="PZ90" t="s">
        <v>87</v>
      </c>
      <c r="QA90" t="s">
        <v>368</v>
      </c>
      <c r="QB90">
        <f t="shared" si="147"/>
        <v>3.6175190484328823E-2</v>
      </c>
      <c r="QC90">
        <f t="shared" si="174"/>
        <v>4.1797692940007215E-2</v>
      </c>
      <c r="QD90">
        <f t="shared" si="175"/>
        <v>6.1328089647119909E-2</v>
      </c>
      <c r="QE90">
        <f t="shared" si="176"/>
        <v>6.2863671929087775E-2</v>
      </c>
      <c r="QF90">
        <f t="shared" si="177"/>
        <v>4.5578141451406179E-2</v>
      </c>
      <c r="QG90">
        <f t="shared" si="178"/>
        <v>4.488583760104152E-2</v>
      </c>
      <c r="QH90">
        <f t="shared" si="179"/>
        <v>3.8761379746111574E-2</v>
      </c>
      <c r="QI90">
        <f t="shared" si="180"/>
        <v>4.039501743225573E-2</v>
      </c>
      <c r="QJ90">
        <f t="shared" si="181"/>
        <v>4.1060745162457682E-2</v>
      </c>
      <c r="QK90">
        <f t="shared" si="182"/>
        <v>3.7904202950889032E-2</v>
      </c>
      <c r="QL90">
        <f t="shared" si="183"/>
        <v>3.3876737584736062E-2</v>
      </c>
      <c r="QM90">
        <f t="shared" si="184"/>
        <v>4.0393644908936141E-2</v>
      </c>
      <c r="QN90">
        <f t="shared" si="185"/>
        <v>3.2712940868528592E-2</v>
      </c>
      <c r="QO90">
        <f t="shared" si="186"/>
        <v>2.9896759446134614E-2</v>
      </c>
      <c r="QP90">
        <f t="shared" si="187"/>
        <v>3.0828016603142695E-2</v>
      </c>
      <c r="QQ90">
        <f t="shared" si="188"/>
        <v>3.4617205945703368E-2</v>
      </c>
      <c r="QR90">
        <f t="shared" si="189"/>
        <v>3.2512382674458669E-2</v>
      </c>
      <c r="QS90">
        <f t="shared" si="190"/>
        <v>3.1471549287131757E-2</v>
      </c>
      <c r="QT90">
        <f t="shared" si="191"/>
        <v>3.3794913146061686E-2</v>
      </c>
      <c r="QU90">
        <f t="shared" si="192"/>
        <v>4.0432117003389723E-2</v>
      </c>
      <c r="QV90">
        <f t="shared" si="193"/>
        <v>5.5544535285051683E-2</v>
      </c>
      <c r="QW90">
        <f t="shared" si="194"/>
        <v>5.2050259301922835E-2</v>
      </c>
      <c r="QX90">
        <f t="shared" si="195"/>
        <v>5.8733960251494327E-2</v>
      </c>
      <c r="QY90">
        <f t="shared" si="196"/>
        <v>5.5832250542845713E-2</v>
      </c>
      <c r="QZ90">
        <f t="shared" si="197"/>
        <v>6.7897624354483294E-2</v>
      </c>
      <c r="RA90">
        <f t="shared" si="198"/>
        <v>6.8534344559913904E-2</v>
      </c>
      <c r="RB90">
        <f t="shared" si="199"/>
        <v>7.3652197289151469E-2</v>
      </c>
      <c r="RG90" t="s">
        <v>266</v>
      </c>
      <c r="RH90" t="s">
        <v>267</v>
      </c>
      <c r="RI90" t="s">
        <v>87</v>
      </c>
      <c r="RJ90" t="s">
        <v>368</v>
      </c>
      <c r="RK90">
        <v>231.7708056206738</v>
      </c>
      <c r="RL90">
        <v>307.33702148210813</v>
      </c>
      <c r="RM90">
        <v>488.62885217815369</v>
      </c>
      <c r="RN90">
        <v>511.73994563974702</v>
      </c>
      <c r="RO90">
        <v>409.2579854284333</v>
      </c>
      <c r="RP90">
        <v>410.07187526744508</v>
      </c>
      <c r="RQ90">
        <v>376.45743751942496</v>
      </c>
      <c r="RR90">
        <v>377.57231759228682</v>
      </c>
      <c r="RS90">
        <v>411.03899966250196</v>
      </c>
      <c r="RT90">
        <v>416.66138108072153</v>
      </c>
      <c r="RU90">
        <v>382.91511132705153</v>
      </c>
      <c r="RV90">
        <v>445.17117973843989</v>
      </c>
      <c r="RW90">
        <v>355.5380307039627</v>
      </c>
      <c r="RX90">
        <v>332.4616270092518</v>
      </c>
      <c r="RY90">
        <v>341.9055624919983</v>
      </c>
      <c r="RZ90">
        <v>378.27362379123531</v>
      </c>
      <c r="SA90">
        <v>377.13052444117181</v>
      </c>
      <c r="SB90">
        <v>429.15834335485971</v>
      </c>
      <c r="SC90">
        <v>530.27722171778305</v>
      </c>
      <c r="SD90">
        <v>691.31781642635315</v>
      </c>
      <c r="SE90">
        <v>1030.1541993465448</v>
      </c>
      <c r="SF90">
        <v>1104.5879848776081</v>
      </c>
      <c r="SG90">
        <v>1369.0682487096938</v>
      </c>
      <c r="SH90">
        <v>1139.110232980853</v>
      </c>
      <c r="SI90">
        <v>1463.213573107151</v>
      </c>
      <c r="SJ90">
        <v>1644.6196724111726</v>
      </c>
      <c r="SK90">
        <v>1734.9306122333396</v>
      </c>
    </row>
    <row r="91" spans="409:505" x14ac:dyDescent="0.45">
      <c r="OT91" t="s">
        <v>369</v>
      </c>
      <c r="OU91">
        <v>1</v>
      </c>
      <c r="OV91">
        <v>1</v>
      </c>
      <c r="OW91">
        <v>1</v>
      </c>
      <c r="OX91">
        <v>1</v>
      </c>
      <c r="OY91">
        <v>1</v>
      </c>
      <c r="OZ91">
        <v>1</v>
      </c>
      <c r="PA91">
        <v>1</v>
      </c>
      <c r="PB91">
        <v>1</v>
      </c>
      <c r="PC91">
        <v>1</v>
      </c>
      <c r="PD91">
        <v>1</v>
      </c>
      <c r="PE91">
        <v>1</v>
      </c>
      <c r="PF91">
        <v>1</v>
      </c>
      <c r="PG91">
        <v>1</v>
      </c>
      <c r="PH91">
        <v>1</v>
      </c>
      <c r="PI91">
        <v>1</v>
      </c>
      <c r="PJ91">
        <v>1</v>
      </c>
      <c r="PK91">
        <v>1</v>
      </c>
      <c r="PL91">
        <v>1</v>
      </c>
      <c r="PM91">
        <v>1</v>
      </c>
      <c r="PN91">
        <v>1</v>
      </c>
      <c r="PO91">
        <v>1</v>
      </c>
      <c r="PP91">
        <v>1</v>
      </c>
      <c r="PQ91">
        <v>1</v>
      </c>
      <c r="PR91">
        <v>1</v>
      </c>
      <c r="PS91">
        <v>1</v>
      </c>
      <c r="PT91">
        <v>1</v>
      </c>
      <c r="PU91">
        <v>1</v>
      </c>
      <c r="PX91" t="s">
        <v>266</v>
      </c>
      <c r="QA91" t="s">
        <v>369</v>
      </c>
      <c r="QB91">
        <f t="shared" si="147"/>
        <v>1</v>
      </c>
      <c r="QC91">
        <f t="shared" si="174"/>
        <v>1</v>
      </c>
      <c r="QD91">
        <f t="shared" si="175"/>
        <v>1</v>
      </c>
      <c r="QE91">
        <f t="shared" si="176"/>
        <v>1</v>
      </c>
      <c r="QF91">
        <f t="shared" si="177"/>
        <v>1</v>
      </c>
      <c r="QG91">
        <f t="shared" si="178"/>
        <v>1</v>
      </c>
      <c r="QH91">
        <f t="shared" si="179"/>
        <v>1</v>
      </c>
      <c r="QI91">
        <f t="shared" si="180"/>
        <v>1</v>
      </c>
      <c r="QJ91">
        <f t="shared" si="181"/>
        <v>1</v>
      </c>
      <c r="QK91">
        <f t="shared" si="182"/>
        <v>1</v>
      </c>
      <c r="QL91">
        <f t="shared" si="183"/>
        <v>1</v>
      </c>
      <c r="QM91">
        <f t="shared" si="184"/>
        <v>1</v>
      </c>
      <c r="QN91">
        <f t="shared" si="185"/>
        <v>1</v>
      </c>
      <c r="QO91">
        <f t="shared" si="186"/>
        <v>1</v>
      </c>
      <c r="QP91">
        <f t="shared" si="187"/>
        <v>1</v>
      </c>
      <c r="QQ91">
        <f t="shared" si="188"/>
        <v>1</v>
      </c>
      <c r="QR91">
        <f t="shared" si="189"/>
        <v>1</v>
      </c>
      <c r="QS91">
        <f t="shared" si="190"/>
        <v>1</v>
      </c>
      <c r="QT91">
        <f t="shared" si="191"/>
        <v>1</v>
      </c>
      <c r="QU91">
        <f t="shared" si="192"/>
        <v>1</v>
      </c>
      <c r="QV91">
        <f t="shared" si="193"/>
        <v>1</v>
      </c>
      <c r="QW91">
        <f t="shared" si="194"/>
        <v>1</v>
      </c>
      <c r="QX91">
        <f t="shared" si="195"/>
        <v>1</v>
      </c>
      <c r="QY91">
        <f t="shared" si="196"/>
        <v>1</v>
      </c>
      <c r="QZ91">
        <f t="shared" si="197"/>
        <v>1</v>
      </c>
      <c r="RA91">
        <f t="shared" si="198"/>
        <v>1</v>
      </c>
      <c r="RB91">
        <f t="shared" si="199"/>
        <v>1</v>
      </c>
      <c r="RG91" t="s">
        <v>266</v>
      </c>
      <c r="RJ91" t="s">
        <v>369</v>
      </c>
      <c r="RK91">
        <f t="shared" ref="RK91:SK91" si="200">AVERAGE(RK2:RK90)</f>
        <v>6406.899383738627</v>
      </c>
      <c r="RL91">
        <f t="shared" si="200"/>
        <v>7352.9661534963916</v>
      </c>
      <c r="RM91">
        <f t="shared" si="200"/>
        <v>7967.4559404949714</v>
      </c>
      <c r="RN91">
        <f t="shared" si="200"/>
        <v>8140.4717531773522</v>
      </c>
      <c r="RO91">
        <f t="shared" si="200"/>
        <v>8979.2600662484201</v>
      </c>
      <c r="RP91">
        <f t="shared" si="200"/>
        <v>9135.8855528615532</v>
      </c>
      <c r="RQ91">
        <f t="shared" si="200"/>
        <v>9712.1784617894064</v>
      </c>
      <c r="RR91">
        <f t="shared" si="200"/>
        <v>9347.0022194071989</v>
      </c>
      <c r="RS91">
        <f t="shared" si="200"/>
        <v>10010.509990410981</v>
      </c>
      <c r="RT91">
        <f t="shared" si="200"/>
        <v>10992.484965864422</v>
      </c>
      <c r="RU91">
        <f t="shared" si="200"/>
        <v>11303.187338192291</v>
      </c>
      <c r="RV91">
        <f t="shared" si="200"/>
        <v>11020.822229388768</v>
      </c>
      <c r="RW91">
        <f t="shared" si="200"/>
        <v>10868.421525684573</v>
      </c>
      <c r="RX91">
        <f t="shared" si="200"/>
        <v>11120.32317777625</v>
      </c>
      <c r="RY91">
        <f t="shared" si="200"/>
        <v>11090.741480175</v>
      </c>
      <c r="RZ91">
        <f t="shared" si="200"/>
        <v>10927.329732635051</v>
      </c>
      <c r="SA91">
        <f t="shared" si="200"/>
        <v>11599.596628069987</v>
      </c>
      <c r="SB91">
        <f t="shared" si="200"/>
        <v>13636.39074261705</v>
      </c>
      <c r="SC91">
        <f t="shared" si="200"/>
        <v>15691.036678387773</v>
      </c>
      <c r="SD91">
        <f t="shared" si="200"/>
        <v>17098.234464655779</v>
      </c>
      <c r="SE91">
        <f t="shared" si="200"/>
        <v>18546.454553266973</v>
      </c>
      <c r="SF91">
        <f t="shared" si="200"/>
        <v>21221.565457922752</v>
      </c>
      <c r="SG91">
        <f t="shared" si="200"/>
        <v>23309.653271249685</v>
      </c>
      <c r="SH91">
        <f t="shared" si="200"/>
        <v>20402.369990561259</v>
      </c>
      <c r="SI91">
        <f t="shared" si="200"/>
        <v>21550.291148154651</v>
      </c>
      <c r="SJ91">
        <f t="shared" si="200"/>
        <v>23997.014678872689</v>
      </c>
      <c r="SK91">
        <f t="shared" si="200"/>
        <v>23555.721025160568</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L28"/>
  <sheetViews>
    <sheetView workbookViewId="0">
      <selection activeCell="J27" sqref="J27"/>
    </sheetView>
  </sheetViews>
  <sheetFormatPr defaultRowHeight="14.25" x14ac:dyDescent="0.45"/>
  <sheetData>
    <row r="1" spans="1:90" x14ac:dyDescent="0.45">
      <c r="A1" t="s">
        <v>97</v>
      </c>
      <c r="B1" t="s">
        <v>3</v>
      </c>
      <c r="C1" t="s">
        <v>4</v>
      </c>
      <c r="D1" t="s">
        <v>5</v>
      </c>
      <c r="E1" t="s">
        <v>98</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c r="AU1" t="s">
        <v>47</v>
      </c>
      <c r="AV1" t="s">
        <v>48</v>
      </c>
      <c r="AW1" t="s">
        <v>49</v>
      </c>
      <c r="AX1" t="s">
        <v>50</v>
      </c>
      <c r="AY1" t="s">
        <v>51</v>
      </c>
      <c r="AZ1" t="s">
        <v>52</v>
      </c>
      <c r="BA1" t="s">
        <v>53</v>
      </c>
      <c r="BB1" t="s">
        <v>54</v>
      </c>
      <c r="BC1" t="s">
        <v>55</v>
      </c>
      <c r="BD1" t="s">
        <v>56</v>
      </c>
      <c r="BE1" t="s">
        <v>57</v>
      </c>
      <c r="BF1" t="s">
        <v>58</v>
      </c>
      <c r="BG1" t="s">
        <v>59</v>
      </c>
      <c r="BH1" t="s">
        <v>60</v>
      </c>
      <c r="BI1" t="s">
        <v>61</v>
      </c>
      <c r="BJ1" t="s">
        <v>62</v>
      </c>
      <c r="BK1" t="s">
        <v>63</v>
      </c>
      <c r="BL1" t="s">
        <v>64</v>
      </c>
      <c r="BM1" t="s">
        <v>65</v>
      </c>
      <c r="BN1" t="s">
        <v>99</v>
      </c>
      <c r="BO1" t="s">
        <v>100</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369</v>
      </c>
    </row>
    <row r="2" spans="1:90" x14ac:dyDescent="0.45">
      <c r="A2">
        <v>0.56112726030259841</v>
      </c>
      <c r="B2">
        <v>1.7761358010298907</v>
      </c>
      <c r="C2">
        <v>2.0371095022466541</v>
      </c>
      <c r="D2">
        <v>1.099060411020955</v>
      </c>
      <c r="E2">
        <v>3.5496581411288641E-2</v>
      </c>
      <c r="F2">
        <v>1.9096906271691492</v>
      </c>
      <c r="G2">
        <v>0.17717890917319168</v>
      </c>
      <c r="H2">
        <v>0.30217679712292622</v>
      </c>
      <c r="I2">
        <v>0.35281142183872827</v>
      </c>
      <c r="J2">
        <v>2.2481746379130945</v>
      </c>
      <c r="K2">
        <v>0.2380912504019991</v>
      </c>
      <c r="L2">
        <v>4.4004024654302427E-2</v>
      </c>
      <c r="M2">
        <v>0.17221102444736897</v>
      </c>
      <c r="N2">
        <v>0.13459583814606177</v>
      </c>
      <c r="O2" t="e">
        <v>#VALUE!</v>
      </c>
      <c r="P2">
        <v>0.8807117356443277</v>
      </c>
      <c r="Q2" t="e">
        <v>#VALUE!</v>
      </c>
      <c r="R2">
        <v>2.684774927269777</v>
      </c>
      <c r="S2">
        <v>0.25776797814398539</v>
      </c>
      <c r="T2">
        <v>0.1085158509892712</v>
      </c>
      <c r="U2" t="e">
        <v>#VALUE!</v>
      </c>
      <c r="V2">
        <v>2.3353348420559117</v>
      </c>
      <c r="W2">
        <v>2.1160231186836991</v>
      </c>
      <c r="X2">
        <v>2.0931961463932089</v>
      </c>
      <c r="Y2">
        <v>6.8219932152966567E-2</v>
      </c>
      <c r="Z2">
        <v>0.88287719492285033</v>
      </c>
      <c r="AA2">
        <v>1.1604725238022469</v>
      </c>
      <c r="AB2" t="e">
        <v>#VALUE!</v>
      </c>
      <c r="AC2">
        <v>2.5815888912994875</v>
      </c>
      <c r="AD2">
        <v>4.797880029360696E-2</v>
      </c>
      <c r="AE2">
        <v>7.4104635731857119E-2</v>
      </c>
      <c r="AF2">
        <v>1.2674145776628876</v>
      </c>
      <c r="AG2">
        <v>1.0783851813900465</v>
      </c>
      <c r="AH2">
        <v>1.7602417392444027</v>
      </c>
      <c r="AI2">
        <v>0.18204422204364035</v>
      </c>
      <c r="AJ2">
        <v>2.6658130069809269</v>
      </c>
      <c r="AK2">
        <v>0.33179640852310865</v>
      </c>
      <c r="AL2" t="e">
        <v>#VALUE!</v>
      </c>
      <c r="AM2">
        <v>5.5445126170152959E-2</v>
      </c>
      <c r="AN2">
        <v>1.5219378959186247</v>
      </c>
      <c r="AO2" t="e">
        <v>#VALUE!</v>
      </c>
      <c r="AP2" t="e">
        <v>#VALUE!</v>
      </c>
      <c r="AQ2" t="e">
        <v>#VALUE!</v>
      </c>
      <c r="AR2">
        <v>2.9327223592137126</v>
      </c>
      <c r="AS2" t="e">
        <v>#VALUE!</v>
      </c>
      <c r="AT2">
        <v>0.269794085272899</v>
      </c>
      <c r="AU2">
        <v>0.65470888303549524</v>
      </c>
      <c r="AV2">
        <v>0.2229679031259694</v>
      </c>
      <c r="AW2">
        <v>0.25595077803922295</v>
      </c>
      <c r="AX2" t="e">
        <v>#VALUE!</v>
      </c>
      <c r="AY2">
        <v>0.1308641701520859</v>
      </c>
      <c r="AZ2">
        <v>0.23757040253525474</v>
      </c>
      <c r="BA2">
        <v>2.1239489455487468</v>
      </c>
      <c r="BB2">
        <v>1.4714944080656223</v>
      </c>
      <c r="BC2">
        <v>3.7687067237768129E-2</v>
      </c>
      <c r="BD2">
        <v>2.9473329721143515</v>
      </c>
      <c r="BE2">
        <v>0.73220977403038279</v>
      </c>
      <c r="BF2">
        <v>5.226358807333336E-2</v>
      </c>
      <c r="BG2">
        <v>0.46770252419168934</v>
      </c>
      <c r="BH2">
        <v>0.11898961250111469</v>
      </c>
      <c r="BI2">
        <v>8.3540540139118283E-2</v>
      </c>
      <c r="BJ2" t="e">
        <v>#VALUE!</v>
      </c>
      <c r="BK2">
        <v>0.60283897004143561</v>
      </c>
      <c r="BL2">
        <v>1.9819578603582584</v>
      </c>
      <c r="BM2" t="e">
        <v>#VALUE!</v>
      </c>
      <c r="BN2" t="e">
        <v>#VALUE!</v>
      </c>
      <c r="BO2">
        <v>0.9786687160645382</v>
      </c>
      <c r="BP2" t="e">
        <v>#VALUE!</v>
      </c>
      <c r="BQ2">
        <v>1.060348310475143</v>
      </c>
      <c r="BR2" t="e">
        <v>#VALUE!</v>
      </c>
      <c r="BS2" t="e">
        <v>#VALUE!</v>
      </c>
      <c r="BT2">
        <v>0.37990513116603458</v>
      </c>
      <c r="BU2">
        <v>0.4375546728177227</v>
      </c>
      <c r="BV2">
        <v>1.0138776352836743</v>
      </c>
      <c r="BW2">
        <v>6.2161064854777383E-2</v>
      </c>
      <c r="BX2">
        <v>2.7669383069307618</v>
      </c>
      <c r="BY2">
        <v>3.6978839279270166</v>
      </c>
      <c r="CA2">
        <v>0.12692572690636295</v>
      </c>
      <c r="CB2">
        <v>0.63200421972066956</v>
      </c>
      <c r="CC2">
        <v>0.18743170300161224</v>
      </c>
      <c r="CD2">
        <v>0.2357892637975052</v>
      </c>
      <c r="CE2" t="e">
        <v>#VALUE!</v>
      </c>
      <c r="CF2">
        <v>3.5986368984815922</v>
      </c>
      <c r="CG2">
        <v>1.656200850762239</v>
      </c>
      <c r="CH2">
        <v>2.9835107067072144</v>
      </c>
      <c r="CI2">
        <v>0.51070607081917641</v>
      </c>
      <c r="CJ2">
        <v>6.8227937927956131E-2</v>
      </c>
      <c r="CK2">
        <v>3.6175190484328823E-2</v>
      </c>
      <c r="CL2">
        <v>1</v>
      </c>
    </row>
    <row r="3" spans="1:90" x14ac:dyDescent="0.45">
      <c r="A3">
        <v>0.4823521210510599</v>
      </c>
      <c r="B3">
        <v>1.5835714376852523</v>
      </c>
      <c r="C3">
        <v>2.224038447211854</v>
      </c>
      <c r="D3">
        <v>1.0274855958442717</v>
      </c>
      <c r="E3">
        <v>3.3601720287748556E-2</v>
      </c>
      <c r="F3">
        <v>2.0694893848207561</v>
      </c>
      <c r="G3">
        <v>0.21140039270032099</v>
      </c>
      <c r="H3">
        <v>0.28310551393999073</v>
      </c>
      <c r="I3">
        <v>0.42599153796907208</v>
      </c>
      <c r="J3">
        <v>2.2093739233963077</v>
      </c>
      <c r="K3">
        <v>0.24032795903927448</v>
      </c>
      <c r="L3">
        <v>3.4246324796560236E-2</v>
      </c>
      <c r="M3">
        <v>0.15303499640187657</v>
      </c>
      <c r="N3">
        <v>0.12449724347170801</v>
      </c>
      <c r="O3" t="e">
        <v>#VALUE!</v>
      </c>
      <c r="P3">
        <v>0.9099155137157553</v>
      </c>
      <c r="Q3" t="e">
        <v>#VALUE!</v>
      </c>
      <c r="R3">
        <v>2.902327253551372</v>
      </c>
      <c r="S3">
        <v>0.19955245699662802</v>
      </c>
      <c r="T3">
        <v>0.10381480722321047</v>
      </c>
      <c r="U3" t="e">
        <v>#VALUE!</v>
      </c>
      <c r="V3">
        <v>2.5269609923459582</v>
      </c>
      <c r="W3">
        <v>2.2201099826089488</v>
      </c>
      <c r="X3">
        <v>2.2595520986853592</v>
      </c>
      <c r="Y3">
        <v>5.1194550947531267E-2</v>
      </c>
      <c r="Z3">
        <v>0.89282125955203484</v>
      </c>
      <c r="AA3">
        <v>1.2336970431726646</v>
      </c>
      <c r="AB3" t="e">
        <v>#VALUE!</v>
      </c>
      <c r="AC3">
        <v>3.078551760780361</v>
      </c>
      <c r="AD3">
        <v>4.5840547765740064E-2</v>
      </c>
      <c r="AE3">
        <v>6.0131939881645946E-2</v>
      </c>
      <c r="AF3">
        <v>1.3044251167214092</v>
      </c>
      <c r="AG3">
        <v>1.1043459620307561</v>
      </c>
      <c r="AH3">
        <v>1.9295307498206118</v>
      </c>
      <c r="AI3">
        <v>0.18788413991475061</v>
      </c>
      <c r="AJ3">
        <v>2.8007097008549575</v>
      </c>
      <c r="AK3">
        <v>0.29372849681128849</v>
      </c>
      <c r="AL3" t="e">
        <v>#VALUE!</v>
      </c>
      <c r="AM3">
        <v>5.1328736556570692E-2</v>
      </c>
      <c r="AN3">
        <v>1.5656340852220572</v>
      </c>
      <c r="AO3" t="e">
        <v>#VALUE!</v>
      </c>
      <c r="AP3" t="e">
        <v>#VALUE!</v>
      </c>
      <c r="AQ3" t="e">
        <v>#VALUE!</v>
      </c>
      <c r="AR3">
        <v>3.1598903209873752</v>
      </c>
      <c r="AS3" t="e">
        <v>#VALUE!</v>
      </c>
      <c r="AT3">
        <v>0.26485126281122456</v>
      </c>
      <c r="AU3">
        <v>0.69137665441163221</v>
      </c>
      <c r="AV3">
        <v>0.2479241609701747</v>
      </c>
      <c r="AW3">
        <v>0.23695742125803929</v>
      </c>
      <c r="AX3" t="e">
        <v>#VALUE!</v>
      </c>
      <c r="AY3">
        <v>0.12493310093058677</v>
      </c>
      <c r="AZ3">
        <v>0.25218565741877852</v>
      </c>
      <c r="BA3">
        <v>2.2434886344043079</v>
      </c>
      <c r="BB3">
        <v>1.6770504120026082</v>
      </c>
      <c r="BC3">
        <v>3.7191872754487459E-2</v>
      </c>
      <c r="BD3">
        <v>3.0607916916635718</v>
      </c>
      <c r="BE3">
        <v>0.65580647038929163</v>
      </c>
      <c r="BF3">
        <v>4.6115381758186941E-2</v>
      </c>
      <c r="BG3">
        <v>0.40052905563118846</v>
      </c>
      <c r="BH3">
        <v>0.13766589776966831</v>
      </c>
      <c r="BI3">
        <v>7.8771083575753534E-2</v>
      </c>
      <c r="BJ3" t="e">
        <v>#VALUE!</v>
      </c>
      <c r="BK3">
        <v>0.6533878675473449</v>
      </c>
      <c r="BL3">
        <v>1.7538240060842309</v>
      </c>
      <c r="BM3">
        <v>0.2276412442214254</v>
      </c>
      <c r="BN3" t="e">
        <v>#VALUE!</v>
      </c>
      <c r="BO3">
        <v>0.80234547187101757</v>
      </c>
      <c r="BP3" t="e">
        <v>#VALUE!</v>
      </c>
      <c r="BQ3">
        <v>1.0242465474693871</v>
      </c>
      <c r="BR3" t="e">
        <v>#VALUE!</v>
      </c>
      <c r="BS3" t="e">
        <v>#VALUE!</v>
      </c>
      <c r="BT3">
        <v>0.42388515840859736</v>
      </c>
      <c r="BU3">
        <v>0.47749302070496208</v>
      </c>
      <c r="BV3">
        <v>1.1175400627832022</v>
      </c>
      <c r="BW3">
        <v>5.5619783418614226E-2</v>
      </c>
      <c r="BX3">
        <v>2.9219900405722425</v>
      </c>
      <c r="BY3">
        <v>4.0099291064424358</v>
      </c>
      <c r="CA3">
        <v>0.12735795362369395</v>
      </c>
      <c r="CB3">
        <v>0.54590855390692095</v>
      </c>
      <c r="CC3">
        <v>0.17143069028425562</v>
      </c>
      <c r="CD3">
        <v>0.23200108429319777</v>
      </c>
      <c r="CE3">
        <v>0.16992370854470207</v>
      </c>
      <c r="CF3">
        <v>3.1705476456022867</v>
      </c>
      <c r="CG3">
        <v>1.7841217082702123</v>
      </c>
      <c r="CH3">
        <v>2.7337075232008337</v>
      </c>
      <c r="CI3">
        <v>0.33446164516417543</v>
      </c>
      <c r="CJ3">
        <v>8.0736612133725627E-2</v>
      </c>
      <c r="CK3">
        <v>4.1797692940007215E-2</v>
      </c>
      <c r="CL3">
        <v>1</v>
      </c>
    </row>
    <row r="4" spans="1:90" x14ac:dyDescent="0.45">
      <c r="A4">
        <v>0.49819257756902363</v>
      </c>
      <c r="B4">
        <v>1.7927158370878908</v>
      </c>
      <c r="C4">
        <v>2.200987644860068</v>
      </c>
      <c r="D4">
        <v>0.99889846287257256</v>
      </c>
      <c r="E4">
        <v>3.3037244563004331E-2</v>
      </c>
      <c r="F4">
        <v>2.0682696325582235</v>
      </c>
      <c r="G4">
        <v>0.25496447485987805</v>
      </c>
      <c r="H4">
        <v>0.28797168278005109</v>
      </c>
      <c r="I4">
        <v>0.3152063947828832</v>
      </c>
      <c r="J4">
        <v>2.3676645417290358</v>
      </c>
      <c r="K4">
        <v>0.25515792901064566</v>
      </c>
      <c r="L4">
        <v>3.5587011706739925E-2</v>
      </c>
      <c r="M4">
        <v>0.1492497337889796</v>
      </c>
      <c r="N4">
        <v>0.11266658598102718</v>
      </c>
      <c r="O4" t="e">
        <v>#VALUE!</v>
      </c>
      <c r="P4">
        <v>0.959607410975169</v>
      </c>
      <c r="Q4" t="e">
        <v>#VALUE!</v>
      </c>
      <c r="R4">
        <v>2.8273827017429451</v>
      </c>
      <c r="S4">
        <v>0.16820209684206561</v>
      </c>
      <c r="T4">
        <v>8.0635936009647649E-2</v>
      </c>
      <c r="U4" t="e">
        <v>#VALUE!</v>
      </c>
      <c r="V4">
        <v>2.7683493851148313</v>
      </c>
      <c r="W4">
        <v>2.2210993424072036</v>
      </c>
      <c r="X4">
        <v>2.2420504149068301</v>
      </c>
      <c r="Y4">
        <v>4.7089212325614971E-2</v>
      </c>
      <c r="Z4">
        <v>0.95363289236813964</v>
      </c>
      <c r="AA4">
        <v>1.3316353072666538</v>
      </c>
      <c r="AB4" t="e">
        <v>#VALUE!</v>
      </c>
      <c r="AC4">
        <v>3.0940352250286485</v>
      </c>
      <c r="AD4">
        <v>4.4013138155987508E-2</v>
      </c>
      <c r="AE4">
        <v>6.0460047084328956E-2</v>
      </c>
      <c r="AF4">
        <v>1.346285835402824</v>
      </c>
      <c r="AG4">
        <v>1.2402237544512922</v>
      </c>
      <c r="AH4">
        <v>1.969603146413939</v>
      </c>
      <c r="AI4">
        <v>0.20074646651171096</v>
      </c>
      <c r="AJ4">
        <v>3.1227301471579185</v>
      </c>
      <c r="AK4">
        <v>0.24221768382800138</v>
      </c>
      <c r="AL4" t="e">
        <v>#VALUE!</v>
      </c>
      <c r="AM4">
        <v>4.7947852878422736E-2</v>
      </c>
      <c r="AN4">
        <v>1.2737963227984508</v>
      </c>
      <c r="AO4" t="e">
        <v>#VALUE!</v>
      </c>
      <c r="AP4">
        <v>0.15584451274194927</v>
      </c>
      <c r="AQ4" t="e">
        <v>#VALUE!</v>
      </c>
      <c r="AR4">
        <v>3.2768733405741228</v>
      </c>
      <c r="AS4" t="e">
        <v>#VALUE!</v>
      </c>
      <c r="AT4">
        <v>0.25998949916701947</v>
      </c>
      <c r="AU4">
        <v>0.72976428294425177</v>
      </c>
      <c r="AV4">
        <v>0.25787952416102811</v>
      </c>
      <c r="AW4">
        <v>0.28003710385953418</v>
      </c>
      <c r="AX4" t="e">
        <v>#VALUE!</v>
      </c>
      <c r="AY4">
        <v>0.13351322970214188</v>
      </c>
      <c r="AZ4">
        <v>0.24149014844786326</v>
      </c>
      <c r="BA4">
        <v>2.1986979140495317</v>
      </c>
      <c r="BB4">
        <v>1.7268949532860032</v>
      </c>
      <c r="BC4">
        <v>3.2292906059754781E-2</v>
      </c>
      <c r="BD4">
        <v>3.0382698881243084</v>
      </c>
      <c r="BE4">
        <v>0.62722648501229716</v>
      </c>
      <c r="BF4">
        <v>4.7585552135642674E-2</v>
      </c>
      <c r="BG4">
        <v>0.31278228744971986</v>
      </c>
      <c r="BH4">
        <v>9.2674261522840432E-2</v>
      </c>
      <c r="BI4">
        <v>8.0805624237303211E-2</v>
      </c>
      <c r="BJ4" t="e">
        <v>#VALUE!</v>
      </c>
      <c r="BK4">
        <v>0.70590294091281602</v>
      </c>
      <c r="BL4">
        <v>1.7076759585906887</v>
      </c>
      <c r="BM4">
        <v>0.22213990819184146</v>
      </c>
      <c r="BN4" t="e">
        <v>#VALUE!</v>
      </c>
      <c r="BO4">
        <v>0.73090781658726856</v>
      </c>
      <c r="BP4" t="e">
        <v>#VALUE!</v>
      </c>
      <c r="BQ4">
        <v>1.1173469176497957</v>
      </c>
      <c r="BR4" t="e">
        <v>#VALUE!</v>
      </c>
      <c r="BS4" t="e">
        <v>#VALUE!</v>
      </c>
      <c r="BT4">
        <v>0.42198050640905438</v>
      </c>
      <c r="BU4">
        <v>0.58815980409588553</v>
      </c>
      <c r="BV4">
        <v>1.2145369017012044</v>
      </c>
      <c r="BW4">
        <v>5.2784876177726807E-2</v>
      </c>
      <c r="BX4">
        <v>3.0359459939960058</v>
      </c>
      <c r="BY4">
        <v>3.9741869326674069</v>
      </c>
      <c r="CA4">
        <v>0.14094986187847552</v>
      </c>
      <c r="CB4">
        <v>0.4684254143421519</v>
      </c>
      <c r="CC4">
        <v>0.16098559999104378</v>
      </c>
      <c r="CD4">
        <v>0.2190620132524693</v>
      </c>
      <c r="CE4">
        <v>0.18198563125640985</v>
      </c>
      <c r="CF4">
        <v>2.7496352839573404</v>
      </c>
      <c r="CG4">
        <v>2.0065587054348537</v>
      </c>
      <c r="CH4">
        <v>2.6963729979438442</v>
      </c>
      <c r="CI4">
        <v>0.38775270522532479</v>
      </c>
      <c r="CJ4">
        <v>5.043955279531756E-2</v>
      </c>
      <c r="CK4">
        <v>6.1328089647119909E-2</v>
      </c>
      <c r="CL4">
        <v>1</v>
      </c>
    </row>
    <row r="5" spans="1:90" x14ac:dyDescent="0.45">
      <c r="A5">
        <v>0.29179378969018877</v>
      </c>
      <c r="B5">
        <v>2.1913181030915339</v>
      </c>
      <c r="C5">
        <v>2.140768258682844</v>
      </c>
      <c r="D5">
        <v>0.9865342971858172</v>
      </c>
      <c r="E5">
        <v>3.4127977775218019E-2</v>
      </c>
      <c r="F5">
        <v>2.0408562127315832</v>
      </c>
      <c r="G5">
        <v>0.28278333196680894</v>
      </c>
      <c r="H5">
        <v>0.35640261857530853</v>
      </c>
      <c r="I5">
        <v>0.30428467698973077</v>
      </c>
      <c r="J5">
        <v>2.5352695365155453</v>
      </c>
      <c r="K5">
        <v>0.28184435273961655</v>
      </c>
      <c r="L5">
        <v>3.8189575076795969E-2</v>
      </c>
      <c r="M5">
        <v>0.14445509374432394</v>
      </c>
      <c r="N5">
        <v>0.10124208331022061</v>
      </c>
      <c r="O5" t="e">
        <v>#VALUE!</v>
      </c>
      <c r="P5">
        <v>0.98752437032951523</v>
      </c>
      <c r="Q5" t="e">
        <v>#VALUE!</v>
      </c>
      <c r="R5">
        <v>2.6903916851292244</v>
      </c>
      <c r="S5">
        <v>0.17102602411805884</v>
      </c>
      <c r="T5">
        <v>8.6963609872287101E-2</v>
      </c>
      <c r="U5" t="e">
        <v>#VALUE!</v>
      </c>
      <c r="V5">
        <v>2.946247647652803</v>
      </c>
      <c r="W5">
        <v>2.174930338227302</v>
      </c>
      <c r="X5">
        <v>2.1739727192913447</v>
      </c>
      <c r="Y5">
        <v>4.532444902542785E-2</v>
      </c>
      <c r="Z5">
        <v>0.9639095131006099</v>
      </c>
      <c r="AA5">
        <v>1.4861270360602648</v>
      </c>
      <c r="AB5" t="e">
        <v>#VALUE!</v>
      </c>
      <c r="AC5">
        <v>2.7784006072221947</v>
      </c>
      <c r="AD5">
        <v>4.2101233015807864E-2</v>
      </c>
      <c r="AE5">
        <v>6.5098396874728293E-2</v>
      </c>
      <c r="AF5">
        <v>1.3742292337282049</v>
      </c>
      <c r="AG5">
        <v>1.2126538109759259</v>
      </c>
      <c r="AH5">
        <v>2.0063468116164183</v>
      </c>
      <c r="AI5">
        <v>0.22474363809697256</v>
      </c>
      <c r="AJ5">
        <v>3.0455474797704429</v>
      </c>
      <c r="AK5">
        <v>0.15272755501651122</v>
      </c>
      <c r="AL5" t="e">
        <v>#VALUE!</v>
      </c>
      <c r="AM5">
        <v>4.4957437927360892E-2</v>
      </c>
      <c r="AN5">
        <v>1.4242586634981054</v>
      </c>
      <c r="AO5" t="e">
        <v>#VALUE!</v>
      </c>
      <c r="AP5">
        <v>0.12474277014535731</v>
      </c>
      <c r="AQ5" t="e">
        <v>#VALUE!</v>
      </c>
      <c r="AR5">
        <v>3.385106468532058</v>
      </c>
      <c r="AS5" t="e">
        <v>#VALUE!</v>
      </c>
      <c r="AT5">
        <v>0.27214202904396734</v>
      </c>
      <c r="AU5">
        <v>0.74204665840179385</v>
      </c>
      <c r="AV5">
        <v>0.25603648884095759</v>
      </c>
      <c r="AW5">
        <v>0.32726235367432649</v>
      </c>
      <c r="AX5" t="e">
        <v>#VALUE!</v>
      </c>
      <c r="AY5">
        <v>0.13123633946620672</v>
      </c>
      <c r="AZ5">
        <v>0.23010178990533947</v>
      </c>
      <c r="BA5">
        <v>2.1099078639595072</v>
      </c>
      <c r="BB5">
        <v>1.6353334290012413</v>
      </c>
      <c r="BC5">
        <v>3.2060426558420785E-2</v>
      </c>
      <c r="BD5">
        <v>2.9827627779754176</v>
      </c>
      <c r="BE5">
        <v>0.66122913167650843</v>
      </c>
      <c r="BF5">
        <v>4.7182330544355749E-2</v>
      </c>
      <c r="BG5">
        <v>0.30049403213617032</v>
      </c>
      <c r="BH5">
        <v>0.12934305080904826</v>
      </c>
      <c r="BI5">
        <v>8.6602115897035994E-2</v>
      </c>
      <c r="BJ5" t="e">
        <v>#VALUE!</v>
      </c>
      <c r="BK5">
        <v>0.74405726854219911</v>
      </c>
      <c r="BL5">
        <v>1.72558210593783</v>
      </c>
      <c r="BM5">
        <v>0.22331655412737908</v>
      </c>
      <c r="BN5">
        <v>0.42119942450003972</v>
      </c>
      <c r="BO5">
        <v>0.74336388502861461</v>
      </c>
      <c r="BP5" t="e">
        <v>#VALUE!</v>
      </c>
      <c r="BQ5">
        <v>1.2751448062305863</v>
      </c>
      <c r="BR5" t="e">
        <v>#VALUE!</v>
      </c>
      <c r="BS5" t="e">
        <v>#VALUE!</v>
      </c>
      <c r="BT5">
        <v>0.44028177636299565</v>
      </c>
      <c r="BU5">
        <v>0.70473849442758607</v>
      </c>
      <c r="BV5">
        <v>1.3086413532870447</v>
      </c>
      <c r="BW5">
        <v>5.0967101031732819E-2</v>
      </c>
      <c r="BX5">
        <v>3.1079765256350171</v>
      </c>
      <c r="BY5">
        <v>3.7253073104185601</v>
      </c>
      <c r="CA5">
        <v>0.15907335646960175</v>
      </c>
      <c r="CB5">
        <v>0.43757995075396788</v>
      </c>
      <c r="CC5">
        <v>0.15413982638322035</v>
      </c>
      <c r="CD5">
        <v>0.24837153160933345</v>
      </c>
      <c r="CE5">
        <v>0.19624595379249579</v>
      </c>
      <c r="CF5">
        <v>2.9006605406808204</v>
      </c>
      <c r="CG5">
        <v>1.9948821995182258</v>
      </c>
      <c r="CH5">
        <v>2.81586101942804</v>
      </c>
      <c r="CI5">
        <v>0.26686795231125549</v>
      </c>
      <c r="CJ5">
        <v>1.193516640162094E-2</v>
      </c>
      <c r="CK5">
        <v>6.2863671929087775E-2</v>
      </c>
      <c r="CL5">
        <v>1</v>
      </c>
    </row>
    <row r="6" spans="1:90" x14ac:dyDescent="0.45">
      <c r="A6">
        <v>0.48097222573397774</v>
      </c>
      <c r="B6">
        <v>2.0323822183264166</v>
      </c>
      <c r="C6">
        <v>2.4087463857196836</v>
      </c>
      <c r="D6">
        <v>0.94985369301419542</v>
      </c>
      <c r="E6">
        <v>3.3139478337536353E-2</v>
      </c>
      <c r="F6">
        <v>2.3065000650073042</v>
      </c>
      <c r="G6">
        <v>0.3063671177183751</v>
      </c>
      <c r="H6">
        <v>0.34446462802256711</v>
      </c>
      <c r="I6">
        <v>0.26355510407606297</v>
      </c>
      <c r="J6">
        <v>2.380072627417634</v>
      </c>
      <c r="K6">
        <v>0.27849134988329305</v>
      </c>
      <c r="L6">
        <v>3.5402159616029945E-2</v>
      </c>
      <c r="M6">
        <v>0.13087373140308062</v>
      </c>
      <c r="N6">
        <v>9.8005677932555033E-2</v>
      </c>
      <c r="O6" t="e">
        <v>#VALUE!</v>
      </c>
      <c r="P6">
        <v>1.0737605550878346</v>
      </c>
      <c r="Q6">
        <v>0.43450411374392373</v>
      </c>
      <c r="R6">
        <v>2.9948393789169581</v>
      </c>
      <c r="S6">
        <v>0.16609405124886936</v>
      </c>
      <c r="T6">
        <v>8.3664034475509005E-2</v>
      </c>
      <c r="U6" t="e">
        <v>#VALUE!</v>
      </c>
      <c r="V6">
        <v>3.1606779068525754</v>
      </c>
      <c r="W6">
        <v>2.4272866210221586</v>
      </c>
      <c r="X6">
        <v>2.4745438224546294</v>
      </c>
      <c r="Y6">
        <v>4.4835418361952248E-2</v>
      </c>
      <c r="Z6">
        <v>1.0691510279054308</v>
      </c>
      <c r="AA6">
        <v>1.5018548069062436</v>
      </c>
      <c r="AB6" t="e">
        <v>#VALUE!</v>
      </c>
      <c r="AC6">
        <v>2.8501398733812691</v>
      </c>
      <c r="AD6">
        <v>4.0533861881089775E-2</v>
      </c>
      <c r="AE6">
        <v>6.5150249212375916E-2</v>
      </c>
      <c r="AF6">
        <v>1.5641807194585846</v>
      </c>
      <c r="AG6">
        <v>1.2544484357511883</v>
      </c>
      <c r="AH6">
        <v>2.3116702934481466</v>
      </c>
      <c r="AI6">
        <v>0.21096312450203952</v>
      </c>
      <c r="AJ6">
        <v>2.8306652439904787</v>
      </c>
      <c r="AK6">
        <v>0.13011644747853129</v>
      </c>
      <c r="AL6">
        <v>0.18347427502365177</v>
      </c>
      <c r="AM6">
        <v>4.0794106438062076E-2</v>
      </c>
      <c r="AN6">
        <v>0.97744594539243712</v>
      </c>
      <c r="AO6" t="e">
        <v>#VALUE!</v>
      </c>
      <c r="AP6">
        <v>0.11694926347570549</v>
      </c>
      <c r="AQ6" t="e">
        <v>#VALUE!</v>
      </c>
      <c r="AR6">
        <v>3.8583516891960388</v>
      </c>
      <c r="AS6">
        <v>0.24947926632964609</v>
      </c>
      <c r="AT6">
        <v>0.27180322023857317</v>
      </c>
      <c r="AU6">
        <v>0.80094835760793326</v>
      </c>
      <c r="AV6">
        <v>0.27910755382700203</v>
      </c>
      <c r="AW6">
        <v>0.34276154701881634</v>
      </c>
      <c r="AX6" t="e">
        <v>#VALUE!</v>
      </c>
      <c r="AY6">
        <v>0.13392724142330234</v>
      </c>
      <c r="AZ6">
        <v>0.22076710419783385</v>
      </c>
      <c r="BA6">
        <v>2.3408527558903787</v>
      </c>
      <c r="BB6">
        <v>1.5216399786072348</v>
      </c>
      <c r="BC6">
        <v>3.5954096468001857E-2</v>
      </c>
      <c r="BD6">
        <v>3.1453531282264149</v>
      </c>
      <c r="BE6">
        <v>0.71811387526514203</v>
      </c>
      <c r="BF6">
        <v>4.1381207268614287E-2</v>
      </c>
      <c r="BG6">
        <v>0.28997726651563821</v>
      </c>
      <c r="BH6">
        <v>0.13475564462020842</v>
      </c>
      <c r="BI6">
        <v>7.966253121353524E-2</v>
      </c>
      <c r="BJ6">
        <v>0.19280091214523962</v>
      </c>
      <c r="BK6">
        <v>0.87817859834934031</v>
      </c>
      <c r="BL6">
        <v>1.7204831314367683</v>
      </c>
      <c r="BM6">
        <v>0.18717640545792469</v>
      </c>
      <c r="BN6">
        <v>0.38812910824875985</v>
      </c>
      <c r="BO6">
        <v>0.80237442699940797</v>
      </c>
      <c r="BP6" t="e">
        <v>#VALUE!</v>
      </c>
      <c r="BQ6">
        <v>1.3212982055520905</v>
      </c>
      <c r="BR6">
        <v>0.26678864012513276</v>
      </c>
      <c r="BS6" t="e">
        <v>#VALUE!</v>
      </c>
      <c r="BT6">
        <v>0.3497604838908081</v>
      </c>
      <c r="BU6">
        <v>0.72570631781601935</v>
      </c>
      <c r="BV6">
        <v>1.5332423129073296</v>
      </c>
      <c r="BW6">
        <v>5.2381260080335078E-2</v>
      </c>
      <c r="BX6">
        <v>3.3591092750720861</v>
      </c>
      <c r="BY6">
        <v>4.2689655314303243</v>
      </c>
      <c r="CA6">
        <v>0.16797439464402181</v>
      </c>
      <c r="CB6">
        <v>0.46191321917260075</v>
      </c>
      <c r="CC6">
        <v>0.16625855562646388</v>
      </c>
      <c r="CD6">
        <v>0.31120087075215114</v>
      </c>
      <c r="CE6">
        <v>0.17481835049083672</v>
      </c>
      <c r="CF6">
        <v>3.0354718252662201</v>
      </c>
      <c r="CG6">
        <v>2.1266192155673869</v>
      </c>
      <c r="CH6">
        <v>2.6677564942024721</v>
      </c>
      <c r="CI6">
        <v>0.26369023198878916</v>
      </c>
      <c r="CJ6">
        <v>1.0917588793423276E-2</v>
      </c>
      <c r="CK6">
        <v>4.5578141451406179E-2</v>
      </c>
      <c r="CL6">
        <v>1</v>
      </c>
    </row>
    <row r="7" spans="1:90" x14ac:dyDescent="0.45">
      <c r="A7">
        <v>0.6256103322991835</v>
      </c>
      <c r="B7">
        <v>2.06497152501005</v>
      </c>
      <c r="C7">
        <v>2.4471545519945024</v>
      </c>
      <c r="D7">
        <v>0.99121109405937968</v>
      </c>
      <c r="E7">
        <v>3.1165626818452172E-2</v>
      </c>
      <c r="F7">
        <v>2.3155184800838646</v>
      </c>
      <c r="G7">
        <v>0.30462525905914822</v>
      </c>
      <c r="H7">
        <v>0.43419934121757248</v>
      </c>
      <c r="I7">
        <v>0.13876425750733815</v>
      </c>
      <c r="J7">
        <v>2.3713736909439742</v>
      </c>
      <c r="K7">
        <v>0.30774045621180224</v>
      </c>
      <c r="L7">
        <v>3.6465180375595957E-2</v>
      </c>
      <c r="M7">
        <v>0.12927938258604796</v>
      </c>
      <c r="N7">
        <v>9.03624171228877E-2</v>
      </c>
      <c r="O7" t="e">
        <v>#VALUE!</v>
      </c>
      <c r="P7">
        <v>1.061320168386588</v>
      </c>
      <c r="Q7">
        <v>0.31384252885700376</v>
      </c>
      <c r="R7">
        <v>2.9566248104529582</v>
      </c>
      <c r="S7">
        <v>0.17775936849173815</v>
      </c>
      <c r="T7">
        <v>6.8877883305652143E-2</v>
      </c>
      <c r="U7" t="e">
        <v>#VALUE!</v>
      </c>
      <c r="V7">
        <v>2.7915427641300434</v>
      </c>
      <c r="W7">
        <v>2.3842698201247279</v>
      </c>
      <c r="X7">
        <v>2.5470307900207936</v>
      </c>
      <c r="Y7">
        <v>4.801004968353443E-2</v>
      </c>
      <c r="Z7">
        <v>1.1152033069123359</v>
      </c>
      <c r="AA7">
        <v>1.6928691549217871</v>
      </c>
      <c r="AB7">
        <v>0.36562953528048603</v>
      </c>
      <c r="AC7">
        <v>2.9577645321965251</v>
      </c>
      <c r="AD7">
        <v>3.2848116896032585E-2</v>
      </c>
      <c r="AE7">
        <v>6.9144960501325903E-2</v>
      </c>
      <c r="AF7">
        <v>1.5434897737470716</v>
      </c>
      <c r="AG7">
        <v>1.3086863370426216</v>
      </c>
      <c r="AH7">
        <v>2.3954004594941889</v>
      </c>
      <c r="AI7">
        <v>0.18235929370336046</v>
      </c>
      <c r="AJ7">
        <v>3.1605429815075703</v>
      </c>
      <c r="AK7">
        <v>0.12668801079269817</v>
      </c>
      <c r="AL7">
        <v>0.16555429221884826</v>
      </c>
      <c r="AM7">
        <v>3.690087697993244E-2</v>
      </c>
      <c r="AN7">
        <v>0.59194806585589399</v>
      </c>
      <c r="AO7" t="e">
        <v>#VALUE!</v>
      </c>
      <c r="AP7">
        <v>0.17702480750869007</v>
      </c>
      <c r="AQ7" t="e">
        <v>#VALUE!</v>
      </c>
      <c r="AR7">
        <v>4.0507774022276051</v>
      </c>
      <c r="AS7">
        <v>0.25780316552929966</v>
      </c>
      <c r="AT7">
        <v>0.29029963312541585</v>
      </c>
      <c r="AU7">
        <v>0.82731743286861137</v>
      </c>
      <c r="AV7">
        <v>0.29218051002948742</v>
      </c>
      <c r="AW7">
        <v>0.39530311463647644</v>
      </c>
      <c r="AX7" t="e">
        <v>#VALUE!</v>
      </c>
      <c r="AY7">
        <v>0.13825261635671351</v>
      </c>
      <c r="AZ7">
        <v>0.22498541373031797</v>
      </c>
      <c r="BA7">
        <v>2.3484163377735645</v>
      </c>
      <c r="BB7">
        <v>1.338685055117911</v>
      </c>
      <c r="BC7">
        <v>3.0681429832445321E-2</v>
      </c>
      <c r="BD7">
        <v>3.1301763620153062</v>
      </c>
      <c r="BE7">
        <v>0.65552870331870772</v>
      </c>
      <c r="BF7">
        <v>4.4929855842683164E-2</v>
      </c>
      <c r="BG7">
        <v>0.30690747655794615</v>
      </c>
      <c r="BH7">
        <v>0.17031528337554777</v>
      </c>
      <c r="BI7">
        <v>7.8278336107746441E-2</v>
      </c>
      <c r="BJ7">
        <v>0.24469889379524859</v>
      </c>
      <c r="BK7">
        <v>0.98073330233952194</v>
      </c>
      <c r="BL7">
        <v>1.5455857467783873</v>
      </c>
      <c r="BM7">
        <v>0.13799965401891004</v>
      </c>
      <c r="BN7">
        <v>0.38146887676761632</v>
      </c>
      <c r="BO7">
        <v>0.85802125898392168</v>
      </c>
      <c r="BP7" t="e">
        <v>#VALUE!</v>
      </c>
      <c r="BQ7">
        <v>1.5876972522428505</v>
      </c>
      <c r="BR7">
        <v>0.29335317421286861</v>
      </c>
      <c r="BS7" t="e">
        <v>#VALUE!</v>
      </c>
      <c r="BT7">
        <v>0.35993116960038013</v>
      </c>
      <c r="BU7">
        <v>0.8235082366221107</v>
      </c>
      <c r="BV7">
        <v>1.6168845610595906</v>
      </c>
      <c r="BW7">
        <v>5.6926260471822275E-2</v>
      </c>
      <c r="BX7">
        <v>3.4341626551834965</v>
      </c>
      <c r="BY7">
        <v>4.1925930078798599</v>
      </c>
      <c r="CA7">
        <v>0.18779111394255177</v>
      </c>
      <c r="CB7">
        <v>0.4723895587221893</v>
      </c>
      <c r="CC7">
        <v>0.17001655344041836</v>
      </c>
      <c r="CD7">
        <v>0.29944670294352671</v>
      </c>
      <c r="CE7">
        <v>0.16305913924895629</v>
      </c>
      <c r="CF7">
        <v>2.8643382704052263</v>
      </c>
      <c r="CG7">
        <v>2.1783029718748539</v>
      </c>
      <c r="CH7">
        <v>2.6713518545670394</v>
      </c>
      <c r="CI7">
        <v>0.27859270784622919</v>
      </c>
      <c r="CJ7">
        <v>1.5648826703391867E-2</v>
      </c>
      <c r="CK7">
        <v>4.488583760104152E-2</v>
      </c>
      <c r="CL7">
        <v>1</v>
      </c>
    </row>
    <row r="8" spans="1:90" x14ac:dyDescent="0.45">
      <c r="A8">
        <v>0.69994870764316786</v>
      </c>
      <c r="B8">
        <v>1.9168017637606323</v>
      </c>
      <c r="C8">
        <v>2.5555778164018901</v>
      </c>
      <c r="D8">
        <v>0.93519092596768627</v>
      </c>
      <c r="E8">
        <v>2.9354433764889377E-2</v>
      </c>
      <c r="F8">
        <v>2.4194108157668528</v>
      </c>
      <c r="G8">
        <v>0.29326139321734029</v>
      </c>
      <c r="H8">
        <v>0.26686053252367187</v>
      </c>
      <c r="I8">
        <v>0.12478980723816019</v>
      </c>
      <c r="J8">
        <v>2.1386808772814376</v>
      </c>
      <c r="K8">
        <v>0.34618075862787312</v>
      </c>
      <c r="L8">
        <v>3.7732036880709127E-2</v>
      </c>
      <c r="M8">
        <v>0.14269367913622927</v>
      </c>
      <c r="N8">
        <v>8.724055566645432E-2</v>
      </c>
      <c r="O8" t="e">
        <v>#VALUE!</v>
      </c>
      <c r="P8">
        <v>1.1645247220743813</v>
      </c>
      <c r="Q8">
        <v>0.34375965914880013</v>
      </c>
      <c r="R8">
        <v>3.044595467690312</v>
      </c>
      <c r="S8">
        <v>0.1740243085276256</v>
      </c>
      <c r="T8">
        <v>7.1784806831148601E-2</v>
      </c>
      <c r="U8" t="e">
        <v>#VALUE!</v>
      </c>
      <c r="V8">
        <v>2.2999461152380527</v>
      </c>
      <c r="W8">
        <v>2.4646434383178097</v>
      </c>
      <c r="X8">
        <v>2.7113934889189815</v>
      </c>
      <c r="Y8">
        <v>4.2705901916283429E-2</v>
      </c>
      <c r="Z8">
        <v>1.1507674081796542</v>
      </c>
      <c r="AA8">
        <v>1.8509162958125294</v>
      </c>
      <c r="AB8">
        <v>0.38344217772543143</v>
      </c>
      <c r="AC8">
        <v>2.8156099272502559</v>
      </c>
      <c r="AD8">
        <v>3.2316139096149311E-2</v>
      </c>
      <c r="AE8">
        <v>7.0204936062676401E-2</v>
      </c>
      <c r="AF8">
        <v>1.6196091272985547</v>
      </c>
      <c r="AG8">
        <v>1.3218886212814891</v>
      </c>
      <c r="AH8">
        <v>2.3853355080750194</v>
      </c>
      <c r="AI8">
        <v>0.14746439534113678</v>
      </c>
      <c r="AJ8">
        <v>3.2305973349891839</v>
      </c>
      <c r="AK8">
        <v>0.13781396296190429</v>
      </c>
      <c r="AL8">
        <v>0.156000434394786</v>
      </c>
      <c r="AM8">
        <v>3.3858450500353486E-2</v>
      </c>
      <c r="AN8" t="e">
        <v>#VALUE!</v>
      </c>
      <c r="AO8" t="e">
        <v>#VALUE!</v>
      </c>
      <c r="AP8">
        <v>0.20235844238138023</v>
      </c>
      <c r="AQ8" t="e">
        <v>#VALUE!</v>
      </c>
      <c r="AR8">
        <v>4.2179768915064235</v>
      </c>
      <c r="AS8">
        <v>0.11994373104937313</v>
      </c>
      <c r="AT8">
        <v>0.32042006758916897</v>
      </c>
      <c r="AU8">
        <v>0.84638534495842388</v>
      </c>
      <c r="AV8">
        <v>0.30613183119748727</v>
      </c>
      <c r="AW8">
        <v>0.42147020335030089</v>
      </c>
      <c r="AX8" t="e">
        <v>#VALUE!</v>
      </c>
      <c r="AY8">
        <v>0.13338126319509544</v>
      </c>
      <c r="AZ8">
        <v>0.23455566949401646</v>
      </c>
      <c r="BA8">
        <v>2.4298308415268886</v>
      </c>
      <c r="BB8">
        <v>1.2142475285547836</v>
      </c>
      <c r="BC8">
        <v>3.0102543232260592E-2</v>
      </c>
      <c r="BD8">
        <v>3.1428566902871347</v>
      </c>
      <c r="BE8">
        <v>0.64647047894579635</v>
      </c>
      <c r="BF8">
        <v>4.4024393207719413E-2</v>
      </c>
      <c r="BG8">
        <v>0.32145246318301329</v>
      </c>
      <c r="BH8">
        <v>0.16365450053072822</v>
      </c>
      <c r="BI8">
        <v>8.3820050259642218E-2</v>
      </c>
      <c r="BJ8">
        <v>0.25318940486493841</v>
      </c>
      <c r="BK8">
        <v>1.1132034567844036</v>
      </c>
      <c r="BL8">
        <v>1.5887948639585288</v>
      </c>
      <c r="BM8">
        <v>0.11347647585641762</v>
      </c>
      <c r="BN8">
        <v>0.31874000167114358</v>
      </c>
      <c r="BO8">
        <v>0.81219775706767638</v>
      </c>
      <c r="BP8" t="e">
        <v>#VALUE!</v>
      </c>
      <c r="BQ8">
        <v>1.6622437752469552</v>
      </c>
      <c r="BR8">
        <v>0.29950137795784471</v>
      </c>
      <c r="BS8" t="e">
        <v>#VALUE!</v>
      </c>
      <c r="BT8">
        <v>0.35845797843992028</v>
      </c>
      <c r="BU8">
        <v>0.82386675897101058</v>
      </c>
      <c r="BV8">
        <v>1.6544616416041276</v>
      </c>
      <c r="BW8">
        <v>5.7010736784547614E-2</v>
      </c>
      <c r="BX8">
        <v>3.3296859275081312</v>
      </c>
      <c r="BY8">
        <v>4.0604214892715085</v>
      </c>
      <c r="CA8">
        <v>0.19840940244058075</v>
      </c>
      <c r="CB8">
        <v>0.45259099491072974</v>
      </c>
      <c r="CC8">
        <v>0.18547172923473129</v>
      </c>
      <c r="CD8">
        <v>0.29266076704419636</v>
      </c>
      <c r="CE8">
        <v>0.14598875118623766</v>
      </c>
      <c r="CF8">
        <v>2.6763880122295336</v>
      </c>
      <c r="CG8">
        <v>2.1094310474102653</v>
      </c>
      <c r="CH8">
        <v>2.6248438238710849</v>
      </c>
      <c r="CI8">
        <v>0.28935072789984612</v>
      </c>
      <c r="CJ8">
        <v>1.4842052080375288E-2</v>
      </c>
      <c r="CK8">
        <v>3.8761379746111574E-2</v>
      </c>
      <c r="CL8">
        <v>1</v>
      </c>
    </row>
    <row r="9" spans="1:90" x14ac:dyDescent="0.45">
      <c r="A9">
        <v>0.74252152670498217</v>
      </c>
      <c r="B9">
        <v>1.8916382448862008</v>
      </c>
      <c r="C9">
        <v>2.5701839908777355</v>
      </c>
      <c r="D9">
        <v>1.0375663315315451</v>
      </c>
      <c r="E9">
        <v>3.1209417564499659E-2</v>
      </c>
      <c r="F9">
        <v>2.396836704979258</v>
      </c>
      <c r="G9">
        <v>0.29776797586000925</v>
      </c>
      <c r="H9">
        <v>0.29808181172353154</v>
      </c>
      <c r="I9">
        <v>0.13675477371847086</v>
      </c>
      <c r="J9">
        <v>2.1415882202890066</v>
      </c>
      <c r="K9">
        <v>0.37991113114554242</v>
      </c>
      <c r="L9">
        <v>4.0375460437541769E-2</v>
      </c>
      <c r="M9">
        <v>0.16494190685268348</v>
      </c>
      <c r="N9">
        <v>8.6747916964957247E-2</v>
      </c>
      <c r="O9" t="e">
        <v>#VALUE!</v>
      </c>
      <c r="P9">
        <v>1.126151628360508</v>
      </c>
      <c r="Q9">
        <v>0.41896338142362444</v>
      </c>
      <c r="R9">
        <v>2.9526013619721061</v>
      </c>
      <c r="S9">
        <v>0.1850190416423918</v>
      </c>
      <c r="T9">
        <v>8.1325510626092751E-2</v>
      </c>
      <c r="U9" t="e">
        <v>#VALUE!</v>
      </c>
      <c r="V9">
        <v>1.8847786728976186</v>
      </c>
      <c r="W9">
        <v>2.4075377669586961</v>
      </c>
      <c r="X9">
        <v>2.7269191683735232</v>
      </c>
      <c r="Y9">
        <v>4.0154097164007987E-2</v>
      </c>
      <c r="Z9">
        <v>1.1128683552245007</v>
      </c>
      <c r="AA9">
        <v>2.1820383571034472</v>
      </c>
      <c r="AB9">
        <v>0.41323730481496129</v>
      </c>
      <c r="AC9">
        <v>2.5433064703487034</v>
      </c>
      <c r="AD9">
        <v>3.1905166686845579E-2</v>
      </c>
      <c r="AE9">
        <v>8.8561266119549314E-2</v>
      </c>
      <c r="AF9">
        <v>1.5696544443069154</v>
      </c>
      <c r="AG9">
        <v>1.3406435935172745</v>
      </c>
      <c r="AH9">
        <v>1.9981756937098363</v>
      </c>
      <c r="AI9">
        <v>0.20890852837271887</v>
      </c>
      <c r="AJ9">
        <v>3.8371292840360418</v>
      </c>
      <c r="AK9">
        <v>0.1431572770738094</v>
      </c>
      <c r="AL9">
        <v>0.153360564238991</v>
      </c>
      <c r="AM9">
        <v>2.3893735699064444E-2</v>
      </c>
      <c r="AN9" t="e">
        <v>#VALUE!</v>
      </c>
      <c r="AO9" t="e">
        <v>#VALUE!</v>
      </c>
      <c r="AP9">
        <v>0.27790733930873995</v>
      </c>
      <c r="AQ9" t="e">
        <v>#VALUE!</v>
      </c>
      <c r="AR9">
        <v>4.4376888151660587</v>
      </c>
      <c r="AS9">
        <v>0.13751600734790029</v>
      </c>
      <c r="AT9">
        <v>0.36710916566323309</v>
      </c>
      <c r="AU9">
        <v>0.78060430203007147</v>
      </c>
      <c r="AV9">
        <v>0.31815524926504501</v>
      </c>
      <c r="AW9">
        <v>0.59510800615087012</v>
      </c>
      <c r="AX9" t="e">
        <v>#VALUE!</v>
      </c>
      <c r="AY9">
        <v>0.12791216842612416</v>
      </c>
      <c r="AZ9">
        <v>0.220728316076686</v>
      </c>
      <c r="BA9">
        <v>2.4422054801444606</v>
      </c>
      <c r="BB9">
        <v>1.4008973484383265</v>
      </c>
      <c r="BC9">
        <v>1.6438074542683454E-2</v>
      </c>
      <c r="BD9">
        <v>2.9917255353557213</v>
      </c>
      <c r="BE9">
        <v>0.64503774714299145</v>
      </c>
      <c r="BF9">
        <v>4.7173341371548327E-2</v>
      </c>
      <c r="BG9">
        <v>0.35731650531480647</v>
      </c>
      <c r="BH9">
        <v>0.16224097054304373</v>
      </c>
      <c r="BI9">
        <v>8.7270993248964812E-2</v>
      </c>
      <c r="BJ9">
        <v>0.26716536302751215</v>
      </c>
      <c r="BK9">
        <v>1.0201768037788526</v>
      </c>
      <c r="BL9">
        <v>1.526532040526241</v>
      </c>
      <c r="BM9">
        <v>0.12390416614096957</v>
      </c>
      <c r="BN9">
        <v>0.31341194211905526</v>
      </c>
      <c r="BO9">
        <v>0.79652441693499776</v>
      </c>
      <c r="BP9" t="e">
        <v>#VALUE!</v>
      </c>
      <c r="BQ9">
        <v>1.9581069916107061</v>
      </c>
      <c r="BR9">
        <v>0.33052717908540163</v>
      </c>
      <c r="BS9" t="e">
        <v>#VALUE!</v>
      </c>
      <c r="BT9">
        <v>0.36268183684497884</v>
      </c>
      <c r="BU9">
        <v>0.93516032171508023</v>
      </c>
      <c r="BV9">
        <v>1.4233094011203353</v>
      </c>
      <c r="BW9">
        <v>6.2392586416971554E-2</v>
      </c>
      <c r="BX9">
        <v>2.5763233072273426</v>
      </c>
      <c r="BY9">
        <v>4.0660441234830582</v>
      </c>
      <c r="CA9">
        <v>0.23626241251493055</v>
      </c>
      <c r="CB9">
        <v>0.40145282692476819</v>
      </c>
      <c r="CC9">
        <v>0.17791408672727757</v>
      </c>
      <c r="CD9">
        <v>0.34023657386921241</v>
      </c>
      <c r="CE9">
        <v>0.13460319180251923</v>
      </c>
      <c r="CF9">
        <v>2.6959819828461349</v>
      </c>
      <c r="CG9">
        <v>1.9673708356812742</v>
      </c>
      <c r="CH9">
        <v>2.8313732992161937</v>
      </c>
      <c r="CI9">
        <v>0.29244958489405665</v>
      </c>
      <c r="CJ9">
        <v>2.0248258315388672E-2</v>
      </c>
      <c r="CK9">
        <v>4.039501743225573E-2</v>
      </c>
      <c r="CL9">
        <v>1</v>
      </c>
    </row>
    <row r="10" spans="1:90" x14ac:dyDescent="0.45">
      <c r="A10">
        <v>0.74416592130752957</v>
      </c>
      <c r="B10">
        <v>1.808331201297164</v>
      </c>
      <c r="C10">
        <v>2.5558056331896681</v>
      </c>
      <c r="D10">
        <v>1.0119777192294765</v>
      </c>
      <c r="E10">
        <v>2.9034730920967582E-2</v>
      </c>
      <c r="F10">
        <v>2.4312608165929626</v>
      </c>
      <c r="G10">
        <v>0.27761960523527018</v>
      </c>
      <c r="H10">
        <v>0.34909715336167596</v>
      </c>
      <c r="I10">
        <v>0.11472886001630675</v>
      </c>
      <c r="J10">
        <v>1.9838353886924638</v>
      </c>
      <c r="K10">
        <v>0.40413739483649747</v>
      </c>
      <c r="L10">
        <v>4.729956442567828E-2</v>
      </c>
      <c r="M10">
        <v>0.22164552172118671</v>
      </c>
      <c r="N10">
        <v>5.8968037975839965E-2</v>
      </c>
      <c r="O10" t="e">
        <v>#VALUE!</v>
      </c>
      <c r="P10">
        <v>1.160549541387345</v>
      </c>
      <c r="Q10">
        <v>0.45787722141316389</v>
      </c>
      <c r="R10">
        <v>2.9964073006953171</v>
      </c>
      <c r="S10">
        <v>0.20260683381274441</v>
      </c>
      <c r="T10">
        <v>8.295524107783285E-2</v>
      </c>
      <c r="U10" t="e">
        <v>#VALUE!</v>
      </c>
      <c r="V10">
        <v>2.028426480668625</v>
      </c>
      <c r="W10">
        <v>2.3600724657970833</v>
      </c>
      <c r="X10">
        <v>2.7059119345077045</v>
      </c>
      <c r="Y10">
        <v>3.3305489881218189E-2</v>
      </c>
      <c r="Z10">
        <v>1.1079639170493663</v>
      </c>
      <c r="AA10">
        <v>2.2478954381469394</v>
      </c>
      <c r="AB10">
        <v>0.41566611958777883</v>
      </c>
      <c r="AC10">
        <v>2.4189286815343487</v>
      </c>
      <c r="AD10">
        <v>3.4235770106643991E-2</v>
      </c>
      <c r="AE10">
        <v>9.1111489249190769E-2</v>
      </c>
      <c r="AF10">
        <v>1.5901951568934865</v>
      </c>
      <c r="AG10">
        <v>1.381576664093398</v>
      </c>
      <c r="AH10">
        <v>1.9253608713312218</v>
      </c>
      <c r="AI10">
        <v>0.19509005450045819</v>
      </c>
      <c r="AJ10">
        <v>3.9227338972975003</v>
      </c>
      <c r="AK10">
        <v>0.14174834310014245</v>
      </c>
      <c r="AL10">
        <v>0.13189354226324163</v>
      </c>
      <c r="AM10">
        <v>2.6896601822771333E-2</v>
      </c>
      <c r="AN10" t="e">
        <v>#VALUE!</v>
      </c>
      <c r="AO10" t="e">
        <v>#VALUE!</v>
      </c>
      <c r="AP10">
        <v>0.32235998200341531</v>
      </c>
      <c r="AQ10" t="e">
        <v>#VALUE!</v>
      </c>
      <c r="AR10">
        <v>4.5434140963390091</v>
      </c>
      <c r="AS10">
        <v>0.17044533046235386</v>
      </c>
      <c r="AT10">
        <v>0.37224283982771655</v>
      </c>
      <c r="AU10">
        <v>0.79921182958570325</v>
      </c>
      <c r="AV10">
        <v>0.31939741599002275</v>
      </c>
      <c r="AW10">
        <v>0.57040605245475007</v>
      </c>
      <c r="AX10" t="e">
        <v>#VALUE!</v>
      </c>
      <c r="AY10">
        <v>0.13214815242412037</v>
      </c>
      <c r="AZ10">
        <v>0.22610239610391092</v>
      </c>
      <c r="BA10">
        <v>2.4306208216711864</v>
      </c>
      <c r="BB10">
        <v>1.5264438530907358</v>
      </c>
      <c r="BC10">
        <v>1.7148951095738586E-2</v>
      </c>
      <c r="BD10">
        <v>2.9285063333537891</v>
      </c>
      <c r="BE10">
        <v>0.60068534793637041</v>
      </c>
      <c r="BF10">
        <v>4.3283367585721232E-2</v>
      </c>
      <c r="BG10">
        <v>0.34854021590290757</v>
      </c>
      <c r="BH10">
        <v>0.18982294973979455</v>
      </c>
      <c r="BI10">
        <v>9.3816991547795367E-2</v>
      </c>
      <c r="BJ10">
        <v>0.2871807044395317</v>
      </c>
      <c r="BK10">
        <v>0.99678257616612065</v>
      </c>
      <c r="BL10">
        <v>1.4527274703560993</v>
      </c>
      <c r="BM10">
        <v>0.13217152036376945</v>
      </c>
      <c r="BN10">
        <v>0.26605983127999999</v>
      </c>
      <c r="BO10">
        <v>0.73743816988731126</v>
      </c>
      <c r="BP10" t="e">
        <v>#VALUE!</v>
      </c>
      <c r="BQ10">
        <v>2.155580540172394</v>
      </c>
      <c r="BR10">
        <v>0.37517846145366557</v>
      </c>
      <c r="BS10" t="e">
        <v>#VALUE!</v>
      </c>
      <c r="BT10">
        <v>0.34420834567288339</v>
      </c>
      <c r="BU10">
        <v>1.019509243362086</v>
      </c>
      <c r="BV10">
        <v>1.33648034464577</v>
      </c>
      <c r="BW10">
        <v>6.5348938966612008E-2</v>
      </c>
      <c r="BX10">
        <v>2.5720209771745508</v>
      </c>
      <c r="BY10">
        <v>4.1695148633470724</v>
      </c>
      <c r="CA10">
        <v>0.24876969803451271</v>
      </c>
      <c r="CB10">
        <v>0.39526039058389556</v>
      </c>
      <c r="CC10">
        <v>0.17435252153478278</v>
      </c>
      <c r="CD10">
        <v>0.22679567418857338</v>
      </c>
      <c r="CE10">
        <v>0.10110425868073161</v>
      </c>
      <c r="CF10">
        <v>2.5440454325961772</v>
      </c>
      <c r="CG10">
        <v>1.9688545455970461</v>
      </c>
      <c r="CH10">
        <v>2.7747472960751374</v>
      </c>
      <c r="CI10">
        <v>0.25992258050314448</v>
      </c>
      <c r="CJ10">
        <v>2.2971337620435586E-2</v>
      </c>
      <c r="CK10">
        <v>4.1060745162457682E-2</v>
      </c>
      <c r="CL10">
        <v>1</v>
      </c>
    </row>
    <row r="11" spans="1:90" x14ac:dyDescent="0.45">
      <c r="A11">
        <v>0.67076991859251711</v>
      </c>
      <c r="B11">
        <v>1.8544186644196843</v>
      </c>
      <c r="C11">
        <v>2.7521342795873545</v>
      </c>
      <c r="D11">
        <v>0.94400264541859347</v>
      </c>
      <c r="E11">
        <v>2.9075199588485139E-2</v>
      </c>
      <c r="F11">
        <v>2.5986795741110149</v>
      </c>
      <c r="G11">
        <v>0.27426627077648247</v>
      </c>
      <c r="H11">
        <v>0.44037247239949995</v>
      </c>
      <c r="I11">
        <v>0.14137357797988143</v>
      </c>
      <c r="J11">
        <v>1.8719597479359729</v>
      </c>
      <c r="K11">
        <v>0.4673533867433482</v>
      </c>
      <c r="L11">
        <v>5.5461232578452729E-2</v>
      </c>
      <c r="M11">
        <v>0.22476115551452633</v>
      </c>
      <c r="N11">
        <v>6.8819847171853299E-2</v>
      </c>
      <c r="O11">
        <v>0.43620138916753148</v>
      </c>
      <c r="P11">
        <v>1.3734843452977632</v>
      </c>
      <c r="Q11">
        <v>0.52445361146824354</v>
      </c>
      <c r="R11">
        <v>3.2159589770932779</v>
      </c>
      <c r="S11">
        <v>0.19428116741078252</v>
      </c>
      <c r="T11">
        <v>8.5895219741174159E-2</v>
      </c>
      <c r="U11">
        <v>0.27695136436981199</v>
      </c>
      <c r="V11">
        <v>2.3901298009226339</v>
      </c>
      <c r="W11">
        <v>2.4596778813791143</v>
      </c>
      <c r="X11">
        <v>2.8864901668619196</v>
      </c>
      <c r="Y11">
        <v>3.5091002692249754E-2</v>
      </c>
      <c r="Z11">
        <v>1.1789258169472361</v>
      </c>
      <c r="AA11">
        <v>2.1375960382740953</v>
      </c>
      <c r="AB11">
        <v>0.40767979914806118</v>
      </c>
      <c r="AC11">
        <v>2.4426703610371536</v>
      </c>
      <c r="AD11">
        <v>3.3668579620999853E-2</v>
      </c>
      <c r="AE11">
        <v>9.3361100409036932E-2</v>
      </c>
      <c r="AF11">
        <v>1.744593011451615</v>
      </c>
      <c r="AG11">
        <v>1.6400873531192528</v>
      </c>
      <c r="AH11">
        <v>1.873679037351889</v>
      </c>
      <c r="AI11">
        <v>0.20719652404529937</v>
      </c>
      <c r="AJ11">
        <v>3.9518241783176893</v>
      </c>
      <c r="AK11">
        <v>0.13383271757141435</v>
      </c>
      <c r="AL11">
        <v>0.1171927053921374</v>
      </c>
      <c r="AM11">
        <v>3.0093680474556087E-2</v>
      </c>
      <c r="AN11">
        <v>1.5358148328691617</v>
      </c>
      <c r="AO11">
        <v>0.2118966604129128</v>
      </c>
      <c r="AP11">
        <v>0.3514457315134995</v>
      </c>
      <c r="AQ11">
        <v>0.19729807279673114</v>
      </c>
      <c r="AR11">
        <v>4.8061245960424088</v>
      </c>
      <c r="AS11">
        <v>0.20409166224929334</v>
      </c>
      <c r="AT11">
        <v>0.39372353304398144</v>
      </c>
      <c r="AU11">
        <v>0.82914446492460536</v>
      </c>
      <c r="AV11">
        <v>0.32745600408893083</v>
      </c>
      <c r="AW11">
        <v>0.33255424989685856</v>
      </c>
      <c r="AX11" t="e">
        <v>#VALUE!</v>
      </c>
      <c r="AY11">
        <v>0.12991295296416905</v>
      </c>
      <c r="AZ11">
        <v>0.21666124106168852</v>
      </c>
      <c r="BA11">
        <v>2.6276782376269496</v>
      </c>
      <c r="BB11">
        <v>1.5829378196878783</v>
      </c>
      <c r="BC11">
        <v>2.4043301856160854E-2</v>
      </c>
      <c r="BD11">
        <v>3.1726399896033284</v>
      </c>
      <c r="BE11">
        <v>0.56963635034060311</v>
      </c>
      <c r="BF11">
        <v>4.4909000056755861E-2</v>
      </c>
      <c r="BG11">
        <v>0.31789326475477719</v>
      </c>
      <c r="BH11">
        <v>0.20175462493399501</v>
      </c>
      <c r="BI11">
        <v>9.6552132804171756E-2</v>
      </c>
      <c r="BJ11">
        <v>0.33502808752551372</v>
      </c>
      <c r="BK11">
        <v>1.0718706021028699</v>
      </c>
      <c r="BL11">
        <v>1.4418322005161555</v>
      </c>
      <c r="BM11">
        <v>0.15103707428043198</v>
      </c>
      <c r="BN11">
        <v>0.24250565092184892</v>
      </c>
      <c r="BO11">
        <v>0.69599725565379333</v>
      </c>
      <c r="BP11">
        <v>0.19982910809887777</v>
      </c>
      <c r="BQ11">
        <v>2.2685344493333526</v>
      </c>
      <c r="BR11">
        <v>0.43658472730043457</v>
      </c>
      <c r="BS11">
        <v>0.97254308384892563</v>
      </c>
      <c r="BT11">
        <v>0.34138315437464156</v>
      </c>
      <c r="BU11">
        <v>1.1219464379594615</v>
      </c>
      <c r="BV11">
        <v>1.4036807391172528</v>
      </c>
      <c r="BW11">
        <v>6.5581927527940093E-2</v>
      </c>
      <c r="BX11">
        <v>2.7213438853274434</v>
      </c>
      <c r="BY11">
        <v>4.4157965778739747</v>
      </c>
      <c r="CA11">
        <v>0.25885050765287781</v>
      </c>
      <c r="CB11">
        <v>0.38629867741836343</v>
      </c>
      <c r="CC11">
        <v>0.1799753918756764</v>
      </c>
      <c r="CD11">
        <v>0.26362284929760382</v>
      </c>
      <c r="CE11">
        <v>8.5146178893623414E-2</v>
      </c>
      <c r="CF11">
        <v>2.4423121920625501</v>
      </c>
      <c r="CG11">
        <v>2.0701017279972276</v>
      </c>
      <c r="CH11">
        <v>2.6183501828267843</v>
      </c>
      <c r="CI11">
        <v>0.30710903920235139</v>
      </c>
      <c r="CJ11">
        <v>2.6201562147656877E-2</v>
      </c>
      <c r="CK11">
        <v>3.7904202950889032E-2</v>
      </c>
      <c r="CL11">
        <v>1</v>
      </c>
    </row>
    <row r="12" spans="1:90" x14ac:dyDescent="0.45">
      <c r="A12">
        <v>0.67977056691573545</v>
      </c>
      <c r="B12">
        <v>1.941413019795502</v>
      </c>
      <c r="C12">
        <v>2.6313311384144811</v>
      </c>
      <c r="D12">
        <v>0.93289324594804957</v>
      </c>
      <c r="E12">
        <v>3.3878563435346835E-2</v>
      </c>
      <c r="F12">
        <v>2.4508000393794123</v>
      </c>
      <c r="G12">
        <v>0.2673738533042207</v>
      </c>
      <c r="H12">
        <v>0.45622577543605741</v>
      </c>
      <c r="I12">
        <v>0.10694773048971877</v>
      </c>
      <c r="J12">
        <v>1.8740926297074654</v>
      </c>
      <c r="K12">
        <v>0.47622377283954903</v>
      </c>
      <c r="L12">
        <v>6.2762249406822512E-2</v>
      </c>
      <c r="M12">
        <v>0.22591412633563362</v>
      </c>
      <c r="N12">
        <v>7.1620394578417415E-2</v>
      </c>
      <c r="O12">
        <v>0.46613450843572002</v>
      </c>
      <c r="P12">
        <v>1.3243541262460352</v>
      </c>
      <c r="Q12">
        <v>0.57270885267359406</v>
      </c>
      <c r="R12">
        <v>3.1540417118939343</v>
      </c>
      <c r="S12">
        <v>0.1910214127828489</v>
      </c>
      <c r="T12">
        <v>9.2144225942502003E-2</v>
      </c>
      <c r="U12">
        <v>0.29661843518777864</v>
      </c>
      <c r="V12">
        <v>2.2805639266492199</v>
      </c>
      <c r="W12">
        <v>2.3900567292047521</v>
      </c>
      <c r="X12">
        <v>2.704037975427096</v>
      </c>
      <c r="Y12">
        <v>3.5700942438454911E-2</v>
      </c>
      <c r="Z12">
        <v>1.2163927519490723</v>
      </c>
      <c r="AA12">
        <v>2.195677538537625</v>
      </c>
      <c r="AB12">
        <v>0.39929839115180449</v>
      </c>
      <c r="AC12">
        <v>2.4680650589946374</v>
      </c>
      <c r="AD12">
        <v>3.503565856568891E-2</v>
      </c>
      <c r="AE12">
        <v>0.10062053209415805</v>
      </c>
      <c r="AF12">
        <v>1.8451693825471651</v>
      </c>
      <c r="AG12">
        <v>1.7062162519572677</v>
      </c>
      <c r="AH12">
        <v>2.0366024600067143</v>
      </c>
      <c r="AI12">
        <v>0.22461121381982768</v>
      </c>
      <c r="AJ12">
        <v>3.4005387296411049</v>
      </c>
      <c r="AK12">
        <v>0.12996347880788703</v>
      </c>
      <c r="AL12">
        <v>0.11946487533399236</v>
      </c>
      <c r="AM12">
        <v>3.7861114256659216E-2</v>
      </c>
      <c r="AN12">
        <v>1.7075591919314672</v>
      </c>
      <c r="AO12">
        <v>0.21494743142287401</v>
      </c>
      <c r="AP12">
        <v>0.39439850253918635</v>
      </c>
      <c r="AQ12">
        <v>0.20597321252605888</v>
      </c>
      <c r="AR12">
        <v>4.6510717215298829</v>
      </c>
      <c r="AS12">
        <v>0.19665365718187508</v>
      </c>
      <c r="AT12">
        <v>0.42441934539728093</v>
      </c>
      <c r="AU12">
        <v>0.83142928071209155</v>
      </c>
      <c r="AV12">
        <v>0.34498545195957075</v>
      </c>
      <c r="AW12">
        <v>0.36743157280140237</v>
      </c>
      <c r="AX12" t="e">
        <v>#VALUE!</v>
      </c>
      <c r="AY12">
        <v>0.13772985802908275</v>
      </c>
      <c r="AZ12">
        <v>0.20454087161823778</v>
      </c>
      <c r="BA12">
        <v>2.5389887964593352</v>
      </c>
      <c r="BB12">
        <v>1.6627554226132844</v>
      </c>
      <c r="BC12">
        <v>2.7953802928366245E-2</v>
      </c>
      <c r="BD12">
        <v>3.3018512631415247</v>
      </c>
      <c r="BE12">
        <v>0.60430712722957525</v>
      </c>
      <c r="BF12">
        <v>4.4481852100945345E-2</v>
      </c>
      <c r="BG12">
        <v>0.31228229826485088</v>
      </c>
      <c r="BH12">
        <v>0.20000002351599883</v>
      </c>
      <c r="BI12">
        <v>0.10258958443361219</v>
      </c>
      <c r="BJ12">
        <v>0.36635538430381193</v>
      </c>
      <c r="BK12">
        <v>1.0780201662128792</v>
      </c>
      <c r="BL12">
        <v>1.5345191061170236</v>
      </c>
      <c r="BM12">
        <v>0.14543512468031097</v>
      </c>
      <c r="BN12">
        <v>0.23390727034704767</v>
      </c>
      <c r="BO12">
        <v>0.73370638341856687</v>
      </c>
      <c r="BP12">
        <v>0.24329123784329118</v>
      </c>
      <c r="BQ12">
        <v>2.3235053513427424</v>
      </c>
      <c r="BR12">
        <v>0.45807865598714803</v>
      </c>
      <c r="BS12">
        <v>0.95560907798615524</v>
      </c>
      <c r="BT12">
        <v>0.30937936572580893</v>
      </c>
      <c r="BU12">
        <v>1.1623188820174448</v>
      </c>
      <c r="BV12">
        <v>1.4216527254325548</v>
      </c>
      <c r="BW12">
        <v>6.7520128542310792E-2</v>
      </c>
      <c r="BX12">
        <v>2.8830154831067119</v>
      </c>
      <c r="BY12">
        <v>4.123620918300249</v>
      </c>
      <c r="CA12">
        <v>0.26920760473985494</v>
      </c>
      <c r="CB12">
        <v>0.40493043168874482</v>
      </c>
      <c r="CC12">
        <v>0.18721863420180271</v>
      </c>
      <c r="CD12">
        <v>0.27018492543467959</v>
      </c>
      <c r="CE12">
        <v>7.7209123356850928E-2</v>
      </c>
      <c r="CF12">
        <v>2.5316383144711385</v>
      </c>
      <c r="CG12">
        <v>2.1186907757124729</v>
      </c>
      <c r="CH12">
        <v>2.6601550534941452</v>
      </c>
      <c r="CI12">
        <v>0.26663645078300047</v>
      </c>
      <c r="CJ12">
        <v>2.9819028300070334E-2</v>
      </c>
      <c r="CK12">
        <v>3.3876737584736062E-2</v>
      </c>
      <c r="CL12">
        <v>1</v>
      </c>
    </row>
    <row r="13" spans="1:90" x14ac:dyDescent="0.45">
      <c r="A13">
        <v>0.74156575189717011</v>
      </c>
      <c r="B13">
        <v>2.1369750531196772</v>
      </c>
      <c r="C13">
        <v>2.417867141363216</v>
      </c>
      <c r="D13">
        <v>0.96836549229755098</v>
      </c>
      <c r="E13">
        <v>3.5344334235564108E-2</v>
      </c>
      <c r="F13">
        <v>2.2709537723600453</v>
      </c>
      <c r="G13">
        <v>0.27815776392593561</v>
      </c>
      <c r="H13">
        <v>0.47831377977100759</v>
      </c>
      <c r="I13">
        <v>0.12221527053754391</v>
      </c>
      <c r="J13">
        <v>1.9753638728845215</v>
      </c>
      <c r="K13">
        <v>0.5245618977345532</v>
      </c>
      <c r="L13">
        <v>7.0933339795392208E-2</v>
      </c>
      <c r="M13">
        <v>0.2504307473748833</v>
      </c>
      <c r="N13">
        <v>6.8861641372953517E-2</v>
      </c>
      <c r="O13">
        <v>0.47278053584923679</v>
      </c>
      <c r="P13">
        <v>1.2978649208576243</v>
      </c>
      <c r="Q13">
        <v>0.54263268019693156</v>
      </c>
      <c r="R13">
        <v>2.9794445535150764</v>
      </c>
      <c r="S13">
        <v>0.2142852026084269</v>
      </c>
      <c r="T13">
        <v>0.1075888982345994</v>
      </c>
      <c r="U13">
        <v>0.32846419444340119</v>
      </c>
      <c r="V13">
        <v>2.2390794954625401</v>
      </c>
      <c r="W13">
        <v>2.2103092269191542</v>
      </c>
      <c r="X13">
        <v>2.454056382037463</v>
      </c>
      <c r="Y13">
        <v>3.5510570066893059E-2</v>
      </c>
      <c r="Z13">
        <v>1.2184056882786016</v>
      </c>
      <c r="AA13">
        <v>2.4798542959345475</v>
      </c>
      <c r="AB13">
        <v>0.41599859760397895</v>
      </c>
      <c r="AC13">
        <v>2.542165350411004</v>
      </c>
      <c r="AD13">
        <v>3.7328223994702724E-2</v>
      </c>
      <c r="AE13">
        <v>9.651841246178651E-2</v>
      </c>
      <c r="AF13">
        <v>2.0452431545895724</v>
      </c>
      <c r="AG13">
        <v>1.7809141471815166</v>
      </c>
      <c r="AH13">
        <v>1.9762250023928265</v>
      </c>
      <c r="AI13">
        <v>0.26133274084228125</v>
      </c>
      <c r="AJ13">
        <v>3.1777773348276086</v>
      </c>
      <c r="AK13">
        <v>0.13606446309004649</v>
      </c>
      <c r="AL13">
        <v>0.13116711113696716</v>
      </c>
      <c r="AM13">
        <v>4.1102632581612238E-2</v>
      </c>
      <c r="AN13">
        <v>1.6057004084784201</v>
      </c>
      <c r="AO13">
        <v>0.2433862371471231</v>
      </c>
      <c r="AP13">
        <v>0.46215161077323097</v>
      </c>
      <c r="AQ13">
        <v>0.25685356994800901</v>
      </c>
      <c r="AR13">
        <v>4.2684970439267493</v>
      </c>
      <c r="AS13">
        <v>0.16950011283562233</v>
      </c>
      <c r="AT13">
        <v>0.42077808574312331</v>
      </c>
      <c r="AU13">
        <v>0.87832673964786523</v>
      </c>
      <c r="AV13">
        <v>0.33088553195837728</v>
      </c>
      <c r="AW13">
        <v>0.44822642461382561</v>
      </c>
      <c r="AX13" t="e">
        <v>#VALUE!</v>
      </c>
      <c r="AY13">
        <v>0.12641744148483286</v>
      </c>
      <c r="AZ13">
        <v>0.21163426190688328</v>
      </c>
      <c r="BA13">
        <v>2.3959180341129125</v>
      </c>
      <c r="BB13">
        <v>1.5855459739258537</v>
      </c>
      <c r="BC13">
        <v>2.8632367217721801E-2</v>
      </c>
      <c r="BD13">
        <v>3.3235739269887059</v>
      </c>
      <c r="BE13">
        <v>0.63875247094480592</v>
      </c>
      <c r="BF13">
        <v>4.3885376836963849E-2</v>
      </c>
      <c r="BG13">
        <v>0.33947038440751887</v>
      </c>
      <c r="BH13">
        <v>0.21251318107370132</v>
      </c>
      <c r="BI13">
        <v>0.1022613098195234</v>
      </c>
      <c r="BJ13">
        <v>0.37355890124511487</v>
      </c>
      <c r="BK13">
        <v>1.0505968859664965</v>
      </c>
      <c r="BL13">
        <v>1.9175403580448998</v>
      </c>
      <c r="BM13">
        <v>0.14418289559124767</v>
      </c>
      <c r="BN13">
        <v>0.24839858636323445</v>
      </c>
      <c r="BO13">
        <v>0.77204027843721845</v>
      </c>
      <c r="BP13">
        <v>0.28843868616771767</v>
      </c>
      <c r="BQ13">
        <v>2.3942367363261097</v>
      </c>
      <c r="BR13">
        <v>0.46622189998289532</v>
      </c>
      <c r="BS13">
        <v>0.94801780576764627</v>
      </c>
      <c r="BT13">
        <v>0.32257163772429248</v>
      </c>
      <c r="BU13">
        <v>1.1008139367231271</v>
      </c>
      <c r="BV13">
        <v>1.3334954327199575</v>
      </c>
      <c r="BW13">
        <v>7.4736669376938125E-2</v>
      </c>
      <c r="BX13">
        <v>2.7128459210117999</v>
      </c>
      <c r="BY13">
        <v>3.668504619358862</v>
      </c>
      <c r="CA13">
        <v>0.22389372082478046</v>
      </c>
      <c r="CB13">
        <v>0.41297479977238005</v>
      </c>
      <c r="CC13">
        <v>0.20060090498701899</v>
      </c>
      <c r="CD13">
        <v>0.28531350815984857</v>
      </c>
      <c r="CE13">
        <v>8.9941574233062926E-2</v>
      </c>
      <c r="CF13">
        <v>2.6494869441768039</v>
      </c>
      <c r="CG13">
        <v>2.3916116821286808</v>
      </c>
      <c r="CH13">
        <v>2.8648216596449259</v>
      </c>
      <c r="CI13">
        <v>0.33704687410286893</v>
      </c>
      <c r="CJ13">
        <v>3.2779268272969266E-2</v>
      </c>
      <c r="CK13">
        <v>4.0393644908936141E-2</v>
      </c>
      <c r="CL13">
        <v>1</v>
      </c>
    </row>
    <row r="14" spans="1:90" x14ac:dyDescent="0.45">
      <c r="A14">
        <v>0.75896596107813064</v>
      </c>
      <c r="B14">
        <v>1.9658771383488298</v>
      </c>
      <c r="C14">
        <v>2.5109102223179933</v>
      </c>
      <c r="D14">
        <v>0.92710682602092931</v>
      </c>
      <c r="E14">
        <v>3.6371193345384738E-2</v>
      </c>
      <c r="F14">
        <v>2.3500853581015062</v>
      </c>
      <c r="G14">
        <v>0.26399256751115785</v>
      </c>
      <c r="H14">
        <v>0.46700720082428238</v>
      </c>
      <c r="I14">
        <v>0.16304059780414362</v>
      </c>
      <c r="J14">
        <v>1.9218834508216123</v>
      </c>
      <c r="K14">
        <v>0.5041668701563996</v>
      </c>
      <c r="L14">
        <v>7.6237419425322042E-2</v>
      </c>
      <c r="M14">
        <v>0.23086513781339271</v>
      </c>
      <c r="N14">
        <v>7.3053945934036121E-2</v>
      </c>
      <c r="O14">
        <v>0.51988524765377908</v>
      </c>
      <c r="P14">
        <v>1.4028985950230168</v>
      </c>
      <c r="Q14">
        <v>0.5932290649420735</v>
      </c>
      <c r="R14">
        <v>3.0701932909068623</v>
      </c>
      <c r="S14">
        <v>0.21165979605259438</v>
      </c>
      <c r="T14">
        <v>0.11583996341411128</v>
      </c>
      <c r="U14">
        <v>0.37285012004859908</v>
      </c>
      <c r="V14">
        <v>2.3912770996320951</v>
      </c>
      <c r="W14">
        <v>2.3095689358038891</v>
      </c>
      <c r="X14">
        <v>2.5156065966227121</v>
      </c>
      <c r="Y14">
        <v>3.816271387847224E-2</v>
      </c>
      <c r="Z14">
        <v>1.2395670898197946</v>
      </c>
      <c r="AA14">
        <v>2.3746751900872143</v>
      </c>
      <c r="AB14">
        <v>0.43610908150705574</v>
      </c>
      <c r="AC14">
        <v>2.8431956950907615</v>
      </c>
      <c r="AD14">
        <v>3.7649845002619337E-2</v>
      </c>
      <c r="AE14">
        <v>4.2689600714561834E-2</v>
      </c>
      <c r="AF14">
        <v>2.2331861457396487</v>
      </c>
      <c r="AG14">
        <v>1.7849971271166027</v>
      </c>
      <c r="AH14">
        <v>2.0474323397653498</v>
      </c>
      <c r="AI14">
        <v>0.30718317891689351</v>
      </c>
      <c r="AJ14">
        <v>2.9353634306619574</v>
      </c>
      <c r="AK14">
        <v>0.14773208579453354</v>
      </c>
      <c r="AL14">
        <v>0.13513478427967834</v>
      </c>
      <c r="AM14">
        <v>4.3560393758773026E-2</v>
      </c>
      <c r="AN14">
        <v>1.2998092742307761</v>
      </c>
      <c r="AO14">
        <v>0.2739265094829611</v>
      </c>
      <c r="AP14">
        <v>0.50961220723546541</v>
      </c>
      <c r="AQ14">
        <v>0.29138505905913498</v>
      </c>
      <c r="AR14">
        <v>4.3782313999468894</v>
      </c>
      <c r="AS14">
        <v>0.16330080982228104</v>
      </c>
      <c r="AT14">
        <v>0.30027552531810292</v>
      </c>
      <c r="AU14">
        <v>0.93699678151435084</v>
      </c>
      <c r="AV14">
        <v>0.33061232235093535</v>
      </c>
      <c r="AW14">
        <v>0.46740662407099276</v>
      </c>
      <c r="AX14" t="e">
        <v>#VALUE!</v>
      </c>
      <c r="AY14">
        <v>0.13516516097808229</v>
      </c>
      <c r="AZ14">
        <v>0.19445719597466454</v>
      </c>
      <c r="BA14">
        <v>2.5333583839886344</v>
      </c>
      <c r="BB14">
        <v>1.3560796786876081</v>
      </c>
      <c r="BC14">
        <v>2.5301502193138748E-2</v>
      </c>
      <c r="BD14">
        <v>3.2009044259146506</v>
      </c>
      <c r="BE14">
        <v>0.57551626940731493</v>
      </c>
      <c r="BF14">
        <v>4.3267454096661426E-2</v>
      </c>
      <c r="BG14">
        <v>0.36570633997658969</v>
      </c>
      <c r="BH14">
        <v>0.20264775532405643</v>
      </c>
      <c r="BI14">
        <v>8.8946535215164824E-2</v>
      </c>
      <c r="BJ14">
        <v>0.41500167309492425</v>
      </c>
      <c r="BK14">
        <v>1.1227657464271716</v>
      </c>
      <c r="BL14">
        <v>1.7143048676216674</v>
      </c>
      <c r="BM14">
        <v>0.17159726300439657</v>
      </c>
      <c r="BN14">
        <v>0.16882368180114343</v>
      </c>
      <c r="BO14">
        <v>0.67923024362380535</v>
      </c>
      <c r="BP14">
        <v>0.22230174563265273</v>
      </c>
      <c r="BQ14">
        <v>2.0080225565544176</v>
      </c>
      <c r="BR14">
        <v>0.50914374564873588</v>
      </c>
      <c r="BS14">
        <v>1.0273135160845099</v>
      </c>
      <c r="BT14">
        <v>0.29085366906220134</v>
      </c>
      <c r="BU14">
        <v>0.74392804044964611</v>
      </c>
      <c r="BV14">
        <v>1.4114590677165142</v>
      </c>
      <c r="BW14">
        <v>7.8876006329965206E-2</v>
      </c>
      <c r="BX14">
        <v>2.7735055534091742</v>
      </c>
      <c r="BY14">
        <v>3.8172691494469793</v>
      </c>
      <c r="CA14">
        <v>0.16980076026772264</v>
      </c>
      <c r="CB14">
        <v>0.44044347732281264</v>
      </c>
      <c r="CC14">
        <v>0.21118411560813946</v>
      </c>
      <c r="CD14">
        <v>0.41372182325378992</v>
      </c>
      <c r="CE14">
        <v>7.6852033831947192E-2</v>
      </c>
      <c r="CF14">
        <v>2.4532825343134741</v>
      </c>
      <c r="CG14">
        <v>2.5541274917890306</v>
      </c>
      <c r="CH14">
        <v>3.0316451828968991</v>
      </c>
      <c r="CI14">
        <v>0.35653583293888619</v>
      </c>
      <c r="CJ14">
        <v>3.3178764475624109E-2</v>
      </c>
      <c r="CK14">
        <v>3.2712940868528592E-2</v>
      </c>
      <c r="CL14">
        <v>1</v>
      </c>
    </row>
    <row r="15" spans="1:90" x14ac:dyDescent="0.45">
      <c r="A15">
        <v>0.69569647382204891</v>
      </c>
      <c r="B15">
        <v>1.8489999304787494</v>
      </c>
      <c r="C15">
        <v>2.438479138202811</v>
      </c>
      <c r="D15">
        <v>0.93535774838629615</v>
      </c>
      <c r="E15">
        <v>3.5732308811517829E-2</v>
      </c>
      <c r="F15">
        <v>2.2880755218658315</v>
      </c>
      <c r="G15">
        <v>0.29012607120577549</v>
      </c>
      <c r="H15">
        <v>0.31199668535262975</v>
      </c>
      <c r="I15">
        <v>0.14780234968868775</v>
      </c>
      <c r="J15">
        <v>1.9933976284240522</v>
      </c>
      <c r="K15">
        <v>0.44836893112223447</v>
      </c>
      <c r="L15">
        <v>7.8530747833975248E-2</v>
      </c>
      <c r="M15">
        <v>0.19463759232553218</v>
      </c>
      <c r="N15">
        <v>6.827968853032948E-2</v>
      </c>
      <c r="O15">
        <v>0.46180972075107851</v>
      </c>
      <c r="P15">
        <v>1.3900355337674359</v>
      </c>
      <c r="Q15">
        <v>0.56592819170012743</v>
      </c>
      <c r="R15">
        <v>3.007178935850944</v>
      </c>
      <c r="S15">
        <v>0.14248357877147774</v>
      </c>
      <c r="T15">
        <v>0.1188634262034961</v>
      </c>
      <c r="U15">
        <v>0.37043414368932837</v>
      </c>
      <c r="V15">
        <v>2.3541394765278629</v>
      </c>
      <c r="W15">
        <v>2.2300877063685753</v>
      </c>
      <c r="X15">
        <v>2.4096414019003176</v>
      </c>
      <c r="Y15">
        <v>3.7567972085908487E-2</v>
      </c>
      <c r="Z15">
        <v>1.1910795443321569</v>
      </c>
      <c r="AA15">
        <v>2.2563792615255873</v>
      </c>
      <c r="AB15">
        <v>0.43106750053688747</v>
      </c>
      <c r="AC15">
        <v>2.8955011526478627</v>
      </c>
      <c r="AD15">
        <v>3.9350125965278024E-2</v>
      </c>
      <c r="AE15">
        <v>6.034959697685064E-2</v>
      </c>
      <c r="AF15">
        <v>2.3657740912375371</v>
      </c>
      <c r="AG15">
        <v>1.7208772862873061</v>
      </c>
      <c r="AH15">
        <v>1.9726785136579128</v>
      </c>
      <c r="AI15">
        <v>0.30018919295720869</v>
      </c>
      <c r="AJ15">
        <v>3.2397040534770771</v>
      </c>
      <c r="AK15">
        <v>0.14612696720007001</v>
      </c>
      <c r="AL15">
        <v>0.10162596664403994</v>
      </c>
      <c r="AM15">
        <v>3.7897539292147321E-2</v>
      </c>
      <c r="AN15">
        <v>1.3840736002312966</v>
      </c>
      <c r="AO15">
        <v>0.28338437213722001</v>
      </c>
      <c r="AP15">
        <v>0.4954304242244042</v>
      </c>
      <c r="AQ15">
        <v>0.27998704517675793</v>
      </c>
      <c r="AR15">
        <v>4.6450451096971879</v>
      </c>
      <c r="AS15">
        <v>0.16317084436886203</v>
      </c>
      <c r="AT15">
        <v>0.31415141210869763</v>
      </c>
      <c r="AU15">
        <v>0.95761505540534331</v>
      </c>
      <c r="AV15">
        <v>0.32833868477641687</v>
      </c>
      <c r="AW15">
        <v>0.51952012445313056</v>
      </c>
      <c r="AX15" t="e">
        <v>#VALUE!</v>
      </c>
      <c r="AY15">
        <v>0.12994128241958314</v>
      </c>
      <c r="AZ15">
        <v>0.18482960806657328</v>
      </c>
      <c r="BA15">
        <v>2.5135721185859077</v>
      </c>
      <c r="BB15">
        <v>1.3778456136940622</v>
      </c>
      <c r="BC15">
        <v>2.7032398496037512E-2</v>
      </c>
      <c r="BD15">
        <v>3.2707139177621767</v>
      </c>
      <c r="BE15">
        <v>0.62651593421199436</v>
      </c>
      <c r="BF15">
        <v>4.182214479816488E-2</v>
      </c>
      <c r="BG15">
        <v>0.36713092932106883</v>
      </c>
      <c r="BH15">
        <v>0.17656056715337848</v>
      </c>
      <c r="BI15">
        <v>9.7770302855935215E-2</v>
      </c>
      <c r="BJ15">
        <v>0.39477057862089543</v>
      </c>
      <c r="BK15">
        <v>1.1218035557583992</v>
      </c>
      <c r="BL15">
        <v>1.9570879936158561</v>
      </c>
      <c r="BM15">
        <v>0.14479204828126022</v>
      </c>
      <c r="BN15">
        <v>0.11966841634691346</v>
      </c>
      <c r="BO15">
        <v>0.71657526917427683</v>
      </c>
      <c r="BP15">
        <v>0.2195467119088198</v>
      </c>
      <c r="BQ15">
        <v>1.9599877277212159</v>
      </c>
      <c r="BR15">
        <v>0.50687191748999016</v>
      </c>
      <c r="BS15">
        <v>1.0289266635434366</v>
      </c>
      <c r="BT15">
        <v>0.2777674474197625</v>
      </c>
      <c r="BU15">
        <v>0.93606334292929017</v>
      </c>
      <c r="BV15">
        <v>1.4098704672426505</v>
      </c>
      <c r="BW15">
        <v>7.5971413518712616E-2</v>
      </c>
      <c r="BX15">
        <v>2.7496576570271749</v>
      </c>
      <c r="BY15">
        <v>3.6489350156471243</v>
      </c>
      <c r="CA15">
        <v>0.18281772157410456</v>
      </c>
      <c r="CB15">
        <v>0.48411834268259452</v>
      </c>
      <c r="CC15">
        <v>0.21483512645053168</v>
      </c>
      <c r="CD15">
        <v>0.36942522373231712</v>
      </c>
      <c r="CE15">
        <v>5.7171561617661217E-2</v>
      </c>
      <c r="CF15">
        <v>2.541293500647527</v>
      </c>
      <c r="CG15">
        <v>2.5317943378148113</v>
      </c>
      <c r="CH15">
        <v>3.1133024054797094</v>
      </c>
      <c r="CI15">
        <v>0.36667064960173074</v>
      </c>
      <c r="CJ15">
        <v>3.3674958357973447E-2</v>
      </c>
      <c r="CK15">
        <v>2.9896759446134614E-2</v>
      </c>
      <c r="CL15">
        <v>1</v>
      </c>
    </row>
    <row r="16" spans="1:90" x14ac:dyDescent="0.45">
      <c r="A16">
        <v>0.69150236070777527</v>
      </c>
      <c r="B16">
        <v>1.9557683349949999</v>
      </c>
      <c r="C16">
        <v>2.2106067019811011</v>
      </c>
      <c r="D16">
        <v>1.2295252493401925</v>
      </c>
      <c r="E16">
        <v>3.6571342670532372E-2</v>
      </c>
      <c r="F16">
        <v>2.0925026475904818</v>
      </c>
      <c r="G16">
        <v>0.30196978522698958</v>
      </c>
      <c r="H16">
        <v>0.33713877856153052</v>
      </c>
      <c r="I16">
        <v>0.14510126207899054</v>
      </c>
      <c r="J16">
        <v>2.1751628795742448</v>
      </c>
      <c r="K16">
        <v>0.45996640420295237</v>
      </c>
      <c r="L16">
        <v>8.6502071103207581E-2</v>
      </c>
      <c r="M16">
        <v>0.22290645178251542</v>
      </c>
      <c r="N16">
        <v>5.790908706575567E-2</v>
      </c>
      <c r="O16">
        <v>0.44357972616189012</v>
      </c>
      <c r="P16">
        <v>1.322984769298083</v>
      </c>
      <c r="Q16">
        <v>0.54049842272320647</v>
      </c>
      <c r="R16">
        <v>2.7720021450810672</v>
      </c>
      <c r="S16">
        <v>0.13085606387130394</v>
      </c>
      <c r="T16">
        <v>0.12877254481571759</v>
      </c>
      <c r="U16">
        <v>0.36697571882479002</v>
      </c>
      <c r="V16">
        <v>2.1868015288186085</v>
      </c>
      <c r="W16">
        <v>2.02562126992335</v>
      </c>
      <c r="X16">
        <v>2.1386078416730685</v>
      </c>
      <c r="Y16">
        <v>2.372361382116767E-2</v>
      </c>
      <c r="Z16">
        <v>1.0858565004536942</v>
      </c>
      <c r="AA16">
        <v>2.3223572404395609</v>
      </c>
      <c r="AB16">
        <v>0.41687083950733955</v>
      </c>
      <c r="AC16">
        <v>2.8684622662720067</v>
      </c>
      <c r="AD16">
        <v>3.9570359766511243E-2</v>
      </c>
      <c r="AE16">
        <v>7.0337233609959887E-2</v>
      </c>
      <c r="AF16">
        <v>2.366110406654248</v>
      </c>
      <c r="AG16">
        <v>1.8981692395848373</v>
      </c>
      <c r="AH16">
        <v>1.8079262455516085</v>
      </c>
      <c r="AI16">
        <v>0.30303387814282579</v>
      </c>
      <c r="AJ16">
        <v>3.4742529112386764</v>
      </c>
      <c r="AK16">
        <v>0.14948407726171084</v>
      </c>
      <c r="AL16">
        <v>0.11081323648575506</v>
      </c>
      <c r="AM16">
        <v>3.6424950842397677E-2</v>
      </c>
      <c r="AN16">
        <v>1.6580843004194528</v>
      </c>
      <c r="AO16">
        <v>0.30230001323048622</v>
      </c>
      <c r="AP16">
        <v>0.48102314331996127</v>
      </c>
      <c r="AQ16">
        <v>0.29730696606130219</v>
      </c>
      <c r="AR16">
        <v>4.3942955102960379</v>
      </c>
      <c r="AS16">
        <v>0.1671796208950872</v>
      </c>
      <c r="AT16">
        <v>0.36473399714436255</v>
      </c>
      <c r="AU16">
        <v>0.99533980908162722</v>
      </c>
      <c r="AV16">
        <v>0.34813113453189654</v>
      </c>
      <c r="AW16">
        <v>0.60599213544784125</v>
      </c>
      <c r="AX16">
        <v>0.14670280578147912</v>
      </c>
      <c r="AY16">
        <v>0.12013465108370522</v>
      </c>
      <c r="AZ16">
        <v>0.1855597356132245</v>
      </c>
      <c r="BA16">
        <v>2.3371862005044854</v>
      </c>
      <c r="BB16">
        <v>1.2299540786128742</v>
      </c>
      <c r="BC16">
        <v>3.4183406676798887E-2</v>
      </c>
      <c r="BD16">
        <v>3.4395099245560763</v>
      </c>
      <c r="BE16">
        <v>0.77552848212796377</v>
      </c>
      <c r="BF16">
        <v>4.8135862907620917E-2</v>
      </c>
      <c r="BG16">
        <v>0.36609806858440391</v>
      </c>
      <c r="BH16">
        <v>0.18003482385821096</v>
      </c>
      <c r="BI16">
        <v>9.367371683986235E-2</v>
      </c>
      <c r="BJ16">
        <v>0.40508811891344232</v>
      </c>
      <c r="BK16">
        <v>1.0371170253317712</v>
      </c>
      <c r="BL16">
        <v>2.7037227588738459</v>
      </c>
      <c r="BM16">
        <v>0.15041038817636015</v>
      </c>
      <c r="BN16">
        <v>0.15973563220067108</v>
      </c>
      <c r="BO16">
        <v>0.8229345435172325</v>
      </c>
      <c r="BP16">
        <v>7.8456118259967636E-2</v>
      </c>
      <c r="BQ16">
        <v>2.1452674839497226</v>
      </c>
      <c r="BR16">
        <v>0.48715676614328152</v>
      </c>
      <c r="BS16">
        <v>0.92218692398978497</v>
      </c>
      <c r="BT16">
        <v>0.2738522970138727</v>
      </c>
      <c r="BU16">
        <v>1.0772570210533436</v>
      </c>
      <c r="BV16">
        <v>1.3233295640564842</v>
      </c>
      <c r="BW16">
        <v>7.8931799062483154E-2</v>
      </c>
      <c r="BX16">
        <v>2.640310848332494</v>
      </c>
      <c r="BY16">
        <v>3.4094414989644442</v>
      </c>
      <c r="CA16">
        <v>0.18101267890547287</v>
      </c>
      <c r="CB16">
        <v>0.57984827014646412</v>
      </c>
      <c r="CC16">
        <v>0.19961822138412949</v>
      </c>
      <c r="CD16">
        <v>0.38920336411016143</v>
      </c>
      <c r="CE16">
        <v>5.7318887530970759E-2</v>
      </c>
      <c r="CF16">
        <v>2.9818807647854735</v>
      </c>
      <c r="CG16">
        <v>2.5038841005030283</v>
      </c>
      <c r="CH16">
        <v>3.2865120137089088</v>
      </c>
      <c r="CI16">
        <v>0.43130845671848711</v>
      </c>
      <c r="CJ16">
        <v>3.9071662485122699E-2</v>
      </c>
      <c r="CK16">
        <v>3.0828016603142695E-2</v>
      </c>
      <c r="CL16">
        <v>1</v>
      </c>
    </row>
    <row r="17" spans="1:90" x14ac:dyDescent="0.45">
      <c r="A17">
        <v>0.65621655510552224</v>
      </c>
      <c r="B17">
        <v>1.7861492381277739</v>
      </c>
      <c r="C17">
        <v>2.2411454701668982</v>
      </c>
      <c r="D17">
        <v>1.177617159167121</v>
      </c>
      <c r="E17">
        <v>3.6843229316049893E-2</v>
      </c>
      <c r="F17">
        <v>2.115939292832465</v>
      </c>
      <c r="G17">
        <v>0.28626369562751569</v>
      </c>
      <c r="H17">
        <v>0.28798894638922212</v>
      </c>
      <c r="I17">
        <v>0.16151314453902824</v>
      </c>
      <c r="J17">
        <v>2.1681046786862801</v>
      </c>
      <c r="K17">
        <v>0.42056737584461323</v>
      </c>
      <c r="L17">
        <v>9.6373775647994375E-2</v>
      </c>
      <c r="M17">
        <v>0.21925361546438543</v>
      </c>
      <c r="N17">
        <v>6.0109338797360794E-2</v>
      </c>
      <c r="O17">
        <v>0.48002774216427735</v>
      </c>
      <c r="P17">
        <v>1.3784634218252403</v>
      </c>
      <c r="Q17">
        <v>0.60350676939840875</v>
      </c>
      <c r="R17">
        <v>2.8141961680302274</v>
      </c>
      <c r="S17">
        <v>0.17421836971515356</v>
      </c>
      <c r="T17">
        <v>0.12543937736744284</v>
      </c>
      <c r="U17">
        <v>0.41171604934690381</v>
      </c>
      <c r="V17">
        <v>2.2799023298394325</v>
      </c>
      <c r="W17">
        <v>2.0615574254770941</v>
      </c>
      <c r="X17">
        <v>2.1677131991429137</v>
      </c>
      <c r="Y17">
        <v>2.5043599263733129E-2</v>
      </c>
      <c r="Z17">
        <v>1.1474147055698531</v>
      </c>
      <c r="AA17">
        <v>2.3089095826952342</v>
      </c>
      <c r="AB17">
        <v>0.48235071995234335</v>
      </c>
      <c r="AC17">
        <v>2.6160028204433696</v>
      </c>
      <c r="AD17">
        <v>4.0907880288735224E-2</v>
      </c>
      <c r="AE17">
        <v>6.8450551396475809E-2</v>
      </c>
      <c r="AF17">
        <v>2.5828410025264166</v>
      </c>
      <c r="AG17">
        <v>1.8582944744127745</v>
      </c>
      <c r="AH17">
        <v>1.8669529886793896</v>
      </c>
      <c r="AI17">
        <v>0.31067065701960289</v>
      </c>
      <c r="AJ17">
        <v>3.097414141384419</v>
      </c>
      <c r="AK17">
        <v>0.1581594544409145</v>
      </c>
      <c r="AL17">
        <v>0.13644017227114394</v>
      </c>
      <c r="AM17">
        <v>3.6768027597743648E-2</v>
      </c>
      <c r="AN17">
        <v>1.5137245803898867</v>
      </c>
      <c r="AO17">
        <v>0.32696049425046136</v>
      </c>
      <c r="AP17">
        <v>0.48073250537468037</v>
      </c>
      <c r="AQ17">
        <v>0.32305672325197082</v>
      </c>
      <c r="AR17">
        <v>4.4090754128810028</v>
      </c>
      <c r="AS17">
        <v>0.16618150409499072</v>
      </c>
      <c r="AT17">
        <v>0.35828652944037043</v>
      </c>
      <c r="AU17">
        <v>1.0086440718034673</v>
      </c>
      <c r="AV17">
        <v>0.34703648972670004</v>
      </c>
      <c r="AW17">
        <v>0.64346725466969057</v>
      </c>
      <c r="AX17">
        <v>0.17475302785777908</v>
      </c>
      <c r="AY17">
        <v>0.1223332148763059</v>
      </c>
      <c r="AZ17">
        <v>0.16786297578618639</v>
      </c>
      <c r="BA17">
        <v>2.4328104249689066</v>
      </c>
      <c r="BB17">
        <v>1.2704711184285684</v>
      </c>
      <c r="BC17">
        <v>3.2194477077849053E-2</v>
      </c>
      <c r="BD17">
        <v>3.527814231345404</v>
      </c>
      <c r="BE17">
        <v>0.77572570045849043</v>
      </c>
      <c r="BF17">
        <v>4.6732077115395211E-2</v>
      </c>
      <c r="BG17">
        <v>0.37029841067806341</v>
      </c>
      <c r="BH17">
        <v>0.18131086934806243</v>
      </c>
      <c r="BI17">
        <v>8.7604269983883556E-2</v>
      </c>
      <c r="BJ17">
        <v>0.45584774511975129</v>
      </c>
      <c r="BK17">
        <v>1.0733771607487421</v>
      </c>
      <c r="BL17">
        <v>2.601791750645484</v>
      </c>
      <c r="BM17">
        <v>0.16836038585158716</v>
      </c>
      <c r="BN17">
        <v>0.19221186120773642</v>
      </c>
      <c r="BO17">
        <v>0.79099782068601943</v>
      </c>
      <c r="BP17">
        <v>0.14961340974335272</v>
      </c>
      <c r="BQ17">
        <v>1.9745975233691777</v>
      </c>
      <c r="BR17">
        <v>0.52236756819968555</v>
      </c>
      <c r="BS17">
        <v>0.95899882193837183</v>
      </c>
      <c r="BT17">
        <v>0.2454129385670655</v>
      </c>
      <c r="BU17">
        <v>1.0297948199065385</v>
      </c>
      <c r="BV17">
        <v>1.4023198505660446</v>
      </c>
      <c r="BW17">
        <v>7.6660913430444691E-2</v>
      </c>
      <c r="BX17">
        <v>2.4680544318325648</v>
      </c>
      <c r="BY17">
        <v>3.5268126260020694</v>
      </c>
      <c r="CA17">
        <v>0.17324867308824971</v>
      </c>
      <c r="CB17">
        <v>0.63471329412631405</v>
      </c>
      <c r="CC17">
        <v>0.20635719619600443</v>
      </c>
      <c r="CD17">
        <v>0.28548942714253261</v>
      </c>
      <c r="CE17">
        <v>7.1448198546929756E-2</v>
      </c>
      <c r="CF17">
        <v>2.842554412232714</v>
      </c>
      <c r="CG17">
        <v>2.4968793573716086</v>
      </c>
      <c r="CH17">
        <v>3.4110454260474978</v>
      </c>
      <c r="CI17">
        <v>0.45082480892695137</v>
      </c>
      <c r="CJ17">
        <v>4.1078862791301393E-2</v>
      </c>
      <c r="CK17">
        <v>3.4617205945703368E-2</v>
      </c>
      <c r="CL17">
        <v>1</v>
      </c>
    </row>
    <row r="18" spans="1:90" x14ac:dyDescent="0.45">
      <c r="A18">
        <v>0.22235197058238002</v>
      </c>
      <c r="B18">
        <v>1.7312513762074069</v>
      </c>
      <c r="C18">
        <v>2.271749313522351</v>
      </c>
      <c r="D18">
        <v>1.1295508790848257</v>
      </c>
      <c r="E18">
        <v>3.4536853942308959E-2</v>
      </c>
      <c r="F18">
        <v>2.1597587472719142</v>
      </c>
      <c r="G18">
        <v>0.26342453797722698</v>
      </c>
      <c r="H18">
        <v>0.24308168819324247</v>
      </c>
      <c r="I18">
        <v>0.1799661582588275</v>
      </c>
      <c r="J18">
        <v>2.0835038562954975</v>
      </c>
      <c r="K18">
        <v>0.38480367952783273</v>
      </c>
      <c r="L18">
        <v>9.9012758266177725E-2</v>
      </c>
      <c r="M18">
        <v>0.20308687726246202</v>
      </c>
      <c r="N18">
        <v>6.1291887220383354E-2</v>
      </c>
      <c r="O18">
        <v>0.52189022010831398</v>
      </c>
      <c r="P18">
        <v>1.411453522407798</v>
      </c>
      <c r="Q18">
        <v>0.69070488661580531</v>
      </c>
      <c r="R18">
        <v>2.864642105596984</v>
      </c>
      <c r="S18">
        <v>0.18827954681398396</v>
      </c>
      <c r="T18">
        <v>0.10433373569976044</v>
      </c>
      <c r="U18">
        <v>0.45763210142562677</v>
      </c>
      <c r="V18">
        <v>2.3133585684561142</v>
      </c>
      <c r="W18">
        <v>2.0927661005078906</v>
      </c>
      <c r="X18">
        <v>2.1729345643089637</v>
      </c>
      <c r="Y18">
        <v>2.6680623488933946E-2</v>
      </c>
      <c r="Z18">
        <v>1.2164486269257035</v>
      </c>
      <c r="AA18">
        <v>2.1264437712074109</v>
      </c>
      <c r="AB18">
        <v>0.57335131700774022</v>
      </c>
      <c r="AC18">
        <v>2.7583891706623369</v>
      </c>
      <c r="AD18">
        <v>4.0191122085926546E-2</v>
      </c>
      <c r="AE18">
        <v>7.7550600643429918E-2</v>
      </c>
      <c r="AF18">
        <v>2.8051854228951263</v>
      </c>
      <c r="AG18">
        <v>1.5889480949224395</v>
      </c>
      <c r="AH18">
        <v>1.9135585545286915</v>
      </c>
      <c r="AI18">
        <v>0.31005356452696209</v>
      </c>
      <c r="AJ18">
        <v>2.7836614988779194</v>
      </c>
      <c r="AK18">
        <v>0.15623718932292016</v>
      </c>
      <c r="AL18">
        <v>0.14293868995434916</v>
      </c>
      <c r="AM18">
        <v>3.4126130745054051E-2</v>
      </c>
      <c r="AN18">
        <v>1.5336240028873243</v>
      </c>
      <c r="AO18">
        <v>0.35624938861220351</v>
      </c>
      <c r="AP18">
        <v>0.46868829989715544</v>
      </c>
      <c r="AQ18">
        <v>0.35751139119820491</v>
      </c>
      <c r="AR18">
        <v>4.5631449824881543</v>
      </c>
      <c r="AS18">
        <v>0.16907516687176227</v>
      </c>
      <c r="AT18">
        <v>0.35926804354993591</v>
      </c>
      <c r="AU18">
        <v>1.0210647318024033</v>
      </c>
      <c r="AV18">
        <v>0.3411767695557591</v>
      </c>
      <c r="AW18">
        <v>0.61261458025134896</v>
      </c>
      <c r="AX18">
        <v>0.18157901016717101</v>
      </c>
      <c r="AY18">
        <v>0.12187985680889749</v>
      </c>
      <c r="AZ18">
        <v>0.14768165213733317</v>
      </c>
      <c r="BA18">
        <v>2.4843383896861919</v>
      </c>
      <c r="BB18">
        <v>1.4547326824802271</v>
      </c>
      <c r="BC18">
        <v>3.9609757690852836E-2</v>
      </c>
      <c r="BD18">
        <v>3.7122972256670907</v>
      </c>
      <c r="BE18">
        <v>0.74391395242652059</v>
      </c>
      <c r="BF18">
        <v>4.3092878081875431E-2</v>
      </c>
      <c r="BG18">
        <v>0.35571415138122653</v>
      </c>
      <c r="BH18">
        <v>0.17752280737715653</v>
      </c>
      <c r="BI18">
        <v>8.6215768306879478E-2</v>
      </c>
      <c r="BJ18">
        <v>0.44802703815258776</v>
      </c>
      <c r="BK18">
        <v>1.110580771563797</v>
      </c>
      <c r="BL18">
        <v>2.5854911924678459</v>
      </c>
      <c r="BM18">
        <v>0.18318512974980061</v>
      </c>
      <c r="BN18">
        <v>0.20475358929271295</v>
      </c>
      <c r="BO18">
        <v>0.7461734928222109</v>
      </c>
      <c r="BP18">
        <v>0.1853434626323576</v>
      </c>
      <c r="BQ18">
        <v>1.8980688292520518</v>
      </c>
      <c r="BR18">
        <v>0.56250765327187324</v>
      </c>
      <c r="BS18">
        <v>1.0184923080692094</v>
      </c>
      <c r="BT18">
        <v>0.21711084804254424</v>
      </c>
      <c r="BU18">
        <v>1.1019801760808106</v>
      </c>
      <c r="BV18">
        <v>1.4672523501786914</v>
      </c>
      <c r="BW18">
        <v>7.5273931639634251E-2</v>
      </c>
      <c r="BX18">
        <v>2.549373518107295</v>
      </c>
      <c r="BY18">
        <v>3.5636344299248401</v>
      </c>
      <c r="CA18">
        <v>0.18070064715433154</v>
      </c>
      <c r="CB18">
        <v>0.6077475655394966</v>
      </c>
      <c r="CC18">
        <v>0.20225353042333541</v>
      </c>
      <c r="CD18">
        <v>0.31552865047546452</v>
      </c>
      <c r="CE18">
        <v>7.5819451039747882E-2</v>
      </c>
      <c r="CF18">
        <v>2.6993489825710433</v>
      </c>
      <c r="CG18">
        <v>2.5521116563639188</v>
      </c>
      <c r="CH18">
        <v>3.2902900906418435</v>
      </c>
      <c r="CI18">
        <v>0.31518127199912654</v>
      </c>
      <c r="CJ18">
        <v>4.113124719428194E-2</v>
      </c>
      <c r="CK18">
        <v>3.2512382674458669E-2</v>
      </c>
      <c r="CL18">
        <v>1</v>
      </c>
    </row>
    <row r="19" spans="1:90" x14ac:dyDescent="0.45">
      <c r="A19">
        <v>0.24423156161307788</v>
      </c>
      <c r="B19">
        <v>1.7207915223770558</v>
      </c>
      <c r="C19">
        <v>2.3542102274926942</v>
      </c>
      <c r="D19">
        <v>1.0429440503667424</v>
      </c>
      <c r="E19">
        <v>3.173412271682495E-2</v>
      </c>
      <c r="F19">
        <v>2.2545523596171151</v>
      </c>
      <c r="G19">
        <v>0.30529089290275835</v>
      </c>
      <c r="H19">
        <v>0.22436931000579571</v>
      </c>
      <c r="I19">
        <v>0.19876725995408245</v>
      </c>
      <c r="J19">
        <v>2.0659534742476642</v>
      </c>
      <c r="K19">
        <v>0.35109853729360679</v>
      </c>
      <c r="L19">
        <v>9.4500293275696395E-2</v>
      </c>
      <c r="M19">
        <v>0.16472522053878205</v>
      </c>
      <c r="N19">
        <v>6.3491114720607755E-2</v>
      </c>
      <c r="O19">
        <v>0.57243016613888875</v>
      </c>
      <c r="P19">
        <v>1.4881802871760301</v>
      </c>
      <c r="Q19">
        <v>0.71434286151136939</v>
      </c>
      <c r="R19">
        <v>2.9669706159006077</v>
      </c>
      <c r="S19">
        <v>0.17896736946623906</v>
      </c>
      <c r="T19">
        <v>8.2197331358633288E-2</v>
      </c>
      <c r="U19">
        <v>0.52610969795053186</v>
      </c>
      <c r="V19">
        <v>2.4065136809005869</v>
      </c>
      <c r="W19">
        <v>2.1773489880195473</v>
      </c>
      <c r="X19">
        <v>2.2263920655840668</v>
      </c>
      <c r="Y19">
        <v>2.7373926189967507E-2</v>
      </c>
      <c r="Z19">
        <v>1.3550197233773931</v>
      </c>
      <c r="AA19">
        <v>1.7583112646322008</v>
      </c>
      <c r="AB19">
        <v>0.61572399775116837</v>
      </c>
      <c r="AC19">
        <v>2.8632276475120735</v>
      </c>
      <c r="AD19">
        <v>3.9683171162082517E-2</v>
      </c>
      <c r="AE19">
        <v>7.8063870948634012E-2</v>
      </c>
      <c r="AF19">
        <v>3.01451873112374</v>
      </c>
      <c r="AG19">
        <v>1.3894438618875189</v>
      </c>
      <c r="AH19">
        <v>2.0083925661869104</v>
      </c>
      <c r="AI19">
        <v>0.25411577474650099</v>
      </c>
      <c r="AJ19">
        <v>2.5526102599037856</v>
      </c>
      <c r="AK19">
        <v>0.13854208181080443</v>
      </c>
      <c r="AL19">
        <v>0.15166210005517985</v>
      </c>
      <c r="AM19">
        <v>3.2023688958618096E-2</v>
      </c>
      <c r="AN19">
        <v>1.6185785538968323</v>
      </c>
      <c r="AO19">
        <v>0.37655900237038842</v>
      </c>
      <c r="AP19">
        <v>0.39788160758294672</v>
      </c>
      <c r="AQ19">
        <v>0.40373847983286049</v>
      </c>
      <c r="AR19">
        <v>4.79935536213452</v>
      </c>
      <c r="AS19">
        <v>0.17664499027057323</v>
      </c>
      <c r="AT19">
        <v>0.32733558150954578</v>
      </c>
      <c r="AU19">
        <v>1.0039306035141999</v>
      </c>
      <c r="AV19">
        <v>0.33904481977745482</v>
      </c>
      <c r="AW19">
        <v>0.49514560812147118</v>
      </c>
      <c r="AX19">
        <v>0.20453413240766155</v>
      </c>
      <c r="AY19">
        <v>0.12627783227476397</v>
      </c>
      <c r="AZ19">
        <v>0.18204000363406089</v>
      </c>
      <c r="BA19">
        <v>2.5846402277496163</v>
      </c>
      <c r="BB19">
        <v>1.6070020715606508</v>
      </c>
      <c r="BC19">
        <v>3.7594311329993628E-2</v>
      </c>
      <c r="BD19">
        <v>3.6748473547946232</v>
      </c>
      <c r="BE19">
        <v>0.66511809299430602</v>
      </c>
      <c r="BF19">
        <v>4.1330169588383564E-2</v>
      </c>
      <c r="BG19">
        <v>0.31292266851627792</v>
      </c>
      <c r="BH19">
        <v>0.15988475526969001</v>
      </c>
      <c r="BI19">
        <v>7.4107087038463623E-2</v>
      </c>
      <c r="BJ19">
        <v>0.417524275128904</v>
      </c>
      <c r="BK19">
        <v>1.156664816428332</v>
      </c>
      <c r="BL19">
        <v>2.506307018679311</v>
      </c>
      <c r="BM19">
        <v>0.20349635463422888</v>
      </c>
      <c r="BN19">
        <v>0.21817597005718192</v>
      </c>
      <c r="BO19">
        <v>0.70161221290170595</v>
      </c>
      <c r="BP19">
        <v>0.20771556827395962</v>
      </c>
      <c r="BQ19">
        <v>1.7287292864949411</v>
      </c>
      <c r="BR19">
        <v>0.63777236998160158</v>
      </c>
      <c r="BS19">
        <v>1.0912324104701496</v>
      </c>
      <c r="BT19">
        <v>0.27687738979314347</v>
      </c>
      <c r="BU19">
        <v>1.0420197534269713</v>
      </c>
      <c r="BV19">
        <v>1.5763487431075172</v>
      </c>
      <c r="BW19">
        <v>7.2559872468325654E-2</v>
      </c>
      <c r="BX19">
        <v>2.710499139015496</v>
      </c>
      <c r="BY19">
        <v>3.5171011066930813</v>
      </c>
      <c r="CA19">
        <v>0.17298790228236513</v>
      </c>
      <c r="CB19">
        <v>0.64566341872616106</v>
      </c>
      <c r="CC19">
        <v>0.202544008989617</v>
      </c>
      <c r="CD19">
        <v>0.34602274021069995</v>
      </c>
      <c r="CE19">
        <v>7.6891496268931422E-2</v>
      </c>
      <c r="CF19">
        <v>2.4369001892029698</v>
      </c>
      <c r="CG19">
        <v>2.4939068848424375</v>
      </c>
      <c r="CH19">
        <v>2.9096554284048866</v>
      </c>
      <c r="CI19">
        <v>0.23705130903229862</v>
      </c>
      <c r="CJ19">
        <v>3.8929791652767963E-2</v>
      </c>
      <c r="CK19">
        <v>3.1471549287131757E-2</v>
      </c>
      <c r="CL19">
        <v>1</v>
      </c>
    </row>
    <row r="20" spans="1:90" x14ac:dyDescent="0.45">
      <c r="A20">
        <v>0.27095560576024147</v>
      </c>
      <c r="B20">
        <v>1.9420246346629444</v>
      </c>
      <c r="C20">
        <v>2.3384944776184389</v>
      </c>
      <c r="D20">
        <v>1.0099062754179673</v>
      </c>
      <c r="E20">
        <v>2.936440250407546E-2</v>
      </c>
      <c r="F20">
        <v>2.2681556149008331</v>
      </c>
      <c r="G20">
        <v>0.31206248096760186</v>
      </c>
      <c r="H20">
        <v>0.23089919050940894</v>
      </c>
      <c r="I20">
        <v>0.21550569958318305</v>
      </c>
      <c r="J20">
        <v>2.0380980942527613</v>
      </c>
      <c r="K20">
        <v>0.39582068052388053</v>
      </c>
      <c r="L20">
        <v>9.6148424940337623E-2</v>
      </c>
      <c r="M20">
        <v>0.17463788392018775</v>
      </c>
      <c r="N20">
        <v>5.8619887366479335E-2</v>
      </c>
      <c r="O20">
        <v>0.59688487510273192</v>
      </c>
      <c r="P20">
        <v>1.525233276026726</v>
      </c>
      <c r="Q20">
        <v>0.743585803746867</v>
      </c>
      <c r="R20">
        <v>2.9642148906004384</v>
      </c>
      <c r="S20">
        <v>0.17261816077020828</v>
      </c>
      <c r="T20">
        <v>6.6658642753421288E-2</v>
      </c>
      <c r="U20">
        <v>0.56404591336136523</v>
      </c>
      <c r="V20">
        <v>2.3985739441941312</v>
      </c>
      <c r="W20">
        <v>2.1588594330737392</v>
      </c>
      <c r="X20">
        <v>2.1774172561569469</v>
      </c>
      <c r="Y20">
        <v>2.6970406582418855E-2</v>
      </c>
      <c r="Z20">
        <v>1.3992131011585469</v>
      </c>
      <c r="AA20">
        <v>1.5886840929121095</v>
      </c>
      <c r="AB20">
        <v>0.65384628658112509</v>
      </c>
      <c r="AC20">
        <v>2.9900683506756596</v>
      </c>
      <c r="AD20">
        <v>3.9597025324291581E-2</v>
      </c>
      <c r="AE20">
        <v>7.3199057508168464E-2</v>
      </c>
      <c r="AF20">
        <v>3.035558755102433</v>
      </c>
      <c r="AG20">
        <v>1.2674861710336787</v>
      </c>
      <c r="AH20">
        <v>1.9867751134024865</v>
      </c>
      <c r="AI20">
        <v>0.23707633766921204</v>
      </c>
      <c r="AJ20">
        <v>2.4019268521532187</v>
      </c>
      <c r="AK20">
        <v>0.13137799141695558</v>
      </c>
      <c r="AL20">
        <v>0.18318026719263406</v>
      </c>
      <c r="AM20">
        <v>2.9244999202711612E-2</v>
      </c>
      <c r="AN20">
        <v>1.7156981612199151</v>
      </c>
      <c r="AO20">
        <v>0.40475847808190329</v>
      </c>
      <c r="AP20">
        <v>0.34568930475022608</v>
      </c>
      <c r="AQ20">
        <v>0.42743938057816161</v>
      </c>
      <c r="AR20">
        <v>4.8254524306400439</v>
      </c>
      <c r="AS20">
        <v>0.17605985875711752</v>
      </c>
      <c r="AT20">
        <v>0.31581582812418385</v>
      </c>
      <c r="AU20">
        <v>0.96290992609854476</v>
      </c>
      <c r="AV20">
        <v>0.33330345505051157</v>
      </c>
      <c r="AW20">
        <v>0.45880076714610568</v>
      </c>
      <c r="AX20">
        <v>0.21542232065218003</v>
      </c>
      <c r="AY20">
        <v>0.12419907713835306</v>
      </c>
      <c r="AZ20">
        <v>0.20956278676052859</v>
      </c>
      <c r="BA20">
        <v>2.5463354037545951</v>
      </c>
      <c r="BB20">
        <v>1.6200586279563405</v>
      </c>
      <c r="BC20">
        <v>4.1349408488893749E-2</v>
      </c>
      <c r="BD20">
        <v>3.6689907964774133</v>
      </c>
      <c r="BE20">
        <v>0.64554618477147341</v>
      </c>
      <c r="BF20">
        <v>4.1412485141196873E-2</v>
      </c>
      <c r="BG20">
        <v>0.29264432111814198</v>
      </c>
      <c r="BH20">
        <v>0.15602180717480818</v>
      </c>
      <c r="BI20">
        <v>6.8767741243404526E-2</v>
      </c>
      <c r="BJ20">
        <v>0.42579588300971716</v>
      </c>
      <c r="BK20">
        <v>1.1500570975236186</v>
      </c>
      <c r="BL20">
        <v>2.6651108795398089</v>
      </c>
      <c r="BM20">
        <v>0.22643019659185912</v>
      </c>
      <c r="BN20">
        <v>0.26144686151930546</v>
      </c>
      <c r="BO20">
        <v>0.7098834636109056</v>
      </c>
      <c r="BP20">
        <v>0.21230138160306017</v>
      </c>
      <c r="BQ20">
        <v>1.7465558150939171</v>
      </c>
      <c r="BR20">
        <v>0.67903695120215901</v>
      </c>
      <c r="BS20">
        <v>1.1000485097069335</v>
      </c>
      <c r="BT20">
        <v>0.30995510238030949</v>
      </c>
      <c r="BU20">
        <v>1.0138059173582716</v>
      </c>
      <c r="BV20">
        <v>1.5880815495333969</v>
      </c>
      <c r="BW20">
        <v>6.8485347032865324E-2</v>
      </c>
      <c r="BX20">
        <v>2.7048703866565775</v>
      </c>
      <c r="BY20">
        <v>3.3940380995868793</v>
      </c>
      <c r="CA20">
        <v>0.16951328092609705</v>
      </c>
      <c r="CB20">
        <v>0.65582149570857728</v>
      </c>
      <c r="CC20">
        <v>0.1983830063631879</v>
      </c>
      <c r="CD20">
        <v>0.38497963224301207</v>
      </c>
      <c r="CE20">
        <v>8.7142262258530598E-2</v>
      </c>
      <c r="CF20">
        <v>2.3045749843052827</v>
      </c>
      <c r="CG20">
        <v>2.5380580405009776</v>
      </c>
      <c r="CH20">
        <v>2.6717042742963373</v>
      </c>
      <c r="CI20">
        <v>0.27221734874475001</v>
      </c>
      <c r="CJ20">
        <v>3.8678411802957217E-2</v>
      </c>
      <c r="CK20">
        <v>3.3794913146061686E-2</v>
      </c>
      <c r="CL20">
        <v>1</v>
      </c>
    </row>
    <row r="21" spans="1:90" x14ac:dyDescent="0.45">
      <c r="A21">
        <v>0.29692444794036832</v>
      </c>
      <c r="B21">
        <v>1.9894869789509002</v>
      </c>
      <c r="C21">
        <v>2.236607679963746</v>
      </c>
      <c r="D21">
        <v>1.0503528054009357</v>
      </c>
      <c r="E21">
        <v>2.8316105271500528E-2</v>
      </c>
      <c r="F21">
        <v>2.1620526374723514</v>
      </c>
      <c r="G21">
        <v>0.31297112826345808</v>
      </c>
      <c r="H21">
        <v>0.27898686008481038</v>
      </c>
      <c r="I21">
        <v>0.22772468049539385</v>
      </c>
      <c r="J21">
        <v>2.1165687287090935</v>
      </c>
      <c r="K21">
        <v>0.44538543997978769</v>
      </c>
      <c r="L21">
        <v>0.10254964064852538</v>
      </c>
      <c r="M21">
        <v>0.19803363949754302</v>
      </c>
      <c r="N21">
        <v>5.4494181191479078E-2</v>
      </c>
      <c r="O21">
        <v>0.5979705452427112</v>
      </c>
      <c r="P21">
        <v>1.4811170538234593</v>
      </c>
      <c r="Q21">
        <v>0.77889502929269039</v>
      </c>
      <c r="R21">
        <v>2.8540853426241264</v>
      </c>
      <c r="S21">
        <v>0.1767400343914354</v>
      </c>
      <c r="T21">
        <v>6.8317885866740993E-2</v>
      </c>
      <c r="U21">
        <v>0.60464214857683052</v>
      </c>
      <c r="V21">
        <v>2.2791342411619868</v>
      </c>
      <c r="W21">
        <v>2.0399606989417944</v>
      </c>
      <c r="X21">
        <v>2.0292516744013733</v>
      </c>
      <c r="Y21">
        <v>2.9135896539036706E-2</v>
      </c>
      <c r="Z21">
        <v>1.3189511344411802</v>
      </c>
      <c r="AA21">
        <v>1.5586258836721059</v>
      </c>
      <c r="AB21">
        <v>0.65279982161498462</v>
      </c>
      <c r="AC21">
        <v>3.2897987605381855</v>
      </c>
      <c r="AD21">
        <v>4.1349767455610809E-2</v>
      </c>
      <c r="AE21">
        <v>7.3746142404776865E-2</v>
      </c>
      <c r="AF21">
        <v>2.9761451684266089</v>
      </c>
      <c r="AG21">
        <v>1.2054565837101143</v>
      </c>
      <c r="AH21">
        <v>1.8691556850435413</v>
      </c>
      <c r="AI21">
        <v>0.23875218057262723</v>
      </c>
      <c r="AJ21">
        <v>2.1766954245978196</v>
      </c>
      <c r="AK21">
        <v>0.12884861252245391</v>
      </c>
      <c r="AL21">
        <v>0.22056540195036869</v>
      </c>
      <c r="AM21">
        <v>3.0400795805741447E-2</v>
      </c>
      <c r="AN21">
        <v>2.075668186503917</v>
      </c>
      <c r="AO21">
        <v>0.44207733973084207</v>
      </c>
      <c r="AP21">
        <v>0.31228027091474259</v>
      </c>
      <c r="AQ21">
        <v>0.45988151729383597</v>
      </c>
      <c r="AR21">
        <v>4.6957887129178717</v>
      </c>
      <c r="AS21">
        <v>0.17766481042394291</v>
      </c>
      <c r="AT21">
        <v>0.3271579300755697</v>
      </c>
      <c r="AU21">
        <v>0.92613928657499511</v>
      </c>
      <c r="AV21">
        <v>0.29921483615253247</v>
      </c>
      <c r="AW21">
        <v>0.46711246444949772</v>
      </c>
      <c r="AX21">
        <v>0.21491212627102521</v>
      </c>
      <c r="AY21">
        <v>0.11777564306024743</v>
      </c>
      <c r="AZ21">
        <v>0.20897750549344773</v>
      </c>
      <c r="BA21">
        <v>2.4316639343273012</v>
      </c>
      <c r="BB21">
        <v>1.6230269394472712</v>
      </c>
      <c r="BC21">
        <v>4.7250134244454005E-2</v>
      </c>
      <c r="BD21">
        <v>3.9053970475845792</v>
      </c>
      <c r="BE21">
        <v>0.72387470088659633</v>
      </c>
      <c r="BF21">
        <v>4.1610725817360632E-2</v>
      </c>
      <c r="BG21">
        <v>0.28754716578822292</v>
      </c>
      <c r="BH21">
        <v>0.1611148820480999</v>
      </c>
      <c r="BI21">
        <v>6.9872544858894686E-2</v>
      </c>
      <c r="BJ21">
        <v>0.46912747545577427</v>
      </c>
      <c r="BK21">
        <v>1.098648432856957</v>
      </c>
      <c r="BL21">
        <v>3.0113340298660223</v>
      </c>
      <c r="BM21">
        <v>0.27349696209430735</v>
      </c>
      <c r="BN21">
        <v>0.31134640758145093</v>
      </c>
      <c r="BO21">
        <v>0.80358176598755982</v>
      </c>
      <c r="BP21">
        <v>0.20634475536354416</v>
      </c>
      <c r="BQ21">
        <v>1.7469554556810736</v>
      </c>
      <c r="BR21">
        <v>0.68249267325983043</v>
      </c>
      <c r="BS21">
        <v>1.062634913902176</v>
      </c>
      <c r="BT21">
        <v>0.31667797846873169</v>
      </c>
      <c r="BU21">
        <v>1.0901430930728215</v>
      </c>
      <c r="BV21">
        <v>1.5504944389517907</v>
      </c>
      <c r="BW21">
        <v>7.3680565873709331E-2</v>
      </c>
      <c r="BX21">
        <v>2.5198714659703527</v>
      </c>
      <c r="BY21">
        <v>3.2048657858709082</v>
      </c>
      <c r="CA21">
        <v>0.16923685083082349</v>
      </c>
      <c r="CB21">
        <v>0.72072511809697659</v>
      </c>
      <c r="CC21">
        <v>0.18683579577680956</v>
      </c>
      <c r="CD21">
        <v>0.43187819634560498</v>
      </c>
      <c r="CE21">
        <v>0.10695359392492666</v>
      </c>
      <c r="CF21">
        <v>2.3066593249411511</v>
      </c>
      <c r="CG21">
        <v>2.4285586690997789</v>
      </c>
      <c r="CH21">
        <v>2.5913740203089608</v>
      </c>
      <c r="CI21">
        <v>0.31773389739479752</v>
      </c>
      <c r="CJ21">
        <v>4.0910643666292539E-2</v>
      </c>
      <c r="CK21">
        <v>4.0432117003389723E-2</v>
      </c>
      <c r="CL21">
        <v>1</v>
      </c>
    </row>
    <row r="22" spans="1:90" x14ac:dyDescent="0.45">
      <c r="A22">
        <v>0.31697492426208901</v>
      </c>
      <c r="B22">
        <v>1.9474495089803892</v>
      </c>
      <c r="C22">
        <v>2.1799850477285445</v>
      </c>
      <c r="D22">
        <v>1.0410612678863416</v>
      </c>
      <c r="E22">
        <v>2.6638522481889748E-2</v>
      </c>
      <c r="F22">
        <v>2.0948672924200507</v>
      </c>
      <c r="G22">
        <v>0.28978880310905725</v>
      </c>
      <c r="H22">
        <v>0.31597122557930113</v>
      </c>
      <c r="I22">
        <v>0.24334226612324883</v>
      </c>
      <c r="J22">
        <v>2.1775967674855394</v>
      </c>
      <c r="K22">
        <v>0.51140131389791921</v>
      </c>
      <c r="L22">
        <v>0.11318765370966462</v>
      </c>
      <c r="M22">
        <v>0.19998856197805023</v>
      </c>
      <c r="N22">
        <v>5.1327756085704515E-2</v>
      </c>
      <c r="O22">
        <v>0.61270030953726817</v>
      </c>
      <c r="P22">
        <v>1.4649696242447419</v>
      </c>
      <c r="Q22">
        <v>0.81736059590900267</v>
      </c>
      <c r="R22">
        <v>2.8052258162329422</v>
      </c>
      <c r="S22">
        <v>0.18066992436128812</v>
      </c>
      <c r="T22">
        <v>7.4148744281094317E-2</v>
      </c>
      <c r="U22">
        <v>0.67912767976516908</v>
      </c>
      <c r="V22">
        <v>2.2171718259172448</v>
      </c>
      <c r="W22">
        <v>1.9704309753360258</v>
      </c>
      <c r="X22">
        <v>1.9652204799379951</v>
      </c>
      <c r="Y22">
        <v>4.9763428639943187E-2</v>
      </c>
      <c r="Z22">
        <v>1.3372452257800813</v>
      </c>
      <c r="AA22">
        <v>1.5218118902389972</v>
      </c>
      <c r="AB22">
        <v>0.61460619346067424</v>
      </c>
      <c r="AC22">
        <v>3.0250278290885197</v>
      </c>
      <c r="AD22">
        <v>4.2704979945606202E-2</v>
      </c>
      <c r="AE22">
        <v>8.5526052165044289E-2</v>
      </c>
      <c r="AF22">
        <v>2.9291904268706142</v>
      </c>
      <c r="AG22">
        <v>1.1810892282313885</v>
      </c>
      <c r="AH22">
        <v>1.801462813581336</v>
      </c>
      <c r="AI22">
        <v>0.23255981726184721</v>
      </c>
      <c r="AJ22">
        <v>1.9105532468199584</v>
      </c>
      <c r="AK22">
        <v>0.13680784553830516</v>
      </c>
      <c r="AL22">
        <v>0.28531467483387024</v>
      </c>
      <c r="AM22">
        <v>3.7581664814640862E-2</v>
      </c>
      <c r="AN22">
        <v>2.3032734979410008</v>
      </c>
      <c r="AO22">
        <v>0.52128430651330004</v>
      </c>
      <c r="AP22">
        <v>0.28965460129360854</v>
      </c>
      <c r="AQ22">
        <v>0.49824307505429172</v>
      </c>
      <c r="AR22">
        <v>4.8386451134576767</v>
      </c>
      <c r="AS22">
        <v>0.17931261375861371</v>
      </c>
      <c r="AT22">
        <v>0.33553490975576084</v>
      </c>
      <c r="AU22">
        <v>0.89890858392269113</v>
      </c>
      <c r="AV22">
        <v>0.30711904049854827</v>
      </c>
      <c r="AW22">
        <v>0.47275452207377788</v>
      </c>
      <c r="AX22">
        <v>0.23635757899128143</v>
      </c>
      <c r="AY22">
        <v>0.11816159046352766</v>
      </c>
      <c r="AZ22">
        <v>0.20926962204653429</v>
      </c>
      <c r="BA22">
        <v>2.3968986129907299</v>
      </c>
      <c r="BB22">
        <v>1.4380573088097843</v>
      </c>
      <c r="BC22">
        <v>5.4983192781231344E-2</v>
      </c>
      <c r="BD22">
        <v>3.9961652474988898</v>
      </c>
      <c r="BE22">
        <v>0.77686279363505328</v>
      </c>
      <c r="BF22">
        <v>4.7112523324009378E-2</v>
      </c>
      <c r="BG22">
        <v>0.28838495161387356</v>
      </c>
      <c r="BH22">
        <v>0.17100292926105651</v>
      </c>
      <c r="BI22">
        <v>7.5042500499849146E-2</v>
      </c>
      <c r="BJ22">
        <v>0.48746622593837663</v>
      </c>
      <c r="BK22">
        <v>1.0687457578446786</v>
      </c>
      <c r="BL22">
        <v>3.248953005322655</v>
      </c>
      <c r="BM22">
        <v>0.31427816273782055</v>
      </c>
      <c r="BN22">
        <v>0.37312761735461086</v>
      </c>
      <c r="BO22">
        <v>0.82682487348544154</v>
      </c>
      <c r="BP22">
        <v>0.2226710625023926</v>
      </c>
      <c r="BQ22">
        <v>1.8105810670852165</v>
      </c>
      <c r="BR22">
        <v>0.70843902478138687</v>
      </c>
      <c r="BS22">
        <v>1.063606331833385</v>
      </c>
      <c r="BT22">
        <v>0.30365391234745048</v>
      </c>
      <c r="BU22">
        <v>1.1262734928953371</v>
      </c>
      <c r="BV22">
        <v>1.535744171563449</v>
      </c>
      <c r="BW22">
        <v>7.8115254121491146E-2</v>
      </c>
      <c r="BX22">
        <v>2.4940870217645688</v>
      </c>
      <c r="BY22">
        <v>3.0921774141621809</v>
      </c>
      <c r="CA22">
        <v>0.18164941263937509</v>
      </c>
      <c r="CB22">
        <v>0.76003547341639488</v>
      </c>
      <c r="CC22">
        <v>0.18179821379201958</v>
      </c>
      <c r="CD22">
        <v>0.43322938829976226</v>
      </c>
      <c r="CE22">
        <v>0.1241756921419874</v>
      </c>
      <c r="CF22">
        <v>2.2846534652037769</v>
      </c>
      <c r="CG22">
        <v>2.3733229596010301</v>
      </c>
      <c r="CH22">
        <v>2.503824490224551</v>
      </c>
      <c r="CI22">
        <v>0.36318518825443524</v>
      </c>
      <c r="CJ22">
        <v>4.2955464694689242E-2</v>
      </c>
      <c r="CK22">
        <v>5.5544535285051683E-2</v>
      </c>
      <c r="CL22">
        <v>1</v>
      </c>
    </row>
    <row r="23" spans="1:90" x14ac:dyDescent="0.45">
      <c r="A23">
        <v>0.33897676653489245</v>
      </c>
      <c r="B23">
        <v>1.9316191808324741</v>
      </c>
      <c r="C23">
        <v>2.1952504090847418</v>
      </c>
      <c r="D23">
        <v>0.98848082473934484</v>
      </c>
      <c r="E23">
        <v>2.5496005441629097E-2</v>
      </c>
      <c r="F23">
        <v>2.0923918828774557</v>
      </c>
      <c r="G23">
        <v>0.26925666479559102</v>
      </c>
      <c r="H23">
        <v>0.34462857964274768</v>
      </c>
      <c r="I23">
        <v>0.27956936958098877</v>
      </c>
      <c r="J23">
        <v>2.0990217186722133</v>
      </c>
      <c r="K23">
        <v>0.49604625793502855</v>
      </c>
      <c r="L23">
        <v>0.12701071596542399</v>
      </c>
      <c r="M23">
        <v>0.2202580021533927</v>
      </c>
      <c r="N23">
        <v>5.0227038001147008E-2</v>
      </c>
      <c r="O23">
        <v>0.63834587270695153</v>
      </c>
      <c r="P23">
        <v>1.4789970472671079</v>
      </c>
      <c r="Q23">
        <v>0.86392994600779649</v>
      </c>
      <c r="R23">
        <v>2.7560193486953719</v>
      </c>
      <c r="S23">
        <v>0.16920137643154476</v>
      </c>
      <c r="T23">
        <v>7.7302311728565859E-2</v>
      </c>
      <c r="U23">
        <v>0.78158254808164707</v>
      </c>
      <c r="V23">
        <v>2.2754470773404152</v>
      </c>
      <c r="W23">
        <v>1.9602976065691136</v>
      </c>
      <c r="X23">
        <v>1.9703927676509496</v>
      </c>
      <c r="Y23">
        <v>5.1395205498729633E-2</v>
      </c>
      <c r="Z23">
        <v>1.3583977304916544</v>
      </c>
      <c r="AA23">
        <v>1.4416475495968297</v>
      </c>
      <c r="AB23">
        <v>0.65228955517272302</v>
      </c>
      <c r="AC23">
        <v>3.2207010508057365</v>
      </c>
      <c r="AD23">
        <v>4.7977910725768264E-2</v>
      </c>
      <c r="AE23">
        <v>8.74155075350114E-2</v>
      </c>
      <c r="AF23">
        <v>2.8927260194603157</v>
      </c>
      <c r="AG23">
        <v>1.178452350920379</v>
      </c>
      <c r="AH23">
        <v>1.7764375491056728</v>
      </c>
      <c r="AI23">
        <v>0.21772747736040798</v>
      </c>
      <c r="AJ23">
        <v>1.6622349798467493</v>
      </c>
      <c r="AK23">
        <v>0.13018862155116651</v>
      </c>
      <c r="AL23">
        <v>0.31908177604733901</v>
      </c>
      <c r="AM23">
        <v>3.9540349336345933E-2</v>
      </c>
      <c r="AN23">
        <v>2.15789811711644</v>
      </c>
      <c r="AO23">
        <v>0.66178039113269727</v>
      </c>
      <c r="AP23">
        <v>0.28340374452224065</v>
      </c>
      <c r="AQ23">
        <v>0.57950085597706846</v>
      </c>
      <c r="AR23">
        <v>4.995790390717544</v>
      </c>
      <c r="AS23">
        <v>0.19019050433499204</v>
      </c>
      <c r="AT23">
        <v>0.34253698931085719</v>
      </c>
      <c r="AU23">
        <v>0.9130132100659617</v>
      </c>
      <c r="AV23">
        <v>0.30981005388838462</v>
      </c>
      <c r="AW23">
        <v>0.43966321453399437</v>
      </c>
      <c r="AX23">
        <v>0.28071188739264707</v>
      </c>
      <c r="AY23">
        <v>0.11753862161756877</v>
      </c>
      <c r="AZ23">
        <v>0.19803020547418898</v>
      </c>
      <c r="BA23">
        <v>2.4145869784496226</v>
      </c>
      <c r="BB23">
        <v>1.5319197246028138</v>
      </c>
      <c r="BC23">
        <v>5.3569546842142574E-2</v>
      </c>
      <c r="BD23">
        <v>4.0114221431713402</v>
      </c>
      <c r="BE23">
        <v>0.74476750045283702</v>
      </c>
      <c r="BF23">
        <v>4.4786177298208947E-2</v>
      </c>
      <c r="BG23">
        <v>0.28593963150698115</v>
      </c>
      <c r="BH23">
        <v>0.17016701607295739</v>
      </c>
      <c r="BI23">
        <v>7.8820077460992927E-2</v>
      </c>
      <c r="BJ23">
        <v>0.53060734553101607</v>
      </c>
      <c r="BK23">
        <v>1.0734391153055463</v>
      </c>
      <c r="BL23">
        <v>3.1574302430369237</v>
      </c>
      <c r="BM23">
        <v>0.38706783410434642</v>
      </c>
      <c r="BN23">
        <v>0.4288681295849715</v>
      </c>
      <c r="BO23">
        <v>0.77619938450512727</v>
      </c>
      <c r="BP23">
        <v>0.25719694097232521</v>
      </c>
      <c r="BQ23">
        <v>1.8482888056793489</v>
      </c>
      <c r="BR23">
        <v>0.75667052818235248</v>
      </c>
      <c r="BS23">
        <v>1.1234476535836138</v>
      </c>
      <c r="BT23">
        <v>0.2886233815490008</v>
      </c>
      <c r="BU23">
        <v>1.0866638434094518</v>
      </c>
      <c r="BV23">
        <v>1.5413283767039685</v>
      </c>
      <c r="BW23">
        <v>7.7506834996828741E-2</v>
      </c>
      <c r="BX23">
        <v>2.5127448527868981</v>
      </c>
      <c r="BY23">
        <v>2.9792084801900156</v>
      </c>
      <c r="CA23">
        <v>0.1871778254644299</v>
      </c>
      <c r="CB23">
        <v>0.77893313171405476</v>
      </c>
      <c r="CC23">
        <v>0.17803513029711759</v>
      </c>
      <c r="CD23">
        <v>0.45752940635855094</v>
      </c>
      <c r="CE23">
        <v>0.14459861616153022</v>
      </c>
      <c r="CF23">
        <v>2.0108136373867054</v>
      </c>
      <c r="CG23">
        <v>2.3536979390229749</v>
      </c>
      <c r="CH23">
        <v>2.2647498723234993</v>
      </c>
      <c r="CI23">
        <v>0.39199763164542595</v>
      </c>
      <c r="CJ23">
        <v>4.3314866068228951E-2</v>
      </c>
      <c r="CK23">
        <v>5.2050259301922835E-2</v>
      </c>
      <c r="CL23">
        <v>1</v>
      </c>
    </row>
    <row r="24" spans="1:90" x14ac:dyDescent="0.45">
      <c r="A24">
        <v>0.38410521044969453</v>
      </c>
      <c r="B24">
        <v>2.1306488116966262</v>
      </c>
      <c r="C24">
        <v>2.2045105541993588</v>
      </c>
      <c r="D24">
        <v>0.98961426315889467</v>
      </c>
      <c r="E24">
        <v>2.641727587653981E-2</v>
      </c>
      <c r="F24">
        <v>2.0774478585983349</v>
      </c>
      <c r="G24">
        <v>0.24124681309918333</v>
      </c>
      <c r="H24">
        <v>0.37699446974730555</v>
      </c>
      <c r="I24">
        <v>0.31300862323786455</v>
      </c>
      <c r="J24">
        <v>1.9990145477081445</v>
      </c>
      <c r="K24">
        <v>0.46252791551460859</v>
      </c>
      <c r="L24">
        <v>0.14891888381470719</v>
      </c>
      <c r="M24">
        <v>0.23311030785406958</v>
      </c>
      <c r="N24">
        <v>5.3301137920274307E-2</v>
      </c>
      <c r="O24">
        <v>0.68185744237915624</v>
      </c>
      <c r="P24">
        <v>1.5182853417655713</v>
      </c>
      <c r="Q24">
        <v>0.9716737986839652</v>
      </c>
      <c r="R24">
        <v>2.7594604645401533</v>
      </c>
      <c r="S24">
        <v>0.18339835495749177</v>
      </c>
      <c r="T24">
        <v>8.6283829736298376E-2</v>
      </c>
      <c r="U24">
        <v>0.77626843446448979</v>
      </c>
      <c r="V24">
        <v>2.2909527761352599</v>
      </c>
      <c r="W24">
        <v>1.948251446888654</v>
      </c>
      <c r="X24">
        <v>1.9605267307713223</v>
      </c>
      <c r="Y24">
        <v>5.2527660504180826E-2</v>
      </c>
      <c r="Z24">
        <v>1.3727051894996241</v>
      </c>
      <c r="AA24">
        <v>1.3520433961226486</v>
      </c>
      <c r="AB24">
        <v>0.67222189469691207</v>
      </c>
      <c r="AC24">
        <v>2.3842178737744288</v>
      </c>
      <c r="AD24">
        <v>4.2535365878997491E-2</v>
      </c>
      <c r="AE24">
        <v>9.2688105702288179E-2</v>
      </c>
      <c r="AF24">
        <v>2.6270404086146693</v>
      </c>
      <c r="AG24">
        <v>1.272324459886536</v>
      </c>
      <c r="AH24">
        <v>1.7434915990401192</v>
      </c>
      <c r="AI24">
        <v>0.21032026176326357</v>
      </c>
      <c r="AJ24">
        <v>1.6876826572836234</v>
      </c>
      <c r="AK24">
        <v>0.1452449603361092</v>
      </c>
      <c r="AL24">
        <v>0.36523772129930548</v>
      </c>
      <c r="AM24">
        <v>3.933560232883896E-2</v>
      </c>
      <c r="AN24">
        <v>2.3840765631687031</v>
      </c>
      <c r="AO24">
        <v>0.70136312267477574</v>
      </c>
      <c r="AP24">
        <v>0.3008528560047517</v>
      </c>
      <c r="AQ24">
        <v>0.64186146408159506</v>
      </c>
      <c r="AR24">
        <v>4.9032837164438288</v>
      </c>
      <c r="AS24">
        <v>0.20563553233255205</v>
      </c>
      <c r="AT24">
        <v>0.36524050539644359</v>
      </c>
      <c r="AU24">
        <v>0.94075619310490899</v>
      </c>
      <c r="AV24">
        <v>0.34449517167539262</v>
      </c>
      <c r="AW24">
        <v>0.41566696743896225</v>
      </c>
      <c r="AX24">
        <v>0.31427766808901547</v>
      </c>
      <c r="AY24">
        <v>0.12376622365737795</v>
      </c>
      <c r="AZ24">
        <v>0.17284963502730252</v>
      </c>
      <c r="BA24">
        <v>2.4422851688616527</v>
      </c>
      <c r="BB24">
        <v>1.3422670120152798</v>
      </c>
      <c r="BC24">
        <v>5.9369967351785513E-2</v>
      </c>
      <c r="BD24">
        <v>4.1562398413764683</v>
      </c>
      <c r="BE24">
        <v>0.94703405064686197</v>
      </c>
      <c r="BF24">
        <v>4.4587196400925705E-2</v>
      </c>
      <c r="BG24">
        <v>0.29918626238067758</v>
      </c>
      <c r="BH24">
        <v>0.18056373306328774</v>
      </c>
      <c r="BI24">
        <v>8.2346406973700839E-2</v>
      </c>
      <c r="BJ24">
        <v>0.60067160669652031</v>
      </c>
      <c r="BK24">
        <v>1.0646065193200425</v>
      </c>
      <c r="BL24">
        <v>3.5593567746131152</v>
      </c>
      <c r="BM24">
        <v>0.43486161897354159</v>
      </c>
      <c r="BN24">
        <v>0.49916059400681967</v>
      </c>
      <c r="BO24">
        <v>0.85963665377807241</v>
      </c>
      <c r="BP24">
        <v>0.28751066499329481</v>
      </c>
      <c r="BQ24">
        <v>1.7040600183867529</v>
      </c>
      <c r="BR24">
        <v>0.80011310757737419</v>
      </c>
      <c r="BS24">
        <v>1.1798463902631118</v>
      </c>
      <c r="BT24">
        <v>0.24824906883841516</v>
      </c>
      <c r="BU24">
        <v>0.87648834679493248</v>
      </c>
      <c r="BV24">
        <v>1.5263520128632755</v>
      </c>
      <c r="BW24">
        <v>8.8138985495921057E-2</v>
      </c>
      <c r="BX24">
        <v>2.3915775036377789</v>
      </c>
      <c r="BY24">
        <v>3.0939782773167197</v>
      </c>
      <c r="CA24">
        <v>0.18784867174997649</v>
      </c>
      <c r="CB24">
        <v>0.90898471630251954</v>
      </c>
      <c r="CC24">
        <v>0.1849059261479559</v>
      </c>
      <c r="CD24">
        <v>0.46550197999442899</v>
      </c>
      <c r="CE24">
        <v>0.16692817254306</v>
      </c>
      <c r="CF24">
        <v>1.9630882108444798</v>
      </c>
      <c r="CG24">
        <v>1.9958797718927186</v>
      </c>
      <c r="CH24">
        <v>2.0764541959141289</v>
      </c>
      <c r="CI24">
        <v>0.48165587226113926</v>
      </c>
      <c r="CJ24">
        <v>4.9962670446649857E-2</v>
      </c>
      <c r="CK24">
        <v>5.8733960251494327E-2</v>
      </c>
      <c r="CL24">
        <v>1</v>
      </c>
    </row>
    <row r="25" spans="1:90" x14ac:dyDescent="0.45">
      <c r="A25">
        <v>0.40001759453740826</v>
      </c>
      <c r="B25">
        <v>2.0950016591672691</v>
      </c>
      <c r="C25">
        <v>2.335718214654821</v>
      </c>
      <c r="D25">
        <v>0.94874626647504035</v>
      </c>
      <c r="E25">
        <v>3.3384383141966116E-2</v>
      </c>
      <c r="F25">
        <v>2.1997718977036365</v>
      </c>
      <c r="G25">
        <v>0.2541729146065112</v>
      </c>
      <c r="H25">
        <v>0.4192346513679408</v>
      </c>
      <c r="I25">
        <v>0.34094018174125129</v>
      </c>
      <c r="J25">
        <v>1.9984665694528365</v>
      </c>
      <c r="K25">
        <v>0.50206560980645654</v>
      </c>
      <c r="L25">
        <v>0.18813668676394252</v>
      </c>
      <c r="M25">
        <v>0.25234431663039003</v>
      </c>
      <c r="N25">
        <v>5.9686654359980232E-2</v>
      </c>
      <c r="O25">
        <v>0.6938970408095011</v>
      </c>
      <c r="P25">
        <v>1.5736316866585256</v>
      </c>
      <c r="Q25">
        <v>0.96550018944011673</v>
      </c>
      <c r="R25">
        <v>2.8508106470579095</v>
      </c>
      <c r="S25">
        <v>0.20858192961797883</v>
      </c>
      <c r="T25">
        <v>0.11232357139184562</v>
      </c>
      <c r="U25">
        <v>0.72179449176108346</v>
      </c>
      <c r="V25">
        <v>2.3089060599755657</v>
      </c>
      <c r="W25">
        <v>2.0405046782128733</v>
      </c>
      <c r="X25">
        <v>2.0454833076973316</v>
      </c>
      <c r="Y25">
        <v>5.3266607696358742E-2</v>
      </c>
      <c r="Z25">
        <v>1.4562509310817133</v>
      </c>
      <c r="AA25">
        <v>1.5045967893788084</v>
      </c>
      <c r="AB25">
        <v>0.63557152594893618</v>
      </c>
      <c r="AC25">
        <v>1.9831957034591967</v>
      </c>
      <c r="AD25">
        <v>5.3440740710408392E-2</v>
      </c>
      <c r="AE25">
        <v>0.11049920214196837</v>
      </c>
      <c r="AF25">
        <v>2.5479289387072872</v>
      </c>
      <c r="AG25">
        <v>1.3623846994876898</v>
      </c>
      <c r="AH25">
        <v>1.8123798918980056</v>
      </c>
      <c r="AI25">
        <v>0.21043551683946307</v>
      </c>
      <c r="AJ25">
        <v>2.0024720488041563</v>
      </c>
      <c r="AK25">
        <v>0.17116300253616357</v>
      </c>
      <c r="AL25">
        <v>0.35119827025053113</v>
      </c>
      <c r="AM25">
        <v>4.5096801283409822E-2</v>
      </c>
      <c r="AN25">
        <v>1.8413204558086098</v>
      </c>
      <c r="AO25">
        <v>0.59891933120798613</v>
      </c>
      <c r="AP25">
        <v>0.41173005300999932</v>
      </c>
      <c r="AQ25">
        <v>0.58019686107961654</v>
      </c>
      <c r="AR25">
        <v>5.0581706615637012</v>
      </c>
      <c r="AS25">
        <v>0.22271384381624912</v>
      </c>
      <c r="AT25">
        <v>0.35911241871675509</v>
      </c>
      <c r="AU25">
        <v>1.0133912185580189</v>
      </c>
      <c r="AV25">
        <v>0.35869001557710228</v>
      </c>
      <c r="AW25">
        <v>0.37976584604799024</v>
      </c>
      <c r="AX25">
        <v>0.32829908690621185</v>
      </c>
      <c r="AY25">
        <v>0.1402559607531218</v>
      </c>
      <c r="AZ25">
        <v>0.20357918649661727</v>
      </c>
      <c r="BA25">
        <v>2.5438387853399358</v>
      </c>
      <c r="BB25">
        <v>1.382238531031297</v>
      </c>
      <c r="BC25">
        <v>5.3800682097432877E-2</v>
      </c>
      <c r="BD25">
        <v>3.9219843991912242</v>
      </c>
      <c r="BE25">
        <v>0.82266649258737368</v>
      </c>
      <c r="BF25">
        <v>4.933760144571072E-2</v>
      </c>
      <c r="BG25">
        <v>0.36415515832562873</v>
      </c>
      <c r="BH25">
        <v>0.20419654132243684</v>
      </c>
      <c r="BI25">
        <v>8.9467131603087877E-2</v>
      </c>
      <c r="BJ25">
        <v>0.56501245851905735</v>
      </c>
      <c r="BK25">
        <v>1.1304555120214101</v>
      </c>
      <c r="BL25">
        <v>3.0132890520008573</v>
      </c>
      <c r="BM25">
        <v>0.40289967943910449</v>
      </c>
      <c r="BN25">
        <v>0.41969680985029634</v>
      </c>
      <c r="BO25">
        <v>0.78884429137503542</v>
      </c>
      <c r="BP25">
        <v>0.28532495978408151</v>
      </c>
      <c r="BQ25">
        <v>1.8908371053686275</v>
      </c>
      <c r="BR25">
        <v>0.80936587170858598</v>
      </c>
      <c r="BS25">
        <v>1.2073988396301343</v>
      </c>
      <c r="BT25">
        <v>0.28862343380196381</v>
      </c>
      <c r="BU25">
        <v>0.8965585667903142</v>
      </c>
      <c r="BV25">
        <v>1.5847897140973419</v>
      </c>
      <c r="BW25">
        <v>0.10325670915123755</v>
      </c>
      <c r="BX25">
        <v>2.264788807607788</v>
      </c>
      <c r="BY25">
        <v>3.4148976195886078</v>
      </c>
      <c r="CA25">
        <v>0.20644929503471551</v>
      </c>
      <c r="CB25">
        <v>0.71113697142570842</v>
      </c>
      <c r="CC25">
        <v>0.20242635226573236</v>
      </c>
      <c r="CD25">
        <v>0.44291422588805412</v>
      </c>
      <c r="CE25">
        <v>0.12476395351378856</v>
      </c>
      <c r="CF25">
        <v>1.6210163418108898</v>
      </c>
      <c r="CG25">
        <v>1.8630237795041544</v>
      </c>
      <c r="CH25">
        <v>2.3037301730841104</v>
      </c>
      <c r="CI25">
        <v>0.56543182974548212</v>
      </c>
      <c r="CJ25">
        <v>6.0403260707723158E-2</v>
      </c>
      <c r="CK25">
        <v>5.5832250542845713E-2</v>
      </c>
      <c r="CL25">
        <v>1</v>
      </c>
    </row>
    <row r="26" spans="1:90" x14ac:dyDescent="0.45">
      <c r="A26">
        <v>0.47685019320888816</v>
      </c>
      <c r="B26">
        <v>2.4071173853462153</v>
      </c>
      <c r="C26">
        <v>2.1650316731099433</v>
      </c>
      <c r="D26">
        <v>0.9615695559326678</v>
      </c>
      <c r="E26">
        <v>3.5158307234367595E-2</v>
      </c>
      <c r="F26">
        <v>2.0593799455261088</v>
      </c>
      <c r="G26">
        <v>0.29448122813027106</v>
      </c>
      <c r="H26">
        <v>0.52083538017056463</v>
      </c>
      <c r="I26">
        <v>0.31754853063500899</v>
      </c>
      <c r="J26">
        <v>2.2017092807702752</v>
      </c>
      <c r="K26">
        <v>0.59675196016896659</v>
      </c>
      <c r="L26">
        <v>0.21162185029186584</v>
      </c>
      <c r="M26">
        <v>0.29004967966900891</v>
      </c>
      <c r="N26">
        <v>5.6600121415049061E-2</v>
      </c>
      <c r="O26">
        <v>0.62670827833287834</v>
      </c>
      <c r="P26">
        <v>1.4300718141370672</v>
      </c>
      <c r="Q26">
        <v>0.91711130051401013</v>
      </c>
      <c r="R26">
        <v>2.6933005603281703</v>
      </c>
      <c r="S26">
        <v>0.21611319908064933</v>
      </c>
      <c r="T26">
        <v>0.12076308068434222</v>
      </c>
      <c r="U26">
        <v>0.67927642910750929</v>
      </c>
      <c r="V26">
        <v>2.1439346153242922</v>
      </c>
      <c r="W26">
        <v>1.8887606905804588</v>
      </c>
      <c r="X26">
        <v>1.9389787648475512</v>
      </c>
      <c r="Y26">
        <v>6.0909040545498609E-2</v>
      </c>
      <c r="Z26">
        <v>1.2490670679885612</v>
      </c>
      <c r="AA26">
        <v>1.5104203468688739</v>
      </c>
      <c r="AB26">
        <v>0.6044249567124016</v>
      </c>
      <c r="AC26">
        <v>1.9339156481393145</v>
      </c>
      <c r="AD26">
        <v>6.244788731425089E-2</v>
      </c>
      <c r="AE26">
        <v>0.14447510769621019</v>
      </c>
      <c r="AF26">
        <v>2.252340231822084</v>
      </c>
      <c r="AG26">
        <v>1.4228109415251247</v>
      </c>
      <c r="AH26">
        <v>1.663521545458523</v>
      </c>
      <c r="AI26">
        <v>0.21729304684137998</v>
      </c>
      <c r="AJ26">
        <v>2.0652935071704746</v>
      </c>
      <c r="AK26">
        <v>0.17072578042398406</v>
      </c>
      <c r="AL26">
        <v>0.42090614505579765</v>
      </c>
      <c r="AM26">
        <v>4.4887564195352329E-2</v>
      </c>
      <c r="AN26">
        <v>1.7864082064258253</v>
      </c>
      <c r="AO26">
        <v>0.52557152925491391</v>
      </c>
      <c r="AP26">
        <v>0.40666857879086943</v>
      </c>
      <c r="AQ26">
        <v>0.55613487945421858</v>
      </c>
      <c r="AR26">
        <v>4.8707140593437019</v>
      </c>
      <c r="AS26">
        <v>0.21080476701034431</v>
      </c>
      <c r="AT26">
        <v>0.42093895272026566</v>
      </c>
      <c r="AU26">
        <v>0.97853873751071763</v>
      </c>
      <c r="AV26">
        <v>0.37124215059649501</v>
      </c>
      <c r="AW26">
        <v>0.4157522213634921</v>
      </c>
      <c r="AX26">
        <v>0.31007846306141207</v>
      </c>
      <c r="AY26">
        <v>0.1315158435870864</v>
      </c>
      <c r="AZ26">
        <v>0.240905472957334</v>
      </c>
      <c r="BA26">
        <v>2.3358503363739009</v>
      </c>
      <c r="BB26">
        <v>1.5633825147581994</v>
      </c>
      <c r="BC26">
        <v>0.10799485972481639</v>
      </c>
      <c r="BD26">
        <v>4.0670797837731634</v>
      </c>
      <c r="BE26">
        <v>0.8946861672453198</v>
      </c>
      <c r="BF26">
        <v>4.8265810458223278E-2</v>
      </c>
      <c r="BG26">
        <v>0.36831335021601225</v>
      </c>
      <c r="BH26">
        <v>0.23305918033472892</v>
      </c>
      <c r="BI26">
        <v>9.8815335142711708E-2</v>
      </c>
      <c r="BJ26">
        <v>0.58465682795877238</v>
      </c>
      <c r="BK26">
        <v>1.0458630893846719</v>
      </c>
      <c r="BL26">
        <v>3.262425893069683</v>
      </c>
      <c r="BM26">
        <v>0.38502884084859829</v>
      </c>
      <c r="BN26">
        <v>0.49535236595998838</v>
      </c>
      <c r="BO26">
        <v>0.89370427176319911</v>
      </c>
      <c r="BP26">
        <v>0.25112780921210581</v>
      </c>
      <c r="BQ26">
        <v>2.1609768139981411</v>
      </c>
      <c r="BR26">
        <v>0.77031968960011177</v>
      </c>
      <c r="BS26">
        <v>1.0875710151668003</v>
      </c>
      <c r="BT26">
        <v>0.34165484536830887</v>
      </c>
      <c r="BU26">
        <v>1.0249027619847917</v>
      </c>
      <c r="BV26">
        <v>1.4262453377946829</v>
      </c>
      <c r="BW26">
        <v>0.13083401709878487</v>
      </c>
      <c r="BX26">
        <v>2.41649894915437</v>
      </c>
      <c r="BY26">
        <v>3.4466689060162796</v>
      </c>
      <c r="CA26">
        <v>0.23550968019426927</v>
      </c>
      <c r="CB26">
        <v>0.77418656062033808</v>
      </c>
      <c r="CC26">
        <v>0.19211581603900615</v>
      </c>
      <c r="CD26">
        <v>0.49521636864650953</v>
      </c>
      <c r="CE26">
        <v>0.13759175433467938</v>
      </c>
      <c r="CF26">
        <v>1.6263886216583647</v>
      </c>
      <c r="CG26">
        <v>1.796259335716569</v>
      </c>
      <c r="CH26">
        <v>2.2446972285903497</v>
      </c>
      <c r="CI26">
        <v>0.62853934294135028</v>
      </c>
      <c r="CJ26">
        <v>6.1882390117080348E-2</v>
      </c>
      <c r="CK26">
        <v>6.7897624354483294E-2</v>
      </c>
      <c r="CL26">
        <v>1</v>
      </c>
    </row>
    <row r="27" spans="1:90" x14ac:dyDescent="0.45">
      <c r="A27">
        <v>0.530353818163807</v>
      </c>
      <c r="B27">
        <v>2.593868492604769</v>
      </c>
      <c r="C27">
        <v>2.1305459064849357</v>
      </c>
      <c r="D27">
        <v>0.95053917013577183</v>
      </c>
      <c r="E27">
        <v>3.4828888147626642E-2</v>
      </c>
      <c r="F27">
        <v>1.9878628564274139</v>
      </c>
      <c r="G27">
        <v>0.31859023761615152</v>
      </c>
      <c r="H27">
        <v>0.54871295733907111</v>
      </c>
      <c r="I27">
        <v>0.3256156486140383</v>
      </c>
      <c r="J27">
        <v>2.1703620828283361</v>
      </c>
      <c r="K27">
        <v>0.61281341107574949</v>
      </c>
      <c r="L27">
        <v>0.23477070717970533</v>
      </c>
      <c r="M27">
        <v>0.30119328493793418</v>
      </c>
      <c r="N27">
        <v>5.0618960846106946E-2</v>
      </c>
      <c r="O27">
        <v>0.60587470567822987</v>
      </c>
      <c r="P27">
        <v>1.343243726605561</v>
      </c>
      <c r="Q27">
        <v>0.90500665311258721</v>
      </c>
      <c r="R27">
        <v>2.5733892693972962</v>
      </c>
      <c r="S27">
        <v>0.2176667320123446</v>
      </c>
      <c r="T27">
        <v>0.114492588493959</v>
      </c>
      <c r="U27">
        <v>0.72737561976869569</v>
      </c>
      <c r="V27">
        <v>2.1165434461394521</v>
      </c>
      <c r="W27">
        <v>1.8256521265829857</v>
      </c>
      <c r="X27">
        <v>1.9506729726684793</v>
      </c>
      <c r="Y27">
        <v>6.5632274446985314E-2</v>
      </c>
      <c r="Z27">
        <v>1.0799799006562327</v>
      </c>
      <c r="AA27">
        <v>1.4644524914757084</v>
      </c>
      <c r="AB27">
        <v>0.58544280488814748</v>
      </c>
      <c r="AC27">
        <v>1.9169059479307193</v>
      </c>
      <c r="AD27">
        <v>6.0910574790196383E-2</v>
      </c>
      <c r="AE27">
        <v>0.15144703844005383</v>
      </c>
      <c r="AF27">
        <v>2.1905860534169141</v>
      </c>
      <c r="AG27">
        <v>1.4025560147806067</v>
      </c>
      <c r="AH27">
        <v>1.5974772396907952</v>
      </c>
      <c r="AI27">
        <v>0.21267434951041736</v>
      </c>
      <c r="AJ27">
        <v>2.0072495647095767</v>
      </c>
      <c r="AK27">
        <v>0.15865824127992736</v>
      </c>
      <c r="AL27">
        <v>0.48482798262649701</v>
      </c>
      <c r="AM27">
        <v>4.1148676613584845E-2</v>
      </c>
      <c r="AN27">
        <v>2.0114415001400405</v>
      </c>
      <c r="AO27">
        <v>0.57101642237478567</v>
      </c>
      <c r="AP27">
        <v>0.36399947118626685</v>
      </c>
      <c r="AQ27">
        <v>0.59831345615022979</v>
      </c>
      <c r="AR27">
        <v>4.8239962034533477</v>
      </c>
      <c r="AS27">
        <v>0.21102796217662226</v>
      </c>
      <c r="AT27">
        <v>0.43360062734361077</v>
      </c>
      <c r="AU27">
        <v>0.95102832592681741</v>
      </c>
      <c r="AV27">
        <v>0.38325712988031813</v>
      </c>
      <c r="AW27">
        <v>0.40982067228420527</v>
      </c>
      <c r="AX27">
        <v>0.30498553867972128</v>
      </c>
      <c r="AY27">
        <v>0.1266789247011198</v>
      </c>
      <c r="AZ27">
        <v>0.2334028405859796</v>
      </c>
      <c r="BA27">
        <v>2.2311360838767156</v>
      </c>
      <c r="BB27">
        <v>1.6013054674508498</v>
      </c>
      <c r="BC27">
        <v>0.10534402035488692</v>
      </c>
      <c r="BD27">
        <v>4.1911457524569533</v>
      </c>
      <c r="BE27">
        <v>0.87452546236570738</v>
      </c>
      <c r="BF27">
        <v>5.1098660825627862E-2</v>
      </c>
      <c r="BG27">
        <v>0.38632818685774628</v>
      </c>
      <c r="BH27">
        <v>0.24051182846646241</v>
      </c>
      <c r="BI27">
        <v>9.8033784092796533E-2</v>
      </c>
      <c r="BJ27">
        <v>0.57895483519803881</v>
      </c>
      <c r="BK27">
        <v>0.96662789353119627</v>
      </c>
      <c r="BL27">
        <v>3.5816151136224903</v>
      </c>
      <c r="BM27">
        <v>0.38339259894710748</v>
      </c>
      <c r="BN27">
        <v>0.59224287122065233</v>
      </c>
      <c r="BO27">
        <v>0.99057102328610247</v>
      </c>
      <c r="BP27">
        <v>0.26767045273348067</v>
      </c>
      <c r="BQ27">
        <v>2.215553747709869</v>
      </c>
      <c r="BR27">
        <v>0.75789249976831574</v>
      </c>
      <c r="BS27">
        <v>1.0411815222097878</v>
      </c>
      <c r="BT27">
        <v>0.33545648621262358</v>
      </c>
      <c r="BU27">
        <v>1.0034493392666106</v>
      </c>
      <c r="BV27">
        <v>1.3265907689888519</v>
      </c>
      <c r="BW27">
        <v>0.13422472161634702</v>
      </c>
      <c r="BX27">
        <v>2.4833625311084493</v>
      </c>
      <c r="BY27">
        <v>3.667058001277272</v>
      </c>
      <c r="CA27">
        <v>0.22882679595414379</v>
      </c>
      <c r="CB27">
        <v>0.79401421080716827</v>
      </c>
      <c r="CC27">
        <v>0.17739343192386975</v>
      </c>
      <c r="CD27">
        <v>0.47260603458635436</v>
      </c>
      <c r="CE27">
        <v>0.14875837995580485</v>
      </c>
      <c r="CF27">
        <v>1.6861394065838857</v>
      </c>
      <c r="CG27">
        <v>1.718564805154434</v>
      </c>
      <c r="CH27">
        <v>2.0748691512060007</v>
      </c>
      <c r="CI27">
        <v>0.44762136156260063</v>
      </c>
      <c r="CJ27">
        <v>6.4285931260427961E-2</v>
      </c>
      <c r="CK27">
        <v>6.8534344559913904E-2</v>
      </c>
      <c r="CL27">
        <v>1</v>
      </c>
    </row>
    <row r="28" spans="1:90" x14ac:dyDescent="0.45">
      <c r="A28">
        <v>0.55059690637546432</v>
      </c>
      <c r="B28">
        <v>2.8730869538653114</v>
      </c>
      <c r="C28">
        <v>2.051882541617406</v>
      </c>
      <c r="D28">
        <v>1.0039754923506465</v>
      </c>
      <c r="E28">
        <v>3.6353922518980245E-2</v>
      </c>
      <c r="F28">
        <v>1.899350550739034</v>
      </c>
      <c r="G28">
        <v>0.29840867301971741</v>
      </c>
      <c r="H28">
        <v>0.52180388956042478</v>
      </c>
      <c r="I28">
        <v>0.31321586512087102</v>
      </c>
      <c r="J28">
        <v>2.2286176175374792</v>
      </c>
      <c r="K28">
        <v>0.65512334809703821</v>
      </c>
      <c r="L28">
        <v>0.26905918039700483</v>
      </c>
      <c r="M28">
        <v>0.33473755358226848</v>
      </c>
      <c r="N28">
        <v>5.359548182657492E-2</v>
      </c>
      <c r="O28">
        <v>0.56190076100991193</v>
      </c>
      <c r="P28">
        <v>1.2290498571015935</v>
      </c>
      <c r="Q28">
        <v>0.83758295872591992</v>
      </c>
      <c r="R28">
        <v>2.4837915233897361</v>
      </c>
      <c r="S28">
        <v>0.24206876565886828</v>
      </c>
      <c r="T28">
        <v>0.13506025584638062</v>
      </c>
      <c r="U28">
        <v>0.73960335173476188</v>
      </c>
      <c r="V28">
        <v>2.0129105715120814</v>
      </c>
      <c r="W28">
        <v>1.7336775381748539</v>
      </c>
      <c r="X28">
        <v>1.8706813882372488</v>
      </c>
      <c r="Y28">
        <v>6.9189146045846514E-2</v>
      </c>
      <c r="Z28">
        <v>0.94425816603163715</v>
      </c>
      <c r="AA28">
        <v>1.5583379591330178</v>
      </c>
      <c r="AB28">
        <v>0.54484952826092992</v>
      </c>
      <c r="AC28">
        <v>1.8820841921407119</v>
      </c>
      <c r="AD28">
        <v>6.1428194365080936E-2</v>
      </c>
      <c r="AE28">
        <v>0.15656298495463788</v>
      </c>
      <c r="AF28">
        <v>2.0899959925567568</v>
      </c>
      <c r="AG28">
        <v>1.3826618506355324</v>
      </c>
      <c r="AH28">
        <v>1.477947727526896</v>
      </c>
      <c r="AI28">
        <v>0.22119057012413793</v>
      </c>
      <c r="AJ28">
        <v>2.0633406465401793</v>
      </c>
      <c r="AK28">
        <v>0.16432327446407696</v>
      </c>
      <c r="AL28">
        <v>0.52586757201359591</v>
      </c>
      <c r="AM28">
        <v>4.9033548180690598E-2</v>
      </c>
      <c r="AN28">
        <v>2.1762896275223533</v>
      </c>
      <c r="AO28">
        <v>0.58681309645627788</v>
      </c>
      <c r="AP28">
        <v>0.37307058435400914</v>
      </c>
      <c r="AQ28">
        <v>0.60881528727084966</v>
      </c>
      <c r="AR28">
        <v>4.5317659140625519</v>
      </c>
      <c r="AS28">
        <v>0.19947126521683139</v>
      </c>
      <c r="AT28">
        <v>0.45761691595895354</v>
      </c>
      <c r="AU28">
        <v>0.93101834302716724</v>
      </c>
      <c r="AV28">
        <v>0.39443613756058465</v>
      </c>
      <c r="AW28">
        <v>0.41690647300016426</v>
      </c>
      <c r="AX28">
        <v>0.27962290782576038</v>
      </c>
      <c r="AY28">
        <v>0.12331385333649705</v>
      </c>
      <c r="AZ28">
        <v>0.24407678908831063</v>
      </c>
      <c r="BA28">
        <v>2.1003265216792397</v>
      </c>
      <c r="BB28">
        <v>1.6968385812436086</v>
      </c>
      <c r="BC28">
        <v>0.11696936741880104</v>
      </c>
      <c r="BD28">
        <v>4.3116363353562379</v>
      </c>
      <c r="BE28">
        <v>0.9396829769126962</v>
      </c>
      <c r="BF28">
        <v>5.3541514016365192E-2</v>
      </c>
      <c r="BG28">
        <v>0.4495649749270651</v>
      </c>
      <c r="BH28">
        <v>0.2711776588661009</v>
      </c>
      <c r="BI28">
        <v>0.10960473470179805</v>
      </c>
      <c r="BJ28">
        <v>0.55804298359374049</v>
      </c>
      <c r="BK28">
        <v>0.8735628434217988</v>
      </c>
      <c r="BL28">
        <v>3.7598009793477698</v>
      </c>
      <c r="BM28">
        <v>0.36332564800206812</v>
      </c>
      <c r="BN28">
        <v>0.64334506494172994</v>
      </c>
      <c r="BO28">
        <v>1.074180433444865</v>
      </c>
      <c r="BP28">
        <v>0.24025501906700097</v>
      </c>
      <c r="BQ28">
        <v>2.3107406447816086</v>
      </c>
      <c r="BR28">
        <v>0.73335230475854762</v>
      </c>
      <c r="BS28">
        <v>0.95460765757313193</v>
      </c>
      <c r="BT28">
        <v>0.32043866073430305</v>
      </c>
      <c r="BU28">
        <v>1.0340919791758556</v>
      </c>
      <c r="BV28">
        <v>1.2125416670521212</v>
      </c>
      <c r="BW28">
        <v>0.14223811580099638</v>
      </c>
      <c r="BX28">
        <v>2.4254862335656719</v>
      </c>
      <c r="BY28">
        <v>3.5305388387598646</v>
      </c>
      <c r="CA28">
        <v>0.2487682553142716</v>
      </c>
      <c r="CB28">
        <v>0.8130531426444646</v>
      </c>
      <c r="CC28">
        <v>0.17564964439271083</v>
      </c>
      <c r="CD28">
        <v>0.4975567682443876</v>
      </c>
      <c r="CE28">
        <v>0.16367239516946688</v>
      </c>
      <c r="CF28">
        <v>1.7877710303758041</v>
      </c>
      <c r="CG28">
        <v>1.7634063171866838</v>
      </c>
      <c r="CH28">
        <v>2.184187961816269</v>
      </c>
      <c r="CI28">
        <v>0.54148204880915096</v>
      </c>
      <c r="CJ28">
        <v>7.4485003961034149E-2</v>
      </c>
      <c r="CK28">
        <v>7.3652197289151469E-2</v>
      </c>
      <c r="CL28">
        <v>1</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395"/>
  <sheetViews>
    <sheetView zoomScale="200" zoomScaleNormal="200" workbookViewId="0">
      <selection activeCell="A25" sqref="A25"/>
    </sheetView>
  </sheetViews>
  <sheetFormatPr defaultRowHeight="14.25" x14ac:dyDescent="0.45"/>
  <sheetData>
    <row r="1" spans="1:26" x14ac:dyDescent="0.45">
      <c r="B1" s="93" t="s">
        <v>509</v>
      </c>
      <c r="C1" s="93"/>
      <c r="D1" s="93"/>
      <c r="E1" s="93"/>
      <c r="F1" s="93"/>
      <c r="G1" s="93"/>
      <c r="K1" t="s">
        <v>386</v>
      </c>
    </row>
    <row r="2" spans="1:26" x14ac:dyDescent="0.45">
      <c r="B2" s="93" t="s">
        <v>199</v>
      </c>
      <c r="C2" s="93"/>
      <c r="D2" s="93"/>
      <c r="E2" s="93" t="s">
        <v>200</v>
      </c>
      <c r="F2" s="93"/>
      <c r="G2" s="93"/>
      <c r="K2" t="s">
        <v>387</v>
      </c>
      <c r="L2" t="s">
        <v>388</v>
      </c>
      <c r="M2" t="s">
        <v>389</v>
      </c>
      <c r="N2" t="s">
        <v>390</v>
      </c>
      <c r="O2" t="s">
        <v>391</v>
      </c>
      <c r="P2" t="s">
        <v>392</v>
      </c>
      <c r="Q2">
        <v>4</v>
      </c>
      <c r="R2" t="s">
        <v>393</v>
      </c>
      <c r="S2" t="s">
        <v>394</v>
      </c>
      <c r="T2" t="s">
        <v>395</v>
      </c>
    </row>
    <row r="3" spans="1:26" x14ac:dyDescent="0.45">
      <c r="B3" t="s">
        <v>127</v>
      </c>
      <c r="C3" t="s">
        <v>201</v>
      </c>
      <c r="D3" t="s">
        <v>193</v>
      </c>
      <c r="E3" t="s">
        <v>127</v>
      </c>
      <c r="F3" t="s">
        <v>146</v>
      </c>
      <c r="G3" t="s">
        <v>193</v>
      </c>
      <c r="K3" t="s">
        <v>386</v>
      </c>
    </row>
    <row r="4" spans="1:26" x14ac:dyDescent="0.45">
      <c r="A4" t="s">
        <v>181</v>
      </c>
      <c r="C4" s="3"/>
      <c r="D4" s="3"/>
      <c r="E4" s="3">
        <v>-16.371516</v>
      </c>
      <c r="F4" s="3">
        <v>-20.342025</v>
      </c>
      <c r="G4" s="3">
        <v>-23.340025000000001</v>
      </c>
    </row>
    <row r="5" spans="1:26" x14ac:dyDescent="0.45">
      <c r="C5" s="3"/>
      <c r="D5" s="3"/>
      <c r="E5" s="3">
        <v>6.6119999999999999E-9</v>
      </c>
      <c r="F5" s="3">
        <v>9.7070000000000008E-7</v>
      </c>
      <c r="G5" s="3">
        <v>1.6770000000000001E-4</v>
      </c>
      <c r="K5" t="s">
        <v>396</v>
      </c>
      <c r="L5" t="s">
        <v>397</v>
      </c>
    </row>
    <row r="6" spans="1:26" x14ac:dyDescent="0.45">
      <c r="A6" t="s">
        <v>182</v>
      </c>
      <c r="C6" s="3"/>
      <c r="D6" s="3"/>
      <c r="E6" s="3">
        <v>0.32126700000000002</v>
      </c>
      <c r="F6" s="3">
        <v>1.467214</v>
      </c>
      <c r="G6" s="3">
        <v>0.56963699999999995</v>
      </c>
    </row>
    <row r="7" spans="1:26" x14ac:dyDescent="0.45">
      <c r="C7" s="3"/>
      <c r="D7" s="3"/>
      <c r="E7" s="3">
        <v>1.6299000000000001E-2</v>
      </c>
      <c r="F7" s="3">
        <v>1.9479999999999999E-14</v>
      </c>
      <c r="G7" s="3">
        <v>1.5488699999999999E-2</v>
      </c>
      <c r="K7" t="s">
        <v>386</v>
      </c>
    </row>
    <row r="8" spans="1:26" x14ac:dyDescent="0.45">
      <c r="A8" t="s">
        <v>183</v>
      </c>
      <c r="C8" s="3"/>
      <c r="D8" s="3"/>
      <c r="E8" s="3">
        <v>-0.466559</v>
      </c>
      <c r="F8" s="3">
        <v>1.3368370000000001</v>
      </c>
      <c r="G8" s="3">
        <v>0.132165</v>
      </c>
    </row>
    <row r="9" spans="1:26" x14ac:dyDescent="0.45">
      <c r="C9" s="3"/>
      <c r="D9" s="3"/>
      <c r="E9" s="3">
        <v>0.59222699999999995</v>
      </c>
      <c r="F9" s="3">
        <v>7.0660000000000001E-2</v>
      </c>
      <c r="G9" s="3">
        <v>0.87711470000000002</v>
      </c>
      <c r="K9" t="s">
        <v>398</v>
      </c>
      <c r="L9" t="s">
        <v>399</v>
      </c>
      <c r="M9" t="s">
        <v>400</v>
      </c>
      <c r="N9" t="s">
        <v>401</v>
      </c>
      <c r="O9" t="s">
        <v>181</v>
      </c>
      <c r="P9" t="s">
        <v>402</v>
      </c>
      <c r="Q9" t="s">
        <v>182</v>
      </c>
      <c r="R9" t="s">
        <v>402</v>
      </c>
      <c r="S9" t="s">
        <v>183</v>
      </c>
      <c r="T9" t="s">
        <v>402</v>
      </c>
      <c r="U9" t="s">
        <v>377</v>
      </c>
      <c r="V9" t="s">
        <v>402</v>
      </c>
      <c r="W9" t="s">
        <v>194</v>
      </c>
      <c r="X9" t="s">
        <v>402</v>
      </c>
      <c r="Y9" t="s">
        <v>378</v>
      </c>
      <c r="Z9" t="s">
        <v>402</v>
      </c>
    </row>
    <row r="10" spans="1:26" x14ac:dyDescent="0.45">
      <c r="A10" t="s">
        <v>377</v>
      </c>
      <c r="C10" s="3"/>
      <c r="D10" s="3"/>
      <c r="E10" s="3">
        <v>2.2705649999999999</v>
      </c>
      <c r="F10" s="3">
        <v>2.2554880000000002</v>
      </c>
      <c r="G10" s="3">
        <v>1.6946330000000001</v>
      </c>
      <c r="L10" t="s">
        <v>379</v>
      </c>
      <c r="M10" t="s">
        <v>402</v>
      </c>
      <c r="N10" t="s">
        <v>380</v>
      </c>
      <c r="O10" t="s">
        <v>402</v>
      </c>
      <c r="P10" t="s">
        <v>381</v>
      </c>
      <c r="Q10" t="s">
        <v>402</v>
      </c>
      <c r="R10" t="s">
        <v>382</v>
      </c>
      <c r="S10" t="s">
        <v>402</v>
      </c>
      <c r="T10" t="s">
        <v>383</v>
      </c>
      <c r="U10" t="s">
        <v>402</v>
      </c>
    </row>
    <row r="11" spans="1:26" x14ac:dyDescent="0.45">
      <c r="C11" s="3"/>
      <c r="D11" s="3"/>
      <c r="E11" s="3">
        <v>9.1440000000000005E-5</v>
      </c>
      <c r="F11" s="3">
        <v>2.2139999999999998E-8</v>
      </c>
      <c r="G11" s="3">
        <v>1.7415E-2</v>
      </c>
      <c r="L11" t="s">
        <v>384</v>
      </c>
      <c r="M11" t="s">
        <v>402</v>
      </c>
      <c r="N11" t="s">
        <v>385</v>
      </c>
    </row>
    <row r="12" spans="1:26" x14ac:dyDescent="0.45">
      <c r="A12" t="s">
        <v>194</v>
      </c>
      <c r="C12" s="3"/>
      <c r="D12" s="3"/>
      <c r="E12" s="3">
        <v>-11.273127000000001</v>
      </c>
      <c r="F12" s="3">
        <v>-24.731853000000001</v>
      </c>
      <c r="G12" s="3">
        <v>-11.096276</v>
      </c>
    </row>
    <row r="13" spans="1:26" x14ac:dyDescent="0.45">
      <c r="C13" s="3"/>
      <c r="D13" s="3"/>
      <c r="E13" s="3">
        <v>9.6649999999999998E-7</v>
      </c>
      <c r="F13" s="3">
        <v>2.2E-16</v>
      </c>
      <c r="G13" s="3">
        <v>6.4355000000000002E-3</v>
      </c>
      <c r="K13" t="s">
        <v>386</v>
      </c>
    </row>
    <row r="14" spans="1:26" x14ac:dyDescent="0.45">
      <c r="A14" t="s">
        <v>378</v>
      </c>
      <c r="C14" s="3"/>
      <c r="D14" s="3"/>
      <c r="E14" s="3">
        <v>-17.563725000000002</v>
      </c>
      <c r="F14" s="3">
        <v>-33.227584</v>
      </c>
      <c r="G14" s="3">
        <v>-24.810001</v>
      </c>
    </row>
    <row r="15" spans="1:26" x14ac:dyDescent="0.45">
      <c r="C15" s="3"/>
      <c r="D15" s="3"/>
      <c r="E15" s="3">
        <v>1.7239999999999999E-6</v>
      </c>
      <c r="F15" s="3">
        <v>6.8940000000000003E-12</v>
      </c>
      <c r="G15" s="3">
        <v>1.2287999999999999E-3</v>
      </c>
      <c r="K15" t="s">
        <v>403</v>
      </c>
      <c r="L15" t="s">
        <v>399</v>
      </c>
      <c r="M15" t="s">
        <v>404</v>
      </c>
      <c r="N15" t="s">
        <v>401</v>
      </c>
      <c r="O15" t="s">
        <v>181</v>
      </c>
      <c r="P15" t="s">
        <v>402</v>
      </c>
      <c r="Q15" t="s">
        <v>182</v>
      </c>
      <c r="R15" t="s">
        <v>402</v>
      </c>
      <c r="S15" t="s">
        <v>183</v>
      </c>
      <c r="T15" t="s">
        <v>402</v>
      </c>
      <c r="U15" t="s">
        <v>377</v>
      </c>
      <c r="V15" t="s">
        <v>402</v>
      </c>
      <c r="W15" t="s">
        <v>194</v>
      </c>
      <c r="X15" t="s">
        <v>402</v>
      </c>
      <c r="Y15" t="s">
        <v>378</v>
      </c>
      <c r="Z15" t="s">
        <v>402</v>
      </c>
    </row>
    <row r="16" spans="1:26" x14ac:dyDescent="0.45">
      <c r="A16" t="s">
        <v>839</v>
      </c>
      <c r="B16" s="3"/>
      <c r="C16" s="3"/>
      <c r="D16" s="3"/>
      <c r="E16" s="3">
        <v>2.121632</v>
      </c>
      <c r="F16" s="3">
        <v>0.63941999999999999</v>
      </c>
      <c r="G16" s="3">
        <v>2.3121870000000002</v>
      </c>
      <c r="L16" t="s">
        <v>379</v>
      </c>
      <c r="M16" t="s">
        <v>402</v>
      </c>
      <c r="N16" t="s">
        <v>380</v>
      </c>
      <c r="O16" t="s">
        <v>402</v>
      </c>
      <c r="P16" t="s">
        <v>381</v>
      </c>
      <c r="Q16" t="s">
        <v>402</v>
      </c>
      <c r="R16" t="s">
        <v>382</v>
      </c>
      <c r="S16" t="s">
        <v>402</v>
      </c>
      <c r="T16" t="s">
        <v>383</v>
      </c>
      <c r="U16" t="s">
        <v>402</v>
      </c>
    </row>
    <row r="17" spans="1:26" x14ac:dyDescent="0.45">
      <c r="B17" s="3"/>
      <c r="C17" s="3"/>
      <c r="D17" s="3"/>
      <c r="E17" s="3">
        <v>1.8699999999999999E-4</v>
      </c>
      <c r="F17" s="3">
        <v>0.20238999999999999</v>
      </c>
      <c r="G17" s="3">
        <v>6.5291600000000005E-2</v>
      </c>
      <c r="L17" t="s">
        <v>405</v>
      </c>
      <c r="M17" t="s">
        <v>402</v>
      </c>
      <c r="N17" t="s">
        <v>385</v>
      </c>
    </row>
    <row r="18" spans="1:26" x14ac:dyDescent="0.45">
      <c r="A18" t="s">
        <v>838</v>
      </c>
      <c r="B18" s="3"/>
      <c r="C18" s="3"/>
      <c r="D18" s="3"/>
      <c r="E18" s="3">
        <v>-0.20521300000000001</v>
      </c>
      <c r="F18" s="3">
        <v>-6.5755999999999995E-2</v>
      </c>
      <c r="G18" s="3">
        <v>-8.6787000000000003E-2</v>
      </c>
    </row>
    <row r="19" spans="1:26" x14ac:dyDescent="0.45">
      <c r="B19" s="3"/>
      <c r="C19" s="3"/>
      <c r="D19" s="3"/>
      <c r="E19" s="3">
        <v>3.039E-6</v>
      </c>
      <c r="F19" s="3">
        <v>2.1360000000000001E-2</v>
      </c>
      <c r="G19" s="3">
        <v>0.2584999</v>
      </c>
      <c r="K19" t="s">
        <v>386</v>
      </c>
    </row>
    <row r="20" spans="1:26" x14ac:dyDescent="0.45">
      <c r="A20" t="s">
        <v>835</v>
      </c>
      <c r="B20" s="3"/>
      <c r="C20" s="3"/>
      <c r="D20" s="3"/>
      <c r="E20" s="3">
        <v>0.66537199999999996</v>
      </c>
      <c r="F20" s="3">
        <v>0.119133</v>
      </c>
      <c r="G20" s="3">
        <v>-2.2446579999999998</v>
      </c>
    </row>
    <row r="21" spans="1:26" x14ac:dyDescent="0.45">
      <c r="B21" s="3"/>
      <c r="C21" s="3"/>
      <c r="D21" s="3"/>
      <c r="E21" s="3">
        <v>1.8093999999999999E-2</v>
      </c>
      <c r="F21" s="3">
        <v>0.69837000000000005</v>
      </c>
      <c r="G21" s="3">
        <v>1.426E-6</v>
      </c>
      <c r="K21" t="s">
        <v>406</v>
      </c>
      <c r="L21" t="s">
        <v>399</v>
      </c>
      <c r="M21" t="s">
        <v>407</v>
      </c>
      <c r="N21" t="s">
        <v>401</v>
      </c>
      <c r="O21" t="s">
        <v>181</v>
      </c>
      <c r="P21" t="s">
        <v>402</v>
      </c>
      <c r="Q21" t="s">
        <v>182</v>
      </c>
      <c r="R21" t="s">
        <v>402</v>
      </c>
      <c r="S21" t="s">
        <v>183</v>
      </c>
      <c r="T21" t="s">
        <v>402</v>
      </c>
      <c r="U21" t="s">
        <v>377</v>
      </c>
      <c r="V21" t="s">
        <v>402</v>
      </c>
      <c r="W21" t="s">
        <v>194</v>
      </c>
      <c r="X21" t="s">
        <v>402</v>
      </c>
      <c r="Y21" t="s">
        <v>378</v>
      </c>
      <c r="Z21" t="s">
        <v>402</v>
      </c>
    </row>
    <row r="22" spans="1:26" x14ac:dyDescent="0.45">
      <c r="A22" t="s">
        <v>836</v>
      </c>
      <c r="B22" s="3"/>
      <c r="C22" s="3"/>
      <c r="D22" s="3"/>
      <c r="E22" s="3">
        <v>-1.400687</v>
      </c>
      <c r="F22" s="3">
        <v>-0.51081299999999996</v>
      </c>
      <c r="G22" s="3">
        <v>-0.35395700000000002</v>
      </c>
      <c r="L22" t="s">
        <v>379</v>
      </c>
      <c r="M22" t="s">
        <v>402</v>
      </c>
      <c r="N22" t="s">
        <v>380</v>
      </c>
      <c r="O22" t="s">
        <v>402</v>
      </c>
      <c r="P22" t="s">
        <v>381</v>
      </c>
      <c r="Q22" t="s">
        <v>402</v>
      </c>
      <c r="R22" t="s">
        <v>382</v>
      </c>
      <c r="S22" t="s">
        <v>402</v>
      </c>
    </row>
    <row r="23" spans="1:26" x14ac:dyDescent="0.45">
      <c r="B23" s="3"/>
      <c r="C23" s="3"/>
      <c r="D23" s="3"/>
      <c r="E23" s="3">
        <v>4.1150000000000004E-6</v>
      </c>
      <c r="F23" s="3">
        <v>2.044E-2</v>
      </c>
      <c r="G23" s="3">
        <v>0.57829330000000001</v>
      </c>
      <c r="L23" t="s">
        <v>383</v>
      </c>
      <c r="M23" t="s">
        <v>402</v>
      </c>
      <c r="N23" t="s">
        <v>408</v>
      </c>
      <c r="O23" t="s">
        <v>402</v>
      </c>
      <c r="P23" t="s">
        <v>385</v>
      </c>
    </row>
    <row r="24" spans="1:26" x14ac:dyDescent="0.45">
      <c r="A24" t="s">
        <v>840</v>
      </c>
      <c r="B24" s="3"/>
      <c r="C24" s="3"/>
      <c r="D24" s="3"/>
      <c r="E24" s="3">
        <v>-0.117886</v>
      </c>
      <c r="F24" s="3">
        <v>-0.286412</v>
      </c>
      <c r="G24" s="3">
        <v>0.149533</v>
      </c>
    </row>
    <row r="25" spans="1:26" x14ac:dyDescent="0.45">
      <c r="B25" s="3"/>
      <c r="C25" s="3"/>
      <c r="D25" s="3"/>
      <c r="E25" s="3">
        <v>0.53827100000000005</v>
      </c>
      <c r="F25" s="3">
        <v>0.26432</v>
      </c>
      <c r="G25" s="3">
        <v>0.76513609999999999</v>
      </c>
      <c r="K25" t="s">
        <v>386</v>
      </c>
    </row>
    <row r="26" spans="1:26" x14ac:dyDescent="0.45">
      <c r="A26" t="s">
        <v>510</v>
      </c>
      <c r="B26" s="3"/>
      <c r="C26" s="3"/>
      <c r="D26" s="3"/>
      <c r="E26" s="3">
        <v>11.408911</v>
      </c>
      <c r="F26" s="3">
        <v>5.7524649999999999</v>
      </c>
      <c r="G26" s="3">
        <v>25.967942000000001</v>
      </c>
    </row>
    <row r="27" spans="1:26" x14ac:dyDescent="0.45">
      <c r="B27" s="3"/>
      <c r="C27" s="3"/>
      <c r="D27" s="3"/>
      <c r="E27" s="3">
        <v>0.19545299999999999</v>
      </c>
      <c r="F27" s="3">
        <v>0.41216999999999998</v>
      </c>
      <c r="G27" s="3">
        <v>0.14582290000000001</v>
      </c>
      <c r="K27" t="s">
        <v>409</v>
      </c>
      <c r="L27" t="s">
        <v>410</v>
      </c>
      <c r="M27" t="s">
        <v>411</v>
      </c>
      <c r="N27" t="s">
        <v>412</v>
      </c>
    </row>
    <row r="28" spans="1:26" x14ac:dyDescent="0.45">
      <c r="A28" t="s">
        <v>385</v>
      </c>
      <c r="B28" s="3"/>
      <c r="C28" s="3"/>
      <c r="D28" s="3"/>
      <c r="E28" s="3">
        <v>-2.0870690000000001</v>
      </c>
      <c r="F28" s="3">
        <v>-0.89270400000000005</v>
      </c>
      <c r="G28" s="3">
        <v>-3.416731</v>
      </c>
    </row>
    <row r="29" spans="1:26" x14ac:dyDescent="0.45">
      <c r="B29" s="3"/>
      <c r="C29" s="3"/>
      <c r="D29" s="3"/>
      <c r="E29" s="3">
        <v>0.15196699999999999</v>
      </c>
      <c r="F29" s="3">
        <v>0.45036999999999999</v>
      </c>
      <c r="G29" s="3">
        <v>9.0317999999999996E-3</v>
      </c>
      <c r="K29" t="s">
        <v>386</v>
      </c>
    </row>
    <row r="30" spans="1:26" x14ac:dyDescent="0.45">
      <c r="A30" t="s">
        <v>196</v>
      </c>
      <c r="B30" t="s">
        <v>217</v>
      </c>
      <c r="C30" t="s">
        <v>217</v>
      </c>
      <c r="D30" t="s">
        <v>217</v>
      </c>
      <c r="E30" t="s">
        <v>217</v>
      </c>
      <c r="F30" t="s">
        <v>217</v>
      </c>
      <c r="G30" t="s">
        <v>217</v>
      </c>
    </row>
    <row r="31" spans="1:26" x14ac:dyDescent="0.45">
      <c r="A31" t="s">
        <v>197</v>
      </c>
      <c r="E31">
        <v>1066</v>
      </c>
      <c r="F31">
        <v>409</v>
      </c>
      <c r="G31">
        <v>199</v>
      </c>
      <c r="K31" t="s">
        <v>413</v>
      </c>
      <c r="L31" t="s">
        <v>414</v>
      </c>
    </row>
    <row r="32" spans="1:26" x14ac:dyDescent="0.45">
      <c r="A32" t="s">
        <v>198</v>
      </c>
      <c r="B32" s="3"/>
      <c r="C32" s="3"/>
      <c r="D32" s="3"/>
      <c r="E32" s="3">
        <v>0.56398000000000004</v>
      </c>
      <c r="F32" s="3">
        <v>0.61101000000000005</v>
      </c>
      <c r="G32" s="3">
        <v>0.59718000000000004</v>
      </c>
      <c r="K32" t="s">
        <v>415</v>
      </c>
    </row>
    <row r="34" spans="1:20" x14ac:dyDescent="0.45">
      <c r="K34" t="s">
        <v>416</v>
      </c>
      <c r="L34" t="s">
        <v>417</v>
      </c>
      <c r="M34" t="s">
        <v>418</v>
      </c>
      <c r="N34" t="s">
        <v>419</v>
      </c>
      <c r="O34" t="s">
        <v>420</v>
      </c>
    </row>
    <row r="35" spans="1:20" x14ac:dyDescent="0.45">
      <c r="A35" t="s">
        <v>416</v>
      </c>
      <c r="B35" t="s">
        <v>417</v>
      </c>
      <c r="C35" t="s">
        <v>418</v>
      </c>
      <c r="D35" t="s">
        <v>419</v>
      </c>
      <c r="E35" t="s">
        <v>420</v>
      </c>
    </row>
    <row r="36" spans="1:20" x14ac:dyDescent="0.45">
      <c r="K36" t="s">
        <v>421</v>
      </c>
    </row>
    <row r="37" spans="1:20" x14ac:dyDescent="0.45">
      <c r="A37" t="s">
        <v>421</v>
      </c>
      <c r="K37" t="s">
        <v>422</v>
      </c>
      <c r="L37" t="s">
        <v>423</v>
      </c>
      <c r="M37" t="s">
        <v>424</v>
      </c>
      <c r="N37" t="s">
        <v>425</v>
      </c>
      <c r="O37" t="s">
        <v>423</v>
      </c>
      <c r="P37" t="s">
        <v>426</v>
      </c>
      <c r="Q37" t="s">
        <v>427</v>
      </c>
      <c r="R37" t="s">
        <v>423</v>
      </c>
      <c r="S37" t="s">
        <v>428</v>
      </c>
      <c r="T37" t="s">
        <v>429</v>
      </c>
    </row>
    <row r="38" spans="1:20" x14ac:dyDescent="0.45">
      <c r="A38" t="s">
        <v>422</v>
      </c>
      <c r="B38" t="s">
        <v>423</v>
      </c>
      <c r="C38" t="s">
        <v>482</v>
      </c>
      <c r="D38" t="s">
        <v>425</v>
      </c>
      <c r="E38" t="s">
        <v>423</v>
      </c>
      <c r="F38" t="s">
        <v>483</v>
      </c>
      <c r="G38" t="s">
        <v>427</v>
      </c>
      <c r="H38" t="s">
        <v>423</v>
      </c>
      <c r="I38" t="s">
        <v>428</v>
      </c>
      <c r="J38" t="s">
        <v>429</v>
      </c>
      <c r="L38" t="s">
        <v>430</v>
      </c>
      <c r="M38" t="s">
        <v>431</v>
      </c>
      <c r="N38" t="s">
        <v>423</v>
      </c>
      <c r="O38" t="s">
        <v>432</v>
      </c>
      <c r="P38" t="s">
        <v>433</v>
      </c>
      <c r="Q38" t="s">
        <v>423</v>
      </c>
      <c r="R38" t="s">
        <v>434</v>
      </c>
    </row>
    <row r="39" spans="1:20" x14ac:dyDescent="0.45">
      <c r="B39" t="s">
        <v>484</v>
      </c>
      <c r="C39" t="s">
        <v>431</v>
      </c>
      <c r="D39" t="s">
        <v>423</v>
      </c>
      <c r="E39" t="s">
        <v>432</v>
      </c>
      <c r="F39" t="s">
        <v>433</v>
      </c>
      <c r="G39" t="s">
        <v>423</v>
      </c>
      <c r="H39" t="s">
        <v>434</v>
      </c>
      <c r="L39" t="s">
        <v>435</v>
      </c>
    </row>
    <row r="40" spans="1:20" x14ac:dyDescent="0.45">
      <c r="B40" t="s">
        <v>435</v>
      </c>
    </row>
    <row r="41" spans="1:20" x14ac:dyDescent="0.45">
      <c r="K41" t="s">
        <v>436</v>
      </c>
      <c r="L41" t="s">
        <v>437</v>
      </c>
      <c r="M41" t="s">
        <v>438</v>
      </c>
      <c r="N41" t="s">
        <v>439</v>
      </c>
      <c r="O41" t="s">
        <v>440</v>
      </c>
    </row>
    <row r="42" spans="1:20" x14ac:dyDescent="0.45">
      <c r="A42" t="s">
        <v>436</v>
      </c>
      <c r="B42" t="s">
        <v>437</v>
      </c>
      <c r="C42" t="s">
        <v>485</v>
      </c>
      <c r="D42" t="s">
        <v>439</v>
      </c>
      <c r="E42" t="s">
        <v>486</v>
      </c>
    </row>
    <row r="43" spans="1:20" x14ac:dyDescent="0.45">
      <c r="K43" t="s">
        <v>441</v>
      </c>
      <c r="L43" t="s">
        <v>442</v>
      </c>
    </row>
    <row r="44" spans="1:20" x14ac:dyDescent="0.45">
      <c r="A44" t="s">
        <v>441</v>
      </c>
      <c r="B44" t="s">
        <v>442</v>
      </c>
      <c r="L44" t="s">
        <v>443</v>
      </c>
      <c r="M44" t="s">
        <v>444</v>
      </c>
      <c r="N44" t="s">
        <v>445</v>
      </c>
      <c r="O44" t="s">
        <v>446</v>
      </c>
      <c r="P44" t="s">
        <v>447</v>
      </c>
      <c r="Q44" t="s">
        <v>445</v>
      </c>
      <c r="R44" t="s">
        <v>448</v>
      </c>
    </row>
    <row r="45" spans="1:20" x14ac:dyDescent="0.45">
      <c r="B45" t="s">
        <v>443</v>
      </c>
      <c r="C45" t="s">
        <v>444</v>
      </c>
      <c r="D45" t="s">
        <v>445</v>
      </c>
      <c r="E45" t="s">
        <v>446</v>
      </c>
      <c r="F45" t="s">
        <v>447</v>
      </c>
      <c r="G45" t="s">
        <v>445</v>
      </c>
      <c r="H45" t="s">
        <v>448</v>
      </c>
      <c r="K45">
        <v>-37.982819999999997</v>
      </c>
      <c r="L45">
        <v>-8.3421000000000003</v>
      </c>
      <c r="M45">
        <v>-0.17221</v>
      </c>
      <c r="N45">
        <v>8.1217699999999997</v>
      </c>
      <c r="O45">
        <v>40.699539999999999</v>
      </c>
    </row>
    <row r="46" spans="1:20" x14ac:dyDescent="0.45">
      <c r="A46">
        <v>-36.020009999999999</v>
      </c>
      <c r="B46">
        <v>-6.23447</v>
      </c>
      <c r="C46">
        <v>-0.30348999999999998</v>
      </c>
      <c r="D46">
        <v>7.4074</v>
      </c>
      <c r="E46">
        <v>24.498360000000002</v>
      </c>
    </row>
    <row r="47" spans="1:20" x14ac:dyDescent="0.45">
      <c r="K47" t="s">
        <v>373</v>
      </c>
      <c r="L47" t="s">
        <v>449</v>
      </c>
      <c r="M47" t="s">
        <v>450</v>
      </c>
      <c r="N47" t="s">
        <v>451</v>
      </c>
    </row>
    <row r="48" spans="1:20" x14ac:dyDescent="0.45">
      <c r="A48" t="s">
        <v>373</v>
      </c>
      <c r="B48" t="s">
        <v>449</v>
      </c>
      <c r="C48" t="s">
        <v>450</v>
      </c>
      <c r="D48" t="s">
        <v>451</v>
      </c>
    </row>
    <row r="49" spans="1:24" x14ac:dyDescent="0.45">
      <c r="L49" t="s">
        <v>370</v>
      </c>
      <c r="M49" t="s">
        <v>371</v>
      </c>
      <c r="N49" t="s">
        <v>372</v>
      </c>
      <c r="O49" t="s">
        <v>373</v>
      </c>
      <c r="P49" t="s">
        <v>374</v>
      </c>
      <c r="Q49" t="s">
        <v>452</v>
      </c>
    </row>
    <row r="50" spans="1:24" x14ac:dyDescent="0.45">
      <c r="B50" t="s">
        <v>370</v>
      </c>
      <c r="C50" t="s">
        <v>371</v>
      </c>
      <c r="D50" t="s">
        <v>372</v>
      </c>
      <c r="E50" t="s">
        <v>373</v>
      </c>
      <c r="F50" t="s">
        <v>374</v>
      </c>
      <c r="G50" t="s">
        <v>452</v>
      </c>
      <c r="K50" t="s">
        <v>181</v>
      </c>
      <c r="L50">
        <v>-16.371516</v>
      </c>
      <c r="M50">
        <v>2.7974709999999998</v>
      </c>
      <c r="N50">
        <v>-5.8522999999999996</v>
      </c>
      <c r="O50" s="1">
        <v>6.6119999999999999E-9</v>
      </c>
      <c r="P50" t="s">
        <v>375</v>
      </c>
    </row>
    <row r="51" spans="1:24" x14ac:dyDescent="0.45">
      <c r="A51" t="s">
        <v>181</v>
      </c>
      <c r="B51">
        <v>-23.340025000000001</v>
      </c>
      <c r="C51">
        <v>1.6770000000000001E-4</v>
      </c>
      <c r="D51" t="s">
        <v>375</v>
      </c>
      <c r="K51" t="s">
        <v>182</v>
      </c>
      <c r="L51">
        <v>0.32126700000000002</v>
      </c>
      <c r="M51">
        <v>0.13350999999999999</v>
      </c>
      <c r="N51">
        <v>2.4062999999999999</v>
      </c>
      <c r="O51">
        <v>1.6299000000000001E-2</v>
      </c>
      <c r="P51" t="s">
        <v>376</v>
      </c>
    </row>
    <row r="52" spans="1:24" x14ac:dyDescent="0.45">
      <c r="B52">
        <v>1.6770000000000001E-4</v>
      </c>
      <c r="C52" t="s">
        <v>375</v>
      </c>
      <c r="K52" t="s">
        <v>183</v>
      </c>
      <c r="L52">
        <v>-0.466559</v>
      </c>
      <c r="M52">
        <v>0.87078900000000004</v>
      </c>
      <c r="N52">
        <v>-0.53580000000000005</v>
      </c>
      <c r="O52">
        <v>0.59222699999999995</v>
      </c>
    </row>
    <row r="53" spans="1:24" x14ac:dyDescent="0.45">
      <c r="A53" t="s">
        <v>182</v>
      </c>
      <c r="B53">
        <v>0.56963699999999995</v>
      </c>
      <c r="C53">
        <v>1.5488699999999999E-2</v>
      </c>
      <c r="D53" t="s">
        <v>376</v>
      </c>
      <c r="K53" t="s">
        <v>377</v>
      </c>
      <c r="L53">
        <v>2.2705649999999999</v>
      </c>
      <c r="M53">
        <v>0.577955</v>
      </c>
      <c r="N53">
        <v>3.9285999999999999</v>
      </c>
      <c r="O53" s="1">
        <v>9.1440000000000005E-5</v>
      </c>
      <c r="P53" t="s">
        <v>375</v>
      </c>
    </row>
    <row r="54" spans="1:24" x14ac:dyDescent="0.45">
      <c r="B54">
        <v>1.5488699999999999E-2</v>
      </c>
      <c r="C54" t="s">
        <v>376</v>
      </c>
      <c r="K54" t="s">
        <v>194</v>
      </c>
      <c r="L54">
        <v>-11.273127000000001</v>
      </c>
      <c r="M54">
        <v>2.2867310000000001</v>
      </c>
      <c r="N54">
        <v>-4.9298000000000002</v>
      </c>
      <c r="O54" s="1">
        <v>9.6649999999999998E-7</v>
      </c>
      <c r="P54" t="s">
        <v>375</v>
      </c>
    </row>
    <row r="55" spans="1:24" x14ac:dyDescent="0.45">
      <c r="A55" t="s">
        <v>183</v>
      </c>
      <c r="B55">
        <v>0.132165</v>
      </c>
      <c r="C55">
        <v>0.87711470000000002</v>
      </c>
      <c r="K55" t="s">
        <v>378</v>
      </c>
      <c r="L55">
        <v>-17.563725000000002</v>
      </c>
      <c r="M55">
        <v>3.649451</v>
      </c>
      <c r="N55">
        <v>-4.8127000000000004</v>
      </c>
      <c r="O55" s="1">
        <v>1.7239999999999999E-6</v>
      </c>
      <c r="P55" t="s">
        <v>375</v>
      </c>
    </row>
    <row r="56" spans="1:24" x14ac:dyDescent="0.45">
      <c r="B56">
        <v>0.87711470000000002</v>
      </c>
      <c r="K56" t="s">
        <v>379</v>
      </c>
      <c r="L56">
        <v>2.121632</v>
      </c>
      <c r="M56">
        <v>0.56572800000000001</v>
      </c>
      <c r="N56">
        <v>3.7503000000000002</v>
      </c>
      <c r="O56">
        <v>1.8699999999999999E-4</v>
      </c>
      <c r="P56" t="s">
        <v>375</v>
      </c>
    </row>
    <row r="57" spans="1:24" x14ac:dyDescent="0.45">
      <c r="A57" t="s">
        <v>377</v>
      </c>
      <c r="B57">
        <v>1.6946330000000001</v>
      </c>
      <c r="C57">
        <v>1.7415E-2</v>
      </c>
      <c r="D57" t="s">
        <v>376</v>
      </c>
      <c r="K57" t="s">
        <v>380</v>
      </c>
      <c r="L57">
        <v>-0.20521300000000001</v>
      </c>
      <c r="M57">
        <v>4.3704E-2</v>
      </c>
      <c r="N57">
        <v>-4.6955</v>
      </c>
      <c r="O57" s="1">
        <v>3.039E-6</v>
      </c>
      <c r="P57" t="s">
        <v>375</v>
      </c>
    </row>
    <row r="58" spans="1:24" x14ac:dyDescent="0.45">
      <c r="B58">
        <v>1.7415E-2</v>
      </c>
      <c r="C58" t="s">
        <v>376</v>
      </c>
      <c r="K58" t="s">
        <v>381</v>
      </c>
      <c r="L58">
        <v>0.66537199999999996</v>
      </c>
      <c r="M58">
        <v>0.28102300000000002</v>
      </c>
      <c r="N58">
        <v>2.3677000000000001</v>
      </c>
      <c r="O58">
        <v>1.8093999999999999E-2</v>
      </c>
      <c r="P58" t="s">
        <v>376</v>
      </c>
    </row>
    <row r="59" spans="1:24" x14ac:dyDescent="0.45">
      <c r="A59" t="s">
        <v>194</v>
      </c>
      <c r="B59">
        <v>-11.096276</v>
      </c>
      <c r="C59">
        <v>6.4355000000000002E-3</v>
      </c>
      <c r="D59" t="s">
        <v>487</v>
      </c>
      <c r="K59" t="s">
        <v>382</v>
      </c>
      <c r="L59">
        <v>-1.400687</v>
      </c>
      <c r="M59">
        <v>0.30240899999999998</v>
      </c>
      <c r="N59">
        <v>-4.6318000000000001</v>
      </c>
      <c r="O59" s="1">
        <v>4.1150000000000004E-6</v>
      </c>
      <c r="P59" t="s">
        <v>375</v>
      </c>
    </row>
    <row r="60" spans="1:24" x14ac:dyDescent="0.45">
      <c r="B60">
        <v>6.4355000000000002E-3</v>
      </c>
      <c r="C60" t="s">
        <v>487</v>
      </c>
      <c r="K60" t="s">
        <v>383</v>
      </c>
      <c r="L60">
        <v>-0.117886</v>
      </c>
      <c r="M60">
        <v>0.19148299999999999</v>
      </c>
      <c r="N60">
        <v>-0.61560000000000004</v>
      </c>
      <c r="O60">
        <v>0.53827100000000005</v>
      </c>
    </row>
    <row r="61" spans="1:24" x14ac:dyDescent="0.45">
      <c r="A61" t="s">
        <v>378</v>
      </c>
      <c r="B61">
        <v>-24.810001</v>
      </c>
      <c r="C61">
        <v>1.2287999999999999E-3</v>
      </c>
      <c r="D61" t="s">
        <v>487</v>
      </c>
      <c r="K61" t="s">
        <v>384</v>
      </c>
      <c r="L61">
        <v>11.408911</v>
      </c>
      <c r="M61">
        <v>8.8065549999999995</v>
      </c>
      <c r="N61">
        <v>1.2955000000000001</v>
      </c>
      <c r="O61">
        <v>0.19545299999999999</v>
      </c>
    </row>
    <row r="62" spans="1:24" x14ac:dyDescent="0.45">
      <c r="B62">
        <v>1.2287999999999999E-3</v>
      </c>
      <c r="C62" t="s">
        <v>487</v>
      </c>
      <c r="K62" t="s">
        <v>385</v>
      </c>
      <c r="L62">
        <v>-2.0870690000000001</v>
      </c>
      <c r="M62">
        <v>1.455686</v>
      </c>
      <c r="N62">
        <v>-1.4337</v>
      </c>
      <c r="O62">
        <v>0.15196699999999999</v>
      </c>
    </row>
    <row r="63" spans="1:24" x14ac:dyDescent="0.45">
      <c r="A63" t="s">
        <v>379</v>
      </c>
      <c r="B63">
        <v>2.3121870000000002</v>
      </c>
      <c r="C63">
        <v>6.5291600000000005E-2</v>
      </c>
      <c r="D63" t="s">
        <v>481</v>
      </c>
      <c r="K63" t="s">
        <v>453</v>
      </c>
    </row>
    <row r="64" spans="1:24" x14ac:dyDescent="0.45">
      <c r="B64">
        <v>6.5291600000000005E-2</v>
      </c>
      <c r="C64" t="s">
        <v>481</v>
      </c>
      <c r="K64" t="s">
        <v>454</v>
      </c>
      <c r="L64" t="s">
        <v>455</v>
      </c>
      <c r="M64">
        <v>0</v>
      </c>
      <c r="N64" t="s">
        <v>456</v>
      </c>
      <c r="O64">
        <v>1E-3</v>
      </c>
      <c r="P64" t="s">
        <v>457</v>
      </c>
      <c r="Q64">
        <v>0.01</v>
      </c>
      <c r="R64" t="s">
        <v>458</v>
      </c>
      <c r="S64">
        <v>0.05</v>
      </c>
      <c r="T64" t="s">
        <v>459</v>
      </c>
      <c r="U64">
        <v>0.1</v>
      </c>
      <c r="V64" t="s">
        <v>460</v>
      </c>
      <c r="W64" t="s">
        <v>461</v>
      </c>
      <c r="X64">
        <v>1</v>
      </c>
    </row>
    <row r="65" spans="1:20" x14ac:dyDescent="0.45">
      <c r="A65" t="s">
        <v>380</v>
      </c>
      <c r="B65">
        <v>-8.6787000000000003E-2</v>
      </c>
      <c r="C65">
        <v>0.2584999</v>
      </c>
      <c r="G65">
        <v>0.01</v>
      </c>
      <c r="H65" t="s">
        <v>458</v>
      </c>
      <c r="I65">
        <v>0.05</v>
      </c>
      <c r="J65" t="s">
        <v>459</v>
      </c>
    </row>
    <row r="66" spans="1:20" x14ac:dyDescent="0.45">
      <c r="B66">
        <v>0.2584999</v>
      </c>
      <c r="K66" t="s">
        <v>462</v>
      </c>
      <c r="L66" t="s">
        <v>463</v>
      </c>
      <c r="M66" t="s">
        <v>450</v>
      </c>
      <c r="N66" t="s">
        <v>464</v>
      </c>
      <c r="O66">
        <v>432430</v>
      </c>
    </row>
    <row r="67" spans="1:20" x14ac:dyDescent="0.45">
      <c r="A67" t="s">
        <v>381</v>
      </c>
      <c r="B67">
        <v>-2.2446579999999998</v>
      </c>
      <c r="C67" s="1">
        <v>1.426E-6</v>
      </c>
      <c r="D67" t="s">
        <v>375</v>
      </c>
      <c r="E67" s="1"/>
      <c r="F67" t="s">
        <v>457</v>
      </c>
      <c r="K67" t="s">
        <v>465</v>
      </c>
      <c r="L67" t="s">
        <v>463</v>
      </c>
      <c r="M67" t="s">
        <v>450</v>
      </c>
      <c r="N67" t="s">
        <v>464</v>
      </c>
      <c r="O67">
        <v>173140</v>
      </c>
    </row>
    <row r="68" spans="1:20" x14ac:dyDescent="0.45">
      <c r="B68" s="1">
        <v>1.426E-6</v>
      </c>
      <c r="C68" t="s">
        <v>375</v>
      </c>
      <c r="E68" s="1"/>
      <c r="K68" t="s">
        <v>466</v>
      </c>
      <c r="L68">
        <v>0.59960000000000002</v>
      </c>
    </row>
    <row r="69" spans="1:20" x14ac:dyDescent="0.45">
      <c r="A69" t="s">
        <v>382</v>
      </c>
      <c r="B69">
        <v>-0.35395700000000002</v>
      </c>
      <c r="C69">
        <v>0.57829330000000001</v>
      </c>
      <c r="K69" t="s">
        <v>467</v>
      </c>
      <c r="L69" t="s">
        <v>466</v>
      </c>
      <c r="M69">
        <v>0.56398000000000004</v>
      </c>
    </row>
    <row r="70" spans="1:20" x14ac:dyDescent="0.45">
      <c r="B70">
        <v>0.57829330000000001</v>
      </c>
      <c r="K70" t="s">
        <v>468</v>
      </c>
      <c r="L70">
        <v>112.65900000000001</v>
      </c>
      <c r="M70" t="s">
        <v>469</v>
      </c>
      <c r="N70">
        <v>13</v>
      </c>
      <c r="O70" t="s">
        <v>470</v>
      </c>
      <c r="P70">
        <v>978</v>
      </c>
      <c r="Q70" t="s">
        <v>471</v>
      </c>
      <c r="R70" t="s">
        <v>472</v>
      </c>
      <c r="S70" t="s">
        <v>473</v>
      </c>
      <c r="T70" s="1">
        <v>2.2200000000000001E-16</v>
      </c>
    </row>
    <row r="71" spans="1:20" x14ac:dyDescent="0.45">
      <c r="A71" t="s">
        <v>383</v>
      </c>
      <c r="B71">
        <v>0.149533</v>
      </c>
      <c r="C71">
        <v>0.76513609999999999</v>
      </c>
      <c r="G71" t="s">
        <v>471</v>
      </c>
      <c r="H71" t="s">
        <v>472</v>
      </c>
      <c r="I71" t="s">
        <v>473</v>
      </c>
      <c r="J71" s="1">
        <v>2.2200000000000001E-16</v>
      </c>
      <c r="K71" t="s">
        <v>415</v>
      </c>
    </row>
    <row r="72" spans="1:20" x14ac:dyDescent="0.45">
      <c r="B72">
        <v>0.76513609999999999</v>
      </c>
    </row>
    <row r="73" spans="1:20" x14ac:dyDescent="0.45">
      <c r="A73" t="s">
        <v>408</v>
      </c>
      <c r="B73">
        <v>25.967942000000001</v>
      </c>
      <c r="C73">
        <v>0.14582290000000001</v>
      </c>
      <c r="F73">
        <v>170</v>
      </c>
      <c r="K73" t="s">
        <v>474</v>
      </c>
      <c r="L73" t="s">
        <v>414</v>
      </c>
    </row>
    <row r="74" spans="1:20" x14ac:dyDescent="0.45">
      <c r="B74">
        <v>0.14582290000000001</v>
      </c>
      <c r="K74" t="s">
        <v>415</v>
      </c>
    </row>
    <row r="75" spans="1:20" x14ac:dyDescent="0.45">
      <c r="A75" t="s">
        <v>385</v>
      </c>
      <c r="B75">
        <v>-3.416731</v>
      </c>
      <c r="C75">
        <v>9.0317999999999996E-3</v>
      </c>
      <c r="D75" t="s">
        <v>487</v>
      </c>
    </row>
    <row r="76" spans="1:20" x14ac:dyDescent="0.45">
      <c r="A76" t="s">
        <v>453</v>
      </c>
      <c r="B76">
        <v>9.0317999999999996E-3</v>
      </c>
      <c r="C76" t="s">
        <v>487</v>
      </c>
      <c r="K76" t="s">
        <v>416</v>
      </c>
      <c r="L76" t="s">
        <v>417</v>
      </c>
      <c r="M76" t="s">
        <v>418</v>
      </c>
      <c r="N76" t="s">
        <v>419</v>
      </c>
      <c r="O76" t="s">
        <v>420</v>
      </c>
    </row>
    <row r="77" spans="1:20" x14ac:dyDescent="0.45">
      <c r="A77" t="s">
        <v>454</v>
      </c>
      <c r="B77" t="s">
        <v>455</v>
      </c>
      <c r="C77">
        <v>0</v>
      </c>
      <c r="D77" t="s">
        <v>456</v>
      </c>
      <c r="E77">
        <v>1E-3</v>
      </c>
    </row>
    <row r="78" spans="1:20" x14ac:dyDescent="0.45">
      <c r="K78" t="s">
        <v>421</v>
      </c>
    </row>
    <row r="79" spans="1:20" x14ac:dyDescent="0.45">
      <c r="A79" t="s">
        <v>462</v>
      </c>
      <c r="B79" t="s">
        <v>463</v>
      </c>
      <c r="C79" t="s">
        <v>450</v>
      </c>
      <c r="D79" t="s">
        <v>464</v>
      </c>
      <c r="E79">
        <v>60974</v>
      </c>
      <c r="K79" t="s">
        <v>422</v>
      </c>
      <c r="L79" t="s">
        <v>423</v>
      </c>
      <c r="M79" t="s">
        <v>475</v>
      </c>
      <c r="N79" t="s">
        <v>425</v>
      </c>
      <c r="O79" t="s">
        <v>423</v>
      </c>
      <c r="P79" t="s">
        <v>476</v>
      </c>
      <c r="Q79" t="s">
        <v>427</v>
      </c>
      <c r="R79" t="s">
        <v>423</v>
      </c>
      <c r="S79" t="s">
        <v>428</v>
      </c>
      <c r="T79" t="s">
        <v>429</v>
      </c>
    </row>
    <row r="80" spans="1:20" x14ac:dyDescent="0.45">
      <c r="A80" t="s">
        <v>465</v>
      </c>
      <c r="B80" t="s">
        <v>463</v>
      </c>
      <c r="C80" t="s">
        <v>450</v>
      </c>
      <c r="D80" t="s">
        <v>464</v>
      </c>
      <c r="E80">
        <v>21088</v>
      </c>
      <c r="L80" t="s">
        <v>477</v>
      </c>
      <c r="M80" t="s">
        <v>431</v>
      </c>
      <c r="N80" t="s">
        <v>423</v>
      </c>
      <c r="O80" t="s">
        <v>432</v>
      </c>
      <c r="P80" t="s">
        <v>433</v>
      </c>
      <c r="Q80" t="s">
        <v>423</v>
      </c>
      <c r="R80" t="s">
        <v>434</v>
      </c>
    </row>
    <row r="81" spans="1:18" x14ac:dyDescent="0.45">
      <c r="A81" t="s">
        <v>466</v>
      </c>
      <c r="B81">
        <v>0.65414000000000005</v>
      </c>
      <c r="L81" t="s">
        <v>435</v>
      </c>
    </row>
    <row r="82" spans="1:18" x14ac:dyDescent="0.45">
      <c r="A82" t="s">
        <v>467</v>
      </c>
      <c r="B82" t="s">
        <v>466</v>
      </c>
      <c r="C82">
        <v>0.59718000000000004</v>
      </c>
    </row>
    <row r="83" spans="1:18" x14ac:dyDescent="0.45">
      <c r="A83" t="s">
        <v>468</v>
      </c>
      <c r="B83">
        <v>24.7331</v>
      </c>
      <c r="C83" t="s">
        <v>469</v>
      </c>
      <c r="D83">
        <v>13</v>
      </c>
      <c r="E83" t="s">
        <v>470</v>
      </c>
      <c r="K83" t="s">
        <v>436</v>
      </c>
      <c r="L83" t="s">
        <v>437</v>
      </c>
      <c r="M83" t="s">
        <v>478</v>
      </c>
      <c r="N83" t="s">
        <v>479</v>
      </c>
      <c r="O83" t="s">
        <v>480</v>
      </c>
    </row>
    <row r="84" spans="1:18" x14ac:dyDescent="0.45">
      <c r="A84" t="s">
        <v>462</v>
      </c>
      <c r="B84" t="s">
        <v>463</v>
      </c>
      <c r="C84" t="s">
        <v>450</v>
      </c>
      <c r="D84" t="s">
        <v>464</v>
      </c>
      <c r="E84" t="s">
        <v>470</v>
      </c>
    </row>
    <row r="85" spans="1:18" x14ac:dyDescent="0.45">
      <c r="A85" t="s">
        <v>465</v>
      </c>
      <c r="B85" t="s">
        <v>463</v>
      </c>
      <c r="C85" t="s">
        <v>450</v>
      </c>
      <c r="D85" t="s">
        <v>464</v>
      </c>
      <c r="K85" t="s">
        <v>441</v>
      </c>
      <c r="L85" t="s">
        <v>442</v>
      </c>
    </row>
    <row r="86" spans="1:18" x14ac:dyDescent="0.45">
      <c r="A86" t="s">
        <v>466</v>
      </c>
      <c r="B86">
        <v>0.64342999999999995</v>
      </c>
      <c r="L86" t="s">
        <v>443</v>
      </c>
      <c r="M86" t="s">
        <v>444</v>
      </c>
      <c r="N86" t="s">
        <v>445</v>
      </c>
      <c r="O86" t="s">
        <v>446</v>
      </c>
      <c r="P86" t="s">
        <v>447</v>
      </c>
      <c r="Q86" t="s">
        <v>445</v>
      </c>
      <c r="R86" t="s">
        <v>448</v>
      </c>
    </row>
    <row r="87" spans="1:18" x14ac:dyDescent="0.45">
      <c r="A87" t="s">
        <v>467</v>
      </c>
      <c r="B87" t="s">
        <v>466</v>
      </c>
      <c r="C87">
        <v>0.61101000000000005</v>
      </c>
      <c r="K87">
        <v>-30.886213999999999</v>
      </c>
      <c r="L87">
        <v>-4.9914209999999999</v>
      </c>
      <c r="M87">
        <v>9.8555000000000004E-2</v>
      </c>
      <c r="N87">
        <v>4.9791569999999998</v>
      </c>
      <c r="O87">
        <v>29.304279000000001</v>
      </c>
    </row>
    <row r="88" spans="1:18" x14ac:dyDescent="0.45">
      <c r="A88" t="s">
        <v>468</v>
      </c>
      <c r="B88">
        <v>51.913400000000003</v>
      </c>
      <c r="C88" t="s">
        <v>469</v>
      </c>
      <c r="D88">
        <v>13</v>
      </c>
    </row>
    <row r="89" spans="1:18" x14ac:dyDescent="0.45">
      <c r="K89" t="s">
        <v>373</v>
      </c>
      <c r="L89" t="s">
        <v>449</v>
      </c>
      <c r="M89" t="s">
        <v>450</v>
      </c>
      <c r="N89" t="s">
        <v>451</v>
      </c>
    </row>
    <row r="91" spans="1:18" x14ac:dyDescent="0.45">
      <c r="L91" t="s">
        <v>370</v>
      </c>
      <c r="M91" t="s">
        <v>371</v>
      </c>
      <c r="N91" t="s">
        <v>372</v>
      </c>
      <c r="O91" t="s">
        <v>373</v>
      </c>
      <c r="P91" t="s">
        <v>374</v>
      </c>
      <c r="Q91" t="s">
        <v>452</v>
      </c>
    </row>
    <row r="92" spans="1:18" x14ac:dyDescent="0.45">
      <c r="K92" t="s">
        <v>181</v>
      </c>
      <c r="L92">
        <v>-20.342025</v>
      </c>
      <c r="M92">
        <v>4.0843410000000002</v>
      </c>
      <c r="N92">
        <v>-4.9805000000000001</v>
      </c>
      <c r="O92" s="1">
        <v>9.7070000000000008E-7</v>
      </c>
      <c r="P92" t="s">
        <v>375</v>
      </c>
    </row>
    <row r="93" spans="1:18" x14ac:dyDescent="0.45">
      <c r="K93" t="s">
        <v>182</v>
      </c>
      <c r="L93">
        <v>1.467214</v>
      </c>
      <c r="M93">
        <v>0.18410499999999999</v>
      </c>
      <c r="N93">
        <v>7.9695</v>
      </c>
      <c r="O93" s="1">
        <v>1.9479999999999999E-14</v>
      </c>
      <c r="P93" t="s">
        <v>375</v>
      </c>
    </row>
    <row r="94" spans="1:18" x14ac:dyDescent="0.45">
      <c r="K94" t="s">
        <v>183</v>
      </c>
      <c r="L94">
        <v>1.3368370000000001</v>
      </c>
      <c r="M94">
        <v>0.73742099999999999</v>
      </c>
      <c r="N94">
        <v>1.8129</v>
      </c>
      <c r="O94">
        <v>7.0660000000000001E-2</v>
      </c>
      <c r="P94" t="s">
        <v>481</v>
      </c>
    </row>
    <row r="95" spans="1:18" x14ac:dyDescent="0.45">
      <c r="K95" t="s">
        <v>377</v>
      </c>
      <c r="L95">
        <v>2.2554880000000002</v>
      </c>
      <c r="M95">
        <v>0.39449099999999998</v>
      </c>
      <c r="N95">
        <v>5.7175000000000002</v>
      </c>
      <c r="O95" s="1">
        <v>2.2139999999999998E-8</v>
      </c>
      <c r="P95" t="s">
        <v>375</v>
      </c>
    </row>
    <row r="96" spans="1:18" x14ac:dyDescent="0.45">
      <c r="K96" t="s">
        <v>194</v>
      </c>
      <c r="L96">
        <v>-24.731853000000001</v>
      </c>
      <c r="M96">
        <v>2.2907250000000001</v>
      </c>
      <c r="N96">
        <v>-10.7965</v>
      </c>
      <c r="O96" t="s">
        <v>473</v>
      </c>
      <c r="P96" s="1">
        <v>2.2E-16</v>
      </c>
      <c r="Q96" t="s">
        <v>375</v>
      </c>
    </row>
    <row r="97" spans="11:24" x14ac:dyDescent="0.45">
      <c r="K97" t="s">
        <v>378</v>
      </c>
      <c r="L97">
        <v>-33.227584</v>
      </c>
      <c r="M97">
        <v>4.6889529999999997</v>
      </c>
      <c r="N97">
        <v>-7.0864000000000003</v>
      </c>
      <c r="O97" s="1">
        <v>6.8940000000000003E-12</v>
      </c>
      <c r="P97" t="s">
        <v>375</v>
      </c>
    </row>
    <row r="98" spans="11:24" x14ac:dyDescent="0.45">
      <c r="K98" t="s">
        <v>379</v>
      </c>
      <c r="L98">
        <v>0.63941999999999999</v>
      </c>
      <c r="M98">
        <v>0.50071600000000005</v>
      </c>
      <c r="N98">
        <v>1.2769999999999999</v>
      </c>
      <c r="O98">
        <v>0.20238999999999999</v>
      </c>
    </row>
    <row r="99" spans="11:24" x14ac:dyDescent="0.45">
      <c r="K99" t="s">
        <v>380</v>
      </c>
      <c r="L99">
        <v>-6.5755999999999995E-2</v>
      </c>
      <c r="M99">
        <v>2.8451000000000001E-2</v>
      </c>
      <c r="N99">
        <v>-2.3111999999999999</v>
      </c>
      <c r="O99">
        <v>2.1360000000000001E-2</v>
      </c>
      <c r="P99" t="s">
        <v>376</v>
      </c>
    </row>
    <row r="100" spans="11:24" x14ac:dyDescent="0.45">
      <c r="K100" t="s">
        <v>381</v>
      </c>
      <c r="L100">
        <v>0.119133</v>
      </c>
      <c r="M100">
        <v>0.30718499999999999</v>
      </c>
      <c r="N100">
        <v>0.38779999999999998</v>
      </c>
      <c r="O100">
        <v>0.69837000000000005</v>
      </c>
    </row>
    <row r="101" spans="11:24" x14ac:dyDescent="0.45">
      <c r="K101" t="s">
        <v>382</v>
      </c>
      <c r="L101">
        <v>-0.51081299999999996</v>
      </c>
      <c r="M101">
        <v>0.219412</v>
      </c>
      <c r="N101">
        <v>-2.3281000000000001</v>
      </c>
      <c r="O101">
        <v>2.044E-2</v>
      </c>
      <c r="P101" t="s">
        <v>376</v>
      </c>
    </row>
    <row r="102" spans="11:24" x14ac:dyDescent="0.45">
      <c r="K102" t="s">
        <v>383</v>
      </c>
      <c r="L102">
        <v>-0.286412</v>
      </c>
      <c r="M102">
        <v>0.25619900000000001</v>
      </c>
      <c r="N102">
        <v>-1.1178999999999999</v>
      </c>
      <c r="O102">
        <v>0.26432</v>
      </c>
    </row>
    <row r="103" spans="11:24" x14ac:dyDescent="0.45">
      <c r="K103" t="s">
        <v>405</v>
      </c>
      <c r="L103">
        <v>5.7524649999999999</v>
      </c>
      <c r="M103">
        <v>7.0066439999999997</v>
      </c>
      <c r="N103">
        <v>0.82099999999999995</v>
      </c>
      <c r="O103">
        <v>0.41216999999999998</v>
      </c>
    </row>
    <row r="104" spans="11:24" x14ac:dyDescent="0.45">
      <c r="K104" t="s">
        <v>385</v>
      </c>
      <c r="L104">
        <v>-0.89270400000000005</v>
      </c>
      <c r="M104">
        <v>1.1814750000000001</v>
      </c>
      <c r="N104">
        <v>-0.75560000000000005</v>
      </c>
      <c r="O104">
        <v>0.45036999999999999</v>
      </c>
    </row>
    <row r="105" spans="11:24" x14ac:dyDescent="0.45">
      <c r="K105" t="s">
        <v>453</v>
      </c>
    </row>
    <row r="106" spans="11:24" x14ac:dyDescent="0.45">
      <c r="K106" t="s">
        <v>454</v>
      </c>
      <c r="L106" t="s">
        <v>455</v>
      </c>
      <c r="M106">
        <v>0</v>
      </c>
      <c r="N106" t="s">
        <v>456</v>
      </c>
      <c r="O106">
        <v>1E-3</v>
      </c>
      <c r="P106" t="s">
        <v>457</v>
      </c>
      <c r="Q106">
        <v>0.01</v>
      </c>
      <c r="R106" t="s">
        <v>458</v>
      </c>
      <c r="S106">
        <v>0.05</v>
      </c>
      <c r="T106" t="s">
        <v>459</v>
      </c>
      <c r="U106">
        <v>0.1</v>
      </c>
      <c r="V106" t="s">
        <v>460</v>
      </c>
      <c r="W106" t="s">
        <v>461</v>
      </c>
      <c r="X106">
        <v>1</v>
      </c>
    </row>
    <row r="108" spans="11:24" x14ac:dyDescent="0.45">
      <c r="K108" t="s">
        <v>462</v>
      </c>
      <c r="L108" t="s">
        <v>463</v>
      </c>
      <c r="M108" t="s">
        <v>450</v>
      </c>
      <c r="N108" t="s">
        <v>464</v>
      </c>
      <c r="O108">
        <v>106430</v>
      </c>
    </row>
    <row r="109" spans="11:24" x14ac:dyDescent="0.45">
      <c r="K109" t="s">
        <v>465</v>
      </c>
      <c r="L109" t="s">
        <v>463</v>
      </c>
      <c r="M109" t="s">
        <v>450</v>
      </c>
      <c r="N109" t="s">
        <v>464</v>
      </c>
      <c r="O109">
        <v>37950</v>
      </c>
    </row>
    <row r="110" spans="11:24" x14ac:dyDescent="0.45">
      <c r="K110" t="s">
        <v>466</v>
      </c>
      <c r="L110">
        <v>0.64342999999999995</v>
      </c>
    </row>
    <row r="111" spans="11:24" x14ac:dyDescent="0.45">
      <c r="K111" t="s">
        <v>467</v>
      </c>
      <c r="L111" t="s">
        <v>466</v>
      </c>
      <c r="M111">
        <v>0.61101000000000005</v>
      </c>
    </row>
    <row r="112" spans="11:24" x14ac:dyDescent="0.45">
      <c r="K112" t="s">
        <v>468</v>
      </c>
      <c r="L112">
        <v>51.913400000000003</v>
      </c>
      <c r="M112" t="s">
        <v>469</v>
      </c>
      <c r="N112">
        <v>13</v>
      </c>
      <c r="O112" t="s">
        <v>470</v>
      </c>
      <c r="P112">
        <v>374</v>
      </c>
      <c r="Q112" t="s">
        <v>471</v>
      </c>
      <c r="R112" t="s">
        <v>472</v>
      </c>
      <c r="S112" t="s">
        <v>473</v>
      </c>
      <c r="T112" s="1">
        <v>2.2200000000000001E-16</v>
      </c>
    </row>
    <row r="113" spans="11:20" x14ac:dyDescent="0.45">
      <c r="K113" t="s">
        <v>415</v>
      </c>
    </row>
    <row r="115" spans="11:20" x14ac:dyDescent="0.45">
      <c r="K115" t="s">
        <v>193</v>
      </c>
      <c r="L115" t="s">
        <v>414</v>
      </c>
    </row>
    <row r="116" spans="11:20" x14ac:dyDescent="0.45">
      <c r="K116" t="s">
        <v>415</v>
      </c>
    </row>
    <row r="118" spans="11:20" x14ac:dyDescent="0.45">
      <c r="K118" t="s">
        <v>416</v>
      </c>
      <c r="L118" t="s">
        <v>417</v>
      </c>
      <c r="M118" t="s">
        <v>418</v>
      </c>
      <c r="N118" t="s">
        <v>419</v>
      </c>
      <c r="O118" t="s">
        <v>420</v>
      </c>
    </row>
    <row r="120" spans="11:20" x14ac:dyDescent="0.45">
      <c r="K120" t="s">
        <v>421</v>
      </c>
    </row>
    <row r="121" spans="11:20" x14ac:dyDescent="0.45">
      <c r="K121" t="s">
        <v>422</v>
      </c>
      <c r="L121" t="s">
        <v>423</v>
      </c>
      <c r="M121" t="s">
        <v>482</v>
      </c>
      <c r="N121" t="s">
        <v>425</v>
      </c>
      <c r="O121" t="s">
        <v>423</v>
      </c>
      <c r="P121" t="s">
        <v>483</v>
      </c>
      <c r="Q121" t="s">
        <v>427</v>
      </c>
      <c r="R121" t="s">
        <v>423</v>
      </c>
      <c r="S121" t="s">
        <v>428</v>
      </c>
      <c r="T121" t="s">
        <v>429</v>
      </c>
    </row>
    <row r="122" spans="11:20" x14ac:dyDescent="0.45">
      <c r="L122" t="s">
        <v>484</v>
      </c>
      <c r="M122" t="s">
        <v>431</v>
      </c>
      <c r="N122" t="s">
        <v>423</v>
      </c>
      <c r="O122" t="s">
        <v>432</v>
      </c>
      <c r="P122" t="s">
        <v>433</v>
      </c>
      <c r="Q122" t="s">
        <v>423</v>
      </c>
      <c r="R122" t="s">
        <v>434</v>
      </c>
    </row>
    <row r="123" spans="11:20" x14ac:dyDescent="0.45">
      <c r="L123" t="s">
        <v>435</v>
      </c>
    </row>
    <row r="125" spans="11:20" x14ac:dyDescent="0.45">
      <c r="K125" t="s">
        <v>436</v>
      </c>
      <c r="L125" t="s">
        <v>437</v>
      </c>
      <c r="M125" t="s">
        <v>485</v>
      </c>
      <c r="N125" t="s">
        <v>439</v>
      </c>
      <c r="O125" t="s">
        <v>486</v>
      </c>
    </row>
    <row r="127" spans="11:20" x14ac:dyDescent="0.45">
      <c r="K127" t="s">
        <v>441</v>
      </c>
      <c r="L127" t="s">
        <v>442</v>
      </c>
    </row>
    <row r="128" spans="11:20" x14ac:dyDescent="0.45">
      <c r="L128" t="s">
        <v>443</v>
      </c>
      <c r="M128" t="s">
        <v>444</v>
      </c>
      <c r="N128" t="s">
        <v>445</v>
      </c>
      <c r="O128" t="s">
        <v>446</v>
      </c>
      <c r="P128" t="s">
        <v>447</v>
      </c>
      <c r="Q128" t="s">
        <v>445</v>
      </c>
      <c r="R128" t="s">
        <v>448</v>
      </c>
    </row>
    <row r="129" spans="11:17" x14ac:dyDescent="0.45">
      <c r="K129">
        <v>-36.020009999999999</v>
      </c>
      <c r="L129">
        <v>-6.23447</v>
      </c>
      <c r="M129">
        <v>-0.30348999999999998</v>
      </c>
      <c r="N129">
        <v>7.4074</v>
      </c>
      <c r="O129">
        <v>24.498360000000002</v>
      </c>
    </row>
    <row r="131" spans="11:17" x14ac:dyDescent="0.45">
      <c r="K131" t="s">
        <v>373</v>
      </c>
      <c r="L131" t="s">
        <v>449</v>
      </c>
      <c r="M131" t="s">
        <v>450</v>
      </c>
      <c r="N131" t="s">
        <v>451</v>
      </c>
    </row>
    <row r="133" spans="11:17" x14ac:dyDescent="0.45">
      <c r="L133" t="s">
        <v>370</v>
      </c>
      <c r="M133" t="s">
        <v>371</v>
      </c>
      <c r="N133" t="s">
        <v>372</v>
      </c>
      <c r="O133" t="s">
        <v>373</v>
      </c>
      <c r="P133" t="s">
        <v>374</v>
      </c>
      <c r="Q133" t="s">
        <v>452</v>
      </c>
    </row>
    <row r="134" spans="11:17" x14ac:dyDescent="0.45">
      <c r="K134" t="s">
        <v>181</v>
      </c>
      <c r="L134">
        <v>-23.340025000000001</v>
      </c>
      <c r="M134">
        <v>6.0640910000000003</v>
      </c>
      <c r="N134">
        <v>-3.8489</v>
      </c>
      <c r="O134">
        <v>1.6770000000000001E-4</v>
      </c>
      <c r="P134" t="s">
        <v>375</v>
      </c>
    </row>
    <row r="135" spans="11:17" x14ac:dyDescent="0.45">
      <c r="K135" t="s">
        <v>182</v>
      </c>
      <c r="L135">
        <v>0.56963699999999995</v>
      </c>
      <c r="M135">
        <v>0.23294200000000001</v>
      </c>
      <c r="N135">
        <v>2.4453999999999998</v>
      </c>
      <c r="O135">
        <v>1.5488699999999999E-2</v>
      </c>
      <c r="P135" t="s">
        <v>376</v>
      </c>
    </row>
    <row r="136" spans="11:17" x14ac:dyDescent="0.45">
      <c r="K136" t="s">
        <v>183</v>
      </c>
      <c r="L136">
        <v>0.132165</v>
      </c>
      <c r="M136">
        <v>0.85344399999999998</v>
      </c>
      <c r="N136">
        <v>0.15490000000000001</v>
      </c>
      <c r="O136">
        <v>0.87711470000000002</v>
      </c>
    </row>
    <row r="137" spans="11:17" x14ac:dyDescent="0.45">
      <c r="K137" t="s">
        <v>377</v>
      </c>
      <c r="L137">
        <v>1.6946330000000001</v>
      </c>
      <c r="M137">
        <v>0.70571099999999998</v>
      </c>
      <c r="N137">
        <v>2.4013</v>
      </c>
      <c r="O137">
        <v>1.7415E-2</v>
      </c>
      <c r="P137" t="s">
        <v>376</v>
      </c>
    </row>
    <row r="138" spans="11:17" x14ac:dyDescent="0.45">
      <c r="K138" t="s">
        <v>194</v>
      </c>
      <c r="L138">
        <v>-11.096276</v>
      </c>
      <c r="M138">
        <v>4.0220269999999996</v>
      </c>
      <c r="N138">
        <v>-2.7589000000000001</v>
      </c>
      <c r="O138">
        <v>6.4355000000000002E-3</v>
      </c>
      <c r="P138" t="s">
        <v>487</v>
      </c>
    </row>
    <row r="139" spans="11:17" x14ac:dyDescent="0.45">
      <c r="K139" t="s">
        <v>378</v>
      </c>
      <c r="L139">
        <v>-24.810001</v>
      </c>
      <c r="M139">
        <v>7.5470660000000001</v>
      </c>
      <c r="N139">
        <v>-3.2873999999999999</v>
      </c>
      <c r="O139">
        <v>1.2287999999999999E-3</v>
      </c>
      <c r="P139" t="s">
        <v>487</v>
      </c>
    </row>
    <row r="140" spans="11:17" x14ac:dyDescent="0.45">
      <c r="K140" t="s">
        <v>379</v>
      </c>
      <c r="L140">
        <v>2.3121870000000002</v>
      </c>
      <c r="M140">
        <v>1.246292</v>
      </c>
      <c r="N140">
        <v>1.8552999999999999</v>
      </c>
      <c r="O140">
        <v>6.5291600000000005E-2</v>
      </c>
      <c r="P140" t="s">
        <v>481</v>
      </c>
    </row>
    <row r="141" spans="11:17" x14ac:dyDescent="0.45">
      <c r="K141" t="s">
        <v>380</v>
      </c>
      <c r="L141">
        <v>-8.6787000000000003E-2</v>
      </c>
      <c r="M141">
        <v>7.6550000000000007E-2</v>
      </c>
      <c r="N141">
        <v>-1.1336999999999999</v>
      </c>
      <c r="O141">
        <v>0.2584999</v>
      </c>
    </row>
    <row r="142" spans="11:17" x14ac:dyDescent="0.45">
      <c r="K142" t="s">
        <v>381</v>
      </c>
      <c r="L142">
        <v>-2.2446579999999998</v>
      </c>
      <c r="M142">
        <v>0.44905099999999998</v>
      </c>
      <c r="N142">
        <v>-4.9987000000000004</v>
      </c>
      <c r="O142" s="1">
        <v>1.426E-6</v>
      </c>
      <c r="P142" t="s">
        <v>375</v>
      </c>
    </row>
    <row r="143" spans="11:17" x14ac:dyDescent="0.45">
      <c r="K143" t="s">
        <v>382</v>
      </c>
      <c r="L143">
        <v>-0.35395700000000002</v>
      </c>
      <c r="M143">
        <v>0.63552500000000001</v>
      </c>
      <c r="N143">
        <v>-0.55700000000000005</v>
      </c>
      <c r="O143">
        <v>0.57829330000000001</v>
      </c>
    </row>
    <row r="144" spans="11:17" x14ac:dyDescent="0.45">
      <c r="K144" t="s">
        <v>383</v>
      </c>
      <c r="L144">
        <v>0.149533</v>
      </c>
      <c r="M144">
        <v>0.49974000000000002</v>
      </c>
      <c r="N144">
        <v>0.29920000000000002</v>
      </c>
      <c r="O144">
        <v>0.76513609999999999</v>
      </c>
    </row>
    <row r="145" spans="11:24" x14ac:dyDescent="0.45">
      <c r="K145" t="s">
        <v>408</v>
      </c>
      <c r="L145">
        <v>25.967942000000001</v>
      </c>
      <c r="M145">
        <v>17.772383999999999</v>
      </c>
      <c r="N145">
        <v>1.4611000000000001</v>
      </c>
      <c r="O145">
        <v>0.14582290000000001</v>
      </c>
    </row>
    <row r="146" spans="11:24" x14ac:dyDescent="0.45">
      <c r="K146" t="s">
        <v>385</v>
      </c>
      <c r="L146">
        <v>-3.416731</v>
      </c>
      <c r="M146">
        <v>1.293634</v>
      </c>
      <c r="N146">
        <v>-2.6412</v>
      </c>
      <c r="O146">
        <v>9.0317999999999996E-3</v>
      </c>
      <c r="P146" t="s">
        <v>487</v>
      </c>
    </row>
    <row r="147" spans="11:24" x14ac:dyDescent="0.45">
      <c r="K147" t="s">
        <v>453</v>
      </c>
    </row>
    <row r="148" spans="11:24" x14ac:dyDescent="0.45">
      <c r="K148" t="s">
        <v>454</v>
      </c>
      <c r="L148" t="s">
        <v>455</v>
      </c>
      <c r="M148">
        <v>0</v>
      </c>
      <c r="N148" t="s">
        <v>456</v>
      </c>
      <c r="O148">
        <v>1E-3</v>
      </c>
      <c r="P148" t="s">
        <v>457</v>
      </c>
      <c r="Q148">
        <v>0.01</v>
      </c>
      <c r="R148" t="s">
        <v>458</v>
      </c>
      <c r="S148">
        <v>0.05</v>
      </c>
      <c r="T148" t="s">
        <v>459</v>
      </c>
      <c r="U148">
        <v>0.1</v>
      </c>
      <c r="V148" t="s">
        <v>460</v>
      </c>
      <c r="W148" t="s">
        <v>461</v>
      </c>
      <c r="X148">
        <v>1</v>
      </c>
    </row>
    <row r="150" spans="11:24" x14ac:dyDescent="0.45">
      <c r="K150" t="s">
        <v>462</v>
      </c>
      <c r="L150" t="s">
        <v>463</v>
      </c>
      <c r="M150" t="s">
        <v>450</v>
      </c>
      <c r="N150" t="s">
        <v>464</v>
      </c>
      <c r="O150">
        <v>60974</v>
      </c>
    </row>
    <row r="151" spans="11:24" x14ac:dyDescent="0.45">
      <c r="K151" t="s">
        <v>465</v>
      </c>
      <c r="L151" t="s">
        <v>463</v>
      </c>
      <c r="M151" t="s">
        <v>450</v>
      </c>
      <c r="N151" t="s">
        <v>464</v>
      </c>
      <c r="O151">
        <v>21088</v>
      </c>
    </row>
    <row r="152" spans="11:24" x14ac:dyDescent="0.45">
      <c r="K152" t="s">
        <v>466</v>
      </c>
      <c r="L152">
        <v>0.65414000000000005</v>
      </c>
    </row>
    <row r="153" spans="11:24" x14ac:dyDescent="0.45">
      <c r="K153" t="s">
        <v>467</v>
      </c>
      <c r="L153" t="s">
        <v>466</v>
      </c>
      <c r="M153">
        <v>0.59718000000000004</v>
      </c>
    </row>
    <row r="154" spans="11:24" x14ac:dyDescent="0.45">
      <c r="K154" t="s">
        <v>468</v>
      </c>
      <c r="L154">
        <v>24.7331</v>
      </c>
      <c r="M154" t="s">
        <v>469</v>
      </c>
      <c r="N154">
        <v>13</v>
      </c>
      <c r="O154" t="s">
        <v>470</v>
      </c>
      <c r="P154">
        <v>170</v>
      </c>
      <c r="Q154" t="s">
        <v>471</v>
      </c>
      <c r="R154" t="s">
        <v>472</v>
      </c>
      <c r="S154" t="s">
        <v>473</v>
      </c>
      <c r="T154" s="1">
        <v>2.2200000000000001E-16</v>
      </c>
    </row>
    <row r="155" spans="11:24" x14ac:dyDescent="0.45">
      <c r="K155" t="s">
        <v>415</v>
      </c>
    </row>
    <row r="157" spans="11:24" x14ac:dyDescent="0.45">
      <c r="K157" t="s">
        <v>413</v>
      </c>
      <c r="L157" t="s">
        <v>488</v>
      </c>
      <c r="M157">
        <v>2000</v>
      </c>
    </row>
    <row r="158" spans="11:24" x14ac:dyDescent="0.45">
      <c r="K158" t="s">
        <v>415</v>
      </c>
    </row>
    <row r="160" spans="11:24" x14ac:dyDescent="0.45">
      <c r="K160" t="s">
        <v>416</v>
      </c>
      <c r="L160" t="s">
        <v>417</v>
      </c>
      <c r="M160" t="s">
        <v>418</v>
      </c>
      <c r="N160" t="s">
        <v>419</v>
      </c>
      <c r="O160" t="s">
        <v>420</v>
      </c>
    </row>
    <row r="162" spans="11:20" x14ac:dyDescent="0.45">
      <c r="K162" t="s">
        <v>421</v>
      </c>
    </row>
    <row r="163" spans="11:20" x14ac:dyDescent="0.45">
      <c r="K163" t="s">
        <v>422</v>
      </c>
      <c r="L163" t="s">
        <v>423</v>
      </c>
      <c r="M163" t="s">
        <v>424</v>
      </c>
      <c r="N163" t="s">
        <v>425</v>
      </c>
      <c r="O163" t="s">
        <v>423</v>
      </c>
      <c r="P163" t="s">
        <v>426</v>
      </c>
      <c r="Q163" t="s">
        <v>427</v>
      </c>
      <c r="R163" t="s">
        <v>423</v>
      </c>
      <c r="S163" t="s">
        <v>1</v>
      </c>
      <c r="T163" t="s">
        <v>429</v>
      </c>
    </row>
    <row r="164" spans="11:20" x14ac:dyDescent="0.45">
      <c r="L164" t="s">
        <v>489</v>
      </c>
      <c r="M164" t="s">
        <v>431</v>
      </c>
      <c r="N164" t="s">
        <v>423</v>
      </c>
      <c r="O164" t="s">
        <v>432</v>
      </c>
      <c r="P164" t="s">
        <v>433</v>
      </c>
      <c r="Q164" t="s">
        <v>423</v>
      </c>
      <c r="R164" t="s">
        <v>434</v>
      </c>
      <c r="S164" t="s">
        <v>435</v>
      </c>
    </row>
    <row r="166" spans="11:20" x14ac:dyDescent="0.45">
      <c r="K166" t="s">
        <v>436</v>
      </c>
      <c r="L166" t="s">
        <v>437</v>
      </c>
      <c r="M166" t="s">
        <v>490</v>
      </c>
      <c r="N166" t="s">
        <v>491</v>
      </c>
      <c r="O166" t="s">
        <v>492</v>
      </c>
    </row>
    <row r="168" spans="11:20" x14ac:dyDescent="0.45">
      <c r="K168" t="s">
        <v>441</v>
      </c>
      <c r="L168" t="s">
        <v>442</v>
      </c>
    </row>
    <row r="169" spans="11:20" x14ac:dyDescent="0.45">
      <c r="L169" t="s">
        <v>443</v>
      </c>
      <c r="M169" t="s">
        <v>444</v>
      </c>
      <c r="N169" t="s">
        <v>445</v>
      </c>
      <c r="O169" t="s">
        <v>446</v>
      </c>
      <c r="P169" t="s">
        <v>447</v>
      </c>
      <c r="Q169" t="s">
        <v>445</v>
      </c>
      <c r="R169" t="s">
        <v>448</v>
      </c>
    </row>
    <row r="170" spans="11:20" x14ac:dyDescent="0.45">
      <c r="K170">
        <v>-38.690899999999999</v>
      </c>
      <c r="L170">
        <v>-4.3034999999999997</v>
      </c>
      <c r="M170">
        <v>1.4443999999999999</v>
      </c>
      <c r="N170">
        <v>5.4280999999999997</v>
      </c>
      <c r="O170">
        <v>17.428999999999998</v>
      </c>
    </row>
    <row r="172" spans="11:20" x14ac:dyDescent="0.45">
      <c r="K172" t="s">
        <v>373</v>
      </c>
      <c r="L172" t="s">
        <v>449</v>
      </c>
      <c r="M172" t="s">
        <v>450</v>
      </c>
      <c r="N172" t="s">
        <v>451</v>
      </c>
    </row>
    <row r="174" spans="11:20" x14ac:dyDescent="0.45">
      <c r="L174" t="s">
        <v>370</v>
      </c>
      <c r="M174" t="s">
        <v>371</v>
      </c>
      <c r="N174" t="s">
        <v>372</v>
      </c>
      <c r="O174" t="s">
        <v>373</v>
      </c>
      <c r="P174" t="s">
        <v>374</v>
      </c>
      <c r="Q174" t="s">
        <v>452</v>
      </c>
    </row>
    <row r="175" spans="11:20" x14ac:dyDescent="0.45">
      <c r="K175" t="s">
        <v>181</v>
      </c>
      <c r="L175">
        <v>-40.395487000000003</v>
      </c>
      <c r="M175">
        <v>8.6080349999999992</v>
      </c>
      <c r="N175">
        <v>-4.6928000000000001</v>
      </c>
      <c r="O175" s="1">
        <v>3.9339999999999999E-6</v>
      </c>
      <c r="P175" t="s">
        <v>375</v>
      </c>
    </row>
    <row r="176" spans="11:20" x14ac:dyDescent="0.45">
      <c r="K176" t="s">
        <v>182</v>
      </c>
      <c r="L176">
        <v>-0.80336099999999999</v>
      </c>
      <c r="M176">
        <v>0.245864</v>
      </c>
      <c r="N176">
        <v>-3.2675000000000001</v>
      </c>
      <c r="O176">
        <v>1.1969999999999999E-3</v>
      </c>
      <c r="P176" t="s">
        <v>487</v>
      </c>
    </row>
    <row r="177" spans="11:24" x14ac:dyDescent="0.45">
      <c r="K177" t="s">
        <v>183</v>
      </c>
      <c r="L177">
        <v>-1.546295</v>
      </c>
      <c r="M177">
        <v>1.9424189999999999</v>
      </c>
      <c r="N177">
        <v>-0.79610000000000003</v>
      </c>
      <c r="O177">
        <v>0.42655700000000002</v>
      </c>
    </row>
    <row r="178" spans="11:24" x14ac:dyDescent="0.45">
      <c r="K178" t="s">
        <v>377</v>
      </c>
      <c r="L178">
        <v>4.8760709999999996</v>
      </c>
      <c r="M178">
        <v>0.68320899999999996</v>
      </c>
      <c r="N178">
        <v>7.1369999999999996</v>
      </c>
      <c r="O178" s="1">
        <v>5.9469999999999996E-12</v>
      </c>
      <c r="P178" t="s">
        <v>375</v>
      </c>
    </row>
    <row r="179" spans="11:24" x14ac:dyDescent="0.45">
      <c r="K179" t="s">
        <v>194</v>
      </c>
      <c r="L179">
        <v>-12.213672000000001</v>
      </c>
      <c r="M179">
        <v>2.2359369999999998</v>
      </c>
      <c r="N179">
        <v>-5.4623999999999997</v>
      </c>
      <c r="O179" s="1">
        <v>9.1730000000000001E-8</v>
      </c>
      <c r="P179" t="s">
        <v>375</v>
      </c>
    </row>
    <row r="180" spans="11:24" x14ac:dyDescent="0.45">
      <c r="K180" t="s">
        <v>379</v>
      </c>
      <c r="L180">
        <v>10.044396000000001</v>
      </c>
      <c r="M180">
        <v>1.5337810000000001</v>
      </c>
      <c r="N180">
        <v>6.5488</v>
      </c>
      <c r="O180" s="1">
        <v>2.1830000000000001E-10</v>
      </c>
      <c r="P180" t="s">
        <v>375</v>
      </c>
    </row>
    <row r="181" spans="11:24" x14ac:dyDescent="0.45">
      <c r="K181" t="s">
        <v>380</v>
      </c>
      <c r="L181">
        <v>4.7558000000000003E-2</v>
      </c>
      <c r="M181">
        <v>5.6271000000000002E-2</v>
      </c>
      <c r="N181">
        <v>0.84519999999999995</v>
      </c>
      <c r="O181">
        <v>0.39862199999999998</v>
      </c>
    </row>
    <row r="182" spans="11:24" x14ac:dyDescent="0.45">
      <c r="K182" t="s">
        <v>381</v>
      </c>
      <c r="L182">
        <v>3.7619E-2</v>
      </c>
      <c r="M182">
        <v>0.15857299999999999</v>
      </c>
      <c r="N182">
        <v>0.23719999999999999</v>
      </c>
      <c r="O182">
        <v>0.81261799999999995</v>
      </c>
    </row>
    <row r="183" spans="11:24" x14ac:dyDescent="0.45">
      <c r="K183" t="s">
        <v>382</v>
      </c>
      <c r="L183">
        <v>0.12861600000000001</v>
      </c>
      <c r="M183">
        <v>0.18884000000000001</v>
      </c>
      <c r="N183">
        <v>0.68110000000000004</v>
      </c>
      <c r="O183">
        <v>0.49628699999999998</v>
      </c>
    </row>
    <row r="184" spans="11:24" x14ac:dyDescent="0.45">
      <c r="K184" t="s">
        <v>383</v>
      </c>
      <c r="L184">
        <v>-0.48642000000000002</v>
      </c>
      <c r="M184">
        <v>0.15539600000000001</v>
      </c>
      <c r="N184">
        <v>-3.1301999999999999</v>
      </c>
      <c r="O184">
        <v>1.9009999999999999E-3</v>
      </c>
      <c r="P184" t="s">
        <v>487</v>
      </c>
    </row>
    <row r="185" spans="11:24" x14ac:dyDescent="0.45">
      <c r="K185" t="s">
        <v>384</v>
      </c>
      <c r="L185">
        <v>-1.5814429999999999</v>
      </c>
      <c r="M185">
        <v>5.7443860000000004</v>
      </c>
      <c r="N185">
        <v>-0.27529999999999999</v>
      </c>
      <c r="O185">
        <v>0.78325400000000001</v>
      </c>
    </row>
    <row r="186" spans="11:24" x14ac:dyDescent="0.45">
      <c r="K186" t="s">
        <v>385</v>
      </c>
      <c r="L186">
        <v>-0.323791</v>
      </c>
      <c r="M186">
        <v>1.2018679999999999</v>
      </c>
      <c r="N186">
        <v>-0.26939999999999997</v>
      </c>
      <c r="O186">
        <v>0.78778300000000001</v>
      </c>
    </row>
    <row r="187" spans="11:24" x14ac:dyDescent="0.45">
      <c r="K187" t="s">
        <v>453</v>
      </c>
    </row>
    <row r="188" spans="11:24" x14ac:dyDescent="0.45">
      <c r="K188" t="s">
        <v>454</v>
      </c>
      <c r="L188" t="s">
        <v>455</v>
      </c>
      <c r="M188">
        <v>0</v>
      </c>
      <c r="N188" t="s">
        <v>456</v>
      </c>
      <c r="O188">
        <v>1E-3</v>
      </c>
      <c r="P188" t="s">
        <v>457</v>
      </c>
      <c r="Q188">
        <v>0.01</v>
      </c>
      <c r="R188" t="s">
        <v>458</v>
      </c>
      <c r="S188">
        <v>0.05</v>
      </c>
      <c r="T188" t="s">
        <v>459</v>
      </c>
      <c r="U188">
        <v>0.1</v>
      </c>
      <c r="V188" t="s">
        <v>460</v>
      </c>
      <c r="W188" t="s">
        <v>461</v>
      </c>
      <c r="X188">
        <v>1</v>
      </c>
    </row>
    <row r="190" spans="11:24" x14ac:dyDescent="0.45">
      <c r="K190" t="s">
        <v>462</v>
      </c>
      <c r="L190" t="s">
        <v>463</v>
      </c>
      <c r="M190" t="s">
        <v>450</v>
      </c>
      <c r="N190" t="s">
        <v>464</v>
      </c>
      <c r="O190">
        <v>58419</v>
      </c>
    </row>
    <row r="191" spans="11:24" x14ac:dyDescent="0.45">
      <c r="K191" t="s">
        <v>465</v>
      </c>
      <c r="L191" t="s">
        <v>463</v>
      </c>
      <c r="M191" t="s">
        <v>450</v>
      </c>
      <c r="N191" t="s">
        <v>464</v>
      </c>
      <c r="O191">
        <v>31096</v>
      </c>
    </row>
    <row r="192" spans="11:24" x14ac:dyDescent="0.45">
      <c r="K192" t="s">
        <v>466</v>
      </c>
      <c r="L192">
        <v>0.4677</v>
      </c>
    </row>
    <row r="193" spans="11:20" x14ac:dyDescent="0.45">
      <c r="K193" t="s">
        <v>467</v>
      </c>
      <c r="L193" t="s">
        <v>466</v>
      </c>
      <c r="M193">
        <v>0.37713000000000002</v>
      </c>
    </row>
    <row r="194" spans="11:20" x14ac:dyDescent="0.45">
      <c r="K194" t="s">
        <v>468</v>
      </c>
      <c r="L194">
        <v>24.5289</v>
      </c>
      <c r="M194" t="s">
        <v>469</v>
      </c>
      <c r="N194">
        <v>12</v>
      </c>
      <c r="O194" t="s">
        <v>470</v>
      </c>
      <c r="P194">
        <v>335</v>
      </c>
      <c r="Q194" t="s">
        <v>471</v>
      </c>
      <c r="R194" t="s">
        <v>472</v>
      </c>
      <c r="S194" t="s">
        <v>473</v>
      </c>
      <c r="T194" s="1">
        <v>2.2200000000000001E-16</v>
      </c>
    </row>
    <row r="195" spans="11:20" x14ac:dyDescent="0.45">
      <c r="K195" t="s">
        <v>493</v>
      </c>
    </row>
    <row r="197" spans="11:20" x14ac:dyDescent="0.45">
      <c r="K197" t="s">
        <v>474</v>
      </c>
      <c r="L197" t="s">
        <v>488</v>
      </c>
      <c r="M197">
        <v>2000</v>
      </c>
    </row>
    <row r="198" spans="11:20" x14ac:dyDescent="0.45">
      <c r="K198" t="s">
        <v>493</v>
      </c>
    </row>
    <row r="200" spans="11:20" x14ac:dyDescent="0.45">
      <c r="K200" t="s">
        <v>416</v>
      </c>
      <c r="L200" t="s">
        <v>417</v>
      </c>
      <c r="M200" t="s">
        <v>418</v>
      </c>
      <c r="N200" t="s">
        <v>419</v>
      </c>
      <c r="O200" t="s">
        <v>420</v>
      </c>
    </row>
    <row r="202" spans="11:20" x14ac:dyDescent="0.45">
      <c r="K202" t="s">
        <v>421</v>
      </c>
    </row>
    <row r="203" spans="11:20" x14ac:dyDescent="0.45">
      <c r="K203" t="s">
        <v>422</v>
      </c>
      <c r="L203" t="s">
        <v>423</v>
      </c>
      <c r="M203" t="s">
        <v>475</v>
      </c>
      <c r="N203" t="s">
        <v>425</v>
      </c>
      <c r="O203" t="s">
        <v>423</v>
      </c>
      <c r="P203" t="s">
        <v>476</v>
      </c>
      <c r="Q203" t="s">
        <v>427</v>
      </c>
      <c r="R203" t="s">
        <v>423</v>
      </c>
      <c r="S203" t="s">
        <v>1</v>
      </c>
      <c r="T203" t="s">
        <v>429</v>
      </c>
    </row>
    <row r="204" spans="11:20" x14ac:dyDescent="0.45">
      <c r="L204" t="s">
        <v>489</v>
      </c>
      <c r="M204" t="s">
        <v>431</v>
      </c>
      <c r="N204" t="s">
        <v>423</v>
      </c>
      <c r="O204" t="s">
        <v>432</v>
      </c>
      <c r="P204" t="s">
        <v>433</v>
      </c>
      <c r="Q204" t="s">
        <v>423</v>
      </c>
      <c r="R204" t="s">
        <v>434</v>
      </c>
      <c r="S204" t="s">
        <v>435</v>
      </c>
    </row>
    <row r="206" spans="11:20" x14ac:dyDescent="0.45">
      <c r="K206" t="s">
        <v>436</v>
      </c>
      <c r="L206" t="s">
        <v>437</v>
      </c>
      <c r="M206" t="s">
        <v>494</v>
      </c>
      <c r="N206" t="s">
        <v>495</v>
      </c>
      <c r="O206" t="s">
        <v>496</v>
      </c>
    </row>
    <row r="208" spans="11:20" x14ac:dyDescent="0.45">
      <c r="K208" t="s">
        <v>441</v>
      </c>
      <c r="L208" t="s">
        <v>442</v>
      </c>
    </row>
    <row r="209" spans="11:18" x14ac:dyDescent="0.45">
      <c r="L209" t="s">
        <v>443</v>
      </c>
      <c r="M209" t="s">
        <v>444</v>
      </c>
      <c r="N209" t="s">
        <v>445</v>
      </c>
      <c r="O209" t="s">
        <v>446</v>
      </c>
      <c r="P209" t="s">
        <v>447</v>
      </c>
      <c r="Q209" t="s">
        <v>445</v>
      </c>
      <c r="R209" t="s">
        <v>448</v>
      </c>
    </row>
    <row r="210" spans="11:18" x14ac:dyDescent="0.45">
      <c r="K210">
        <v>-16.61956</v>
      </c>
      <c r="L210">
        <v>-2.0738799999999999</v>
      </c>
      <c r="M210">
        <v>0.46326000000000001</v>
      </c>
      <c r="N210">
        <v>2.1688999999999998</v>
      </c>
      <c r="O210">
        <v>21.652380000000001</v>
      </c>
    </row>
    <row r="212" spans="11:18" x14ac:dyDescent="0.45">
      <c r="K212" t="s">
        <v>373</v>
      </c>
      <c r="L212" t="s">
        <v>449</v>
      </c>
      <c r="M212" t="s">
        <v>450</v>
      </c>
      <c r="N212" t="s">
        <v>451</v>
      </c>
    </row>
    <row r="214" spans="11:18" x14ac:dyDescent="0.45">
      <c r="L214" t="s">
        <v>370</v>
      </c>
      <c r="M214" t="s">
        <v>371</v>
      </c>
      <c r="N214" t="s">
        <v>372</v>
      </c>
      <c r="O214" t="s">
        <v>373</v>
      </c>
      <c r="P214" t="s">
        <v>374</v>
      </c>
      <c r="Q214" t="s">
        <v>452</v>
      </c>
    </row>
    <row r="215" spans="11:18" x14ac:dyDescent="0.45">
      <c r="K215" t="s">
        <v>181</v>
      </c>
      <c r="L215">
        <v>8.0248980000000003</v>
      </c>
      <c r="M215">
        <v>8.8466920000000009</v>
      </c>
      <c r="N215">
        <v>0.90710000000000002</v>
      </c>
      <c r="O215">
        <v>0.3658247</v>
      </c>
    </row>
    <row r="216" spans="11:18" x14ac:dyDescent="0.45">
      <c r="K216" t="s">
        <v>182</v>
      </c>
      <c r="L216">
        <v>-0.58084199999999997</v>
      </c>
      <c r="M216">
        <v>0.14938799999999999</v>
      </c>
      <c r="N216">
        <v>-3.8881000000000001</v>
      </c>
      <c r="O216">
        <v>1.5210000000000001E-4</v>
      </c>
      <c r="P216" t="s">
        <v>375</v>
      </c>
    </row>
    <row r="217" spans="11:18" x14ac:dyDescent="0.45">
      <c r="K217" t="s">
        <v>183</v>
      </c>
      <c r="L217">
        <v>1.763584</v>
      </c>
      <c r="M217">
        <v>1.9459839999999999</v>
      </c>
      <c r="N217">
        <v>0.90629999999999999</v>
      </c>
      <c r="O217">
        <v>0.36626690000000001</v>
      </c>
    </row>
    <row r="218" spans="11:18" x14ac:dyDescent="0.45">
      <c r="K218" t="s">
        <v>377</v>
      </c>
      <c r="L218">
        <v>1.8573109999999999</v>
      </c>
      <c r="M218">
        <v>0.484348</v>
      </c>
      <c r="N218">
        <v>3.8347000000000002</v>
      </c>
      <c r="O218">
        <v>1.8550000000000001E-4</v>
      </c>
      <c r="P218" t="s">
        <v>375</v>
      </c>
    </row>
    <row r="219" spans="11:18" x14ac:dyDescent="0.45">
      <c r="K219" t="s">
        <v>194</v>
      </c>
      <c r="L219">
        <v>-22.313858</v>
      </c>
      <c r="M219">
        <v>2.4160270000000001</v>
      </c>
      <c r="N219">
        <v>-9.2357999999999993</v>
      </c>
      <c r="O219" s="1">
        <v>2.532E-16</v>
      </c>
      <c r="P219" t="s">
        <v>375</v>
      </c>
    </row>
    <row r="220" spans="11:18" x14ac:dyDescent="0.45">
      <c r="K220" t="s">
        <v>379</v>
      </c>
      <c r="L220">
        <v>4.1776600000000004</v>
      </c>
      <c r="M220">
        <v>1.8886799999999999</v>
      </c>
      <c r="N220">
        <v>2.2119</v>
      </c>
      <c r="O220">
        <v>2.8503000000000001E-2</v>
      </c>
      <c r="P220" t="s">
        <v>376</v>
      </c>
    </row>
    <row r="221" spans="11:18" x14ac:dyDescent="0.45">
      <c r="K221" t="s">
        <v>380</v>
      </c>
      <c r="L221">
        <v>-5.8235000000000002E-2</v>
      </c>
      <c r="M221">
        <v>2.9239999999999999E-2</v>
      </c>
      <c r="N221">
        <v>-1.9916</v>
      </c>
      <c r="O221">
        <v>4.8251200000000001E-2</v>
      </c>
      <c r="P221" t="s">
        <v>376</v>
      </c>
    </row>
    <row r="222" spans="11:18" x14ac:dyDescent="0.45">
      <c r="K222" t="s">
        <v>381</v>
      </c>
      <c r="L222">
        <v>0.300541</v>
      </c>
      <c r="M222">
        <v>0.18808800000000001</v>
      </c>
      <c r="N222">
        <v>1.5979000000000001</v>
      </c>
      <c r="O222">
        <v>0.1122037</v>
      </c>
    </row>
    <row r="223" spans="11:18" x14ac:dyDescent="0.45">
      <c r="K223" t="s">
        <v>382</v>
      </c>
      <c r="L223">
        <v>0.33068599999999998</v>
      </c>
      <c r="M223">
        <v>0.18446399999999999</v>
      </c>
      <c r="N223">
        <v>1.7927</v>
      </c>
      <c r="O223">
        <v>7.5065000000000007E-2</v>
      </c>
      <c r="P223" t="s">
        <v>481</v>
      </c>
    </row>
    <row r="224" spans="11:18" x14ac:dyDescent="0.45">
      <c r="K224" t="s">
        <v>383</v>
      </c>
      <c r="L224">
        <v>-6.0031000000000001E-2</v>
      </c>
      <c r="M224">
        <v>0.17311699999999999</v>
      </c>
      <c r="N224">
        <v>-0.3468</v>
      </c>
      <c r="O224">
        <v>0.72925819999999997</v>
      </c>
    </row>
    <row r="225" spans="11:24" x14ac:dyDescent="0.45">
      <c r="K225" t="s">
        <v>405</v>
      </c>
      <c r="L225">
        <v>-7.0532570000000003</v>
      </c>
      <c r="M225">
        <v>4.058344</v>
      </c>
      <c r="N225">
        <v>-1.738</v>
      </c>
      <c r="O225">
        <v>8.4296999999999997E-2</v>
      </c>
      <c r="P225" t="s">
        <v>481</v>
      </c>
    </row>
    <row r="226" spans="11:24" x14ac:dyDescent="0.45">
      <c r="K226" t="s">
        <v>385</v>
      </c>
      <c r="L226">
        <v>0.30543599999999999</v>
      </c>
      <c r="M226">
        <v>2.0452859999999999</v>
      </c>
      <c r="N226">
        <v>0.14929999999999999</v>
      </c>
      <c r="O226">
        <v>0.88149149999999998</v>
      </c>
    </row>
    <row r="227" spans="11:24" x14ac:dyDescent="0.45">
      <c r="K227" t="s">
        <v>453</v>
      </c>
    </row>
    <row r="228" spans="11:24" x14ac:dyDescent="0.45">
      <c r="K228" t="s">
        <v>454</v>
      </c>
      <c r="L228" t="s">
        <v>455</v>
      </c>
      <c r="M228">
        <v>0</v>
      </c>
      <c r="N228" t="s">
        <v>456</v>
      </c>
      <c r="O228">
        <v>1E-3</v>
      </c>
      <c r="P228" t="s">
        <v>457</v>
      </c>
      <c r="Q228">
        <v>0.01</v>
      </c>
      <c r="R228" t="s">
        <v>458</v>
      </c>
      <c r="S228">
        <v>0.05</v>
      </c>
      <c r="T228" t="s">
        <v>459</v>
      </c>
      <c r="U228">
        <v>0.1</v>
      </c>
      <c r="V228" t="s">
        <v>460</v>
      </c>
      <c r="W228" t="s">
        <v>461</v>
      </c>
      <c r="X228">
        <v>1</v>
      </c>
    </row>
    <row r="230" spans="11:24" x14ac:dyDescent="0.45">
      <c r="K230" t="s">
        <v>462</v>
      </c>
      <c r="L230" t="s">
        <v>463</v>
      </c>
      <c r="M230" t="s">
        <v>450</v>
      </c>
      <c r="N230" t="s">
        <v>464</v>
      </c>
      <c r="O230">
        <v>16159</v>
      </c>
    </row>
    <row r="231" spans="11:24" x14ac:dyDescent="0.45">
      <c r="K231" t="s">
        <v>465</v>
      </c>
      <c r="L231" t="s">
        <v>463</v>
      </c>
      <c r="M231" t="s">
        <v>450</v>
      </c>
      <c r="N231" t="s">
        <v>464</v>
      </c>
      <c r="O231">
        <v>3333.4</v>
      </c>
    </row>
    <row r="232" spans="11:24" x14ac:dyDescent="0.45">
      <c r="K232" t="s">
        <v>466</v>
      </c>
      <c r="L232">
        <v>0.79371999999999998</v>
      </c>
    </row>
    <row r="233" spans="11:24" x14ac:dyDescent="0.45">
      <c r="K233" t="s">
        <v>467</v>
      </c>
      <c r="L233" t="s">
        <v>466</v>
      </c>
      <c r="M233">
        <v>0.75051000000000001</v>
      </c>
    </row>
    <row r="234" spans="11:24" x14ac:dyDescent="0.45">
      <c r="K234" t="s">
        <v>468</v>
      </c>
      <c r="L234">
        <v>47.454999999999998</v>
      </c>
      <c r="M234" t="s">
        <v>469</v>
      </c>
      <c r="N234">
        <v>12</v>
      </c>
      <c r="O234" t="s">
        <v>470</v>
      </c>
      <c r="P234">
        <v>148</v>
      </c>
      <c r="Q234" t="s">
        <v>471</v>
      </c>
      <c r="R234" t="s">
        <v>472</v>
      </c>
      <c r="S234" t="s">
        <v>473</v>
      </c>
      <c r="T234" s="1">
        <v>2.2200000000000001E-16</v>
      </c>
    </row>
    <row r="235" spans="11:24" x14ac:dyDescent="0.45">
      <c r="K235" t="s">
        <v>493</v>
      </c>
    </row>
    <row r="237" spans="11:24" x14ac:dyDescent="0.45">
      <c r="K237" t="s">
        <v>497</v>
      </c>
      <c r="L237" t="s">
        <v>488</v>
      </c>
      <c r="M237">
        <v>2000</v>
      </c>
    </row>
    <row r="238" spans="11:24" x14ac:dyDescent="0.45">
      <c r="K238" t="s">
        <v>493</v>
      </c>
    </row>
    <row r="240" spans="11:24" x14ac:dyDescent="0.45">
      <c r="K240" t="s">
        <v>416</v>
      </c>
      <c r="L240" t="s">
        <v>417</v>
      </c>
      <c r="M240" t="s">
        <v>418</v>
      </c>
      <c r="N240" t="s">
        <v>419</v>
      </c>
      <c r="O240" t="s">
        <v>420</v>
      </c>
    </row>
    <row r="242" spans="11:20" x14ac:dyDescent="0.45">
      <c r="K242" t="s">
        <v>421</v>
      </c>
    </row>
    <row r="243" spans="11:20" x14ac:dyDescent="0.45">
      <c r="K243" t="s">
        <v>422</v>
      </c>
      <c r="L243" t="s">
        <v>423</v>
      </c>
      <c r="M243" t="s">
        <v>482</v>
      </c>
      <c r="N243" t="s">
        <v>425</v>
      </c>
      <c r="O243" t="s">
        <v>423</v>
      </c>
      <c r="P243" t="s">
        <v>483</v>
      </c>
      <c r="Q243" t="s">
        <v>427</v>
      </c>
      <c r="R243" t="s">
        <v>423</v>
      </c>
      <c r="S243" t="s">
        <v>1</v>
      </c>
      <c r="T243" t="s">
        <v>429</v>
      </c>
    </row>
    <row r="244" spans="11:20" x14ac:dyDescent="0.45">
      <c r="L244" t="s">
        <v>489</v>
      </c>
      <c r="M244" t="s">
        <v>431</v>
      </c>
      <c r="N244" t="s">
        <v>423</v>
      </c>
      <c r="O244" t="s">
        <v>432</v>
      </c>
      <c r="P244" t="s">
        <v>433</v>
      </c>
      <c r="Q244" t="s">
        <v>423</v>
      </c>
      <c r="R244" t="s">
        <v>434</v>
      </c>
      <c r="S244" t="s">
        <v>435</v>
      </c>
    </row>
    <row r="246" spans="11:20" x14ac:dyDescent="0.45">
      <c r="K246" t="s">
        <v>436</v>
      </c>
      <c r="L246" t="s">
        <v>437</v>
      </c>
      <c r="M246" t="s">
        <v>498</v>
      </c>
      <c r="N246" t="s">
        <v>499</v>
      </c>
      <c r="O246" t="s">
        <v>500</v>
      </c>
    </row>
    <row r="248" spans="11:20" x14ac:dyDescent="0.45">
      <c r="K248" t="s">
        <v>441</v>
      </c>
      <c r="L248" t="s">
        <v>442</v>
      </c>
    </row>
    <row r="249" spans="11:20" x14ac:dyDescent="0.45">
      <c r="L249" t="s">
        <v>443</v>
      </c>
      <c r="M249" t="s">
        <v>444</v>
      </c>
      <c r="N249" t="s">
        <v>445</v>
      </c>
      <c r="O249" t="s">
        <v>446</v>
      </c>
      <c r="P249" t="s">
        <v>447</v>
      </c>
      <c r="Q249" t="s">
        <v>445</v>
      </c>
      <c r="R249" t="s">
        <v>448</v>
      </c>
    </row>
    <row r="250" spans="11:20" x14ac:dyDescent="0.45">
      <c r="K250">
        <v>-33.048400000000001</v>
      </c>
      <c r="L250">
        <v>-2.2159</v>
      </c>
      <c r="M250">
        <v>0.57299999999999995</v>
      </c>
      <c r="N250">
        <v>2.5249000000000001</v>
      </c>
      <c r="O250">
        <v>12.9923</v>
      </c>
    </row>
    <row r="252" spans="11:20" x14ac:dyDescent="0.45">
      <c r="K252" t="s">
        <v>373</v>
      </c>
      <c r="L252" t="s">
        <v>449</v>
      </c>
      <c r="M252" t="s">
        <v>450</v>
      </c>
      <c r="N252" t="s">
        <v>451</v>
      </c>
    </row>
    <row r="254" spans="11:20" x14ac:dyDescent="0.45">
      <c r="L254" t="s">
        <v>370</v>
      </c>
      <c r="M254" t="s">
        <v>371</v>
      </c>
      <c r="N254" t="s">
        <v>372</v>
      </c>
      <c r="O254" t="s">
        <v>373</v>
      </c>
      <c r="P254" t="s">
        <v>374</v>
      </c>
      <c r="Q254" t="s">
        <v>452</v>
      </c>
    </row>
    <row r="255" spans="11:20" x14ac:dyDescent="0.45">
      <c r="K255" t="s">
        <v>181</v>
      </c>
      <c r="L255">
        <v>10.588951</v>
      </c>
      <c r="M255">
        <v>6.1060090000000002</v>
      </c>
      <c r="N255">
        <v>1.7342</v>
      </c>
      <c r="O255">
        <v>8.9582999999999996E-2</v>
      </c>
      <c r="P255" t="s">
        <v>481</v>
      </c>
    </row>
    <row r="256" spans="11:20" x14ac:dyDescent="0.45">
      <c r="K256" t="s">
        <v>182</v>
      </c>
      <c r="L256">
        <v>-0.23516100000000001</v>
      </c>
      <c r="M256">
        <v>0.26397399999999999</v>
      </c>
      <c r="N256">
        <v>-0.89080000000000004</v>
      </c>
      <c r="O256">
        <v>0.37764599999999998</v>
      </c>
    </row>
    <row r="257" spans="11:24" x14ac:dyDescent="0.45">
      <c r="K257" t="s">
        <v>183</v>
      </c>
      <c r="L257">
        <v>4.9002879999999998</v>
      </c>
      <c r="M257">
        <v>1.9633149999999999</v>
      </c>
      <c r="N257">
        <v>2.4958999999999998</v>
      </c>
      <c r="O257">
        <v>1.6209999999999999E-2</v>
      </c>
      <c r="P257" t="s">
        <v>376</v>
      </c>
    </row>
    <row r="258" spans="11:24" x14ac:dyDescent="0.45">
      <c r="K258" t="s">
        <v>377</v>
      </c>
      <c r="L258">
        <v>1.0622579999999999</v>
      </c>
      <c r="M258">
        <v>0.36555599999999999</v>
      </c>
      <c r="N258">
        <v>2.9058999999999999</v>
      </c>
      <c r="O258">
        <v>5.6150000000000002E-3</v>
      </c>
      <c r="P258" t="s">
        <v>487</v>
      </c>
    </row>
    <row r="259" spans="11:24" x14ac:dyDescent="0.45">
      <c r="K259" t="s">
        <v>194</v>
      </c>
      <c r="L259">
        <v>-11.179986</v>
      </c>
      <c r="M259">
        <v>4.1702260000000004</v>
      </c>
      <c r="N259">
        <v>-2.6808999999999998</v>
      </c>
      <c r="O259">
        <v>1.0159E-2</v>
      </c>
      <c r="P259" t="s">
        <v>376</v>
      </c>
    </row>
    <row r="260" spans="11:24" x14ac:dyDescent="0.45">
      <c r="K260" t="s">
        <v>379</v>
      </c>
      <c r="L260">
        <v>2.5224609999999998</v>
      </c>
      <c r="M260">
        <v>3.3557839999999999</v>
      </c>
      <c r="N260">
        <v>0.75170000000000003</v>
      </c>
      <c r="O260">
        <v>0.45607500000000001</v>
      </c>
    </row>
    <row r="261" spans="11:24" x14ac:dyDescent="0.45">
      <c r="K261" t="s">
        <v>380</v>
      </c>
      <c r="L261">
        <v>-6.2132E-2</v>
      </c>
      <c r="M261">
        <v>6.5119999999999997E-2</v>
      </c>
      <c r="N261">
        <v>-0.95409999999999995</v>
      </c>
      <c r="O261">
        <v>0.34501100000000001</v>
      </c>
    </row>
    <row r="262" spans="11:24" x14ac:dyDescent="0.45">
      <c r="K262" t="s">
        <v>381</v>
      </c>
      <c r="L262">
        <v>-0.598105</v>
      </c>
      <c r="M262">
        <v>1.243169</v>
      </c>
      <c r="N262">
        <v>-0.48110000000000003</v>
      </c>
      <c r="O262">
        <v>0.63271699999999997</v>
      </c>
    </row>
    <row r="263" spans="11:24" x14ac:dyDescent="0.45">
      <c r="K263" t="s">
        <v>382</v>
      </c>
      <c r="L263">
        <v>-0.41786800000000002</v>
      </c>
      <c r="M263">
        <v>0.212724</v>
      </c>
      <c r="N263">
        <v>-1.9643999999999999</v>
      </c>
      <c r="O263">
        <v>5.5545999999999998E-2</v>
      </c>
      <c r="P263" t="s">
        <v>481</v>
      </c>
    </row>
    <row r="264" spans="11:24" x14ac:dyDescent="0.45">
      <c r="K264" t="s">
        <v>383</v>
      </c>
      <c r="L264">
        <v>-0.354487</v>
      </c>
      <c r="M264">
        <v>0.28001900000000002</v>
      </c>
      <c r="N264">
        <v>-1.2659</v>
      </c>
      <c r="O264">
        <v>0.21190800000000001</v>
      </c>
    </row>
    <row r="265" spans="11:24" x14ac:dyDescent="0.45">
      <c r="K265" t="s">
        <v>408</v>
      </c>
      <c r="L265">
        <v>-10.089327000000001</v>
      </c>
      <c r="M265">
        <v>16.712558000000001</v>
      </c>
      <c r="N265">
        <v>-0.60370000000000001</v>
      </c>
      <c r="O265">
        <v>0.54901</v>
      </c>
    </row>
    <row r="266" spans="11:24" x14ac:dyDescent="0.45">
      <c r="K266" t="s">
        <v>385</v>
      </c>
      <c r="L266">
        <v>-1.40323</v>
      </c>
      <c r="M266">
        <v>1.34579</v>
      </c>
      <c r="N266">
        <v>-1.0427</v>
      </c>
      <c r="O266">
        <v>0.30254500000000001</v>
      </c>
    </row>
    <row r="267" spans="11:24" x14ac:dyDescent="0.45">
      <c r="K267" t="s">
        <v>453</v>
      </c>
    </row>
    <row r="268" spans="11:24" x14ac:dyDescent="0.45">
      <c r="K268" t="s">
        <v>454</v>
      </c>
      <c r="L268" t="s">
        <v>455</v>
      </c>
      <c r="M268">
        <v>0</v>
      </c>
      <c r="N268" t="s">
        <v>456</v>
      </c>
      <c r="O268">
        <v>1E-3</v>
      </c>
      <c r="P268" t="s">
        <v>457</v>
      </c>
      <c r="Q268">
        <v>0.01</v>
      </c>
      <c r="R268" t="s">
        <v>458</v>
      </c>
      <c r="S268">
        <v>0.05</v>
      </c>
      <c r="T268" t="s">
        <v>459</v>
      </c>
      <c r="U268">
        <v>0.1</v>
      </c>
      <c r="V268" t="s">
        <v>460</v>
      </c>
      <c r="W268" t="s">
        <v>461</v>
      </c>
      <c r="X268">
        <v>1</v>
      </c>
    </row>
    <row r="270" spans="11:24" x14ac:dyDescent="0.45">
      <c r="K270" t="s">
        <v>462</v>
      </c>
      <c r="L270" t="s">
        <v>463</v>
      </c>
      <c r="M270" t="s">
        <v>450</v>
      </c>
      <c r="N270" t="s">
        <v>464</v>
      </c>
      <c r="O270">
        <v>3833.3</v>
      </c>
    </row>
    <row r="271" spans="11:24" x14ac:dyDescent="0.45">
      <c r="K271" t="s">
        <v>465</v>
      </c>
      <c r="L271" t="s">
        <v>463</v>
      </c>
      <c r="M271" t="s">
        <v>450</v>
      </c>
      <c r="N271" t="s">
        <v>464</v>
      </c>
      <c r="O271">
        <v>2365.8000000000002</v>
      </c>
    </row>
    <row r="272" spans="11:24" x14ac:dyDescent="0.45">
      <c r="K272" t="s">
        <v>466</v>
      </c>
      <c r="L272">
        <v>0.38283</v>
      </c>
    </row>
    <row r="273" spans="11:20" x14ac:dyDescent="0.45">
      <c r="K273" t="s">
        <v>467</v>
      </c>
      <c r="L273" t="s">
        <v>466</v>
      </c>
      <c r="M273">
        <v>0.11448999999999999</v>
      </c>
    </row>
    <row r="274" spans="11:20" x14ac:dyDescent="0.45">
      <c r="K274" t="s">
        <v>468</v>
      </c>
      <c r="L274">
        <v>2.3777699999999999</v>
      </c>
      <c r="M274" t="s">
        <v>469</v>
      </c>
      <c r="N274">
        <v>12</v>
      </c>
      <c r="O274" t="s">
        <v>470</v>
      </c>
      <c r="P274">
        <v>46</v>
      </c>
      <c r="Q274" t="s">
        <v>471</v>
      </c>
      <c r="R274" t="s">
        <v>472</v>
      </c>
      <c r="S274">
        <v>1.7596000000000001E-2</v>
      </c>
    </row>
    <row r="275" spans="11:20" x14ac:dyDescent="0.45">
      <c r="K275" t="s">
        <v>493</v>
      </c>
    </row>
    <row r="277" spans="11:20" x14ac:dyDescent="0.45">
      <c r="K277" t="s">
        <v>413</v>
      </c>
      <c r="L277" t="s">
        <v>501</v>
      </c>
      <c r="M277">
        <v>2000</v>
      </c>
    </row>
    <row r="278" spans="11:20" x14ac:dyDescent="0.45">
      <c r="K278" t="s">
        <v>493</v>
      </c>
    </row>
    <row r="280" spans="11:20" x14ac:dyDescent="0.45">
      <c r="K280" t="s">
        <v>416</v>
      </c>
      <c r="L280" t="s">
        <v>417</v>
      </c>
      <c r="M280" t="s">
        <v>418</v>
      </c>
      <c r="N280" t="s">
        <v>419</v>
      </c>
      <c r="O280" t="s">
        <v>420</v>
      </c>
    </row>
    <row r="282" spans="11:20" x14ac:dyDescent="0.45">
      <c r="K282" t="s">
        <v>421</v>
      </c>
    </row>
    <row r="283" spans="11:20" x14ac:dyDescent="0.45">
      <c r="K283" t="s">
        <v>422</v>
      </c>
      <c r="L283" t="s">
        <v>423</v>
      </c>
      <c r="M283" t="s">
        <v>424</v>
      </c>
      <c r="N283" t="s">
        <v>425</v>
      </c>
      <c r="O283" t="s">
        <v>423</v>
      </c>
      <c r="P283" t="s">
        <v>426</v>
      </c>
      <c r="Q283" t="s">
        <v>427</v>
      </c>
      <c r="R283" t="s">
        <v>423</v>
      </c>
      <c r="S283" t="s">
        <v>1</v>
      </c>
      <c r="T283" t="s">
        <v>429</v>
      </c>
    </row>
    <row r="284" spans="11:20" x14ac:dyDescent="0.45">
      <c r="L284" t="s">
        <v>502</v>
      </c>
      <c r="M284" t="s">
        <v>431</v>
      </c>
      <c r="N284" t="s">
        <v>423</v>
      </c>
      <c r="O284" t="s">
        <v>432</v>
      </c>
      <c r="P284" t="s">
        <v>433</v>
      </c>
      <c r="Q284" t="s">
        <v>423</v>
      </c>
      <c r="R284" t="s">
        <v>434</v>
      </c>
      <c r="S284" t="s">
        <v>435</v>
      </c>
    </row>
    <row r="286" spans="11:20" x14ac:dyDescent="0.45">
      <c r="K286" t="s">
        <v>436</v>
      </c>
      <c r="L286" t="s">
        <v>437</v>
      </c>
      <c r="M286" t="s">
        <v>438</v>
      </c>
      <c r="N286" t="s">
        <v>503</v>
      </c>
      <c r="O286" t="s">
        <v>504</v>
      </c>
    </row>
    <row r="288" spans="11:20" x14ac:dyDescent="0.45">
      <c r="K288" t="s">
        <v>441</v>
      </c>
      <c r="L288" t="s">
        <v>442</v>
      </c>
    </row>
    <row r="289" spans="11:18" x14ac:dyDescent="0.45">
      <c r="L289" t="s">
        <v>443</v>
      </c>
      <c r="M289" t="s">
        <v>444</v>
      </c>
      <c r="N289" t="s">
        <v>445</v>
      </c>
      <c r="O289" t="s">
        <v>446</v>
      </c>
      <c r="P289" t="s">
        <v>447</v>
      </c>
      <c r="Q289" t="s">
        <v>445</v>
      </c>
      <c r="R289" t="s">
        <v>448</v>
      </c>
    </row>
    <row r="290" spans="11:18" x14ac:dyDescent="0.45">
      <c r="K290">
        <v>-25.770849999999999</v>
      </c>
      <c r="L290">
        <v>-7.0685700000000002</v>
      </c>
      <c r="M290">
        <v>-0.27884999999999999</v>
      </c>
      <c r="N290">
        <v>6.0823</v>
      </c>
      <c r="O290">
        <v>42.190480000000001</v>
      </c>
    </row>
    <row r="292" spans="11:18" x14ac:dyDescent="0.45">
      <c r="K292" t="s">
        <v>373</v>
      </c>
      <c r="L292" t="s">
        <v>449</v>
      </c>
      <c r="M292" t="s">
        <v>450</v>
      </c>
      <c r="N292" t="s">
        <v>451</v>
      </c>
    </row>
    <row r="294" spans="11:18" x14ac:dyDescent="0.45">
      <c r="L294" t="s">
        <v>370</v>
      </c>
      <c r="M294" t="s">
        <v>371</v>
      </c>
      <c r="N294" t="s">
        <v>372</v>
      </c>
      <c r="O294" t="s">
        <v>373</v>
      </c>
      <c r="P294" t="s">
        <v>374</v>
      </c>
      <c r="Q294" t="s">
        <v>452</v>
      </c>
    </row>
    <row r="295" spans="11:18" x14ac:dyDescent="0.45">
      <c r="K295" t="s">
        <v>181</v>
      </c>
      <c r="L295">
        <v>-19.036480000000001</v>
      </c>
      <c r="M295">
        <v>3.2165599999999999</v>
      </c>
      <c r="N295">
        <v>-5.9183000000000003</v>
      </c>
      <c r="O295" s="1">
        <v>5.539E-9</v>
      </c>
      <c r="P295" t="s">
        <v>375</v>
      </c>
    </row>
    <row r="296" spans="11:18" x14ac:dyDescent="0.45">
      <c r="K296" t="s">
        <v>182</v>
      </c>
      <c r="L296">
        <v>0.40004000000000001</v>
      </c>
      <c r="M296">
        <v>0.15903</v>
      </c>
      <c r="N296">
        <v>2.5154999999999998</v>
      </c>
      <c r="O296">
        <v>1.2154E-2</v>
      </c>
      <c r="P296" t="s">
        <v>376</v>
      </c>
    </row>
    <row r="297" spans="11:18" x14ac:dyDescent="0.45">
      <c r="K297" t="s">
        <v>183</v>
      </c>
      <c r="L297">
        <v>4.7660400000000003</v>
      </c>
      <c r="M297">
        <v>1.4434</v>
      </c>
      <c r="N297">
        <v>3.3018999999999998</v>
      </c>
      <c r="O297">
        <v>1.0189999999999999E-3</v>
      </c>
      <c r="P297" t="s">
        <v>487</v>
      </c>
    </row>
    <row r="298" spans="11:18" x14ac:dyDescent="0.45">
      <c r="K298" t="s">
        <v>377</v>
      </c>
      <c r="L298">
        <v>-0.25868999999999998</v>
      </c>
      <c r="M298">
        <v>0.42731999999999998</v>
      </c>
      <c r="N298">
        <v>-0.60540000000000005</v>
      </c>
      <c r="O298">
        <v>0.54516100000000001</v>
      </c>
    </row>
    <row r="299" spans="11:18" x14ac:dyDescent="0.45">
      <c r="K299" t="s">
        <v>378</v>
      </c>
      <c r="L299">
        <v>-23.82056</v>
      </c>
      <c r="M299">
        <v>4.4950999999999999</v>
      </c>
      <c r="N299">
        <v>-5.2991999999999999</v>
      </c>
      <c r="O299" s="1">
        <v>1.649E-7</v>
      </c>
      <c r="P299" t="s">
        <v>375</v>
      </c>
    </row>
    <row r="300" spans="11:18" x14ac:dyDescent="0.45">
      <c r="K300" t="s">
        <v>379</v>
      </c>
      <c r="L300">
        <v>2.88348</v>
      </c>
      <c r="M300">
        <v>0.54998999999999998</v>
      </c>
      <c r="N300">
        <v>5.2427999999999999</v>
      </c>
      <c r="O300" s="1">
        <v>2.2109999999999999E-7</v>
      </c>
      <c r="P300" t="s">
        <v>375</v>
      </c>
    </row>
    <row r="301" spans="11:18" x14ac:dyDescent="0.45">
      <c r="K301" t="s">
        <v>380</v>
      </c>
      <c r="L301">
        <v>-0.12995000000000001</v>
      </c>
      <c r="M301">
        <v>4.7840000000000001E-2</v>
      </c>
      <c r="N301">
        <v>-2.7162999999999999</v>
      </c>
      <c r="O301">
        <v>6.796E-3</v>
      </c>
      <c r="P301" t="s">
        <v>487</v>
      </c>
    </row>
    <row r="302" spans="11:18" x14ac:dyDescent="0.45">
      <c r="K302" t="s">
        <v>381</v>
      </c>
      <c r="L302">
        <v>0.11670999999999999</v>
      </c>
      <c r="M302">
        <v>0.40023999999999998</v>
      </c>
      <c r="N302">
        <v>0.29160000000000003</v>
      </c>
      <c r="O302">
        <v>0.770706</v>
      </c>
    </row>
    <row r="303" spans="11:18" x14ac:dyDescent="0.45">
      <c r="K303" t="s">
        <v>382</v>
      </c>
      <c r="L303">
        <v>-0.22559999999999999</v>
      </c>
      <c r="M303">
        <v>0.38516</v>
      </c>
      <c r="N303">
        <v>-0.5857</v>
      </c>
      <c r="O303">
        <v>0.55828199999999994</v>
      </c>
    </row>
    <row r="304" spans="11:18" x14ac:dyDescent="0.45">
      <c r="K304" t="s">
        <v>383</v>
      </c>
      <c r="L304">
        <v>-0.10172</v>
      </c>
      <c r="M304">
        <v>0.21240999999999999</v>
      </c>
      <c r="N304">
        <v>-0.47889999999999999</v>
      </c>
      <c r="O304">
        <v>0.63219099999999995</v>
      </c>
    </row>
    <row r="305" spans="11:24" x14ac:dyDescent="0.45">
      <c r="K305" t="s">
        <v>384</v>
      </c>
      <c r="L305">
        <v>12.12471</v>
      </c>
      <c r="M305">
        <v>10.29194</v>
      </c>
      <c r="N305">
        <v>1.1780999999999999</v>
      </c>
      <c r="O305">
        <v>0.23924400000000001</v>
      </c>
    </row>
    <row r="306" spans="11:24" x14ac:dyDescent="0.45">
      <c r="K306" t="s">
        <v>385</v>
      </c>
      <c r="L306">
        <v>-0.15692999999999999</v>
      </c>
      <c r="M306">
        <v>1.85887</v>
      </c>
      <c r="N306">
        <v>-8.4400000000000003E-2</v>
      </c>
      <c r="O306">
        <v>0.93274900000000005</v>
      </c>
    </row>
    <row r="307" spans="11:24" x14ac:dyDescent="0.45">
      <c r="K307" t="s">
        <v>453</v>
      </c>
    </row>
    <row r="308" spans="11:24" x14ac:dyDescent="0.45">
      <c r="K308" t="s">
        <v>454</v>
      </c>
      <c r="L308" t="s">
        <v>455</v>
      </c>
      <c r="M308">
        <v>0</v>
      </c>
      <c r="N308" t="s">
        <v>456</v>
      </c>
      <c r="O308">
        <v>1E-3</v>
      </c>
      <c r="P308" t="s">
        <v>457</v>
      </c>
      <c r="Q308">
        <v>0.01</v>
      </c>
      <c r="R308" t="s">
        <v>458</v>
      </c>
      <c r="S308">
        <v>0.05</v>
      </c>
      <c r="T308" t="s">
        <v>459</v>
      </c>
      <c r="U308">
        <v>0.1</v>
      </c>
      <c r="V308" t="s">
        <v>460</v>
      </c>
      <c r="W308" t="s">
        <v>461</v>
      </c>
      <c r="X308">
        <v>1</v>
      </c>
    </row>
    <row r="310" spans="11:24" x14ac:dyDescent="0.45">
      <c r="K310" t="s">
        <v>462</v>
      </c>
      <c r="L310" t="s">
        <v>463</v>
      </c>
      <c r="M310" t="s">
        <v>450</v>
      </c>
      <c r="N310" t="s">
        <v>464</v>
      </c>
      <c r="O310">
        <v>128850</v>
      </c>
    </row>
    <row r="311" spans="11:24" x14ac:dyDescent="0.45">
      <c r="K311" t="s">
        <v>465</v>
      </c>
      <c r="L311" t="s">
        <v>463</v>
      </c>
      <c r="M311" t="s">
        <v>450</v>
      </c>
      <c r="N311" t="s">
        <v>464</v>
      </c>
      <c r="O311">
        <v>63668</v>
      </c>
    </row>
    <row r="312" spans="11:24" x14ac:dyDescent="0.45">
      <c r="K312" t="s">
        <v>466</v>
      </c>
      <c r="L312">
        <v>0.50585999999999998</v>
      </c>
    </row>
    <row r="313" spans="11:24" x14ac:dyDescent="0.45">
      <c r="K313" t="s">
        <v>467</v>
      </c>
      <c r="L313" t="s">
        <v>466</v>
      </c>
      <c r="M313">
        <v>0.43334</v>
      </c>
    </row>
    <row r="314" spans="11:24" x14ac:dyDescent="0.45">
      <c r="K314" t="s">
        <v>468</v>
      </c>
      <c r="L314">
        <v>49.991500000000002</v>
      </c>
      <c r="M314" t="s">
        <v>469</v>
      </c>
      <c r="N314">
        <v>12</v>
      </c>
      <c r="O314" t="s">
        <v>470</v>
      </c>
      <c r="P314">
        <v>586</v>
      </c>
      <c r="Q314" t="s">
        <v>471</v>
      </c>
      <c r="R314" t="s">
        <v>472</v>
      </c>
      <c r="S314" t="s">
        <v>473</v>
      </c>
      <c r="T314" s="1">
        <v>2.2200000000000001E-16</v>
      </c>
    </row>
    <row r="315" spans="11:24" x14ac:dyDescent="0.45">
      <c r="K315" t="s">
        <v>505</v>
      </c>
    </row>
    <row r="317" spans="11:24" x14ac:dyDescent="0.45">
      <c r="K317" t="s">
        <v>474</v>
      </c>
      <c r="L317" t="s">
        <v>501</v>
      </c>
      <c r="M317">
        <v>2000</v>
      </c>
    </row>
    <row r="318" spans="11:24" x14ac:dyDescent="0.45">
      <c r="K318" t="s">
        <v>505</v>
      </c>
    </row>
    <row r="320" spans="11:24" x14ac:dyDescent="0.45">
      <c r="K320" t="s">
        <v>416</v>
      </c>
      <c r="L320" t="s">
        <v>417</v>
      </c>
      <c r="M320" t="s">
        <v>418</v>
      </c>
      <c r="N320" t="s">
        <v>419</v>
      </c>
      <c r="O320" t="s">
        <v>420</v>
      </c>
    </row>
    <row r="322" spans="11:20" x14ac:dyDescent="0.45">
      <c r="K322" t="s">
        <v>421</v>
      </c>
    </row>
    <row r="323" spans="11:20" x14ac:dyDescent="0.45">
      <c r="K323" t="s">
        <v>422</v>
      </c>
      <c r="L323" t="s">
        <v>423</v>
      </c>
      <c r="M323" t="s">
        <v>475</v>
      </c>
      <c r="N323" t="s">
        <v>425</v>
      </c>
      <c r="O323" t="s">
        <v>423</v>
      </c>
      <c r="P323" t="s">
        <v>476</v>
      </c>
      <c r="Q323" t="s">
        <v>427</v>
      </c>
      <c r="R323" t="s">
        <v>423</v>
      </c>
      <c r="S323" t="s">
        <v>1</v>
      </c>
      <c r="T323" t="s">
        <v>429</v>
      </c>
    </row>
    <row r="324" spans="11:20" x14ac:dyDescent="0.45">
      <c r="L324" t="s">
        <v>502</v>
      </c>
      <c r="M324" t="s">
        <v>431</v>
      </c>
      <c r="N324" t="s">
        <v>423</v>
      </c>
      <c r="O324" t="s">
        <v>432</v>
      </c>
      <c r="P324" t="s">
        <v>433</v>
      </c>
      <c r="Q324" t="s">
        <v>423</v>
      </c>
      <c r="R324" t="s">
        <v>434</v>
      </c>
      <c r="S324" t="s">
        <v>435</v>
      </c>
    </row>
    <row r="326" spans="11:20" x14ac:dyDescent="0.45">
      <c r="K326" t="s">
        <v>436</v>
      </c>
      <c r="L326" t="s">
        <v>437</v>
      </c>
      <c r="M326" t="s">
        <v>478</v>
      </c>
      <c r="N326" t="s">
        <v>506</v>
      </c>
      <c r="O326" t="s">
        <v>507</v>
      </c>
    </row>
    <row r="328" spans="11:20" x14ac:dyDescent="0.45">
      <c r="K328" t="s">
        <v>441</v>
      </c>
      <c r="L328" t="s">
        <v>442</v>
      </c>
    </row>
    <row r="329" spans="11:20" x14ac:dyDescent="0.45">
      <c r="L329" t="s">
        <v>443</v>
      </c>
      <c r="M329" t="s">
        <v>444</v>
      </c>
      <c r="N329" t="s">
        <v>445</v>
      </c>
      <c r="O329" t="s">
        <v>446</v>
      </c>
      <c r="P329" t="s">
        <v>447</v>
      </c>
      <c r="Q329" t="s">
        <v>445</v>
      </c>
      <c r="R329" t="s">
        <v>448</v>
      </c>
    </row>
    <row r="330" spans="11:20" x14ac:dyDescent="0.45">
      <c r="K330">
        <v>-34.770912000000003</v>
      </c>
      <c r="L330">
        <v>-5.4544829999999997</v>
      </c>
      <c r="M330">
        <v>1.1358999999999999E-2</v>
      </c>
      <c r="N330">
        <v>6.4048759999999998</v>
      </c>
      <c r="O330">
        <v>26.773944</v>
      </c>
    </row>
    <row r="332" spans="11:20" x14ac:dyDescent="0.45">
      <c r="K332" t="s">
        <v>373</v>
      </c>
      <c r="L332" t="s">
        <v>449</v>
      </c>
      <c r="M332" t="s">
        <v>450</v>
      </c>
      <c r="N332" t="s">
        <v>451</v>
      </c>
    </row>
    <row r="334" spans="11:20" x14ac:dyDescent="0.45">
      <c r="L334" t="s">
        <v>370</v>
      </c>
      <c r="M334" t="s">
        <v>371</v>
      </c>
      <c r="N334" t="s">
        <v>372</v>
      </c>
      <c r="O334" t="s">
        <v>373</v>
      </c>
      <c r="P334" t="s">
        <v>374</v>
      </c>
      <c r="Q334" t="s">
        <v>452</v>
      </c>
    </row>
    <row r="335" spans="11:20" x14ac:dyDescent="0.45">
      <c r="K335" t="s">
        <v>181</v>
      </c>
      <c r="L335">
        <v>-29.233619000000001</v>
      </c>
      <c r="M335">
        <v>3.6840959999999998</v>
      </c>
      <c r="N335">
        <v>-7.9351000000000003</v>
      </c>
      <c r="O335" s="1">
        <v>1.6109999999999999E-13</v>
      </c>
      <c r="P335" t="s">
        <v>375</v>
      </c>
    </row>
    <row r="336" spans="11:20" x14ac:dyDescent="0.45">
      <c r="K336" t="s">
        <v>182</v>
      </c>
      <c r="L336">
        <v>2.0419740000000002</v>
      </c>
      <c r="M336">
        <v>0.21318000000000001</v>
      </c>
      <c r="N336">
        <v>9.5786999999999995</v>
      </c>
      <c r="O336" t="s">
        <v>473</v>
      </c>
      <c r="P336" s="1">
        <v>2.2E-16</v>
      </c>
      <c r="Q336" t="s">
        <v>375</v>
      </c>
    </row>
    <row r="337" spans="11:24" x14ac:dyDescent="0.45">
      <c r="K337" t="s">
        <v>183</v>
      </c>
      <c r="L337">
        <v>-1.5682119999999999</v>
      </c>
      <c r="M337">
        <v>1.2230570000000001</v>
      </c>
      <c r="N337">
        <v>-1.2822</v>
      </c>
      <c r="O337">
        <v>0.201292</v>
      </c>
    </row>
    <row r="338" spans="11:24" x14ac:dyDescent="0.45">
      <c r="K338" t="s">
        <v>377</v>
      </c>
      <c r="L338">
        <v>3.5330409999999999</v>
      </c>
      <c r="M338">
        <v>0.62216400000000005</v>
      </c>
      <c r="N338">
        <v>5.6786000000000003</v>
      </c>
      <c r="O338" s="1">
        <v>4.873E-8</v>
      </c>
      <c r="P338" t="s">
        <v>375</v>
      </c>
    </row>
    <row r="339" spans="11:24" x14ac:dyDescent="0.45">
      <c r="K339" t="s">
        <v>378</v>
      </c>
      <c r="L339">
        <v>-34.210493</v>
      </c>
      <c r="M339">
        <v>5.0256869999999996</v>
      </c>
      <c r="N339">
        <v>-6.8071000000000002</v>
      </c>
      <c r="O339" s="1">
        <v>1.1979999999999999E-10</v>
      </c>
      <c r="P339" t="s">
        <v>375</v>
      </c>
    </row>
    <row r="340" spans="11:24" x14ac:dyDescent="0.45">
      <c r="K340" t="s">
        <v>379</v>
      </c>
      <c r="L340">
        <v>0.29935400000000001</v>
      </c>
      <c r="M340">
        <v>0.75803200000000004</v>
      </c>
      <c r="N340">
        <v>0.39489999999999997</v>
      </c>
      <c r="O340">
        <v>0.69334099999999999</v>
      </c>
    </row>
    <row r="341" spans="11:24" x14ac:dyDescent="0.45">
      <c r="K341" t="s">
        <v>380</v>
      </c>
      <c r="L341">
        <v>-8.2820000000000005E-2</v>
      </c>
      <c r="M341">
        <v>6.1162000000000001E-2</v>
      </c>
      <c r="N341">
        <v>-1.3541000000000001</v>
      </c>
      <c r="O341">
        <v>0.17727000000000001</v>
      </c>
    </row>
    <row r="342" spans="11:24" x14ac:dyDescent="0.45">
      <c r="K342" t="s">
        <v>381</v>
      </c>
      <c r="L342">
        <v>-0.25126500000000002</v>
      </c>
      <c r="M342">
        <v>0.62590999999999997</v>
      </c>
      <c r="N342">
        <v>-0.40139999999999998</v>
      </c>
      <c r="O342">
        <v>0.68853600000000004</v>
      </c>
    </row>
    <row r="343" spans="11:24" x14ac:dyDescent="0.45">
      <c r="K343" t="s">
        <v>382</v>
      </c>
      <c r="L343">
        <v>0.57694999999999996</v>
      </c>
      <c r="M343">
        <v>0.72085900000000003</v>
      </c>
      <c r="N343">
        <v>0.8004</v>
      </c>
      <c r="O343">
        <v>0.42447400000000002</v>
      </c>
    </row>
    <row r="344" spans="11:24" x14ac:dyDescent="0.45">
      <c r="K344" t="s">
        <v>383</v>
      </c>
      <c r="L344">
        <v>-0.39380399999999999</v>
      </c>
      <c r="M344">
        <v>0.46199099999999999</v>
      </c>
      <c r="N344">
        <v>-0.85240000000000005</v>
      </c>
      <c r="O344">
        <v>0.395034</v>
      </c>
    </row>
    <row r="345" spans="11:24" x14ac:dyDescent="0.45">
      <c r="K345" t="s">
        <v>405</v>
      </c>
      <c r="L345">
        <v>-160.21567099999999</v>
      </c>
      <c r="M345">
        <v>155.86697699999999</v>
      </c>
      <c r="N345">
        <v>-1.0279</v>
      </c>
      <c r="O345">
        <v>0.30526999999999999</v>
      </c>
    </row>
    <row r="346" spans="11:24" x14ac:dyDescent="0.45">
      <c r="K346" t="s">
        <v>385</v>
      </c>
      <c r="L346">
        <v>3.4265650000000001</v>
      </c>
      <c r="M346">
        <v>0.923041</v>
      </c>
      <c r="N346">
        <v>3.7122999999999999</v>
      </c>
      <c r="O346">
        <v>2.6800000000000001E-4</v>
      </c>
      <c r="P346" t="s">
        <v>375</v>
      </c>
    </row>
    <row r="347" spans="11:24" x14ac:dyDescent="0.45">
      <c r="K347" t="s">
        <v>453</v>
      </c>
    </row>
    <row r="348" spans="11:24" x14ac:dyDescent="0.45">
      <c r="K348" t="s">
        <v>454</v>
      </c>
      <c r="L348" t="s">
        <v>455</v>
      </c>
      <c r="M348">
        <v>0</v>
      </c>
      <c r="N348" t="s">
        <v>456</v>
      </c>
      <c r="O348">
        <v>1E-3</v>
      </c>
      <c r="P348" t="s">
        <v>457</v>
      </c>
      <c r="Q348">
        <v>0.01</v>
      </c>
      <c r="R348" t="s">
        <v>458</v>
      </c>
      <c r="S348">
        <v>0.05</v>
      </c>
      <c r="T348" t="s">
        <v>459</v>
      </c>
      <c r="U348">
        <v>0.1</v>
      </c>
      <c r="V348" t="s">
        <v>460</v>
      </c>
      <c r="W348" t="s">
        <v>461</v>
      </c>
      <c r="X348">
        <v>1</v>
      </c>
    </row>
    <row r="350" spans="11:24" x14ac:dyDescent="0.45">
      <c r="K350" t="s">
        <v>462</v>
      </c>
      <c r="L350" t="s">
        <v>463</v>
      </c>
      <c r="M350" t="s">
        <v>450</v>
      </c>
      <c r="N350" t="s">
        <v>464</v>
      </c>
      <c r="O350">
        <v>71886</v>
      </c>
    </row>
    <row r="351" spans="11:24" x14ac:dyDescent="0.45">
      <c r="K351" t="s">
        <v>465</v>
      </c>
      <c r="L351" t="s">
        <v>463</v>
      </c>
      <c r="M351" t="s">
        <v>450</v>
      </c>
      <c r="N351" t="s">
        <v>464</v>
      </c>
      <c r="O351">
        <v>27426</v>
      </c>
    </row>
    <row r="352" spans="11:24" x14ac:dyDescent="0.45">
      <c r="K352" t="s">
        <v>466</v>
      </c>
      <c r="L352">
        <v>0.61848000000000003</v>
      </c>
    </row>
    <row r="353" spans="11:20" x14ac:dyDescent="0.45">
      <c r="K353" t="s">
        <v>467</v>
      </c>
      <c r="L353" t="s">
        <v>466</v>
      </c>
      <c r="M353">
        <v>0.55391000000000001</v>
      </c>
    </row>
    <row r="354" spans="11:20" x14ac:dyDescent="0.45">
      <c r="K354" t="s">
        <v>468</v>
      </c>
      <c r="L354">
        <v>26.342600000000001</v>
      </c>
      <c r="M354" t="s">
        <v>469</v>
      </c>
      <c r="N354">
        <v>12</v>
      </c>
      <c r="O354" t="s">
        <v>470</v>
      </c>
      <c r="P354">
        <v>195</v>
      </c>
      <c r="Q354" t="s">
        <v>471</v>
      </c>
      <c r="R354" t="s">
        <v>472</v>
      </c>
      <c r="S354" t="s">
        <v>473</v>
      </c>
      <c r="T354" s="1">
        <v>2.2200000000000001E-16</v>
      </c>
    </row>
    <row r="355" spans="11:20" x14ac:dyDescent="0.45">
      <c r="K355" t="s">
        <v>505</v>
      </c>
    </row>
    <row r="357" spans="11:20" x14ac:dyDescent="0.45">
      <c r="K357" t="s">
        <v>497</v>
      </c>
      <c r="L357" t="s">
        <v>501</v>
      </c>
      <c r="M357">
        <v>2000</v>
      </c>
    </row>
    <row r="358" spans="11:20" x14ac:dyDescent="0.45">
      <c r="K358" t="s">
        <v>505</v>
      </c>
    </row>
    <row r="360" spans="11:20" x14ac:dyDescent="0.45">
      <c r="K360" t="s">
        <v>416</v>
      </c>
      <c r="L360" t="s">
        <v>417</v>
      </c>
      <c r="M360" t="s">
        <v>418</v>
      </c>
      <c r="N360" t="s">
        <v>419</v>
      </c>
      <c r="O360" t="s">
        <v>420</v>
      </c>
    </row>
    <row r="362" spans="11:20" x14ac:dyDescent="0.45">
      <c r="K362" t="s">
        <v>421</v>
      </c>
    </row>
    <row r="363" spans="11:20" x14ac:dyDescent="0.45">
      <c r="K363" t="s">
        <v>422</v>
      </c>
      <c r="L363" t="s">
        <v>423</v>
      </c>
      <c r="M363" t="s">
        <v>482</v>
      </c>
      <c r="N363" t="s">
        <v>425</v>
      </c>
      <c r="O363" t="s">
        <v>423</v>
      </c>
      <c r="P363" t="s">
        <v>483</v>
      </c>
      <c r="Q363" t="s">
        <v>427</v>
      </c>
      <c r="R363" t="s">
        <v>423</v>
      </c>
      <c r="S363" t="s">
        <v>1</v>
      </c>
      <c r="T363" t="s">
        <v>429</v>
      </c>
    </row>
    <row r="364" spans="11:20" x14ac:dyDescent="0.45">
      <c r="L364" t="s">
        <v>502</v>
      </c>
      <c r="M364" t="s">
        <v>431</v>
      </c>
      <c r="N364" t="s">
        <v>423</v>
      </c>
      <c r="O364" t="s">
        <v>432</v>
      </c>
      <c r="P364" t="s">
        <v>433</v>
      </c>
      <c r="Q364" t="s">
        <v>423</v>
      </c>
      <c r="R364" t="s">
        <v>434</v>
      </c>
      <c r="S364" t="s">
        <v>435</v>
      </c>
    </row>
    <row r="366" spans="11:20" x14ac:dyDescent="0.45">
      <c r="K366" t="s">
        <v>436</v>
      </c>
      <c r="L366" t="s">
        <v>437</v>
      </c>
      <c r="M366" t="s">
        <v>485</v>
      </c>
      <c r="N366" t="s">
        <v>503</v>
      </c>
      <c r="O366" t="s">
        <v>508</v>
      </c>
    </row>
    <row r="368" spans="11:20" x14ac:dyDescent="0.45">
      <c r="K368" t="s">
        <v>441</v>
      </c>
      <c r="L368" t="s">
        <v>442</v>
      </c>
    </row>
    <row r="369" spans="11:18" x14ac:dyDescent="0.45">
      <c r="L369" t="s">
        <v>443</v>
      </c>
      <c r="M369" t="s">
        <v>444</v>
      </c>
      <c r="N369" t="s">
        <v>445</v>
      </c>
      <c r="O369" t="s">
        <v>446</v>
      </c>
      <c r="P369" t="s">
        <v>447</v>
      </c>
      <c r="Q369" t="s">
        <v>445</v>
      </c>
      <c r="R369" t="s">
        <v>448</v>
      </c>
    </row>
    <row r="370" spans="11:18" x14ac:dyDescent="0.45">
      <c r="K370">
        <v>-23.673127999999998</v>
      </c>
      <c r="L370">
        <v>-6.9383369999999998</v>
      </c>
      <c r="M370">
        <v>-4.8481000000000003E-2</v>
      </c>
      <c r="N370">
        <v>7.9688819999999998</v>
      </c>
      <c r="O370">
        <v>25.461192</v>
      </c>
    </row>
    <row r="372" spans="11:18" x14ac:dyDescent="0.45">
      <c r="K372" t="s">
        <v>373</v>
      </c>
      <c r="L372" t="s">
        <v>449</v>
      </c>
      <c r="M372" t="s">
        <v>450</v>
      </c>
      <c r="N372" t="s">
        <v>451</v>
      </c>
    </row>
    <row r="374" spans="11:18" x14ac:dyDescent="0.45">
      <c r="L374" t="s">
        <v>370</v>
      </c>
      <c r="M374" t="s">
        <v>371</v>
      </c>
      <c r="N374" t="s">
        <v>372</v>
      </c>
      <c r="O374" t="s">
        <v>373</v>
      </c>
      <c r="P374" t="s">
        <v>374</v>
      </c>
      <c r="Q374" t="s">
        <v>452</v>
      </c>
    </row>
    <row r="375" spans="11:18" x14ac:dyDescent="0.45">
      <c r="K375" t="s">
        <v>181</v>
      </c>
      <c r="L375">
        <v>-26.656879</v>
      </c>
      <c r="M375">
        <v>10.863746000000001</v>
      </c>
      <c r="N375">
        <v>-2.4537</v>
      </c>
      <c r="O375">
        <v>1.5799000000000001E-2</v>
      </c>
      <c r="P375" t="s">
        <v>376</v>
      </c>
    </row>
    <row r="376" spans="11:18" x14ac:dyDescent="0.45">
      <c r="K376" t="s">
        <v>182</v>
      </c>
      <c r="L376">
        <v>0.525648</v>
      </c>
      <c r="M376">
        <v>0.43209500000000001</v>
      </c>
      <c r="N376">
        <v>1.2164999999999999</v>
      </c>
      <c r="O376">
        <v>0.226544</v>
      </c>
    </row>
    <row r="377" spans="11:18" x14ac:dyDescent="0.45">
      <c r="K377" t="s">
        <v>183</v>
      </c>
      <c r="L377">
        <v>8.8778279999999992</v>
      </c>
      <c r="M377">
        <v>4.0376630000000002</v>
      </c>
      <c r="N377">
        <v>2.1987999999999999</v>
      </c>
      <c r="O377">
        <v>3.0110999999999999E-2</v>
      </c>
      <c r="P377" t="s">
        <v>376</v>
      </c>
    </row>
    <row r="378" spans="11:18" x14ac:dyDescent="0.45">
      <c r="K378" t="s">
        <v>377</v>
      </c>
      <c r="L378">
        <v>-1.436023</v>
      </c>
      <c r="M378">
        <v>1.0304789999999999</v>
      </c>
      <c r="N378">
        <v>-1.3935</v>
      </c>
      <c r="O378">
        <v>0.16642499999999999</v>
      </c>
    </row>
    <row r="379" spans="11:18" x14ac:dyDescent="0.45">
      <c r="K379" t="s">
        <v>378</v>
      </c>
      <c r="L379">
        <v>-26.983922</v>
      </c>
      <c r="M379">
        <v>10.925058999999999</v>
      </c>
      <c r="N379">
        <v>-2.4699</v>
      </c>
      <c r="O379">
        <v>1.5141E-2</v>
      </c>
      <c r="P379" t="s">
        <v>376</v>
      </c>
    </row>
    <row r="380" spans="11:18" x14ac:dyDescent="0.45">
      <c r="K380" t="s">
        <v>379</v>
      </c>
      <c r="L380">
        <v>3.6982080000000002</v>
      </c>
      <c r="M380">
        <v>1.268718</v>
      </c>
      <c r="N380">
        <v>2.9148999999999998</v>
      </c>
      <c r="O380">
        <v>4.3569999999999998E-3</v>
      </c>
      <c r="P380" t="s">
        <v>487</v>
      </c>
    </row>
    <row r="381" spans="11:18" x14ac:dyDescent="0.45">
      <c r="K381" t="s">
        <v>380</v>
      </c>
      <c r="L381">
        <v>3.5564999999999999E-2</v>
      </c>
      <c r="M381">
        <v>6.0215999999999999E-2</v>
      </c>
      <c r="N381">
        <v>0.59060000000000001</v>
      </c>
      <c r="O381">
        <v>0.55605000000000004</v>
      </c>
    </row>
    <row r="382" spans="11:18" x14ac:dyDescent="0.45">
      <c r="K382" t="s">
        <v>381</v>
      </c>
      <c r="L382">
        <v>-2.3898709999999999</v>
      </c>
      <c r="M382">
        <v>0.54803599999999997</v>
      </c>
      <c r="N382">
        <v>-4.3608000000000002</v>
      </c>
      <c r="O382" s="1">
        <v>3.057E-5</v>
      </c>
      <c r="P382" t="s">
        <v>375</v>
      </c>
    </row>
    <row r="383" spans="11:18" x14ac:dyDescent="0.45">
      <c r="K383" t="s">
        <v>382</v>
      </c>
      <c r="L383">
        <v>1.4711289999999999</v>
      </c>
      <c r="M383">
        <v>1.0443249999999999</v>
      </c>
      <c r="N383">
        <v>1.4087000000000001</v>
      </c>
      <c r="O383">
        <v>0.16191</v>
      </c>
    </row>
    <row r="384" spans="11:18" x14ac:dyDescent="0.45">
      <c r="K384" t="s">
        <v>383</v>
      </c>
      <c r="L384">
        <v>-0.51611700000000005</v>
      </c>
      <c r="M384">
        <v>0.82112799999999997</v>
      </c>
      <c r="N384">
        <v>-0.62849999999999995</v>
      </c>
      <c r="O384">
        <v>0.53102400000000005</v>
      </c>
    </row>
    <row r="385" spans="11:24" x14ac:dyDescent="0.45">
      <c r="K385" t="s">
        <v>408</v>
      </c>
      <c r="L385">
        <v>-7.2727279999999999</v>
      </c>
      <c r="M385">
        <v>35.864055</v>
      </c>
      <c r="N385">
        <v>-0.20280000000000001</v>
      </c>
      <c r="O385">
        <v>0.83969800000000006</v>
      </c>
    </row>
    <row r="386" spans="11:24" x14ac:dyDescent="0.45">
      <c r="K386" t="s">
        <v>385</v>
      </c>
      <c r="L386">
        <v>-5.4397359999999999</v>
      </c>
      <c r="M386">
        <v>3.6719189999999999</v>
      </c>
      <c r="N386">
        <v>-1.4814000000000001</v>
      </c>
      <c r="O386">
        <v>0.141512</v>
      </c>
    </row>
    <row r="387" spans="11:24" x14ac:dyDescent="0.45">
      <c r="K387" t="s">
        <v>453</v>
      </c>
    </row>
    <row r="388" spans="11:24" x14ac:dyDescent="0.45">
      <c r="K388" t="s">
        <v>454</v>
      </c>
      <c r="L388" t="s">
        <v>455</v>
      </c>
      <c r="M388">
        <v>0</v>
      </c>
      <c r="N388" t="s">
        <v>456</v>
      </c>
      <c r="O388">
        <v>1E-3</v>
      </c>
      <c r="P388" t="s">
        <v>457</v>
      </c>
      <c r="Q388">
        <v>0.01</v>
      </c>
      <c r="R388" t="s">
        <v>458</v>
      </c>
      <c r="S388">
        <v>0.05</v>
      </c>
      <c r="T388" t="s">
        <v>459</v>
      </c>
      <c r="U388">
        <v>0.1</v>
      </c>
      <c r="V388" t="s">
        <v>460</v>
      </c>
      <c r="W388" t="s">
        <v>461</v>
      </c>
      <c r="X388">
        <v>1</v>
      </c>
    </row>
    <row r="390" spans="11:24" x14ac:dyDescent="0.45">
      <c r="K390" t="s">
        <v>462</v>
      </c>
      <c r="L390" t="s">
        <v>463</v>
      </c>
      <c r="M390" t="s">
        <v>450</v>
      </c>
      <c r="N390" t="s">
        <v>464</v>
      </c>
      <c r="O390">
        <v>38454</v>
      </c>
    </row>
    <row r="391" spans="11:24" x14ac:dyDescent="0.45">
      <c r="K391" t="s">
        <v>465</v>
      </c>
      <c r="L391" t="s">
        <v>463</v>
      </c>
      <c r="M391" t="s">
        <v>450</v>
      </c>
      <c r="N391" t="s">
        <v>464</v>
      </c>
      <c r="O391">
        <v>13114</v>
      </c>
    </row>
    <row r="392" spans="11:24" x14ac:dyDescent="0.45">
      <c r="K392" t="s">
        <v>466</v>
      </c>
      <c r="L392">
        <v>0.65895999999999999</v>
      </c>
    </row>
    <row r="393" spans="11:24" x14ac:dyDescent="0.45">
      <c r="K393" t="s">
        <v>467</v>
      </c>
      <c r="L393" t="s">
        <v>466</v>
      </c>
      <c r="M393">
        <v>0.57042000000000004</v>
      </c>
    </row>
    <row r="394" spans="11:24" x14ac:dyDescent="0.45">
      <c r="K394" t="s">
        <v>468</v>
      </c>
      <c r="L394">
        <v>16.745699999999999</v>
      </c>
      <c r="M394" t="s">
        <v>469</v>
      </c>
      <c r="N394">
        <v>12</v>
      </c>
      <c r="O394" t="s">
        <v>470</v>
      </c>
      <c r="P394">
        <v>104</v>
      </c>
      <c r="Q394" t="s">
        <v>471</v>
      </c>
      <c r="R394" t="s">
        <v>472</v>
      </c>
      <c r="S394" t="s">
        <v>473</v>
      </c>
      <c r="T394" s="1">
        <v>2.2200000000000001E-16</v>
      </c>
    </row>
    <row r="395" spans="11:24" x14ac:dyDescent="0.45">
      <c r="K395" t="s">
        <v>505</v>
      </c>
    </row>
  </sheetData>
  <mergeCells count="4">
    <mergeCell ref="B1:D1"/>
    <mergeCell ref="E1:G1"/>
    <mergeCell ref="B2:D2"/>
    <mergeCell ref="E2:G2"/>
  </mergeCell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394"/>
  <sheetViews>
    <sheetView workbookViewId="0">
      <selection activeCell="A65" sqref="A1:G65"/>
    </sheetView>
  </sheetViews>
  <sheetFormatPr defaultRowHeight="14.25" x14ac:dyDescent="0.45"/>
  <sheetData>
    <row r="1" spans="1:26" x14ac:dyDescent="0.45">
      <c r="B1" s="87" t="s">
        <v>224</v>
      </c>
      <c r="C1" s="87"/>
      <c r="D1" s="87"/>
      <c r="E1" s="87"/>
      <c r="F1" s="87"/>
      <c r="G1" s="87"/>
    </row>
    <row r="2" spans="1:26" x14ac:dyDescent="0.45">
      <c r="B2" s="93" t="s">
        <v>220</v>
      </c>
      <c r="C2" s="93"/>
      <c r="D2" s="93"/>
      <c r="E2" s="93" t="s">
        <v>221</v>
      </c>
      <c r="F2" s="93"/>
      <c r="G2" s="93"/>
    </row>
    <row r="3" spans="1:26" x14ac:dyDescent="0.45">
      <c r="B3" t="s">
        <v>127</v>
      </c>
      <c r="C3" t="s">
        <v>201</v>
      </c>
      <c r="D3" t="s">
        <v>193</v>
      </c>
      <c r="E3" t="s">
        <v>127</v>
      </c>
      <c r="F3" t="s">
        <v>146</v>
      </c>
      <c r="G3" t="s">
        <v>193</v>
      </c>
    </row>
    <row r="4" spans="1:26" x14ac:dyDescent="0.45">
      <c r="A4" t="s">
        <v>181</v>
      </c>
      <c r="B4" s="3"/>
      <c r="C4" s="3"/>
      <c r="D4" s="3"/>
      <c r="E4" s="3">
        <v>-40.395487000000003</v>
      </c>
      <c r="F4" s="3">
        <v>8.0248980000000003</v>
      </c>
      <c r="G4" s="3">
        <v>10.588951</v>
      </c>
    </row>
    <row r="5" spans="1:26" x14ac:dyDescent="0.45">
      <c r="B5" s="3"/>
      <c r="C5" s="3"/>
      <c r="D5" s="3"/>
      <c r="E5" s="3">
        <v>3.9339999999999999E-6</v>
      </c>
      <c r="F5" s="3">
        <v>0.3658247</v>
      </c>
      <c r="G5" s="3">
        <v>8.9582999999999996E-2</v>
      </c>
    </row>
    <row r="6" spans="1:26" x14ac:dyDescent="0.45">
      <c r="A6" t="s">
        <v>182</v>
      </c>
      <c r="B6" s="3"/>
      <c r="C6" s="3"/>
      <c r="D6" s="3"/>
      <c r="E6" s="3">
        <v>-0.80336099999999999</v>
      </c>
      <c r="F6" s="3">
        <v>-0.58084199999999997</v>
      </c>
      <c r="G6" s="3">
        <v>-0.23516100000000001</v>
      </c>
    </row>
    <row r="7" spans="1:26" x14ac:dyDescent="0.45">
      <c r="B7" s="3"/>
      <c r="C7" s="3"/>
      <c r="D7" s="3"/>
      <c r="E7" s="3">
        <v>1.1969999999999999E-3</v>
      </c>
      <c r="F7" s="3">
        <v>1.5210000000000001E-4</v>
      </c>
      <c r="G7" s="3">
        <v>0.37764599999999998</v>
      </c>
    </row>
    <row r="8" spans="1:26" x14ac:dyDescent="0.45">
      <c r="A8" t="s">
        <v>183</v>
      </c>
      <c r="B8" s="3"/>
      <c r="C8" s="3"/>
      <c r="D8" s="3"/>
      <c r="E8" s="3">
        <v>-1.546295</v>
      </c>
      <c r="F8" s="3">
        <v>1.763584</v>
      </c>
      <c r="G8" s="3">
        <v>4.9002879999999998</v>
      </c>
    </row>
    <row r="9" spans="1:26" x14ac:dyDescent="0.45">
      <c r="B9" s="3"/>
      <c r="C9" s="3"/>
      <c r="D9" s="3"/>
      <c r="E9" s="3">
        <v>0.42655700000000002</v>
      </c>
      <c r="F9" s="3">
        <v>0.36626690000000001</v>
      </c>
      <c r="G9" s="3">
        <v>1.6209999999999999E-2</v>
      </c>
      <c r="X9" t="s">
        <v>402</v>
      </c>
      <c r="Y9" t="s">
        <v>378</v>
      </c>
      <c r="Z9" t="s">
        <v>402</v>
      </c>
    </row>
    <row r="10" spans="1:26" x14ac:dyDescent="0.45">
      <c r="A10" t="s">
        <v>377</v>
      </c>
      <c r="B10" s="3"/>
      <c r="C10" s="3"/>
      <c r="D10" s="3"/>
      <c r="E10" s="3">
        <v>4.8760709999999996</v>
      </c>
      <c r="F10" s="3">
        <v>1.8573109999999999</v>
      </c>
      <c r="G10" s="3">
        <v>1.0622579999999999</v>
      </c>
    </row>
    <row r="11" spans="1:26" x14ac:dyDescent="0.45">
      <c r="B11" s="3"/>
      <c r="C11" s="3"/>
      <c r="D11" s="3"/>
      <c r="E11" s="3">
        <v>5.9469999999999996E-12</v>
      </c>
      <c r="F11" s="3">
        <v>1.8550000000000001E-4</v>
      </c>
      <c r="G11" s="3">
        <v>5.6150000000000002E-3</v>
      </c>
    </row>
    <row r="12" spans="1:26" x14ac:dyDescent="0.45">
      <c r="A12" t="s">
        <v>194</v>
      </c>
      <c r="B12" s="3"/>
      <c r="C12" s="3"/>
      <c r="D12" s="3"/>
      <c r="E12" s="3">
        <v>-12.213672000000001</v>
      </c>
      <c r="F12" s="3">
        <v>-22.313858</v>
      </c>
      <c r="G12" s="3">
        <v>-11.179986</v>
      </c>
    </row>
    <row r="13" spans="1:26" x14ac:dyDescent="0.45">
      <c r="B13" s="3"/>
      <c r="C13" s="3"/>
      <c r="D13" s="3"/>
      <c r="E13" s="3">
        <v>9.1730000000000001E-8</v>
      </c>
      <c r="F13" s="3">
        <v>2.532E-16</v>
      </c>
      <c r="G13" s="3">
        <v>1.0159E-2</v>
      </c>
    </row>
    <row r="14" spans="1:26" x14ac:dyDescent="0.45">
      <c r="A14" t="s">
        <v>378</v>
      </c>
      <c r="B14" s="3"/>
      <c r="C14" s="3"/>
      <c r="D14" s="3"/>
      <c r="E14" s="3"/>
    </row>
    <row r="15" spans="1:26" x14ac:dyDescent="0.45">
      <c r="B15" s="3"/>
      <c r="C15" s="3"/>
      <c r="D15" s="3"/>
      <c r="E15" s="3"/>
      <c r="X15" t="s">
        <v>402</v>
      </c>
      <c r="Y15" t="s">
        <v>378</v>
      </c>
      <c r="Z15" t="s">
        <v>402</v>
      </c>
    </row>
    <row r="16" spans="1:26" x14ac:dyDescent="0.45">
      <c r="A16" t="s">
        <v>379</v>
      </c>
      <c r="B16" s="3"/>
      <c r="C16" s="3"/>
      <c r="D16" s="3"/>
      <c r="E16" s="3">
        <v>10.044396000000001</v>
      </c>
      <c r="F16" s="3">
        <v>4.1776600000000004</v>
      </c>
      <c r="G16" s="3">
        <v>2.5224609999999998</v>
      </c>
    </row>
    <row r="17" spans="1:26" x14ac:dyDescent="0.45">
      <c r="B17" s="3"/>
      <c r="C17" s="3"/>
      <c r="D17" s="3"/>
      <c r="E17" s="3">
        <v>2.1830000000000001E-10</v>
      </c>
      <c r="F17" s="3">
        <v>2.8503000000000001E-2</v>
      </c>
      <c r="G17" s="3">
        <v>0.45607500000000001</v>
      </c>
    </row>
    <row r="18" spans="1:26" x14ac:dyDescent="0.45">
      <c r="A18" t="s">
        <v>380</v>
      </c>
      <c r="B18" s="3"/>
      <c r="C18" s="3"/>
      <c r="D18" s="3"/>
      <c r="E18" s="3">
        <v>4.7558000000000003E-2</v>
      </c>
      <c r="F18" s="3">
        <v>-5.8235000000000002E-2</v>
      </c>
      <c r="G18" s="3">
        <v>-6.2132E-2</v>
      </c>
    </row>
    <row r="19" spans="1:26" x14ac:dyDescent="0.45">
      <c r="B19" s="3"/>
      <c r="C19" s="3"/>
      <c r="D19" s="3"/>
      <c r="E19" s="3">
        <v>0.39862199999999998</v>
      </c>
      <c r="F19" s="3">
        <v>4.8251200000000001E-2</v>
      </c>
      <c r="G19" s="3">
        <v>0.34501100000000001</v>
      </c>
    </row>
    <row r="20" spans="1:26" x14ac:dyDescent="0.45">
      <c r="A20" t="s">
        <v>835</v>
      </c>
      <c r="B20" s="3"/>
      <c r="C20" s="3"/>
      <c r="D20" s="3"/>
      <c r="E20" s="3">
        <v>3.7619E-2</v>
      </c>
      <c r="F20" s="3">
        <v>0.300541</v>
      </c>
      <c r="G20" s="3">
        <v>-0.598105</v>
      </c>
    </row>
    <row r="21" spans="1:26" x14ac:dyDescent="0.45">
      <c r="B21" s="3"/>
      <c r="C21" s="3"/>
      <c r="D21" s="3"/>
      <c r="E21" s="3">
        <v>0.81261799999999995</v>
      </c>
      <c r="F21" s="3">
        <v>0.1122037</v>
      </c>
      <c r="G21" s="3">
        <v>0.63271699999999997</v>
      </c>
      <c r="X21" t="s">
        <v>402</v>
      </c>
      <c r="Y21" t="s">
        <v>378</v>
      </c>
      <c r="Z21" t="s">
        <v>402</v>
      </c>
    </row>
    <row r="22" spans="1:26" x14ac:dyDescent="0.45">
      <c r="A22" t="s">
        <v>836</v>
      </c>
      <c r="B22" s="3"/>
      <c r="C22" s="3"/>
      <c r="D22" s="3"/>
      <c r="E22" s="3">
        <v>0.12861600000000001</v>
      </c>
      <c r="F22" s="3">
        <v>0.33068599999999998</v>
      </c>
      <c r="G22" s="3">
        <v>-0.41786800000000002</v>
      </c>
    </row>
    <row r="23" spans="1:26" x14ac:dyDescent="0.45">
      <c r="B23" s="3"/>
      <c r="C23" s="3"/>
      <c r="D23" s="3"/>
      <c r="E23" s="3">
        <v>0.49628699999999998</v>
      </c>
      <c r="F23" s="3">
        <v>7.5065000000000007E-2</v>
      </c>
      <c r="G23" s="3">
        <v>5.5545999999999998E-2</v>
      </c>
    </row>
    <row r="24" spans="1:26" x14ac:dyDescent="0.45">
      <c r="A24" t="s">
        <v>837</v>
      </c>
      <c r="B24" s="3"/>
      <c r="C24" s="3"/>
      <c r="D24" s="3"/>
      <c r="E24" s="3">
        <v>-0.48642000000000002</v>
      </c>
      <c r="F24" s="3">
        <v>-6.0031000000000001E-2</v>
      </c>
      <c r="G24" s="3">
        <v>-0.354487</v>
      </c>
    </row>
    <row r="25" spans="1:26" x14ac:dyDescent="0.45">
      <c r="B25" s="3"/>
      <c r="C25" s="3"/>
      <c r="D25" s="3"/>
      <c r="E25" s="3">
        <v>1.9009999999999999E-3</v>
      </c>
      <c r="F25" s="3">
        <v>0.72925819999999997</v>
      </c>
      <c r="G25" s="3">
        <v>0.21190800000000001</v>
      </c>
    </row>
    <row r="26" spans="1:26" x14ac:dyDescent="0.45">
      <c r="A26" t="s">
        <v>510</v>
      </c>
      <c r="B26" s="3"/>
      <c r="C26" s="3"/>
      <c r="D26" s="3"/>
      <c r="E26" s="3">
        <v>-1.5814429999999999</v>
      </c>
      <c r="F26" s="3">
        <v>-7.0532570000000003</v>
      </c>
      <c r="G26" s="3">
        <v>-10.089327000000001</v>
      </c>
    </row>
    <row r="27" spans="1:26" x14ac:dyDescent="0.45">
      <c r="B27" s="3"/>
      <c r="C27" s="3"/>
      <c r="D27" s="3"/>
      <c r="E27" s="3">
        <v>0.78325400000000001</v>
      </c>
      <c r="F27" s="3">
        <v>8.4296999999999997E-2</v>
      </c>
      <c r="G27" s="3">
        <v>0.54901</v>
      </c>
    </row>
    <row r="28" spans="1:26" x14ac:dyDescent="0.45">
      <c r="A28" t="s">
        <v>385</v>
      </c>
      <c r="B28" s="3"/>
      <c r="C28" s="3"/>
      <c r="D28" s="3"/>
      <c r="E28" s="3">
        <v>-0.323791</v>
      </c>
      <c r="F28" s="3">
        <v>0.30543599999999999</v>
      </c>
      <c r="G28" s="3">
        <v>-1.40323</v>
      </c>
    </row>
    <row r="29" spans="1:26" x14ac:dyDescent="0.45">
      <c r="B29" s="3"/>
      <c r="C29" s="3"/>
      <c r="D29" s="3"/>
      <c r="E29" s="3">
        <v>0.78778300000000001</v>
      </c>
      <c r="F29" s="3">
        <v>0.88149149999999998</v>
      </c>
      <c r="G29" s="3">
        <v>0.30254500000000001</v>
      </c>
    </row>
    <row r="30" spans="1:26" x14ac:dyDescent="0.45">
      <c r="A30" t="s">
        <v>196</v>
      </c>
      <c r="B30" t="s">
        <v>217</v>
      </c>
      <c r="C30" t="s">
        <v>217</v>
      </c>
      <c r="D30" t="s">
        <v>217</v>
      </c>
      <c r="E30" t="s">
        <v>217</v>
      </c>
      <c r="F30" t="s">
        <v>217</v>
      </c>
      <c r="G30" t="s">
        <v>217</v>
      </c>
    </row>
    <row r="31" spans="1:26" x14ac:dyDescent="0.45">
      <c r="A31" t="s">
        <v>197</v>
      </c>
      <c r="E31">
        <v>393</v>
      </c>
      <c r="F31">
        <v>180</v>
      </c>
      <c r="G31">
        <v>67</v>
      </c>
    </row>
    <row r="32" spans="1:26" x14ac:dyDescent="0.45">
      <c r="A32" t="s">
        <v>198</v>
      </c>
      <c r="B32" s="3"/>
      <c r="C32" s="3"/>
      <c r="D32" s="3"/>
      <c r="E32">
        <v>0.37713000000000002</v>
      </c>
      <c r="F32">
        <v>0.75051000000000001</v>
      </c>
      <c r="G32">
        <v>0.11448999999999999</v>
      </c>
    </row>
    <row r="34" spans="1:7" x14ac:dyDescent="0.45">
      <c r="B34" s="17" t="s">
        <v>225</v>
      </c>
      <c r="C34" s="17"/>
      <c r="D34" s="17"/>
      <c r="F34" s="17"/>
      <c r="G34" s="17"/>
    </row>
    <row r="35" spans="1:7" x14ac:dyDescent="0.45">
      <c r="B35" s="93" t="s">
        <v>222</v>
      </c>
      <c r="C35" s="93"/>
      <c r="D35" s="93"/>
      <c r="E35" s="18" t="s">
        <v>223</v>
      </c>
      <c r="F35" s="18"/>
      <c r="G35" s="18"/>
    </row>
    <row r="36" spans="1:7" x14ac:dyDescent="0.45">
      <c r="B36" t="s">
        <v>127</v>
      </c>
      <c r="C36" t="s">
        <v>201</v>
      </c>
      <c r="D36" t="s">
        <v>193</v>
      </c>
      <c r="E36" t="s">
        <v>127</v>
      </c>
      <c r="F36" t="s">
        <v>201</v>
      </c>
      <c r="G36" t="s">
        <v>193</v>
      </c>
    </row>
    <row r="37" spans="1:7" x14ac:dyDescent="0.45">
      <c r="A37" t="s">
        <v>181</v>
      </c>
      <c r="E37" s="3">
        <v>-19.036480000000001</v>
      </c>
      <c r="F37" s="3">
        <v>-29.233619000000001</v>
      </c>
      <c r="G37" s="3">
        <v>-26.656879</v>
      </c>
    </row>
    <row r="38" spans="1:7" x14ac:dyDescent="0.45">
      <c r="E38" s="3">
        <v>5.539E-9</v>
      </c>
      <c r="F38" s="3">
        <v>1.6109999999999999E-13</v>
      </c>
      <c r="G38" s="3">
        <v>1.5799000000000001E-2</v>
      </c>
    </row>
    <row r="39" spans="1:7" x14ac:dyDescent="0.45">
      <c r="A39" t="s">
        <v>182</v>
      </c>
      <c r="E39" s="3">
        <v>0.40004000000000001</v>
      </c>
      <c r="F39" s="3">
        <v>2.0419740000000002</v>
      </c>
      <c r="G39" s="3">
        <v>0.525648</v>
      </c>
    </row>
    <row r="40" spans="1:7" x14ac:dyDescent="0.45">
      <c r="E40" s="3">
        <v>1.2154E-2</v>
      </c>
      <c r="F40" s="3">
        <v>2.2E-16</v>
      </c>
      <c r="G40" s="3">
        <v>0.226544</v>
      </c>
    </row>
    <row r="41" spans="1:7" x14ac:dyDescent="0.45">
      <c r="A41" t="s">
        <v>183</v>
      </c>
      <c r="E41" s="3">
        <v>4.7660400000000003</v>
      </c>
      <c r="F41" s="3">
        <v>-1.5682119999999999</v>
      </c>
      <c r="G41" s="3">
        <v>8.8778279999999992</v>
      </c>
    </row>
    <row r="42" spans="1:7" x14ac:dyDescent="0.45">
      <c r="E42" s="3">
        <v>1.0189999999999999E-3</v>
      </c>
      <c r="F42" s="3">
        <v>0.201292</v>
      </c>
      <c r="G42" s="3">
        <v>3.0110999999999999E-2</v>
      </c>
    </row>
    <row r="43" spans="1:7" x14ac:dyDescent="0.45">
      <c r="A43" t="s">
        <v>377</v>
      </c>
      <c r="E43" s="3">
        <v>-0.25868999999999998</v>
      </c>
      <c r="F43" s="3">
        <v>3.5330409999999999</v>
      </c>
      <c r="G43" s="3">
        <v>-1.436023</v>
      </c>
    </row>
    <row r="44" spans="1:7" x14ac:dyDescent="0.45">
      <c r="E44" s="3">
        <v>0.54516100000000001</v>
      </c>
      <c r="F44" s="3">
        <v>4.873E-8</v>
      </c>
      <c r="G44" s="3">
        <v>0.16642499999999999</v>
      </c>
    </row>
    <row r="45" spans="1:7" x14ac:dyDescent="0.45">
      <c r="A45" t="s">
        <v>194</v>
      </c>
      <c r="E45" s="3"/>
      <c r="F45" s="3"/>
      <c r="G45" s="3"/>
    </row>
    <row r="46" spans="1:7" x14ac:dyDescent="0.45">
      <c r="E46" s="3"/>
      <c r="F46" s="3"/>
      <c r="G46" s="3"/>
    </row>
    <row r="47" spans="1:7" x14ac:dyDescent="0.45">
      <c r="A47" t="s">
        <v>378</v>
      </c>
      <c r="E47" s="3">
        <v>-23.82056</v>
      </c>
      <c r="F47" s="3">
        <v>-34.210493</v>
      </c>
      <c r="G47" s="3">
        <v>-26.983922</v>
      </c>
    </row>
    <row r="48" spans="1:7" x14ac:dyDescent="0.45">
      <c r="E48" s="3">
        <v>1.649E-7</v>
      </c>
      <c r="F48" s="3">
        <v>1.1979999999999999E-10</v>
      </c>
      <c r="G48" s="3">
        <v>1.5141E-2</v>
      </c>
    </row>
    <row r="49" spans="1:24" x14ac:dyDescent="0.45">
      <c r="A49" t="s">
        <v>379</v>
      </c>
      <c r="E49" s="3">
        <v>2.88348</v>
      </c>
      <c r="F49" s="3">
        <v>0.29935400000000001</v>
      </c>
      <c r="G49" s="3">
        <v>3.6982080000000002</v>
      </c>
    </row>
    <row r="50" spans="1:24" x14ac:dyDescent="0.45">
      <c r="E50" s="3">
        <v>2.2109999999999999E-7</v>
      </c>
      <c r="F50" s="3">
        <v>0.69334099999999999</v>
      </c>
      <c r="G50" s="3">
        <v>4.3569999999999998E-3</v>
      </c>
      <c r="O50" s="1"/>
    </row>
    <row r="51" spans="1:24" x14ac:dyDescent="0.45">
      <c r="A51" t="s">
        <v>380</v>
      </c>
      <c r="E51" s="3">
        <v>-0.12995000000000001</v>
      </c>
      <c r="F51" s="3">
        <v>-8.2820000000000005E-2</v>
      </c>
      <c r="G51" s="3">
        <v>3.5564999999999999E-2</v>
      </c>
    </row>
    <row r="52" spans="1:24" x14ac:dyDescent="0.45">
      <c r="E52" s="3">
        <v>6.796E-3</v>
      </c>
      <c r="F52" s="3">
        <v>0.17727000000000001</v>
      </c>
      <c r="G52" s="3">
        <v>0.55605000000000004</v>
      </c>
    </row>
    <row r="53" spans="1:24" x14ac:dyDescent="0.45">
      <c r="A53" t="s">
        <v>835</v>
      </c>
      <c r="E53" s="3">
        <v>0.11670999999999999</v>
      </c>
      <c r="F53" s="3">
        <v>-0.25126500000000002</v>
      </c>
      <c r="G53" s="3">
        <v>-2.3898709999999999</v>
      </c>
      <c r="O53" s="1"/>
    </row>
    <row r="54" spans="1:24" x14ac:dyDescent="0.45">
      <c r="E54" s="3">
        <v>0.770706</v>
      </c>
      <c r="F54" s="3">
        <v>0.68853600000000004</v>
      </c>
      <c r="G54" s="3">
        <v>3.057E-5</v>
      </c>
      <c r="O54" s="1"/>
    </row>
    <row r="55" spans="1:24" x14ac:dyDescent="0.45">
      <c r="A55" t="s">
        <v>836</v>
      </c>
      <c r="E55" s="3">
        <v>-0.22559999999999999</v>
      </c>
      <c r="F55" s="3">
        <v>0.57694999999999996</v>
      </c>
      <c r="G55" s="3">
        <v>1.4711289999999999</v>
      </c>
      <c r="O55" s="1"/>
    </row>
    <row r="56" spans="1:24" x14ac:dyDescent="0.45">
      <c r="E56" s="3">
        <v>0.55828199999999994</v>
      </c>
      <c r="F56" s="3">
        <v>0.42447400000000002</v>
      </c>
      <c r="G56" s="3">
        <v>0.16191</v>
      </c>
    </row>
    <row r="57" spans="1:24" x14ac:dyDescent="0.45">
      <c r="A57" t="s">
        <v>840</v>
      </c>
      <c r="E57" s="3">
        <v>-0.10172</v>
      </c>
      <c r="F57" s="3">
        <v>-0.39380399999999999</v>
      </c>
      <c r="G57" s="3">
        <v>-0.51611700000000005</v>
      </c>
      <c r="O57" s="1"/>
    </row>
    <row r="58" spans="1:24" x14ac:dyDescent="0.45">
      <c r="E58" s="3">
        <v>0.63219099999999995</v>
      </c>
      <c r="F58" s="3">
        <v>0.395034</v>
      </c>
      <c r="G58" s="3">
        <v>0.53102400000000005</v>
      </c>
    </row>
    <row r="59" spans="1:24" x14ac:dyDescent="0.45">
      <c r="A59" t="s">
        <v>384</v>
      </c>
      <c r="E59" s="3">
        <v>12.12471</v>
      </c>
      <c r="F59" s="3">
        <v>-160.21567099999999</v>
      </c>
      <c r="G59" s="3">
        <v>-7.2727279999999999</v>
      </c>
      <c r="O59" s="1"/>
    </row>
    <row r="60" spans="1:24" x14ac:dyDescent="0.45">
      <c r="E60" s="3">
        <v>0.23924400000000001</v>
      </c>
      <c r="F60" s="3">
        <v>0.30526999999999999</v>
      </c>
      <c r="G60" s="3">
        <v>0.83969800000000006</v>
      </c>
    </row>
    <row r="61" spans="1:24" x14ac:dyDescent="0.45">
      <c r="A61" t="s">
        <v>385</v>
      </c>
      <c r="E61" s="3">
        <v>-0.15692999999999999</v>
      </c>
      <c r="F61" s="3">
        <v>3.4265650000000001</v>
      </c>
      <c r="G61" s="3">
        <v>-5.4397359999999999</v>
      </c>
    </row>
    <row r="62" spans="1:24" x14ac:dyDescent="0.45">
      <c r="E62" s="3">
        <v>0.93274900000000005</v>
      </c>
      <c r="F62" s="3">
        <v>2.6800000000000001E-4</v>
      </c>
      <c r="G62" s="3">
        <v>0.141512</v>
      </c>
    </row>
    <row r="63" spans="1:24" x14ac:dyDescent="0.45">
      <c r="A63" t="s">
        <v>196</v>
      </c>
      <c r="B63" t="s">
        <v>217</v>
      </c>
      <c r="C63" t="s">
        <v>217</v>
      </c>
      <c r="D63" t="s">
        <v>217</v>
      </c>
      <c r="E63" t="s">
        <v>217</v>
      </c>
      <c r="F63" t="s">
        <v>217</v>
      </c>
      <c r="G63" t="s">
        <v>217</v>
      </c>
    </row>
    <row r="64" spans="1:24" x14ac:dyDescent="0.45">
      <c r="A64" t="s">
        <v>197</v>
      </c>
      <c r="E64">
        <v>673</v>
      </c>
      <c r="F64">
        <v>229</v>
      </c>
      <c r="G64">
        <v>132</v>
      </c>
      <c r="X64">
        <v>1</v>
      </c>
    </row>
    <row r="65" spans="1:20" x14ac:dyDescent="0.45">
      <c r="A65" t="s">
        <v>198</v>
      </c>
      <c r="E65" s="3">
        <v>0.43334</v>
      </c>
      <c r="F65" s="3">
        <v>0.55391000000000001</v>
      </c>
      <c r="G65" s="3">
        <v>0.57042000000000004</v>
      </c>
    </row>
    <row r="70" spans="1:20" x14ac:dyDescent="0.45">
      <c r="T70" s="1"/>
    </row>
    <row r="76" spans="1:20" x14ac:dyDescent="0.45">
      <c r="J76" s="1"/>
    </row>
    <row r="92" spans="2:16" x14ac:dyDescent="0.45">
      <c r="C92" s="1"/>
      <c r="E92" s="1"/>
      <c r="O92" s="1"/>
    </row>
    <row r="93" spans="2:16" x14ac:dyDescent="0.45">
      <c r="B93" s="1"/>
      <c r="E93" s="1"/>
      <c r="O93" s="1"/>
    </row>
    <row r="95" spans="2:16" x14ac:dyDescent="0.45">
      <c r="O95" s="1"/>
    </row>
    <row r="96" spans="2:16" x14ac:dyDescent="0.45">
      <c r="P96" s="1"/>
    </row>
    <row r="97" spans="2:20" x14ac:dyDescent="0.45">
      <c r="O97" s="1"/>
    </row>
    <row r="100" spans="2:20" x14ac:dyDescent="0.45">
      <c r="C100" s="1"/>
      <c r="E100" s="1"/>
    </row>
    <row r="101" spans="2:20" x14ac:dyDescent="0.45">
      <c r="B101" s="1"/>
      <c r="E101" s="1"/>
    </row>
    <row r="102" spans="2:20" x14ac:dyDescent="0.45">
      <c r="C102" s="1"/>
      <c r="E102" s="1"/>
    </row>
    <row r="103" spans="2:20" x14ac:dyDescent="0.45">
      <c r="B103" s="1"/>
      <c r="E103" s="1"/>
    </row>
    <row r="112" spans="2:20" x14ac:dyDescent="0.45">
      <c r="T112" s="1"/>
    </row>
    <row r="142" spans="2:15" x14ac:dyDescent="0.45">
      <c r="O142" s="1"/>
    </row>
    <row r="143" spans="2:15" x14ac:dyDescent="0.45">
      <c r="E143" s="1"/>
    </row>
    <row r="144" spans="2:15" x14ac:dyDescent="0.45">
      <c r="B144" s="1"/>
      <c r="E144" s="1"/>
    </row>
    <row r="145" spans="2:20" x14ac:dyDescent="0.45">
      <c r="E145" s="1"/>
    </row>
    <row r="146" spans="2:20" x14ac:dyDescent="0.45">
      <c r="B146" s="1"/>
      <c r="F146" s="1"/>
    </row>
    <row r="149" spans="2:20" x14ac:dyDescent="0.45">
      <c r="E149" s="1"/>
    </row>
    <row r="150" spans="2:20" x14ac:dyDescent="0.45">
      <c r="B150" s="1"/>
      <c r="E150" s="1"/>
    </row>
    <row r="151" spans="2:20" x14ac:dyDescent="0.45">
      <c r="E151" s="1"/>
    </row>
    <row r="152" spans="2:20" x14ac:dyDescent="0.45">
      <c r="B152" s="1"/>
      <c r="E152" s="1"/>
    </row>
    <row r="154" spans="2:20" x14ac:dyDescent="0.45">
      <c r="T154" s="1"/>
    </row>
    <row r="175" spans="15:15" x14ac:dyDescent="0.45">
      <c r="O175" s="1"/>
    </row>
    <row r="178" spans="15:15" x14ac:dyDescent="0.45">
      <c r="O178" s="1"/>
    </row>
    <row r="179" spans="15:15" x14ac:dyDescent="0.45">
      <c r="O179" s="1"/>
    </row>
    <row r="180" spans="15:15" x14ac:dyDescent="0.45">
      <c r="O180" s="1"/>
    </row>
    <row r="194" spans="5:20" x14ac:dyDescent="0.45">
      <c r="T194" s="1"/>
    </row>
    <row r="208" spans="5:20" x14ac:dyDescent="0.45">
      <c r="E208" s="1"/>
    </row>
    <row r="209" spans="2:15" x14ac:dyDescent="0.45">
      <c r="B209" s="1"/>
      <c r="E209" s="1"/>
    </row>
    <row r="219" spans="2:15" x14ac:dyDescent="0.45">
      <c r="O219" s="1"/>
    </row>
    <row r="234" spans="20:20" x14ac:dyDescent="0.45">
      <c r="T234" s="1"/>
    </row>
    <row r="295" spans="15:15" x14ac:dyDescent="0.45">
      <c r="O295" s="1"/>
    </row>
    <row r="299" spans="15:15" x14ac:dyDescent="0.45">
      <c r="O299" s="1"/>
    </row>
    <row r="300" spans="15:15" x14ac:dyDescent="0.45">
      <c r="O300" s="1"/>
    </row>
    <row r="308" spans="20:24" x14ac:dyDescent="0.45">
      <c r="X308">
        <v>1</v>
      </c>
    </row>
    <row r="314" spans="20:24" x14ac:dyDescent="0.45">
      <c r="T314" s="1"/>
    </row>
    <row r="335" spans="15:16" x14ac:dyDescent="0.45">
      <c r="O335" s="1"/>
    </row>
    <row r="336" spans="15:16" x14ac:dyDescent="0.45">
      <c r="P336" s="1"/>
    </row>
    <row r="338" spans="15:24" x14ac:dyDescent="0.45">
      <c r="O338" s="1"/>
    </row>
    <row r="339" spans="15:24" x14ac:dyDescent="0.45">
      <c r="O339" s="1"/>
    </row>
    <row r="348" spans="15:24" x14ac:dyDescent="0.45">
      <c r="X348">
        <v>1</v>
      </c>
    </row>
    <row r="354" spans="20:20" x14ac:dyDescent="0.45">
      <c r="T354" s="1"/>
    </row>
    <row r="382" spans="15:15" x14ac:dyDescent="0.45">
      <c r="O382" s="1"/>
    </row>
    <row r="388" spans="20:24" x14ac:dyDescent="0.45">
      <c r="X388">
        <v>1</v>
      </c>
    </row>
    <row r="394" spans="20:24" x14ac:dyDescent="0.45">
      <c r="T394" s="1"/>
    </row>
  </sheetData>
  <mergeCells count="4">
    <mergeCell ref="B35:D35"/>
    <mergeCell ref="B2:D2"/>
    <mergeCell ref="E2:G2"/>
    <mergeCell ref="B1:G1"/>
  </mergeCells>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488"/>
  <sheetViews>
    <sheetView workbookViewId="0">
      <selection activeCell="A2" sqref="A2:G133"/>
    </sheetView>
  </sheetViews>
  <sheetFormatPr defaultRowHeight="14.25" x14ac:dyDescent="0.45"/>
  <sheetData>
    <row r="1" spans="1:16" x14ac:dyDescent="0.45">
      <c r="B1" s="93" t="s">
        <v>511</v>
      </c>
      <c r="C1" s="93"/>
      <c r="D1" s="93"/>
      <c r="E1" s="93"/>
      <c r="F1" s="93"/>
      <c r="G1" s="93"/>
      <c r="J1" t="s">
        <v>512</v>
      </c>
    </row>
    <row r="2" spans="1:16" x14ac:dyDescent="0.45">
      <c r="B2" s="17" t="s">
        <v>552</v>
      </c>
      <c r="C2" s="17"/>
      <c r="D2" s="17"/>
      <c r="E2" s="17"/>
      <c r="F2" s="17"/>
      <c r="G2" s="18"/>
    </row>
    <row r="3" spans="1:16" x14ac:dyDescent="0.45">
      <c r="B3" s="18" t="s">
        <v>199</v>
      </c>
      <c r="C3" s="18"/>
      <c r="D3" s="18"/>
      <c r="E3" s="18" t="s">
        <v>200</v>
      </c>
      <c r="F3" s="18"/>
      <c r="G3" s="18"/>
      <c r="J3" t="s">
        <v>513</v>
      </c>
      <c r="K3" t="s">
        <v>409</v>
      </c>
      <c r="L3" t="s">
        <v>388</v>
      </c>
      <c r="M3" t="s">
        <v>514</v>
      </c>
      <c r="N3" t="s">
        <v>515</v>
      </c>
      <c r="O3" t="s">
        <v>516</v>
      </c>
      <c r="P3" t="s">
        <v>517</v>
      </c>
    </row>
    <row r="4" spans="1:16" x14ac:dyDescent="0.45">
      <c r="B4" t="s">
        <v>127</v>
      </c>
      <c r="C4" t="s">
        <v>201</v>
      </c>
      <c r="D4" t="s">
        <v>193</v>
      </c>
      <c r="E4" t="s">
        <v>127</v>
      </c>
      <c r="F4" t="s">
        <v>146</v>
      </c>
      <c r="G4" t="s">
        <v>193</v>
      </c>
    </row>
    <row r="5" spans="1:16" x14ac:dyDescent="0.45">
      <c r="A5" t="s">
        <v>181</v>
      </c>
      <c r="B5" s="3" t="s">
        <v>833</v>
      </c>
      <c r="C5" s="3" t="s">
        <v>833</v>
      </c>
      <c r="D5" s="3" t="s">
        <v>833</v>
      </c>
      <c r="E5" s="3">
        <v>-6.8127069999999996</v>
      </c>
      <c r="F5" s="3" t="s">
        <v>833</v>
      </c>
      <c r="G5" s="3" t="s">
        <v>833</v>
      </c>
      <c r="H5" s="3"/>
      <c r="J5" t="s">
        <v>512</v>
      </c>
    </row>
    <row r="6" spans="1:16" x14ac:dyDescent="0.45">
      <c r="B6" s="3" t="s">
        <v>833</v>
      </c>
      <c r="C6" s="3" t="s">
        <v>833</v>
      </c>
      <c r="D6" s="3" t="s">
        <v>833</v>
      </c>
      <c r="E6" s="3">
        <v>7.3694999999999997E-2</v>
      </c>
      <c r="F6" s="3" t="s">
        <v>833</v>
      </c>
      <c r="G6" s="3" t="s">
        <v>833</v>
      </c>
      <c r="H6" s="3"/>
    </row>
    <row r="7" spans="1:16" x14ac:dyDescent="0.45">
      <c r="A7" t="s">
        <v>182</v>
      </c>
      <c r="B7" s="3" t="s">
        <v>833</v>
      </c>
      <c r="C7" s="3" t="s">
        <v>833</v>
      </c>
      <c r="D7" s="3" t="s">
        <v>833</v>
      </c>
      <c r="E7" s="3">
        <v>-7.2666999999999995E-2</v>
      </c>
      <c r="F7" s="3" t="s">
        <v>833</v>
      </c>
      <c r="G7" s="3" t="s">
        <v>833</v>
      </c>
      <c r="H7" s="3"/>
      <c r="J7" t="s">
        <v>518</v>
      </c>
    </row>
    <row r="8" spans="1:16" x14ac:dyDescent="0.45">
      <c r="B8" s="3" t="s">
        <v>833</v>
      </c>
      <c r="C8" s="3" t="s">
        <v>833</v>
      </c>
      <c r="D8" s="3" t="s">
        <v>833</v>
      </c>
      <c r="E8" s="3">
        <v>0.66927400000000004</v>
      </c>
      <c r="F8" s="3" t="s">
        <v>833</v>
      </c>
      <c r="G8" s="3" t="s">
        <v>833</v>
      </c>
      <c r="H8" s="3"/>
      <c r="J8" t="s">
        <v>519</v>
      </c>
    </row>
    <row r="9" spans="1:16" x14ac:dyDescent="0.45">
      <c r="A9" t="s">
        <v>183</v>
      </c>
      <c r="B9" s="3" t="s">
        <v>833</v>
      </c>
      <c r="C9" s="3" t="s">
        <v>833</v>
      </c>
      <c r="D9" s="3" t="s">
        <v>833</v>
      </c>
      <c r="E9" s="3">
        <v>-9.2786999999999994E-2</v>
      </c>
      <c r="F9" s="3" t="s">
        <v>833</v>
      </c>
      <c r="G9" s="3" t="s">
        <v>833</v>
      </c>
      <c r="H9" s="3"/>
    </row>
    <row r="10" spans="1:16" x14ac:dyDescent="0.45">
      <c r="B10" s="3" t="s">
        <v>833</v>
      </c>
      <c r="C10" s="3" t="s">
        <v>833</v>
      </c>
      <c r="D10" s="3" t="s">
        <v>833</v>
      </c>
      <c r="E10" s="3">
        <v>0.94317200000000001</v>
      </c>
      <c r="F10" s="3" t="s">
        <v>833</v>
      </c>
      <c r="G10" s="3" t="s">
        <v>833</v>
      </c>
      <c r="H10" s="3"/>
      <c r="J10" t="s">
        <v>413</v>
      </c>
      <c r="K10" t="s">
        <v>414</v>
      </c>
    </row>
    <row r="11" spans="1:16" x14ac:dyDescent="0.45">
      <c r="A11" t="s">
        <v>377</v>
      </c>
      <c r="B11" s="3" t="s">
        <v>833</v>
      </c>
      <c r="C11" s="3" t="s">
        <v>833</v>
      </c>
      <c r="D11" s="3" t="s">
        <v>833</v>
      </c>
      <c r="E11" s="3">
        <v>0.76668899999999995</v>
      </c>
      <c r="F11" s="3" t="s">
        <v>833</v>
      </c>
      <c r="G11" s="3" t="s">
        <v>833</v>
      </c>
      <c r="H11" s="3"/>
      <c r="J11" t="s">
        <v>519</v>
      </c>
    </row>
    <row r="12" spans="1:16" x14ac:dyDescent="0.45">
      <c r="B12" s="3" t="s">
        <v>833</v>
      </c>
      <c r="C12" s="3" t="s">
        <v>833</v>
      </c>
      <c r="D12" s="3" t="s">
        <v>833</v>
      </c>
      <c r="E12" s="3">
        <v>0.144645</v>
      </c>
      <c r="F12" s="3" t="s">
        <v>833</v>
      </c>
      <c r="G12" s="3" t="s">
        <v>833</v>
      </c>
      <c r="H12" s="3"/>
    </row>
    <row r="13" spans="1:16" x14ac:dyDescent="0.45">
      <c r="A13" t="s">
        <v>194</v>
      </c>
      <c r="B13" s="3" t="s">
        <v>833</v>
      </c>
      <c r="C13" s="3" t="s">
        <v>833</v>
      </c>
      <c r="D13" s="3" t="s">
        <v>833</v>
      </c>
      <c r="E13" s="3">
        <v>-20.690588000000002</v>
      </c>
      <c r="F13" s="3" t="s">
        <v>833</v>
      </c>
      <c r="G13" s="3" t="s">
        <v>833</v>
      </c>
      <c r="H13" s="3"/>
      <c r="J13" t="s">
        <v>416</v>
      </c>
      <c r="K13" t="s">
        <v>417</v>
      </c>
      <c r="L13" t="s">
        <v>418</v>
      </c>
      <c r="M13" t="s">
        <v>419</v>
      </c>
      <c r="N13" t="s">
        <v>420</v>
      </c>
    </row>
    <row r="14" spans="1:16" x14ac:dyDescent="0.45">
      <c r="B14" s="3" t="s">
        <v>833</v>
      </c>
      <c r="C14" s="3" t="s">
        <v>833</v>
      </c>
      <c r="D14" s="3" t="s">
        <v>833</v>
      </c>
      <c r="E14" s="3">
        <v>2.3980000000000001E-12</v>
      </c>
      <c r="F14" s="3" t="s">
        <v>833</v>
      </c>
      <c r="G14" s="3" t="s">
        <v>833</v>
      </c>
      <c r="H14" s="3"/>
    </row>
    <row r="15" spans="1:16" x14ac:dyDescent="0.45">
      <c r="A15" t="s">
        <v>378</v>
      </c>
      <c r="B15" s="3" t="s">
        <v>833</v>
      </c>
      <c r="C15" s="3" t="s">
        <v>833</v>
      </c>
      <c r="D15" s="3" t="s">
        <v>833</v>
      </c>
      <c r="E15" s="3">
        <v>-6.190105</v>
      </c>
      <c r="F15" s="3" t="s">
        <v>833</v>
      </c>
      <c r="G15" s="3" t="s">
        <v>833</v>
      </c>
      <c r="H15" s="3"/>
      <c r="J15" t="s">
        <v>421</v>
      </c>
    </row>
    <row r="16" spans="1:16" x14ac:dyDescent="0.45">
      <c r="B16" s="3" t="s">
        <v>833</v>
      </c>
      <c r="C16" s="3" t="s">
        <v>833</v>
      </c>
      <c r="D16" s="3" t="s">
        <v>833</v>
      </c>
      <c r="E16" s="3">
        <v>0.255216</v>
      </c>
      <c r="F16" s="3" t="s">
        <v>833</v>
      </c>
      <c r="G16" s="3" t="s">
        <v>833</v>
      </c>
      <c r="H16" s="3"/>
      <c r="J16" t="s">
        <v>422</v>
      </c>
      <c r="K16" t="s">
        <v>423</v>
      </c>
      <c r="L16" t="s">
        <v>520</v>
      </c>
      <c r="M16" t="s">
        <v>425</v>
      </c>
      <c r="N16" t="s">
        <v>423</v>
      </c>
      <c r="O16" t="s">
        <v>521</v>
      </c>
      <c r="P16" t="s">
        <v>431</v>
      </c>
    </row>
    <row r="17" spans="1:16" x14ac:dyDescent="0.45">
      <c r="A17" t="s">
        <v>379</v>
      </c>
      <c r="B17" s="3" t="s">
        <v>833</v>
      </c>
      <c r="C17" s="3" t="s">
        <v>833</v>
      </c>
      <c r="D17" s="3" t="s">
        <v>833</v>
      </c>
      <c r="E17" s="3">
        <v>2.667351</v>
      </c>
      <c r="F17" s="3" t="s">
        <v>833</v>
      </c>
      <c r="G17" s="3" t="s">
        <v>833</v>
      </c>
      <c r="H17" s="3"/>
    </row>
    <row r="18" spans="1:16" x14ac:dyDescent="0.45">
      <c r="B18" s="3" t="s">
        <v>833</v>
      </c>
      <c r="C18" s="3" t="s">
        <v>833</v>
      </c>
      <c r="D18" s="3" t="s">
        <v>833</v>
      </c>
      <c r="E18" s="3">
        <v>4.3509999999999998E-3</v>
      </c>
      <c r="F18" s="3" t="s">
        <v>833</v>
      </c>
      <c r="G18" s="3" t="s">
        <v>833</v>
      </c>
      <c r="H18" s="3"/>
      <c r="J18" t="s">
        <v>436</v>
      </c>
      <c r="K18" t="s">
        <v>437</v>
      </c>
      <c r="L18" t="s">
        <v>522</v>
      </c>
      <c r="M18" t="s">
        <v>523</v>
      </c>
      <c r="N18" t="s">
        <v>524</v>
      </c>
    </row>
    <row r="19" spans="1:16" x14ac:dyDescent="0.45">
      <c r="A19" t="s">
        <v>380</v>
      </c>
      <c r="B19" s="3" t="s">
        <v>833</v>
      </c>
      <c r="C19" s="3" t="s">
        <v>833</v>
      </c>
      <c r="D19" s="3" t="s">
        <v>833</v>
      </c>
      <c r="E19" s="3">
        <v>-0.13336999999999999</v>
      </c>
      <c r="F19" s="3" t="s">
        <v>833</v>
      </c>
      <c r="G19" s="3" t="s">
        <v>833</v>
      </c>
      <c r="H19" s="3"/>
    </row>
    <row r="20" spans="1:16" x14ac:dyDescent="0.45">
      <c r="B20" s="3" t="s">
        <v>833</v>
      </c>
      <c r="C20" s="3" t="s">
        <v>833</v>
      </c>
      <c r="D20" s="3" t="s">
        <v>833</v>
      </c>
      <c r="E20" s="3">
        <v>1.7687999999999999E-2</v>
      </c>
      <c r="F20" s="3" t="s">
        <v>833</v>
      </c>
      <c r="G20" s="3" t="s">
        <v>833</v>
      </c>
      <c r="H20" s="3"/>
      <c r="J20" t="s">
        <v>441</v>
      </c>
      <c r="K20" t="s">
        <v>442</v>
      </c>
    </row>
    <row r="21" spans="1:16" x14ac:dyDescent="0.45">
      <c r="A21" t="s">
        <v>381</v>
      </c>
      <c r="B21" s="3" t="s">
        <v>833</v>
      </c>
      <c r="C21" s="3" t="s">
        <v>833</v>
      </c>
      <c r="D21" s="3" t="s">
        <v>833</v>
      </c>
      <c r="E21" s="3">
        <v>0.13639899999999999</v>
      </c>
      <c r="F21" s="3" t="s">
        <v>833</v>
      </c>
      <c r="G21" s="3" t="s">
        <v>833</v>
      </c>
      <c r="H21" s="3"/>
      <c r="K21" t="s">
        <v>443</v>
      </c>
      <c r="L21" t="s">
        <v>444</v>
      </c>
      <c r="M21" t="s">
        <v>445</v>
      </c>
      <c r="N21" t="s">
        <v>446</v>
      </c>
      <c r="O21" t="s">
        <v>447</v>
      </c>
      <c r="P21" t="s">
        <v>445</v>
      </c>
    </row>
    <row r="22" spans="1:16" x14ac:dyDescent="0.45">
      <c r="B22" s="3" t="s">
        <v>833</v>
      </c>
      <c r="C22" s="3" t="s">
        <v>833</v>
      </c>
      <c r="D22" s="3" t="s">
        <v>833</v>
      </c>
      <c r="E22" s="3">
        <v>0.65733299999999995</v>
      </c>
      <c r="F22" s="3" t="s">
        <v>833</v>
      </c>
      <c r="G22" s="3" t="s">
        <v>833</v>
      </c>
      <c r="H22" s="3"/>
      <c r="J22">
        <v>-46.339790000000001</v>
      </c>
      <c r="K22">
        <v>-8.2833199999999998</v>
      </c>
      <c r="L22">
        <v>-0.22758</v>
      </c>
      <c r="M22">
        <v>7.67645</v>
      </c>
      <c r="N22">
        <v>39.075159999999997</v>
      </c>
    </row>
    <row r="23" spans="1:16" x14ac:dyDescent="0.45">
      <c r="A23" t="s">
        <v>382</v>
      </c>
      <c r="B23" s="3" t="s">
        <v>833</v>
      </c>
      <c r="C23" s="3" t="s">
        <v>833</v>
      </c>
      <c r="D23" s="3" t="s">
        <v>833</v>
      </c>
      <c r="E23" s="3">
        <v>-0.40665400000000002</v>
      </c>
      <c r="F23" s="3" t="s">
        <v>833</v>
      </c>
      <c r="G23" s="3" t="s">
        <v>833</v>
      </c>
      <c r="H23" s="3"/>
    </row>
    <row r="24" spans="1:16" x14ac:dyDescent="0.45">
      <c r="B24" s="3" t="s">
        <v>833</v>
      </c>
      <c r="C24" s="3" t="s">
        <v>833</v>
      </c>
      <c r="D24" s="3" t="s">
        <v>833</v>
      </c>
      <c r="E24" s="3">
        <v>0.13592199999999999</v>
      </c>
      <c r="F24" s="3" t="s">
        <v>833</v>
      </c>
      <c r="G24" s="3" t="s">
        <v>833</v>
      </c>
      <c r="H24" s="3"/>
      <c r="J24" t="s">
        <v>525</v>
      </c>
      <c r="K24" t="s">
        <v>442</v>
      </c>
    </row>
    <row r="25" spans="1:16" x14ac:dyDescent="0.45">
      <c r="A25" t="s">
        <v>383</v>
      </c>
      <c r="B25" s="3" t="s">
        <v>833</v>
      </c>
      <c r="C25" s="3" t="s">
        <v>833</v>
      </c>
      <c r="D25" s="3" t="s">
        <v>833</v>
      </c>
      <c r="E25" s="3">
        <v>-0.54514799999999997</v>
      </c>
      <c r="F25" s="3" t="s">
        <v>833</v>
      </c>
      <c r="G25" s="3" t="s">
        <v>833</v>
      </c>
      <c r="H25" s="3"/>
      <c r="K25" t="s">
        <v>370</v>
      </c>
      <c r="L25" t="s">
        <v>371</v>
      </c>
      <c r="M25" t="s">
        <v>372</v>
      </c>
      <c r="N25" t="s">
        <v>373</v>
      </c>
      <c r="O25" t="s">
        <v>374</v>
      </c>
      <c r="P25" t="s">
        <v>452</v>
      </c>
    </row>
    <row r="26" spans="1:16" x14ac:dyDescent="0.45">
      <c r="B26" s="3" t="s">
        <v>833</v>
      </c>
      <c r="C26" s="3" t="s">
        <v>833</v>
      </c>
      <c r="D26" s="3" t="s">
        <v>833</v>
      </c>
      <c r="E26" s="3">
        <v>8.6959999999999996E-2</v>
      </c>
      <c r="F26" s="3" t="s">
        <v>833</v>
      </c>
      <c r="G26" s="3" t="s">
        <v>833</v>
      </c>
      <c r="H26" s="3"/>
      <c r="J26" t="s">
        <v>181</v>
      </c>
      <c r="K26">
        <v>-6.8127069999999996</v>
      </c>
      <c r="L26">
        <v>3.8003040000000001</v>
      </c>
      <c r="M26">
        <v>-1.7927</v>
      </c>
      <c r="N26">
        <v>7.3694999999999997E-2</v>
      </c>
      <c r="O26" t="s">
        <v>481</v>
      </c>
    </row>
    <row r="27" spans="1:16" x14ac:dyDescent="0.45">
      <c r="A27" t="s">
        <v>510</v>
      </c>
      <c r="B27" s="3" t="s">
        <v>833</v>
      </c>
      <c r="C27" s="3" t="s">
        <v>833</v>
      </c>
      <c r="D27" s="3" t="s">
        <v>833</v>
      </c>
      <c r="E27" s="3">
        <v>17.133883000000001</v>
      </c>
      <c r="F27" s="3" t="s">
        <v>833</v>
      </c>
      <c r="G27" s="3" t="s">
        <v>833</v>
      </c>
      <c r="H27" s="3"/>
      <c r="K27">
        <v>7.3694999999999997E-2</v>
      </c>
    </row>
    <row r="28" spans="1:16" x14ac:dyDescent="0.45">
      <c r="B28" s="3" t="s">
        <v>833</v>
      </c>
      <c r="C28" s="3" t="s">
        <v>833</v>
      </c>
      <c r="D28" s="3" t="s">
        <v>833</v>
      </c>
      <c r="E28" s="3">
        <v>0.382718</v>
      </c>
      <c r="F28" s="3" t="s">
        <v>833</v>
      </c>
      <c r="G28" s="3" t="s">
        <v>833</v>
      </c>
      <c r="H28" s="3"/>
      <c r="J28" t="s">
        <v>182</v>
      </c>
      <c r="K28">
        <v>-7.2666999999999995E-2</v>
      </c>
      <c r="L28">
        <v>0.170012</v>
      </c>
      <c r="M28">
        <v>-0.4274</v>
      </c>
      <c r="N28">
        <v>0.66927400000000004</v>
      </c>
    </row>
    <row r="29" spans="1:16" x14ac:dyDescent="0.45">
      <c r="A29" t="s">
        <v>526</v>
      </c>
      <c r="B29" s="3" t="s">
        <v>833</v>
      </c>
      <c r="C29" s="3" t="s">
        <v>833</v>
      </c>
      <c r="D29" s="3" t="s">
        <v>833</v>
      </c>
      <c r="E29" s="3">
        <v>-7.5786449999999999</v>
      </c>
      <c r="F29" s="3" t="s">
        <v>833</v>
      </c>
      <c r="G29" s="3" t="s">
        <v>833</v>
      </c>
      <c r="H29" s="3"/>
      <c r="K29">
        <v>0.66927400000000004</v>
      </c>
    </row>
    <row r="30" spans="1:16" x14ac:dyDescent="0.45">
      <c r="B30" s="3" t="s">
        <v>833</v>
      </c>
      <c r="C30" s="3" t="s">
        <v>833</v>
      </c>
      <c r="D30" s="3" t="s">
        <v>833</v>
      </c>
      <c r="E30" s="3">
        <v>6.1060000000000003E-7</v>
      </c>
      <c r="F30" s="3" t="s">
        <v>833</v>
      </c>
      <c r="G30" s="3" t="s">
        <v>833</v>
      </c>
      <c r="H30" s="3"/>
      <c r="J30" t="s">
        <v>183</v>
      </c>
      <c r="K30">
        <v>-9.2786999999999994E-2</v>
      </c>
      <c r="L30">
        <v>1.3009379999999999</v>
      </c>
      <c r="M30">
        <v>-7.1300000000000002E-2</v>
      </c>
      <c r="N30">
        <v>0.94317200000000001</v>
      </c>
    </row>
    <row r="31" spans="1:16" x14ac:dyDescent="0.45">
      <c r="A31" t="s">
        <v>196</v>
      </c>
      <c r="B31" t="s">
        <v>217</v>
      </c>
      <c r="C31" t="s">
        <v>217</v>
      </c>
      <c r="D31" t="s">
        <v>217</v>
      </c>
      <c r="E31" t="s">
        <v>217</v>
      </c>
      <c r="F31" t="s">
        <v>217</v>
      </c>
      <c r="G31" t="s">
        <v>217</v>
      </c>
      <c r="K31">
        <v>0.94317200000000001</v>
      </c>
    </row>
    <row r="32" spans="1:16" x14ac:dyDescent="0.45">
      <c r="A32" t="s">
        <v>197</v>
      </c>
      <c r="E32">
        <v>495</v>
      </c>
      <c r="J32" t="s">
        <v>377</v>
      </c>
      <c r="K32">
        <v>0.76668899999999995</v>
      </c>
      <c r="L32">
        <v>0.52468199999999998</v>
      </c>
      <c r="M32">
        <v>1.4612000000000001</v>
      </c>
      <c r="N32">
        <v>0.144645</v>
      </c>
    </row>
    <row r="33" spans="1:15" x14ac:dyDescent="0.45">
      <c r="A33" t="s">
        <v>198</v>
      </c>
      <c r="E33">
        <v>0.62422</v>
      </c>
      <c r="K33">
        <v>0.144645</v>
      </c>
    </row>
    <row r="34" spans="1:15" x14ac:dyDescent="0.45">
      <c r="J34" t="s">
        <v>194</v>
      </c>
      <c r="K34">
        <v>-20.690588000000002</v>
      </c>
      <c r="L34">
        <v>2.8702709999999998</v>
      </c>
      <c r="M34">
        <v>-7.2085999999999997</v>
      </c>
      <c r="N34" s="1">
        <v>2.3980000000000001E-12</v>
      </c>
      <c r="O34" t="s">
        <v>375</v>
      </c>
    </row>
    <row r="35" spans="1:15" x14ac:dyDescent="0.45">
      <c r="B35" s="17" t="s">
        <v>218</v>
      </c>
      <c r="C35" s="17"/>
      <c r="D35" s="17"/>
      <c r="E35" s="17"/>
      <c r="F35" s="17"/>
      <c r="G35" s="18"/>
      <c r="K35" s="1">
        <v>2.3980000000000001E-12</v>
      </c>
      <c r="N35" s="1"/>
    </row>
    <row r="36" spans="1:15" x14ac:dyDescent="0.45">
      <c r="B36" s="18" t="s">
        <v>199</v>
      </c>
      <c r="C36" s="18"/>
      <c r="D36" s="18"/>
      <c r="E36" s="18" t="s">
        <v>200</v>
      </c>
      <c r="F36" s="18"/>
      <c r="G36" s="18"/>
      <c r="J36" t="s">
        <v>378</v>
      </c>
      <c r="K36">
        <v>-6.190105</v>
      </c>
      <c r="L36">
        <v>5.4336289999999998</v>
      </c>
      <c r="M36">
        <v>-1.1392</v>
      </c>
      <c r="N36">
        <v>0.255216</v>
      </c>
    </row>
    <row r="37" spans="1:15" x14ac:dyDescent="0.45">
      <c r="B37" t="s">
        <v>127</v>
      </c>
      <c r="C37" t="s">
        <v>201</v>
      </c>
      <c r="D37" t="s">
        <v>193</v>
      </c>
      <c r="E37" t="s">
        <v>127</v>
      </c>
      <c r="F37" t="s">
        <v>146</v>
      </c>
      <c r="G37" t="s">
        <v>193</v>
      </c>
      <c r="K37">
        <v>0.255216</v>
      </c>
    </row>
    <row r="38" spans="1:15" x14ac:dyDescent="0.45">
      <c r="A38" t="s">
        <v>181</v>
      </c>
      <c r="B38" s="3" t="s">
        <v>833</v>
      </c>
      <c r="C38" s="3" t="s">
        <v>833</v>
      </c>
      <c r="D38" s="3" t="s">
        <v>833</v>
      </c>
      <c r="E38" s="3">
        <v>-4.9078530000000002</v>
      </c>
      <c r="F38" s="3" t="s">
        <v>833</v>
      </c>
      <c r="G38" s="3" t="s">
        <v>833</v>
      </c>
      <c r="H38" s="3"/>
      <c r="J38" t="s">
        <v>379</v>
      </c>
      <c r="K38">
        <v>2.667351</v>
      </c>
      <c r="L38">
        <v>0.93068799999999996</v>
      </c>
      <c r="M38">
        <v>2.8660000000000001</v>
      </c>
      <c r="N38">
        <v>4.3509999999999998E-3</v>
      </c>
      <c r="O38" t="s">
        <v>487</v>
      </c>
    </row>
    <row r="39" spans="1:15" x14ac:dyDescent="0.45">
      <c r="B39" s="3" t="s">
        <v>833</v>
      </c>
      <c r="C39" s="3" t="s">
        <v>833</v>
      </c>
      <c r="D39" s="3" t="s">
        <v>833</v>
      </c>
      <c r="E39" s="3">
        <v>0.197017</v>
      </c>
      <c r="F39" s="3" t="s">
        <v>833</v>
      </c>
      <c r="G39" s="3" t="s">
        <v>833</v>
      </c>
      <c r="H39" s="3"/>
      <c r="K39">
        <v>4.3509999999999998E-3</v>
      </c>
    </row>
    <row r="40" spans="1:15" x14ac:dyDescent="0.45">
      <c r="A40" t="s">
        <v>182</v>
      </c>
      <c r="B40" s="3" t="s">
        <v>833</v>
      </c>
      <c r="C40" s="3" t="s">
        <v>833</v>
      </c>
      <c r="D40" s="3" t="s">
        <v>833</v>
      </c>
      <c r="E40" s="3">
        <v>-0.215</v>
      </c>
      <c r="F40" s="3" t="s">
        <v>833</v>
      </c>
      <c r="G40" s="3" t="s">
        <v>833</v>
      </c>
      <c r="H40" s="3"/>
      <c r="J40" t="s">
        <v>380</v>
      </c>
      <c r="K40">
        <v>-0.13336999999999999</v>
      </c>
      <c r="L40">
        <v>5.6017999999999998E-2</v>
      </c>
      <c r="M40">
        <v>-2.3807999999999998</v>
      </c>
      <c r="N40">
        <v>1.7687999999999999E-2</v>
      </c>
      <c r="O40" t="s">
        <v>376</v>
      </c>
    </row>
    <row r="41" spans="1:15" x14ac:dyDescent="0.45">
      <c r="B41" s="3" t="s">
        <v>833</v>
      </c>
      <c r="C41" s="3" t="s">
        <v>833</v>
      </c>
      <c r="D41" s="3" t="s">
        <v>833</v>
      </c>
      <c r="E41" s="3">
        <v>0.23983099999999999</v>
      </c>
      <c r="F41" s="3" t="s">
        <v>833</v>
      </c>
      <c r="G41" s="3" t="s">
        <v>833</v>
      </c>
      <c r="H41" s="3"/>
      <c r="K41">
        <v>1.7687999999999999E-2</v>
      </c>
    </row>
    <row r="42" spans="1:15" x14ac:dyDescent="0.45">
      <c r="A42" t="s">
        <v>183</v>
      </c>
      <c r="B42" s="3" t="s">
        <v>833</v>
      </c>
      <c r="C42" s="3" t="s">
        <v>833</v>
      </c>
      <c r="D42" s="3" t="s">
        <v>833</v>
      </c>
      <c r="E42" s="3">
        <v>0.61822200000000005</v>
      </c>
      <c r="F42" s="3" t="s">
        <v>833</v>
      </c>
      <c r="G42" s="3" t="s">
        <v>833</v>
      </c>
      <c r="H42" s="3"/>
      <c r="J42" t="s">
        <v>381</v>
      </c>
      <c r="K42">
        <v>0.13639899999999999</v>
      </c>
      <c r="L42">
        <v>0.30727900000000002</v>
      </c>
      <c r="M42">
        <v>0.44390000000000002</v>
      </c>
      <c r="N42">
        <v>0.65733299999999995</v>
      </c>
    </row>
    <row r="43" spans="1:15" x14ac:dyDescent="0.45">
      <c r="B43" s="3" t="s">
        <v>833</v>
      </c>
      <c r="C43" s="3" t="s">
        <v>833</v>
      </c>
      <c r="D43" s="3" t="s">
        <v>833</v>
      </c>
      <c r="E43" s="3">
        <v>0.65736499999999998</v>
      </c>
      <c r="F43" s="3" t="s">
        <v>833</v>
      </c>
      <c r="G43" s="3" t="s">
        <v>833</v>
      </c>
      <c r="H43" s="3"/>
      <c r="K43">
        <v>0.65733299999999995</v>
      </c>
    </row>
    <row r="44" spans="1:15" x14ac:dyDescent="0.45">
      <c r="A44" t="s">
        <v>377</v>
      </c>
      <c r="B44" s="3" t="s">
        <v>833</v>
      </c>
      <c r="C44" s="3" t="s">
        <v>833</v>
      </c>
      <c r="D44" s="3" t="s">
        <v>833</v>
      </c>
      <c r="E44" s="3">
        <v>0.94402200000000003</v>
      </c>
      <c r="F44" s="3" t="s">
        <v>833</v>
      </c>
      <c r="G44" s="3" t="s">
        <v>833</v>
      </c>
      <c r="H44" s="3"/>
      <c r="J44" t="s">
        <v>382</v>
      </c>
      <c r="K44">
        <v>-0.40665400000000002</v>
      </c>
      <c r="L44">
        <v>0.27222499999999999</v>
      </c>
      <c r="M44">
        <v>-1.4938</v>
      </c>
      <c r="N44">
        <v>0.13592199999999999</v>
      </c>
    </row>
    <row r="45" spans="1:15" x14ac:dyDescent="0.45">
      <c r="B45" s="3" t="s">
        <v>833</v>
      </c>
      <c r="C45" s="3" t="s">
        <v>833</v>
      </c>
      <c r="D45" s="3" t="s">
        <v>833</v>
      </c>
      <c r="E45" s="3">
        <v>4.0051999999999997E-2</v>
      </c>
      <c r="F45" s="3" t="s">
        <v>833</v>
      </c>
      <c r="G45" s="3" t="s">
        <v>833</v>
      </c>
      <c r="H45" s="3"/>
      <c r="K45">
        <v>0.13592199999999999</v>
      </c>
    </row>
    <row r="46" spans="1:15" x14ac:dyDescent="0.45">
      <c r="A46" t="s">
        <v>194</v>
      </c>
      <c r="B46" s="3" t="s">
        <v>833</v>
      </c>
      <c r="C46" s="3" t="s">
        <v>833</v>
      </c>
      <c r="D46" s="3" t="s">
        <v>833</v>
      </c>
      <c r="E46" s="3">
        <v>-22.545549000000001</v>
      </c>
      <c r="F46" s="3" t="s">
        <v>833</v>
      </c>
      <c r="G46" s="3" t="s">
        <v>833</v>
      </c>
      <c r="H46" s="3"/>
      <c r="J46" t="s">
        <v>383</v>
      </c>
      <c r="K46">
        <v>-0.54514799999999997</v>
      </c>
      <c r="L46">
        <v>0.31779800000000002</v>
      </c>
      <c r="M46">
        <v>-1.7154</v>
      </c>
      <c r="N46">
        <v>8.6959999999999996E-2</v>
      </c>
      <c r="O46" t="s">
        <v>481</v>
      </c>
    </row>
    <row r="47" spans="1:15" x14ac:dyDescent="0.45">
      <c r="B47" s="3" t="s">
        <v>833</v>
      </c>
      <c r="C47" s="3" t="s">
        <v>833</v>
      </c>
      <c r="D47" s="3" t="s">
        <v>833</v>
      </c>
      <c r="E47" s="3">
        <v>8.6310000000000007E-12</v>
      </c>
      <c r="F47" s="3" t="s">
        <v>833</v>
      </c>
      <c r="G47" s="3" t="s">
        <v>833</v>
      </c>
      <c r="H47" s="3"/>
      <c r="K47">
        <v>8.6959999999999996E-2</v>
      </c>
    </row>
    <row r="48" spans="1:15" x14ac:dyDescent="0.45">
      <c r="A48" t="s">
        <v>378</v>
      </c>
      <c r="B48" s="3" t="s">
        <v>833</v>
      </c>
      <c r="C48" s="3" t="s">
        <v>833</v>
      </c>
      <c r="D48" s="3" t="s">
        <v>833</v>
      </c>
      <c r="E48" s="3">
        <v>-9.9644449999999996</v>
      </c>
      <c r="F48" s="3" t="s">
        <v>833</v>
      </c>
      <c r="G48" s="3" t="s">
        <v>833</v>
      </c>
      <c r="H48" s="3"/>
      <c r="J48" t="s">
        <v>384</v>
      </c>
      <c r="K48">
        <v>17.133883000000001</v>
      </c>
      <c r="L48">
        <v>19.609525000000001</v>
      </c>
      <c r="M48">
        <v>0.87380000000000002</v>
      </c>
      <c r="N48">
        <v>0.382718</v>
      </c>
    </row>
    <row r="49" spans="1:16" x14ac:dyDescent="0.45">
      <c r="B49" s="3" t="s">
        <v>833</v>
      </c>
      <c r="C49" s="3" t="s">
        <v>833</v>
      </c>
      <c r="D49" s="3" t="s">
        <v>833</v>
      </c>
      <c r="E49" s="3">
        <v>7.0388000000000006E-2</v>
      </c>
      <c r="F49" s="3" t="s">
        <v>833</v>
      </c>
      <c r="G49" s="3" t="s">
        <v>833</v>
      </c>
      <c r="H49" s="3"/>
      <c r="K49">
        <v>0.382718</v>
      </c>
    </row>
    <row r="50" spans="1:16" x14ac:dyDescent="0.45">
      <c r="A50" t="s">
        <v>379</v>
      </c>
      <c r="B50" s="3" t="s">
        <v>833</v>
      </c>
      <c r="C50" s="3" t="s">
        <v>833</v>
      </c>
      <c r="D50" s="3" t="s">
        <v>833</v>
      </c>
      <c r="E50" s="3">
        <v>2.1315119999999999</v>
      </c>
      <c r="F50" s="3" t="s">
        <v>833</v>
      </c>
      <c r="G50" s="3" t="s">
        <v>833</v>
      </c>
      <c r="H50" s="3"/>
      <c r="J50" t="s">
        <v>526</v>
      </c>
      <c r="K50">
        <v>-7.5786449999999999</v>
      </c>
      <c r="L50">
        <v>1.4976670000000001</v>
      </c>
      <c r="M50">
        <v>-5.0602999999999998</v>
      </c>
      <c r="N50" s="1">
        <v>6.1060000000000003E-7</v>
      </c>
      <c r="O50" t="s">
        <v>375</v>
      </c>
    </row>
    <row r="51" spans="1:16" x14ac:dyDescent="0.45">
      <c r="B51" s="3" t="s">
        <v>833</v>
      </c>
      <c r="C51" s="3" t="s">
        <v>833</v>
      </c>
      <c r="D51" s="3" t="s">
        <v>833</v>
      </c>
      <c r="E51" s="3">
        <v>5.5960000000000003E-3</v>
      </c>
      <c r="F51" s="3" t="s">
        <v>833</v>
      </c>
      <c r="G51" s="3" t="s">
        <v>833</v>
      </c>
      <c r="H51" s="3"/>
      <c r="J51" t="s">
        <v>453</v>
      </c>
      <c r="K51" s="1">
        <v>6.1060000000000003E-7</v>
      </c>
      <c r="P51">
        <v>0.01</v>
      </c>
    </row>
    <row r="52" spans="1:16" x14ac:dyDescent="0.45">
      <c r="A52" t="s">
        <v>380</v>
      </c>
      <c r="B52" s="3" t="s">
        <v>833</v>
      </c>
      <c r="C52" s="3" t="s">
        <v>833</v>
      </c>
      <c r="D52" s="3" t="s">
        <v>833</v>
      </c>
      <c r="E52" s="3">
        <v>-8.9052000000000006E-2</v>
      </c>
      <c r="F52" s="3" t="s">
        <v>833</v>
      </c>
      <c r="G52" s="3" t="s">
        <v>833</v>
      </c>
      <c r="H52" s="3"/>
      <c r="J52" t="s">
        <v>454</v>
      </c>
      <c r="K52" t="s">
        <v>455</v>
      </c>
      <c r="L52">
        <v>0</v>
      </c>
      <c r="M52" t="s">
        <v>456</v>
      </c>
      <c r="N52">
        <v>1E-3</v>
      </c>
      <c r="O52" t="s">
        <v>457</v>
      </c>
    </row>
    <row r="53" spans="1:16" x14ac:dyDescent="0.45">
      <c r="B53" s="3" t="s">
        <v>833</v>
      </c>
      <c r="C53" s="3" t="s">
        <v>833</v>
      </c>
      <c r="D53" s="3" t="s">
        <v>833</v>
      </c>
      <c r="E53" s="3">
        <v>0.1133</v>
      </c>
      <c r="F53" s="3" t="s">
        <v>833</v>
      </c>
      <c r="G53" s="3" t="s">
        <v>833</v>
      </c>
      <c r="H53" s="3"/>
    </row>
    <row r="54" spans="1:16" x14ac:dyDescent="0.45">
      <c r="A54" t="s">
        <v>835</v>
      </c>
      <c r="B54" s="3" t="s">
        <v>833</v>
      </c>
      <c r="C54" s="3" t="s">
        <v>833</v>
      </c>
      <c r="D54" s="3" t="s">
        <v>833</v>
      </c>
      <c r="E54" s="3">
        <v>-0.360788</v>
      </c>
      <c r="F54" s="3" t="s">
        <v>833</v>
      </c>
      <c r="G54" s="3" t="s">
        <v>833</v>
      </c>
      <c r="H54" s="3"/>
      <c r="J54" t="s">
        <v>462</v>
      </c>
      <c r="K54" t="s">
        <v>463</v>
      </c>
      <c r="L54" t="s">
        <v>450</v>
      </c>
      <c r="M54" t="s">
        <v>464</v>
      </c>
      <c r="N54">
        <v>241140</v>
      </c>
    </row>
    <row r="55" spans="1:16" x14ac:dyDescent="0.45">
      <c r="B55" s="3" t="s">
        <v>833</v>
      </c>
      <c r="C55" s="3" t="s">
        <v>833</v>
      </c>
      <c r="D55" s="3" t="s">
        <v>833</v>
      </c>
      <c r="E55" s="3">
        <v>0.19628499999999999</v>
      </c>
      <c r="F55" s="3" t="s">
        <v>833</v>
      </c>
      <c r="G55" s="3" t="s">
        <v>833</v>
      </c>
      <c r="H55" s="3"/>
      <c r="J55" t="s">
        <v>465</v>
      </c>
      <c r="K55" t="s">
        <v>463</v>
      </c>
      <c r="L55" t="s">
        <v>450</v>
      </c>
      <c r="M55" t="s">
        <v>464</v>
      </c>
      <c r="N55">
        <v>82726</v>
      </c>
    </row>
    <row r="56" spans="1:16" x14ac:dyDescent="0.45">
      <c r="A56" t="s">
        <v>836</v>
      </c>
      <c r="B56" s="3" t="s">
        <v>833</v>
      </c>
      <c r="C56" s="3" t="s">
        <v>833</v>
      </c>
      <c r="D56" s="3" t="s">
        <v>833</v>
      </c>
      <c r="E56" s="3">
        <v>-1.074932</v>
      </c>
      <c r="F56" s="3" t="s">
        <v>833</v>
      </c>
      <c r="G56" s="3" t="s">
        <v>833</v>
      </c>
      <c r="H56" s="3"/>
      <c r="J56" t="s">
        <v>466</v>
      </c>
      <c r="K56">
        <v>0.65693000000000001</v>
      </c>
    </row>
    <row r="57" spans="1:16" x14ac:dyDescent="0.45">
      <c r="B57" s="3" t="s">
        <v>833</v>
      </c>
      <c r="C57" s="3" t="s">
        <v>833</v>
      </c>
      <c r="D57" s="3" t="s">
        <v>833</v>
      </c>
      <c r="E57" s="3">
        <v>1.683E-3</v>
      </c>
      <c r="F57" s="3" t="s">
        <v>833</v>
      </c>
      <c r="G57" s="3" t="s">
        <v>833</v>
      </c>
      <c r="H57" s="3"/>
      <c r="J57" t="s">
        <v>467</v>
      </c>
      <c r="K57" t="s">
        <v>466</v>
      </c>
      <c r="L57">
        <v>0.62422</v>
      </c>
      <c r="P57" t="s">
        <v>471</v>
      </c>
    </row>
    <row r="58" spans="1:16" x14ac:dyDescent="0.45">
      <c r="A58" t="s">
        <v>840</v>
      </c>
      <c r="B58" s="3" t="s">
        <v>833</v>
      </c>
      <c r="C58" s="3" t="s">
        <v>833</v>
      </c>
      <c r="D58" s="3" t="s">
        <v>833</v>
      </c>
      <c r="E58" s="3">
        <v>0.58495399999999997</v>
      </c>
      <c r="F58" s="3" t="s">
        <v>833</v>
      </c>
      <c r="G58" s="3" t="s">
        <v>833</v>
      </c>
      <c r="H58" s="3"/>
      <c r="J58" t="s">
        <v>468</v>
      </c>
      <c r="K58">
        <v>66.430999999999997</v>
      </c>
      <c r="L58" t="s">
        <v>469</v>
      </c>
      <c r="M58">
        <v>13</v>
      </c>
      <c r="N58" t="s">
        <v>470</v>
      </c>
      <c r="O58">
        <v>451</v>
      </c>
    </row>
    <row r="59" spans="1:16" x14ac:dyDescent="0.45">
      <c r="B59" s="3" t="s">
        <v>833</v>
      </c>
      <c r="C59" s="3" t="s">
        <v>833</v>
      </c>
      <c r="D59" s="3" t="s">
        <v>833</v>
      </c>
      <c r="E59" s="3">
        <v>0.24654499999999999</v>
      </c>
      <c r="F59" s="3" t="s">
        <v>833</v>
      </c>
      <c r="G59" s="3" t="s">
        <v>833</v>
      </c>
      <c r="H59" s="3"/>
      <c r="J59" t="s">
        <v>527</v>
      </c>
    </row>
    <row r="60" spans="1:16" x14ac:dyDescent="0.45">
      <c r="A60" t="s">
        <v>510</v>
      </c>
      <c r="B60" s="3" t="s">
        <v>833</v>
      </c>
      <c r="C60" s="3" t="s">
        <v>833</v>
      </c>
      <c r="D60" s="3" t="s">
        <v>833</v>
      </c>
      <c r="E60" s="3">
        <v>28.649177000000002</v>
      </c>
      <c r="F60" s="3" t="s">
        <v>833</v>
      </c>
      <c r="G60" s="3" t="s">
        <v>833</v>
      </c>
      <c r="H60" s="3"/>
    </row>
    <row r="61" spans="1:16" x14ac:dyDescent="0.45">
      <c r="B61" s="3" t="s">
        <v>833</v>
      </c>
      <c r="C61" s="3" t="s">
        <v>833</v>
      </c>
      <c r="D61" s="3" t="s">
        <v>833</v>
      </c>
      <c r="E61" s="3">
        <v>0.13084599999999999</v>
      </c>
      <c r="F61" s="3" t="s">
        <v>833</v>
      </c>
      <c r="G61" s="3" t="s">
        <v>833</v>
      </c>
      <c r="H61" s="3"/>
      <c r="J61" t="s">
        <v>413</v>
      </c>
      <c r="K61" t="s">
        <v>488</v>
      </c>
      <c r="L61">
        <v>2000</v>
      </c>
    </row>
    <row r="62" spans="1:16" x14ac:dyDescent="0.45">
      <c r="A62" t="s">
        <v>526</v>
      </c>
      <c r="B62" s="3" t="s">
        <v>833</v>
      </c>
      <c r="C62" s="3" t="s">
        <v>833</v>
      </c>
      <c r="D62" s="3" t="s">
        <v>833</v>
      </c>
      <c r="E62" s="3">
        <v>-7.4876209999999999</v>
      </c>
      <c r="F62" s="3" t="s">
        <v>833</v>
      </c>
      <c r="G62" s="3" t="s">
        <v>833</v>
      </c>
      <c r="H62" s="3"/>
      <c r="J62" t="s">
        <v>527</v>
      </c>
    </row>
    <row r="63" spans="1:16" x14ac:dyDescent="0.45">
      <c r="B63" s="3" t="s">
        <v>833</v>
      </c>
      <c r="C63" s="3" t="s">
        <v>833</v>
      </c>
      <c r="D63" s="3" t="s">
        <v>833</v>
      </c>
      <c r="E63" s="3">
        <v>1.0499999999999999E-6</v>
      </c>
      <c r="F63" s="3" t="s">
        <v>833</v>
      </c>
      <c r="G63" s="3" t="s">
        <v>833</v>
      </c>
      <c r="H63" s="3"/>
    </row>
    <row r="64" spans="1:16" x14ac:dyDescent="0.45">
      <c r="A64" t="s">
        <v>196</v>
      </c>
      <c r="B64" t="s">
        <v>217</v>
      </c>
      <c r="C64" t="s">
        <v>217</v>
      </c>
      <c r="D64" t="s">
        <v>217</v>
      </c>
      <c r="E64" t="s">
        <v>217</v>
      </c>
      <c r="F64" t="s">
        <v>217</v>
      </c>
      <c r="G64" t="s">
        <v>217</v>
      </c>
      <c r="J64" t="s">
        <v>416</v>
      </c>
      <c r="K64" t="s">
        <v>417</v>
      </c>
      <c r="L64" t="s">
        <v>418</v>
      </c>
      <c r="M64" t="s">
        <v>419</v>
      </c>
      <c r="N64" t="s">
        <v>420</v>
      </c>
    </row>
    <row r="65" spans="1:16" x14ac:dyDescent="0.45">
      <c r="A65" t="s">
        <v>197</v>
      </c>
      <c r="E65">
        <v>356</v>
      </c>
    </row>
    <row r="66" spans="1:16" x14ac:dyDescent="0.45">
      <c r="A66" t="s">
        <v>198</v>
      </c>
      <c r="E66">
        <v>0.70779999999999998</v>
      </c>
      <c r="J66" t="s">
        <v>421</v>
      </c>
      <c r="P66" t="s">
        <v>431</v>
      </c>
    </row>
    <row r="67" spans="1:16" x14ac:dyDescent="0.45">
      <c r="J67" t="s">
        <v>422</v>
      </c>
      <c r="K67" t="s">
        <v>423</v>
      </c>
      <c r="L67" t="s">
        <v>520</v>
      </c>
      <c r="M67" t="s">
        <v>425</v>
      </c>
      <c r="N67" t="s">
        <v>423</v>
      </c>
      <c r="O67" t="s">
        <v>521</v>
      </c>
    </row>
    <row r="68" spans="1:16" x14ac:dyDescent="0.45">
      <c r="B68" s="17" t="s">
        <v>219</v>
      </c>
      <c r="C68" s="17"/>
      <c r="D68" s="17"/>
      <c r="E68" s="17"/>
      <c r="F68" s="17"/>
      <c r="G68" s="18"/>
    </row>
    <row r="69" spans="1:16" x14ac:dyDescent="0.45">
      <c r="B69" s="18" t="s">
        <v>199</v>
      </c>
      <c r="C69" s="18"/>
      <c r="D69" s="18"/>
      <c r="E69" s="18" t="s">
        <v>200</v>
      </c>
      <c r="F69" s="18"/>
      <c r="G69" s="18"/>
      <c r="J69" t="s">
        <v>436</v>
      </c>
      <c r="K69" t="s">
        <v>437</v>
      </c>
      <c r="L69" t="s">
        <v>522</v>
      </c>
      <c r="M69" t="s">
        <v>523</v>
      </c>
      <c r="N69" t="s">
        <v>524</v>
      </c>
    </row>
    <row r="70" spans="1:16" x14ac:dyDescent="0.45">
      <c r="B70" t="s">
        <v>127</v>
      </c>
      <c r="C70" t="s">
        <v>201</v>
      </c>
      <c r="D70" t="s">
        <v>193</v>
      </c>
      <c r="E70" t="s">
        <v>127</v>
      </c>
      <c r="F70" t="s">
        <v>146</v>
      </c>
      <c r="G70" t="s">
        <v>193</v>
      </c>
    </row>
    <row r="71" spans="1:16" x14ac:dyDescent="0.45">
      <c r="A71" t="s">
        <v>181</v>
      </c>
      <c r="B71" s="3" t="s">
        <v>833</v>
      </c>
      <c r="C71" s="3" t="s">
        <v>833</v>
      </c>
      <c r="D71" s="3" t="s">
        <v>833</v>
      </c>
      <c r="E71">
        <v>-5.0041640000000003</v>
      </c>
      <c r="F71" s="3" t="s">
        <v>833</v>
      </c>
      <c r="G71" s="3" t="s">
        <v>833</v>
      </c>
      <c r="J71" t="s">
        <v>441</v>
      </c>
      <c r="K71" t="s">
        <v>442</v>
      </c>
      <c r="P71" t="s">
        <v>445</v>
      </c>
    </row>
    <row r="72" spans="1:16" x14ac:dyDescent="0.45">
      <c r="B72" s="3" t="s">
        <v>833</v>
      </c>
      <c r="C72" s="3" t="s">
        <v>833</v>
      </c>
      <c r="D72" s="3" t="s">
        <v>833</v>
      </c>
      <c r="E72">
        <v>0.10216</v>
      </c>
      <c r="F72" s="3" t="s">
        <v>833</v>
      </c>
      <c r="G72" s="3" t="s">
        <v>833</v>
      </c>
      <c r="K72" t="s">
        <v>443</v>
      </c>
      <c r="L72" t="s">
        <v>444</v>
      </c>
      <c r="M72" t="s">
        <v>445</v>
      </c>
      <c r="N72" t="s">
        <v>446</v>
      </c>
      <c r="O72" t="s">
        <v>447</v>
      </c>
    </row>
    <row r="73" spans="1:16" x14ac:dyDescent="0.45">
      <c r="A73" t="s">
        <v>182</v>
      </c>
      <c r="B73" s="3" t="s">
        <v>833</v>
      </c>
      <c r="C73" s="3" t="s">
        <v>833</v>
      </c>
      <c r="D73" s="3" t="s">
        <v>833</v>
      </c>
      <c r="E73">
        <v>-0.22525500000000001</v>
      </c>
      <c r="F73" s="3" t="s">
        <v>833</v>
      </c>
      <c r="G73" s="3" t="s">
        <v>833</v>
      </c>
      <c r="J73">
        <v>-47.410020000000003</v>
      </c>
      <c r="K73">
        <v>-8.4381400000000006</v>
      </c>
      <c r="L73">
        <v>-0.16034000000000001</v>
      </c>
      <c r="M73">
        <v>7.5316000000000001</v>
      </c>
      <c r="N73">
        <v>39.646619999999999</v>
      </c>
    </row>
    <row r="74" spans="1:16" x14ac:dyDescent="0.45">
      <c r="B74" s="3" t="s">
        <v>833</v>
      </c>
      <c r="C74" s="3" t="s">
        <v>833</v>
      </c>
      <c r="D74" s="3" t="s">
        <v>833</v>
      </c>
      <c r="E74">
        <v>1.18E-2</v>
      </c>
      <c r="F74" s="3" t="s">
        <v>833</v>
      </c>
      <c r="G74" s="3" t="s">
        <v>833</v>
      </c>
    </row>
    <row r="75" spans="1:16" x14ac:dyDescent="0.45">
      <c r="A75" t="s">
        <v>183</v>
      </c>
      <c r="B75" s="3" t="s">
        <v>833</v>
      </c>
      <c r="C75" s="3" t="s">
        <v>833</v>
      </c>
      <c r="D75" s="3" t="s">
        <v>833</v>
      </c>
      <c r="E75">
        <v>-3.233771</v>
      </c>
      <c r="F75" s="3" t="s">
        <v>833</v>
      </c>
      <c r="G75" s="3" t="s">
        <v>833</v>
      </c>
      <c r="J75" t="s">
        <v>525</v>
      </c>
      <c r="K75" t="s">
        <v>442</v>
      </c>
      <c r="P75" t="s">
        <v>452</v>
      </c>
    </row>
    <row r="76" spans="1:16" x14ac:dyDescent="0.45">
      <c r="B76" s="3" t="s">
        <v>833</v>
      </c>
      <c r="C76" s="3" t="s">
        <v>833</v>
      </c>
      <c r="D76" s="3" t="s">
        <v>833</v>
      </c>
      <c r="E76">
        <v>0.26184000000000002</v>
      </c>
      <c r="F76" s="3" t="s">
        <v>833</v>
      </c>
      <c r="G76" s="3" t="s">
        <v>833</v>
      </c>
      <c r="K76" t="s">
        <v>370</v>
      </c>
      <c r="L76" t="s">
        <v>371</v>
      </c>
      <c r="M76" t="s">
        <v>372</v>
      </c>
      <c r="N76" t="s">
        <v>373</v>
      </c>
      <c r="O76" t="s">
        <v>374</v>
      </c>
    </row>
    <row r="77" spans="1:16" x14ac:dyDescent="0.45">
      <c r="A77" t="s">
        <v>377</v>
      </c>
      <c r="B77" s="3" t="s">
        <v>833</v>
      </c>
      <c r="C77" s="3" t="s">
        <v>833</v>
      </c>
      <c r="D77" s="3" t="s">
        <v>833</v>
      </c>
      <c r="E77">
        <v>0.80928</v>
      </c>
      <c r="F77" s="3" t="s">
        <v>833</v>
      </c>
      <c r="G77" s="3" t="s">
        <v>833</v>
      </c>
      <c r="J77" t="s">
        <v>181</v>
      </c>
      <c r="K77">
        <v>-4.7274149999999997</v>
      </c>
      <c r="L77">
        <v>2.4740950000000002</v>
      </c>
      <c r="M77">
        <v>-1.9108000000000001</v>
      </c>
      <c r="N77">
        <v>5.6669999999999998E-2</v>
      </c>
      <c r="O77" t="s">
        <v>481</v>
      </c>
    </row>
    <row r="78" spans="1:16" x14ac:dyDescent="0.45">
      <c r="B78" s="3" t="s">
        <v>833</v>
      </c>
      <c r="C78" s="3" t="s">
        <v>833</v>
      </c>
      <c r="D78" s="3" t="s">
        <v>833</v>
      </c>
      <c r="E78">
        <v>0.4869</v>
      </c>
      <c r="F78" s="3" t="s">
        <v>833</v>
      </c>
      <c r="G78" s="3" t="s">
        <v>833</v>
      </c>
      <c r="J78" t="s">
        <v>182</v>
      </c>
      <c r="K78">
        <v>-0.17010700000000001</v>
      </c>
      <c r="L78">
        <v>0.13247200000000001</v>
      </c>
      <c r="M78">
        <v>-1.2841</v>
      </c>
      <c r="N78">
        <v>0.19977</v>
      </c>
    </row>
    <row r="79" spans="1:16" x14ac:dyDescent="0.45">
      <c r="A79" t="s">
        <v>194</v>
      </c>
      <c r="B79" s="3" t="s">
        <v>833</v>
      </c>
      <c r="C79" s="3" t="s">
        <v>833</v>
      </c>
      <c r="D79" s="3" t="s">
        <v>833</v>
      </c>
      <c r="E79">
        <v>-17.416235</v>
      </c>
      <c r="F79" s="3" t="s">
        <v>833</v>
      </c>
      <c r="G79" s="3" t="s">
        <v>833</v>
      </c>
      <c r="J79" t="s">
        <v>183</v>
      </c>
      <c r="K79">
        <v>-0.73877300000000001</v>
      </c>
      <c r="L79">
        <v>1.3212140000000001</v>
      </c>
      <c r="M79">
        <v>-0.55920000000000003</v>
      </c>
      <c r="N79">
        <v>0.57633000000000001</v>
      </c>
    </row>
    <row r="80" spans="1:16" x14ac:dyDescent="0.45">
      <c r="B80" s="3" t="s">
        <v>833</v>
      </c>
      <c r="C80" s="3" t="s">
        <v>833</v>
      </c>
      <c r="D80" s="3" t="s">
        <v>833</v>
      </c>
      <c r="E80">
        <v>8.2070000000000004E-2</v>
      </c>
      <c r="F80" s="3" t="s">
        <v>833</v>
      </c>
      <c r="G80" s="3" t="s">
        <v>833</v>
      </c>
      <c r="J80" t="s">
        <v>377</v>
      </c>
      <c r="K80">
        <v>0.74676399999999998</v>
      </c>
      <c r="L80">
        <v>0.52332400000000001</v>
      </c>
      <c r="M80">
        <v>1.427</v>
      </c>
      <c r="N80">
        <v>0.15428</v>
      </c>
    </row>
    <row r="81" spans="1:16" x14ac:dyDescent="0.45">
      <c r="A81" t="s">
        <v>378</v>
      </c>
      <c r="B81" s="3" t="s">
        <v>833</v>
      </c>
      <c r="C81" s="3" t="s">
        <v>833</v>
      </c>
      <c r="D81" s="3" t="s">
        <v>833</v>
      </c>
      <c r="E81">
        <v>-3.5887709999999999</v>
      </c>
      <c r="F81" s="3" t="s">
        <v>833</v>
      </c>
      <c r="G81" s="3" t="s">
        <v>833</v>
      </c>
      <c r="J81" t="s">
        <v>194</v>
      </c>
      <c r="K81">
        <v>-20.551604000000001</v>
      </c>
      <c r="L81">
        <v>2.9150930000000002</v>
      </c>
      <c r="M81">
        <v>-7.0500999999999996</v>
      </c>
      <c r="N81" s="1">
        <v>6.7310000000000003E-12</v>
      </c>
      <c r="O81" t="s">
        <v>375</v>
      </c>
    </row>
    <row r="82" spans="1:16" x14ac:dyDescent="0.45">
      <c r="B82" s="3" t="s">
        <v>833</v>
      </c>
      <c r="C82" s="3" t="s">
        <v>833</v>
      </c>
      <c r="D82" s="3" t="s">
        <v>833</v>
      </c>
      <c r="E82">
        <v>0.46049000000000001</v>
      </c>
      <c r="F82" s="3" t="s">
        <v>833</v>
      </c>
      <c r="G82" s="3" t="s">
        <v>833</v>
      </c>
      <c r="J82" t="s">
        <v>379</v>
      </c>
      <c r="K82">
        <v>1.6826239999999999</v>
      </c>
      <c r="L82">
        <v>0.89152100000000001</v>
      </c>
      <c r="M82">
        <v>1.8874</v>
      </c>
      <c r="N82">
        <v>5.9749999999999998E-2</v>
      </c>
      <c r="O82" t="s">
        <v>481</v>
      </c>
    </row>
    <row r="83" spans="1:16" x14ac:dyDescent="0.45">
      <c r="A83" t="s">
        <v>379</v>
      </c>
      <c r="B83" s="3" t="s">
        <v>833</v>
      </c>
      <c r="C83" s="3" t="s">
        <v>833</v>
      </c>
      <c r="D83" s="3" t="s">
        <v>833</v>
      </c>
      <c r="E83">
        <v>1.8862140000000001</v>
      </c>
      <c r="F83" s="3" t="s">
        <v>833</v>
      </c>
      <c r="G83" s="3" t="s">
        <v>833</v>
      </c>
      <c r="J83" t="s">
        <v>380</v>
      </c>
      <c r="K83">
        <v>-0.137403</v>
      </c>
      <c r="L83">
        <v>5.5343000000000003E-2</v>
      </c>
      <c r="M83">
        <v>-2.4828000000000001</v>
      </c>
      <c r="N83">
        <v>1.34E-2</v>
      </c>
      <c r="O83" t="s">
        <v>376</v>
      </c>
    </row>
    <row r="84" spans="1:16" x14ac:dyDescent="0.45">
      <c r="B84" s="3" t="s">
        <v>833</v>
      </c>
      <c r="C84" s="3" t="s">
        <v>833</v>
      </c>
      <c r="D84" s="3" t="s">
        <v>833</v>
      </c>
      <c r="E84">
        <v>0.48321999999999998</v>
      </c>
      <c r="F84" s="3" t="s">
        <v>833</v>
      </c>
      <c r="G84" s="3" t="s">
        <v>833</v>
      </c>
      <c r="J84" t="s">
        <v>381</v>
      </c>
      <c r="K84">
        <v>8.5561999999999999E-2</v>
      </c>
      <c r="L84">
        <v>0.32019999999999998</v>
      </c>
      <c r="M84">
        <v>0.26719999999999999</v>
      </c>
      <c r="N84">
        <v>0.78942999999999997</v>
      </c>
    </row>
    <row r="85" spans="1:16" x14ac:dyDescent="0.45">
      <c r="A85" t="s">
        <v>380</v>
      </c>
      <c r="B85" s="3" t="s">
        <v>833</v>
      </c>
      <c r="C85" s="3" t="s">
        <v>833</v>
      </c>
      <c r="D85" s="3" t="s">
        <v>833</v>
      </c>
      <c r="E85">
        <v>2.5382999999999999E-2</v>
      </c>
      <c r="F85" s="3" t="s">
        <v>833</v>
      </c>
      <c r="G85" s="3" t="s">
        <v>833</v>
      </c>
      <c r="J85" t="s">
        <v>382</v>
      </c>
      <c r="K85">
        <v>-0.22251599999999999</v>
      </c>
      <c r="L85">
        <v>0.216553</v>
      </c>
      <c r="M85">
        <v>-1.0275000000000001</v>
      </c>
      <c r="N85">
        <v>0.30471999999999999</v>
      </c>
    </row>
    <row r="86" spans="1:16" x14ac:dyDescent="0.45">
      <c r="B86" s="3" t="s">
        <v>833</v>
      </c>
      <c r="C86" s="3" t="s">
        <v>833</v>
      </c>
      <c r="D86" s="3" t="s">
        <v>833</v>
      </c>
      <c r="E86">
        <v>0.76875000000000004</v>
      </c>
      <c r="F86" s="3" t="s">
        <v>833</v>
      </c>
      <c r="G86" s="3" t="s">
        <v>833</v>
      </c>
      <c r="J86" t="s">
        <v>383</v>
      </c>
      <c r="K86">
        <v>-0.55074000000000001</v>
      </c>
      <c r="L86">
        <v>0.30577599999999999</v>
      </c>
      <c r="M86">
        <v>-1.8010999999999999</v>
      </c>
      <c r="N86">
        <v>7.2349999999999998E-2</v>
      </c>
      <c r="O86" t="s">
        <v>481</v>
      </c>
    </row>
    <row r="87" spans="1:16" x14ac:dyDescent="0.45">
      <c r="A87" t="s">
        <v>381</v>
      </c>
      <c r="B87" s="3" t="s">
        <v>833</v>
      </c>
      <c r="C87" s="3" t="s">
        <v>833</v>
      </c>
      <c r="D87" s="3" t="s">
        <v>833</v>
      </c>
      <c r="E87">
        <v>0.45478600000000002</v>
      </c>
      <c r="F87" s="3" t="s">
        <v>833</v>
      </c>
      <c r="G87" s="3" t="s">
        <v>833</v>
      </c>
      <c r="J87" t="s">
        <v>384</v>
      </c>
      <c r="K87">
        <v>17.463730999999999</v>
      </c>
      <c r="L87">
        <v>19.628457000000001</v>
      </c>
      <c r="M87">
        <v>0.88970000000000005</v>
      </c>
      <c r="N87">
        <v>0.37408999999999998</v>
      </c>
    </row>
    <row r="88" spans="1:16" x14ac:dyDescent="0.45">
      <c r="B88" s="3" t="s">
        <v>833</v>
      </c>
      <c r="C88" s="3" t="s">
        <v>833</v>
      </c>
      <c r="D88" s="3" t="s">
        <v>833</v>
      </c>
      <c r="E88">
        <v>0.13704</v>
      </c>
      <c r="F88" s="3" t="s">
        <v>833</v>
      </c>
      <c r="G88" s="3" t="s">
        <v>833</v>
      </c>
      <c r="J88" t="s">
        <v>526</v>
      </c>
      <c r="K88">
        <v>-8.2532069999999997</v>
      </c>
      <c r="L88">
        <v>1.206618</v>
      </c>
      <c r="M88">
        <v>-6.8399000000000001</v>
      </c>
      <c r="N88" s="1">
        <v>2.583E-11</v>
      </c>
      <c r="O88" t="s">
        <v>375</v>
      </c>
    </row>
    <row r="89" spans="1:16" x14ac:dyDescent="0.45">
      <c r="A89" t="s">
        <v>382</v>
      </c>
      <c r="B89" s="3" t="s">
        <v>833</v>
      </c>
      <c r="C89" s="3" t="s">
        <v>833</v>
      </c>
      <c r="D89" s="3" t="s">
        <v>833</v>
      </c>
      <c r="E89">
        <v>0.153285</v>
      </c>
      <c r="F89" s="3" t="s">
        <v>833</v>
      </c>
      <c r="G89" s="3" t="s">
        <v>833</v>
      </c>
      <c r="J89" t="s">
        <v>453</v>
      </c>
      <c r="P89">
        <v>0.01</v>
      </c>
    </row>
    <row r="90" spans="1:16" x14ac:dyDescent="0.45">
      <c r="B90" s="3" t="s">
        <v>833</v>
      </c>
      <c r="C90" s="3" t="s">
        <v>833</v>
      </c>
      <c r="D90" s="3" t="s">
        <v>833</v>
      </c>
      <c r="E90">
        <v>0.54803999999999997</v>
      </c>
      <c r="F90" s="3" t="s">
        <v>833</v>
      </c>
      <c r="G90" s="3" t="s">
        <v>833</v>
      </c>
      <c r="J90" t="s">
        <v>454</v>
      </c>
      <c r="K90" t="s">
        <v>455</v>
      </c>
      <c r="L90">
        <v>0</v>
      </c>
      <c r="M90" t="s">
        <v>456</v>
      </c>
      <c r="N90">
        <v>1E-3</v>
      </c>
      <c r="O90" t="s">
        <v>457</v>
      </c>
    </row>
    <row r="91" spans="1:16" x14ac:dyDescent="0.45">
      <c r="A91" t="s">
        <v>383</v>
      </c>
      <c r="B91" s="3" t="s">
        <v>833</v>
      </c>
      <c r="C91" s="3" t="s">
        <v>833</v>
      </c>
      <c r="D91" s="3" t="s">
        <v>833</v>
      </c>
      <c r="E91">
        <v>-0.84599899999999995</v>
      </c>
      <c r="F91" s="3" t="s">
        <v>833</v>
      </c>
      <c r="G91" s="3" t="s">
        <v>833</v>
      </c>
    </row>
    <row r="92" spans="1:16" x14ac:dyDescent="0.45">
      <c r="B92" s="3" t="s">
        <v>833</v>
      </c>
      <c r="C92" s="3" t="s">
        <v>833</v>
      </c>
      <c r="D92" s="3" t="s">
        <v>833</v>
      </c>
      <c r="E92" s="1">
        <v>2.2019999999999999E-11</v>
      </c>
      <c r="F92" s="3" t="s">
        <v>833</v>
      </c>
      <c r="G92" s="3" t="s">
        <v>833</v>
      </c>
      <c r="J92" t="s">
        <v>462</v>
      </c>
      <c r="K92" t="s">
        <v>463</v>
      </c>
      <c r="L92" t="s">
        <v>450</v>
      </c>
      <c r="M92" t="s">
        <v>464</v>
      </c>
      <c r="N92">
        <v>241140</v>
      </c>
    </row>
    <row r="93" spans="1:16" x14ac:dyDescent="0.45">
      <c r="A93" t="s">
        <v>510</v>
      </c>
      <c r="B93" s="3" t="s">
        <v>833</v>
      </c>
      <c r="C93" s="3" t="s">
        <v>833</v>
      </c>
      <c r="D93" s="3" t="s">
        <v>833</v>
      </c>
      <c r="E93">
        <v>75.077026000000004</v>
      </c>
      <c r="F93" s="3" t="s">
        <v>833</v>
      </c>
      <c r="G93" s="3" t="s">
        <v>833</v>
      </c>
      <c r="J93" t="s">
        <v>465</v>
      </c>
      <c r="K93" t="s">
        <v>463</v>
      </c>
      <c r="L93" t="s">
        <v>450</v>
      </c>
      <c r="M93" t="s">
        <v>464</v>
      </c>
      <c r="N93">
        <v>83296</v>
      </c>
    </row>
    <row r="94" spans="1:16" x14ac:dyDescent="0.45">
      <c r="B94" s="3" t="s">
        <v>833</v>
      </c>
      <c r="C94" s="3" t="s">
        <v>833</v>
      </c>
      <c r="D94" s="3" t="s">
        <v>833</v>
      </c>
      <c r="E94" s="1">
        <v>1.238E-5</v>
      </c>
      <c r="F94" s="3" t="s">
        <v>833</v>
      </c>
      <c r="G94" s="3" t="s">
        <v>833</v>
      </c>
      <c r="J94" t="s">
        <v>466</v>
      </c>
      <c r="K94">
        <v>0.65456999999999999</v>
      </c>
    </row>
    <row r="95" spans="1:16" x14ac:dyDescent="0.45">
      <c r="A95" t="s">
        <v>526</v>
      </c>
      <c r="B95" s="3" t="s">
        <v>833</v>
      </c>
      <c r="C95" s="3" t="s">
        <v>833</v>
      </c>
      <c r="D95" s="3" t="s">
        <v>833</v>
      </c>
      <c r="E95">
        <v>-8.590401</v>
      </c>
      <c r="F95" s="3" t="s">
        <v>833</v>
      </c>
      <c r="G95" s="3" t="s">
        <v>833</v>
      </c>
      <c r="J95" t="s">
        <v>467</v>
      </c>
      <c r="K95" t="s">
        <v>466</v>
      </c>
      <c r="L95">
        <v>0.62246999999999997</v>
      </c>
      <c r="P95" t="s">
        <v>471</v>
      </c>
    </row>
    <row r="96" spans="1:16" x14ac:dyDescent="0.45">
      <c r="B96" s="3" t="s">
        <v>833</v>
      </c>
      <c r="C96" s="3" t="s">
        <v>833</v>
      </c>
      <c r="D96" s="3" t="s">
        <v>833</v>
      </c>
      <c r="E96" s="1">
        <v>3.862E-5</v>
      </c>
      <c r="F96" s="3" t="s">
        <v>833</v>
      </c>
      <c r="G96" s="3" t="s">
        <v>833</v>
      </c>
      <c r="J96" t="s">
        <v>468</v>
      </c>
      <c r="K96">
        <v>71.375900000000001</v>
      </c>
      <c r="L96" t="s">
        <v>469</v>
      </c>
      <c r="M96">
        <v>12</v>
      </c>
      <c r="N96" t="s">
        <v>470</v>
      </c>
      <c r="O96">
        <v>452</v>
      </c>
    </row>
    <row r="97" spans="1:16" x14ac:dyDescent="0.45">
      <c r="A97" t="s">
        <v>196</v>
      </c>
      <c r="B97" t="s">
        <v>217</v>
      </c>
      <c r="C97" t="s">
        <v>217</v>
      </c>
      <c r="D97" t="s">
        <v>217</v>
      </c>
      <c r="E97" t="s">
        <v>217</v>
      </c>
      <c r="F97" t="s">
        <v>217</v>
      </c>
      <c r="G97" t="s">
        <v>217</v>
      </c>
      <c r="J97" t="s">
        <v>528</v>
      </c>
    </row>
    <row r="98" spans="1:16" x14ac:dyDescent="0.45">
      <c r="A98" t="s">
        <v>197</v>
      </c>
      <c r="E98">
        <v>75</v>
      </c>
    </row>
    <row r="99" spans="1:16" x14ac:dyDescent="0.45">
      <c r="A99" t="s">
        <v>198</v>
      </c>
      <c r="E99">
        <v>0.58204</v>
      </c>
      <c r="J99" t="s">
        <v>413</v>
      </c>
      <c r="K99" t="s">
        <v>501</v>
      </c>
      <c r="L99">
        <v>2000</v>
      </c>
    </row>
    <row r="100" spans="1:16" x14ac:dyDescent="0.45">
      <c r="J100" t="s">
        <v>528</v>
      </c>
    </row>
    <row r="102" spans="1:16" x14ac:dyDescent="0.45">
      <c r="B102" s="17" t="s">
        <v>553</v>
      </c>
      <c r="C102" s="17"/>
      <c r="D102" s="17"/>
      <c r="E102" s="17"/>
      <c r="F102" s="17"/>
      <c r="G102" s="18"/>
      <c r="J102" t="s">
        <v>416</v>
      </c>
      <c r="K102" t="s">
        <v>417</v>
      </c>
      <c r="L102" t="s">
        <v>418</v>
      </c>
      <c r="M102" t="s">
        <v>419</v>
      </c>
      <c r="N102" t="s">
        <v>420</v>
      </c>
    </row>
    <row r="103" spans="1:16" x14ac:dyDescent="0.45">
      <c r="B103" s="18" t="s">
        <v>199</v>
      </c>
      <c r="C103" s="18"/>
      <c r="D103" s="18"/>
      <c r="E103" s="18" t="s">
        <v>200</v>
      </c>
      <c r="F103" s="18"/>
      <c r="G103" s="18"/>
    </row>
    <row r="104" spans="1:16" x14ac:dyDescent="0.45">
      <c r="B104" t="s">
        <v>127</v>
      </c>
      <c r="C104" t="s">
        <v>201</v>
      </c>
      <c r="D104" t="s">
        <v>193</v>
      </c>
      <c r="E104" t="s">
        <v>127</v>
      </c>
      <c r="F104" t="s">
        <v>146</v>
      </c>
      <c r="G104" t="s">
        <v>193</v>
      </c>
      <c r="J104" t="s">
        <v>421</v>
      </c>
      <c r="P104" t="s">
        <v>431</v>
      </c>
    </row>
    <row r="105" spans="1:16" x14ac:dyDescent="0.45">
      <c r="A105" t="s">
        <v>181</v>
      </c>
      <c r="B105" s="3" t="s">
        <v>833</v>
      </c>
      <c r="C105" s="3" t="s">
        <v>833</v>
      </c>
      <c r="D105" s="3" t="s">
        <v>833</v>
      </c>
      <c r="E105">
        <v>-15.320639699999999</v>
      </c>
      <c r="F105" s="3" t="s">
        <v>833</v>
      </c>
      <c r="G105" s="3" t="s">
        <v>833</v>
      </c>
      <c r="J105" t="s">
        <v>422</v>
      </c>
      <c r="K105" t="s">
        <v>423</v>
      </c>
      <c r="L105" t="s">
        <v>520</v>
      </c>
      <c r="M105" t="s">
        <v>425</v>
      </c>
      <c r="N105" t="s">
        <v>423</v>
      </c>
      <c r="O105" t="s">
        <v>521</v>
      </c>
    </row>
    <row r="106" spans="1:16" x14ac:dyDescent="0.45">
      <c r="B106" s="3" t="s">
        <v>833</v>
      </c>
      <c r="C106" s="3" t="s">
        <v>833</v>
      </c>
      <c r="D106" s="3" t="s">
        <v>833</v>
      </c>
      <c r="E106">
        <v>5.8171999999999998E-3</v>
      </c>
      <c r="F106" s="3" t="s">
        <v>833</v>
      </c>
      <c r="G106" s="3" t="s">
        <v>833</v>
      </c>
    </row>
    <row r="107" spans="1:16" x14ac:dyDescent="0.45">
      <c r="A107" t="s">
        <v>182</v>
      </c>
      <c r="B107" s="3" t="s">
        <v>833</v>
      </c>
      <c r="C107" s="3" t="s">
        <v>833</v>
      </c>
      <c r="D107" s="3" t="s">
        <v>833</v>
      </c>
      <c r="E107">
        <v>1.0284000000000001E-3</v>
      </c>
      <c r="F107" s="3" t="s">
        <v>833</v>
      </c>
      <c r="G107" s="3" t="s">
        <v>833</v>
      </c>
      <c r="J107" t="s">
        <v>436</v>
      </c>
      <c r="K107" t="s">
        <v>437</v>
      </c>
      <c r="L107" t="s">
        <v>522</v>
      </c>
      <c r="M107" t="s">
        <v>523</v>
      </c>
      <c r="N107" t="s">
        <v>524</v>
      </c>
    </row>
    <row r="108" spans="1:16" x14ac:dyDescent="0.45">
      <c r="B108" s="3" t="s">
        <v>833</v>
      </c>
      <c r="C108" s="3" t="s">
        <v>833</v>
      </c>
      <c r="D108" s="3" t="s">
        <v>833</v>
      </c>
      <c r="E108">
        <v>0.99777210000000005</v>
      </c>
      <c r="F108" s="3" t="s">
        <v>833</v>
      </c>
      <c r="G108" s="3" t="s">
        <v>833</v>
      </c>
    </row>
    <row r="109" spans="1:16" x14ac:dyDescent="0.45">
      <c r="A109" t="s">
        <v>183</v>
      </c>
      <c r="B109" s="3" t="s">
        <v>833</v>
      </c>
      <c r="C109" s="3" t="s">
        <v>833</v>
      </c>
      <c r="D109" s="3" t="s">
        <v>833</v>
      </c>
      <c r="E109">
        <v>3.3919904999999999</v>
      </c>
      <c r="F109" s="3" t="s">
        <v>833</v>
      </c>
      <c r="G109" s="3" t="s">
        <v>833</v>
      </c>
      <c r="J109" t="s">
        <v>441</v>
      </c>
      <c r="K109" t="s">
        <v>442</v>
      </c>
      <c r="P109" t="s">
        <v>445</v>
      </c>
    </row>
    <row r="110" spans="1:16" x14ac:dyDescent="0.45">
      <c r="B110" s="3" t="s">
        <v>833</v>
      </c>
      <c r="C110" s="3" t="s">
        <v>833</v>
      </c>
      <c r="D110" s="3" t="s">
        <v>833</v>
      </c>
      <c r="E110">
        <v>4.7389300000000002E-2</v>
      </c>
      <c r="F110" s="3" t="s">
        <v>833</v>
      </c>
      <c r="G110" s="3" t="s">
        <v>833</v>
      </c>
      <c r="K110" t="s">
        <v>443</v>
      </c>
      <c r="L110" t="s">
        <v>444</v>
      </c>
      <c r="M110" t="s">
        <v>445</v>
      </c>
      <c r="N110" t="s">
        <v>446</v>
      </c>
      <c r="O110" t="s">
        <v>447</v>
      </c>
    </row>
    <row r="111" spans="1:16" x14ac:dyDescent="0.45">
      <c r="A111" t="s">
        <v>377</v>
      </c>
      <c r="B111" s="3" t="s">
        <v>833</v>
      </c>
      <c r="C111" s="3" t="s">
        <v>833</v>
      </c>
      <c r="D111" s="3" t="s">
        <v>833</v>
      </c>
      <c r="E111">
        <v>-4.9684699999999998E-2</v>
      </c>
      <c r="F111" s="3" t="s">
        <v>833</v>
      </c>
      <c r="G111" s="3" t="s">
        <v>833</v>
      </c>
      <c r="J111">
        <v>-45.196179999999998</v>
      </c>
      <c r="K111">
        <v>-9.4674200000000006</v>
      </c>
      <c r="L111">
        <v>-0.27790999999999999</v>
      </c>
      <c r="M111">
        <v>8.5184700000000007</v>
      </c>
      <c r="N111">
        <v>40.684489999999997</v>
      </c>
    </row>
    <row r="112" spans="1:16" x14ac:dyDescent="0.45">
      <c r="B112" s="3" t="s">
        <v>833</v>
      </c>
      <c r="C112" s="3" t="s">
        <v>833</v>
      </c>
      <c r="D112" s="3" t="s">
        <v>833</v>
      </c>
      <c r="E112">
        <v>0.95794290000000004</v>
      </c>
      <c r="F112" s="3" t="s">
        <v>833</v>
      </c>
      <c r="G112" s="3" t="s">
        <v>833</v>
      </c>
    </row>
    <row r="113" spans="1:16" x14ac:dyDescent="0.45">
      <c r="A113" t="s">
        <v>194</v>
      </c>
      <c r="B113" s="3" t="s">
        <v>833</v>
      </c>
      <c r="C113" s="3" t="s">
        <v>833</v>
      </c>
      <c r="D113" s="3" t="s">
        <v>833</v>
      </c>
      <c r="E113">
        <v>-3.0505005000000001</v>
      </c>
      <c r="F113" s="3" t="s">
        <v>833</v>
      </c>
      <c r="G113" s="3" t="s">
        <v>833</v>
      </c>
      <c r="J113" t="s">
        <v>525</v>
      </c>
      <c r="K113" t="s">
        <v>442</v>
      </c>
      <c r="P113" t="s">
        <v>452</v>
      </c>
    </row>
    <row r="114" spans="1:16" x14ac:dyDescent="0.45">
      <c r="B114" s="3" t="s">
        <v>833</v>
      </c>
      <c r="C114" s="3" t="s">
        <v>833</v>
      </c>
      <c r="D114" s="3" t="s">
        <v>833</v>
      </c>
      <c r="E114">
        <v>7.8540200000000004E-2</v>
      </c>
      <c r="F114" s="3" t="s">
        <v>833</v>
      </c>
      <c r="G114" s="3" t="s">
        <v>833</v>
      </c>
      <c r="K114" t="s">
        <v>370</v>
      </c>
      <c r="L114" t="s">
        <v>371</v>
      </c>
      <c r="M114" t="s">
        <v>372</v>
      </c>
      <c r="N114" t="s">
        <v>373</v>
      </c>
      <c r="O114" t="s">
        <v>374</v>
      </c>
    </row>
    <row r="115" spans="1:16" x14ac:dyDescent="0.45">
      <c r="A115" t="s">
        <v>378</v>
      </c>
      <c r="B115" s="3" t="s">
        <v>833</v>
      </c>
      <c r="C115" s="3" t="s">
        <v>833</v>
      </c>
      <c r="D115" s="3" t="s">
        <v>833</v>
      </c>
      <c r="E115">
        <v>-23.8588703</v>
      </c>
      <c r="F115" s="3" t="s">
        <v>833</v>
      </c>
      <c r="G115" s="3" t="s">
        <v>833</v>
      </c>
      <c r="J115" t="s">
        <v>181</v>
      </c>
      <c r="K115">
        <v>-8.9038360000000001</v>
      </c>
      <c r="L115">
        <v>3.5850650000000002</v>
      </c>
      <c r="M115">
        <v>-2.4836</v>
      </c>
      <c r="N115">
        <v>1.3368E-2</v>
      </c>
      <c r="O115" t="s">
        <v>376</v>
      </c>
    </row>
    <row r="116" spans="1:16" x14ac:dyDescent="0.45">
      <c r="B116" s="3" t="s">
        <v>833</v>
      </c>
      <c r="C116" s="3" t="s">
        <v>833</v>
      </c>
      <c r="D116" s="3" t="s">
        <v>833</v>
      </c>
      <c r="E116">
        <v>4.5859999999999998E-4</v>
      </c>
      <c r="F116" s="3" t="s">
        <v>833</v>
      </c>
      <c r="G116" s="3" t="s">
        <v>833</v>
      </c>
      <c r="J116" t="s">
        <v>182</v>
      </c>
      <c r="K116">
        <v>9.4268000000000005E-2</v>
      </c>
      <c r="L116">
        <v>0.16858100000000001</v>
      </c>
      <c r="M116">
        <v>0.55920000000000003</v>
      </c>
      <c r="N116">
        <v>0.57631200000000005</v>
      </c>
    </row>
    <row r="117" spans="1:16" x14ac:dyDescent="0.45">
      <c r="A117" t="s">
        <v>379</v>
      </c>
      <c r="B117" s="3" t="s">
        <v>833</v>
      </c>
      <c r="C117" s="3" t="s">
        <v>833</v>
      </c>
      <c r="D117" s="3" t="s">
        <v>833</v>
      </c>
      <c r="E117">
        <v>3.9740386000000001</v>
      </c>
      <c r="F117" s="3" t="s">
        <v>833</v>
      </c>
      <c r="G117" s="3" t="s">
        <v>833</v>
      </c>
      <c r="J117" t="s">
        <v>183</v>
      </c>
      <c r="K117">
        <v>-1.1974480000000001</v>
      </c>
      <c r="L117">
        <v>1.252977</v>
      </c>
      <c r="M117">
        <v>-0.95569999999999999</v>
      </c>
      <c r="N117">
        <v>0.33974399999999999</v>
      </c>
    </row>
    <row r="118" spans="1:16" x14ac:dyDescent="0.45">
      <c r="B118" s="3" t="s">
        <v>833</v>
      </c>
      <c r="C118" s="3" t="s">
        <v>833</v>
      </c>
      <c r="D118" s="3" t="s">
        <v>833</v>
      </c>
      <c r="E118">
        <v>6.8639099999999995E-2</v>
      </c>
      <c r="F118" s="3" t="s">
        <v>833</v>
      </c>
      <c r="G118" s="3" t="s">
        <v>833</v>
      </c>
      <c r="J118" t="s">
        <v>377</v>
      </c>
      <c r="K118">
        <v>1.655718</v>
      </c>
      <c r="L118">
        <v>0.50038400000000005</v>
      </c>
      <c r="M118">
        <v>3.3089</v>
      </c>
      <c r="N118">
        <v>1.0120000000000001E-3</v>
      </c>
      <c r="O118" t="s">
        <v>487</v>
      </c>
    </row>
    <row r="119" spans="1:16" x14ac:dyDescent="0.45">
      <c r="A119" t="s">
        <v>380</v>
      </c>
      <c r="B119" s="3" t="s">
        <v>833</v>
      </c>
      <c r="C119" s="3" t="s">
        <v>833</v>
      </c>
      <c r="D119" s="3" t="s">
        <v>833</v>
      </c>
      <c r="E119">
        <v>0.1318492</v>
      </c>
      <c r="F119" s="3" t="s">
        <v>833</v>
      </c>
      <c r="G119" s="3" t="s">
        <v>833</v>
      </c>
      <c r="J119" t="s">
        <v>378</v>
      </c>
      <c r="K119">
        <v>-5.6707879999999999</v>
      </c>
      <c r="L119">
        <v>5.1726640000000002</v>
      </c>
      <c r="M119">
        <v>-1.0963000000000001</v>
      </c>
      <c r="N119">
        <v>0.273532</v>
      </c>
    </row>
    <row r="120" spans="1:16" x14ac:dyDescent="0.45">
      <c r="B120" s="3" t="s">
        <v>833</v>
      </c>
      <c r="C120" s="3" t="s">
        <v>833</v>
      </c>
      <c r="D120" s="3" t="s">
        <v>833</v>
      </c>
      <c r="E120">
        <v>0.43145800000000001</v>
      </c>
      <c r="F120" s="3" t="s">
        <v>833</v>
      </c>
      <c r="G120" s="3" t="s">
        <v>833</v>
      </c>
      <c r="J120" t="s">
        <v>379</v>
      </c>
      <c r="K120">
        <v>2.0064160000000002</v>
      </c>
      <c r="L120">
        <v>0.90465300000000004</v>
      </c>
      <c r="M120">
        <v>2.2179000000000002</v>
      </c>
      <c r="N120">
        <v>2.7059E-2</v>
      </c>
      <c r="O120" t="s">
        <v>376</v>
      </c>
    </row>
    <row r="121" spans="1:16" x14ac:dyDescent="0.45">
      <c r="A121" t="s">
        <v>381</v>
      </c>
      <c r="B121" s="3" t="s">
        <v>833</v>
      </c>
      <c r="C121" s="3" t="s">
        <v>833</v>
      </c>
      <c r="D121" s="3" t="s">
        <v>833</v>
      </c>
      <c r="E121">
        <v>-0.138321</v>
      </c>
      <c r="F121" s="3" t="s">
        <v>833</v>
      </c>
      <c r="G121" s="3" t="s">
        <v>833</v>
      </c>
      <c r="J121" t="s">
        <v>380</v>
      </c>
      <c r="K121">
        <v>-0.13339100000000001</v>
      </c>
      <c r="L121">
        <v>5.6656999999999999E-2</v>
      </c>
      <c r="M121">
        <v>-2.3544</v>
      </c>
      <c r="N121">
        <v>1.8981000000000001E-2</v>
      </c>
      <c r="O121" t="s">
        <v>376</v>
      </c>
    </row>
    <row r="122" spans="1:16" x14ac:dyDescent="0.45">
      <c r="B122" s="3" t="s">
        <v>833</v>
      </c>
      <c r="C122" s="3" t="s">
        <v>833</v>
      </c>
      <c r="D122" s="3" t="s">
        <v>833</v>
      </c>
      <c r="E122">
        <v>0.73757360000000005</v>
      </c>
      <c r="F122" s="3" t="s">
        <v>833</v>
      </c>
      <c r="G122" s="3" t="s">
        <v>833</v>
      </c>
      <c r="J122" t="s">
        <v>381</v>
      </c>
      <c r="K122">
        <v>0.167632</v>
      </c>
      <c r="L122">
        <v>0.32018400000000002</v>
      </c>
      <c r="M122">
        <v>0.52349999999999997</v>
      </c>
      <c r="N122">
        <v>0.60084899999999997</v>
      </c>
    </row>
    <row r="123" spans="1:16" x14ac:dyDescent="0.45">
      <c r="A123" t="s">
        <v>382</v>
      </c>
      <c r="B123" s="3" t="s">
        <v>833</v>
      </c>
      <c r="C123" s="3" t="s">
        <v>833</v>
      </c>
      <c r="D123" s="3" t="s">
        <v>833</v>
      </c>
      <c r="E123">
        <v>-8.3578799999999995E-2</v>
      </c>
      <c r="F123" s="3" t="s">
        <v>833</v>
      </c>
      <c r="G123" s="3" t="s">
        <v>833</v>
      </c>
      <c r="J123" t="s">
        <v>382</v>
      </c>
      <c r="K123">
        <v>-0.40050200000000002</v>
      </c>
      <c r="L123">
        <v>0.27166800000000002</v>
      </c>
      <c r="M123">
        <v>-1.4742</v>
      </c>
      <c r="N123">
        <v>0.14111499999999999</v>
      </c>
    </row>
    <row r="124" spans="1:16" x14ac:dyDescent="0.45">
      <c r="B124" s="3" t="s">
        <v>833</v>
      </c>
      <c r="C124" s="3" t="s">
        <v>833</v>
      </c>
      <c r="D124" s="3" t="s">
        <v>833</v>
      </c>
      <c r="E124">
        <v>0.86103569999999996</v>
      </c>
      <c r="F124" s="3" t="s">
        <v>833</v>
      </c>
      <c r="G124" s="3" t="s">
        <v>833</v>
      </c>
      <c r="J124" t="s">
        <v>383</v>
      </c>
      <c r="K124">
        <v>-0.460314</v>
      </c>
      <c r="L124">
        <v>0.338335</v>
      </c>
      <c r="M124">
        <v>-1.3605</v>
      </c>
      <c r="N124">
        <v>0.174341</v>
      </c>
    </row>
    <row r="125" spans="1:16" x14ac:dyDescent="0.45">
      <c r="A125" t="s">
        <v>383</v>
      </c>
      <c r="B125" s="3" t="s">
        <v>833</v>
      </c>
      <c r="C125" s="3" t="s">
        <v>833</v>
      </c>
      <c r="D125" s="3" t="s">
        <v>833</v>
      </c>
      <c r="E125">
        <v>2.18297E-2</v>
      </c>
      <c r="F125" s="3" t="s">
        <v>833</v>
      </c>
      <c r="G125" s="3" t="s">
        <v>833</v>
      </c>
      <c r="J125" t="s">
        <v>384</v>
      </c>
      <c r="K125">
        <v>13.826527</v>
      </c>
      <c r="L125">
        <v>20.385652</v>
      </c>
      <c r="M125">
        <v>0.67820000000000003</v>
      </c>
      <c r="N125">
        <v>0.49796200000000002</v>
      </c>
    </row>
    <row r="126" spans="1:16" x14ac:dyDescent="0.45">
      <c r="B126" s="3" t="s">
        <v>833</v>
      </c>
      <c r="C126" s="3" t="s">
        <v>833</v>
      </c>
      <c r="D126" s="3" t="s">
        <v>833</v>
      </c>
      <c r="E126">
        <v>0.91940699999999997</v>
      </c>
      <c r="F126" s="3" t="s">
        <v>833</v>
      </c>
      <c r="G126" s="3" t="s">
        <v>833</v>
      </c>
      <c r="J126" t="s">
        <v>526</v>
      </c>
      <c r="K126">
        <v>-6.5714319999999997</v>
      </c>
      <c r="L126">
        <v>1.355062</v>
      </c>
      <c r="M126">
        <v>-4.8494999999999999</v>
      </c>
      <c r="N126" s="1">
        <v>1.705E-6</v>
      </c>
      <c r="O126" t="s">
        <v>375</v>
      </c>
    </row>
    <row r="127" spans="1:16" x14ac:dyDescent="0.45">
      <c r="A127" t="s">
        <v>510</v>
      </c>
      <c r="B127" s="3" t="s">
        <v>833</v>
      </c>
      <c r="C127" s="3" t="s">
        <v>833</v>
      </c>
      <c r="D127" s="3" t="s">
        <v>833</v>
      </c>
      <c r="E127">
        <v>22.812446000000001</v>
      </c>
      <c r="F127" s="3" t="s">
        <v>833</v>
      </c>
      <c r="G127" s="3" t="s">
        <v>833</v>
      </c>
      <c r="J127" t="s">
        <v>453</v>
      </c>
      <c r="P127">
        <v>0.01</v>
      </c>
    </row>
    <row r="128" spans="1:16" x14ac:dyDescent="0.45">
      <c r="B128" s="3" t="s">
        <v>833</v>
      </c>
      <c r="C128" s="3" t="s">
        <v>833</v>
      </c>
      <c r="D128" s="3" t="s">
        <v>833</v>
      </c>
      <c r="E128">
        <v>1.7661400000000001E-2</v>
      </c>
      <c r="F128" s="3" t="s">
        <v>833</v>
      </c>
      <c r="G128" s="3" t="s">
        <v>833</v>
      </c>
      <c r="J128" t="s">
        <v>454</v>
      </c>
      <c r="K128" t="s">
        <v>455</v>
      </c>
      <c r="L128">
        <v>0</v>
      </c>
      <c r="M128" t="s">
        <v>456</v>
      </c>
      <c r="N128">
        <v>1E-3</v>
      </c>
      <c r="O128" t="s">
        <v>457</v>
      </c>
    </row>
    <row r="129" spans="1:16" x14ac:dyDescent="0.45">
      <c r="A129" t="s">
        <v>526</v>
      </c>
      <c r="B129" s="3" t="s">
        <v>833</v>
      </c>
      <c r="C129" s="3" t="s">
        <v>833</v>
      </c>
      <c r="D129" s="3" t="s">
        <v>833</v>
      </c>
      <c r="E129">
        <v>8.2162044999999999</v>
      </c>
      <c r="F129" s="3" t="s">
        <v>833</v>
      </c>
      <c r="G129" s="3" t="s">
        <v>833</v>
      </c>
    </row>
    <row r="130" spans="1:16" x14ac:dyDescent="0.45">
      <c r="B130" s="3" t="s">
        <v>833</v>
      </c>
      <c r="C130" s="3" t="s">
        <v>833</v>
      </c>
      <c r="D130" s="3" t="s">
        <v>833</v>
      </c>
      <c r="E130">
        <v>1.694E-3</v>
      </c>
      <c r="F130" s="3" t="s">
        <v>833</v>
      </c>
      <c r="G130" s="3" t="s">
        <v>833</v>
      </c>
      <c r="J130" t="s">
        <v>462</v>
      </c>
      <c r="K130" t="s">
        <v>463</v>
      </c>
      <c r="L130" t="s">
        <v>450</v>
      </c>
      <c r="M130" t="s">
        <v>464</v>
      </c>
      <c r="N130">
        <v>241140</v>
      </c>
    </row>
    <row r="131" spans="1:16" x14ac:dyDescent="0.45">
      <c r="A131" t="s">
        <v>196</v>
      </c>
      <c r="B131" t="s">
        <v>217</v>
      </c>
      <c r="C131" t="s">
        <v>217</v>
      </c>
      <c r="D131" t="s">
        <v>217</v>
      </c>
      <c r="E131" t="s">
        <v>217</v>
      </c>
      <c r="F131" t="s">
        <v>217</v>
      </c>
      <c r="G131" t="s">
        <v>217</v>
      </c>
      <c r="J131" t="s">
        <v>465</v>
      </c>
      <c r="K131" t="s">
        <v>463</v>
      </c>
      <c r="L131" t="s">
        <v>450</v>
      </c>
      <c r="M131" t="s">
        <v>464</v>
      </c>
      <c r="N131">
        <v>89839</v>
      </c>
    </row>
    <row r="132" spans="1:16" x14ac:dyDescent="0.45">
      <c r="A132" t="s">
        <v>197</v>
      </c>
      <c r="E132">
        <v>64</v>
      </c>
      <c r="J132" t="s">
        <v>466</v>
      </c>
      <c r="K132">
        <v>0.62744</v>
      </c>
    </row>
    <row r="133" spans="1:16" x14ac:dyDescent="0.45">
      <c r="A133" t="s">
        <v>198</v>
      </c>
      <c r="E133">
        <v>0.54683999999999999</v>
      </c>
      <c r="J133" t="s">
        <v>467</v>
      </c>
      <c r="K133" t="s">
        <v>466</v>
      </c>
      <c r="L133">
        <v>0.59282000000000001</v>
      </c>
      <c r="P133" t="s">
        <v>471</v>
      </c>
    </row>
    <row r="134" spans="1:16" x14ac:dyDescent="0.45">
      <c r="J134" t="s">
        <v>468</v>
      </c>
      <c r="K134">
        <v>63.434699999999999</v>
      </c>
      <c r="L134" t="s">
        <v>469</v>
      </c>
      <c r="M134">
        <v>12</v>
      </c>
      <c r="N134" t="s">
        <v>470</v>
      </c>
      <c r="O134">
        <v>452</v>
      </c>
    </row>
    <row r="135" spans="1:16" x14ac:dyDescent="0.45">
      <c r="A135" t="s">
        <v>413</v>
      </c>
      <c r="B135" t="s">
        <v>541</v>
      </c>
      <c r="J135" t="s">
        <v>529</v>
      </c>
    </row>
    <row r="136" spans="1:16" x14ac:dyDescent="0.45">
      <c r="A136" t="s">
        <v>540</v>
      </c>
    </row>
    <row r="137" spans="1:16" x14ac:dyDescent="0.45">
      <c r="J137" t="s">
        <v>413</v>
      </c>
      <c r="K137" t="s">
        <v>530</v>
      </c>
    </row>
    <row r="138" spans="1:16" x14ac:dyDescent="0.45">
      <c r="A138" t="s">
        <v>416</v>
      </c>
      <c r="B138" t="s">
        <v>417</v>
      </c>
      <c r="C138" t="s">
        <v>418</v>
      </c>
      <c r="D138" t="s">
        <v>419</v>
      </c>
      <c r="E138" t="s">
        <v>420</v>
      </c>
      <c r="J138" t="s">
        <v>531</v>
      </c>
    </row>
    <row r="140" spans="1:16" x14ac:dyDescent="0.45">
      <c r="A140" t="s">
        <v>421</v>
      </c>
      <c r="J140" t="s">
        <v>416</v>
      </c>
      <c r="K140" t="s">
        <v>417</v>
      </c>
      <c r="L140" t="s">
        <v>418</v>
      </c>
      <c r="M140" t="s">
        <v>419</v>
      </c>
      <c r="N140" t="s">
        <v>420</v>
      </c>
    </row>
    <row r="141" spans="1:16" x14ac:dyDescent="0.45">
      <c r="A141" t="s">
        <v>422</v>
      </c>
      <c r="B141" t="s">
        <v>423</v>
      </c>
      <c r="C141" t="s">
        <v>520</v>
      </c>
      <c r="D141" t="s">
        <v>425</v>
      </c>
      <c r="E141" t="s">
        <v>423</v>
      </c>
      <c r="F141" t="s">
        <v>521</v>
      </c>
    </row>
    <row r="142" spans="1:16" x14ac:dyDescent="0.45">
      <c r="J142" t="s">
        <v>421</v>
      </c>
      <c r="P142" t="s">
        <v>431</v>
      </c>
    </row>
    <row r="143" spans="1:16" x14ac:dyDescent="0.45">
      <c r="A143" t="s">
        <v>436</v>
      </c>
      <c r="B143" t="s">
        <v>437</v>
      </c>
      <c r="C143" t="s">
        <v>542</v>
      </c>
      <c r="D143" t="s">
        <v>543</v>
      </c>
      <c r="E143" t="s">
        <v>544</v>
      </c>
      <c r="J143" t="s">
        <v>422</v>
      </c>
      <c r="K143" t="s">
        <v>423</v>
      </c>
      <c r="L143" t="s">
        <v>520</v>
      </c>
      <c r="M143" t="s">
        <v>425</v>
      </c>
      <c r="N143" t="s">
        <v>423</v>
      </c>
      <c r="O143" t="s">
        <v>521</v>
      </c>
    </row>
    <row r="145" spans="1:16" x14ac:dyDescent="0.45">
      <c r="A145" t="s">
        <v>441</v>
      </c>
      <c r="B145" t="s">
        <v>442</v>
      </c>
      <c r="J145" t="s">
        <v>436</v>
      </c>
      <c r="K145" t="s">
        <v>437</v>
      </c>
      <c r="L145" t="s">
        <v>532</v>
      </c>
      <c r="M145" t="s">
        <v>533</v>
      </c>
      <c r="N145" t="s">
        <v>534</v>
      </c>
    </row>
    <row r="146" spans="1:16" x14ac:dyDescent="0.45">
      <c r="B146" t="s">
        <v>443</v>
      </c>
      <c r="C146" t="s">
        <v>444</v>
      </c>
      <c r="D146" t="s">
        <v>445</v>
      </c>
      <c r="E146" t="s">
        <v>446</v>
      </c>
      <c r="F146" t="s">
        <v>447</v>
      </c>
    </row>
    <row r="147" spans="1:16" x14ac:dyDescent="0.45">
      <c r="A147">
        <v>-18.888210000000001</v>
      </c>
      <c r="B147">
        <v>-1.9116899999999999</v>
      </c>
      <c r="C147">
        <v>0.27078999999999998</v>
      </c>
      <c r="D147">
        <v>2.9196800000000001</v>
      </c>
      <c r="E147">
        <v>15.329890000000001</v>
      </c>
      <c r="J147" t="s">
        <v>441</v>
      </c>
      <c r="K147" t="s">
        <v>442</v>
      </c>
      <c r="P147" t="s">
        <v>445</v>
      </c>
    </row>
    <row r="148" spans="1:16" x14ac:dyDescent="0.45">
      <c r="K148" t="s">
        <v>443</v>
      </c>
      <c r="L148" t="s">
        <v>444</v>
      </c>
      <c r="M148" t="s">
        <v>445</v>
      </c>
      <c r="N148" t="s">
        <v>446</v>
      </c>
      <c r="O148" t="s">
        <v>447</v>
      </c>
    </row>
    <row r="149" spans="1:16" x14ac:dyDescent="0.45">
      <c r="A149" t="s">
        <v>525</v>
      </c>
      <c r="B149" t="s">
        <v>442</v>
      </c>
      <c r="J149">
        <v>-49.344140000000003</v>
      </c>
      <c r="K149">
        <v>-8.2898399999999999</v>
      </c>
      <c r="L149">
        <v>-0.57735999999999998</v>
      </c>
      <c r="M149">
        <v>7.6758499999999996</v>
      </c>
      <c r="N149">
        <v>39.818399999999997</v>
      </c>
    </row>
    <row r="150" spans="1:16" x14ac:dyDescent="0.45">
      <c r="B150" t="s">
        <v>370</v>
      </c>
      <c r="C150" t="s">
        <v>371</v>
      </c>
      <c r="D150" t="s">
        <v>372</v>
      </c>
      <c r="E150" t="s">
        <v>373</v>
      </c>
      <c r="F150" t="s">
        <v>374</v>
      </c>
    </row>
    <row r="151" spans="1:16" x14ac:dyDescent="0.45">
      <c r="A151" t="s">
        <v>181</v>
      </c>
      <c r="B151">
        <v>-15.320639699999999</v>
      </c>
      <c r="C151">
        <v>5.2783021000000003</v>
      </c>
      <c r="D151">
        <v>-2.9026000000000001</v>
      </c>
      <c r="E151">
        <v>5.8171999999999998E-3</v>
      </c>
      <c r="F151" t="s">
        <v>487</v>
      </c>
      <c r="J151" t="s">
        <v>525</v>
      </c>
      <c r="K151" t="s">
        <v>442</v>
      </c>
      <c r="P151" t="s">
        <v>452</v>
      </c>
    </row>
    <row r="152" spans="1:16" x14ac:dyDescent="0.45">
      <c r="B152">
        <v>5.8171999999999998E-3</v>
      </c>
      <c r="K152" t="s">
        <v>370</v>
      </c>
      <c r="L152" t="s">
        <v>371</v>
      </c>
      <c r="M152" t="s">
        <v>372</v>
      </c>
      <c r="N152" t="s">
        <v>373</v>
      </c>
      <c r="O152" t="s">
        <v>374</v>
      </c>
    </row>
    <row r="153" spans="1:16" x14ac:dyDescent="0.45">
      <c r="A153" t="s">
        <v>182</v>
      </c>
      <c r="B153">
        <v>1.0284000000000001E-3</v>
      </c>
      <c r="C153">
        <v>0.36615950000000003</v>
      </c>
      <c r="D153">
        <v>2.8E-3</v>
      </c>
      <c r="E153">
        <v>0.99777210000000005</v>
      </c>
      <c r="J153" t="s">
        <v>181</v>
      </c>
      <c r="K153">
        <v>-4.9078530000000002</v>
      </c>
      <c r="L153">
        <v>3.7964280000000001</v>
      </c>
      <c r="M153">
        <v>-1.2927999999999999</v>
      </c>
      <c r="N153">
        <v>0.197017</v>
      </c>
    </row>
    <row r="154" spans="1:16" x14ac:dyDescent="0.45">
      <c r="B154">
        <v>0.99777210000000005</v>
      </c>
      <c r="J154" t="s">
        <v>182</v>
      </c>
      <c r="K154">
        <v>-0.215</v>
      </c>
      <c r="L154">
        <v>0.18257799999999999</v>
      </c>
      <c r="M154">
        <v>-1.1776</v>
      </c>
      <c r="N154">
        <v>0.23983099999999999</v>
      </c>
    </row>
    <row r="155" spans="1:16" x14ac:dyDescent="0.45">
      <c r="A155" t="s">
        <v>183</v>
      </c>
      <c r="B155">
        <v>3.3919904999999999</v>
      </c>
      <c r="C155">
        <v>1.6616911000000001</v>
      </c>
      <c r="D155">
        <v>2.0413000000000001</v>
      </c>
      <c r="E155">
        <v>4.7389300000000002E-2</v>
      </c>
      <c r="F155" t="s">
        <v>376</v>
      </c>
      <c r="J155" t="s">
        <v>183</v>
      </c>
      <c r="K155">
        <v>0.61822200000000005</v>
      </c>
      <c r="L155">
        <v>1.392506</v>
      </c>
      <c r="M155">
        <v>0.44400000000000001</v>
      </c>
      <c r="N155">
        <v>0.65736499999999998</v>
      </c>
    </row>
    <row r="156" spans="1:16" x14ac:dyDescent="0.45">
      <c r="B156">
        <v>4.7389300000000002E-2</v>
      </c>
      <c r="J156" t="s">
        <v>377</v>
      </c>
      <c r="K156">
        <v>0.94402200000000003</v>
      </c>
      <c r="L156">
        <v>0.45792699999999997</v>
      </c>
      <c r="M156">
        <v>2.0615000000000001</v>
      </c>
      <c r="N156">
        <v>4.0051999999999997E-2</v>
      </c>
      <c r="O156" t="s">
        <v>376</v>
      </c>
    </row>
    <row r="157" spans="1:16" x14ac:dyDescent="0.45">
      <c r="A157" t="s">
        <v>377</v>
      </c>
      <c r="B157">
        <v>-4.9684699999999998E-2</v>
      </c>
      <c r="C157">
        <v>0.9366778</v>
      </c>
      <c r="D157">
        <v>-5.2999999999999999E-2</v>
      </c>
      <c r="E157">
        <v>0.95794290000000004</v>
      </c>
      <c r="J157" t="s">
        <v>194</v>
      </c>
      <c r="K157">
        <v>-22.545549000000001</v>
      </c>
      <c r="L157">
        <v>3.1814480000000001</v>
      </c>
      <c r="M157">
        <v>-7.0865999999999998</v>
      </c>
      <c r="N157" s="1">
        <v>8.6310000000000007E-12</v>
      </c>
      <c r="O157" t="s">
        <v>375</v>
      </c>
    </row>
    <row r="158" spans="1:16" x14ac:dyDescent="0.45">
      <c r="B158">
        <v>0.95794290000000004</v>
      </c>
      <c r="J158" t="s">
        <v>378</v>
      </c>
      <c r="K158">
        <v>-9.9644449999999996</v>
      </c>
      <c r="L158">
        <v>5.4888750000000002</v>
      </c>
      <c r="M158">
        <v>-1.8153999999999999</v>
      </c>
      <c r="N158">
        <v>7.0388000000000006E-2</v>
      </c>
      <c r="O158" t="s">
        <v>481</v>
      </c>
    </row>
    <row r="159" spans="1:16" x14ac:dyDescent="0.45">
      <c r="A159" t="s">
        <v>194</v>
      </c>
      <c r="B159">
        <v>-3.0505005000000001</v>
      </c>
      <c r="C159">
        <v>1.6927334999999999</v>
      </c>
      <c r="D159">
        <v>-1.8021</v>
      </c>
      <c r="E159">
        <v>7.8540200000000004E-2</v>
      </c>
      <c r="F159" t="s">
        <v>481</v>
      </c>
      <c r="J159" t="s">
        <v>379</v>
      </c>
      <c r="K159">
        <v>2.1315119999999999</v>
      </c>
      <c r="L159">
        <v>0.76419999999999999</v>
      </c>
      <c r="M159">
        <v>2.7892000000000001</v>
      </c>
      <c r="N159">
        <v>5.5960000000000003E-3</v>
      </c>
      <c r="O159" t="s">
        <v>487</v>
      </c>
    </row>
    <row r="160" spans="1:16" x14ac:dyDescent="0.45">
      <c r="B160">
        <v>7.8540200000000004E-2</v>
      </c>
      <c r="J160" t="s">
        <v>380</v>
      </c>
      <c r="K160">
        <v>-8.9052000000000006E-2</v>
      </c>
      <c r="L160">
        <v>5.6084000000000002E-2</v>
      </c>
      <c r="M160">
        <v>-1.5878000000000001</v>
      </c>
      <c r="N160">
        <v>0.1133</v>
      </c>
    </row>
    <row r="161" spans="1:16" x14ac:dyDescent="0.45">
      <c r="A161" t="s">
        <v>378</v>
      </c>
      <c r="B161">
        <v>-23.8588703</v>
      </c>
      <c r="C161">
        <v>6.2883779000000004</v>
      </c>
      <c r="D161">
        <v>-3.7940999999999998</v>
      </c>
      <c r="E161">
        <v>4.5859999999999998E-4</v>
      </c>
      <c r="F161" t="s">
        <v>375</v>
      </c>
      <c r="J161" t="s">
        <v>381</v>
      </c>
      <c r="K161">
        <v>-0.360788</v>
      </c>
      <c r="L161">
        <v>0.27862799999999999</v>
      </c>
      <c r="M161">
        <v>-1.2948999999999999</v>
      </c>
      <c r="N161">
        <v>0.19628499999999999</v>
      </c>
    </row>
    <row r="162" spans="1:16" x14ac:dyDescent="0.45">
      <c r="B162">
        <v>4.5859999999999998E-4</v>
      </c>
      <c r="J162" t="s">
        <v>382</v>
      </c>
      <c r="K162">
        <v>-1.074932</v>
      </c>
      <c r="L162">
        <v>0.33934799999999998</v>
      </c>
      <c r="M162">
        <v>-3.1676000000000002</v>
      </c>
      <c r="N162">
        <v>1.683E-3</v>
      </c>
      <c r="O162" t="s">
        <v>487</v>
      </c>
    </row>
    <row r="163" spans="1:16" x14ac:dyDescent="0.45">
      <c r="A163" t="s">
        <v>379</v>
      </c>
      <c r="B163">
        <v>3.9740386000000001</v>
      </c>
      <c r="C163">
        <v>2.1278516999999999</v>
      </c>
      <c r="D163">
        <v>1.8675999999999999</v>
      </c>
      <c r="E163">
        <v>6.8639099999999995E-2</v>
      </c>
      <c r="F163" t="s">
        <v>481</v>
      </c>
      <c r="J163" t="s">
        <v>383</v>
      </c>
      <c r="K163">
        <v>0.58495399999999997</v>
      </c>
      <c r="L163">
        <v>0.503888</v>
      </c>
      <c r="M163">
        <v>1.1609</v>
      </c>
      <c r="N163">
        <v>0.24654499999999999</v>
      </c>
    </row>
    <row r="164" spans="1:16" x14ac:dyDescent="0.45">
      <c r="B164">
        <v>6.8639099999999995E-2</v>
      </c>
      <c r="J164" t="s">
        <v>384</v>
      </c>
      <c r="K164">
        <v>28.649177000000002</v>
      </c>
      <c r="L164">
        <v>18.915194</v>
      </c>
      <c r="M164">
        <v>1.5145999999999999</v>
      </c>
      <c r="N164">
        <v>0.13084599999999999</v>
      </c>
    </row>
    <row r="165" spans="1:16" x14ac:dyDescent="0.45">
      <c r="A165" t="s">
        <v>380</v>
      </c>
      <c r="B165">
        <v>0.1318492</v>
      </c>
      <c r="C165">
        <v>0.16602149999999999</v>
      </c>
      <c r="D165">
        <v>0.79420000000000002</v>
      </c>
      <c r="E165">
        <v>0.43145800000000001</v>
      </c>
      <c r="J165" t="s">
        <v>526</v>
      </c>
      <c r="K165">
        <v>-7.4876209999999999</v>
      </c>
      <c r="L165">
        <v>1.5044010000000001</v>
      </c>
      <c r="M165">
        <v>-4.9771000000000001</v>
      </c>
      <c r="N165" s="1">
        <v>1.0499999999999999E-6</v>
      </c>
      <c r="O165" t="s">
        <v>375</v>
      </c>
    </row>
    <row r="166" spans="1:16" x14ac:dyDescent="0.45">
      <c r="B166">
        <v>0.43145800000000001</v>
      </c>
      <c r="J166" t="s">
        <v>453</v>
      </c>
      <c r="P166">
        <v>0.01</v>
      </c>
    </row>
    <row r="167" spans="1:16" x14ac:dyDescent="0.45">
      <c r="A167" t="s">
        <v>381</v>
      </c>
      <c r="B167">
        <v>-0.138321</v>
      </c>
      <c r="C167">
        <v>0.41015119999999999</v>
      </c>
      <c r="D167">
        <v>-0.3372</v>
      </c>
      <c r="E167">
        <v>0.73757360000000005</v>
      </c>
      <c r="J167" t="s">
        <v>454</v>
      </c>
      <c r="K167" t="s">
        <v>455</v>
      </c>
      <c r="L167">
        <v>0</v>
      </c>
      <c r="M167" t="s">
        <v>456</v>
      </c>
      <c r="N167">
        <v>1E-3</v>
      </c>
      <c r="O167" t="s">
        <v>457</v>
      </c>
    </row>
    <row r="168" spans="1:16" x14ac:dyDescent="0.45">
      <c r="B168">
        <v>0.73757360000000005</v>
      </c>
    </row>
    <row r="169" spans="1:16" x14ac:dyDescent="0.45">
      <c r="A169" t="s">
        <v>382</v>
      </c>
      <c r="B169">
        <v>-8.3578799999999995E-2</v>
      </c>
      <c r="C169">
        <v>0.47458739999999999</v>
      </c>
      <c r="D169">
        <v>-0.17610000000000001</v>
      </c>
      <c r="E169">
        <v>0.86103569999999996</v>
      </c>
      <c r="J169" t="s">
        <v>462</v>
      </c>
      <c r="K169" t="s">
        <v>463</v>
      </c>
      <c r="L169" t="s">
        <v>450</v>
      </c>
      <c r="M169" t="s">
        <v>464</v>
      </c>
      <c r="N169">
        <v>218560</v>
      </c>
    </row>
    <row r="170" spans="1:16" x14ac:dyDescent="0.45">
      <c r="B170">
        <v>0.86103569999999996</v>
      </c>
      <c r="J170" t="s">
        <v>465</v>
      </c>
      <c r="K170" t="s">
        <v>463</v>
      </c>
      <c r="L170" t="s">
        <v>450</v>
      </c>
      <c r="M170" t="s">
        <v>464</v>
      </c>
      <c r="N170">
        <v>58288</v>
      </c>
    </row>
    <row r="171" spans="1:16" x14ac:dyDescent="0.45">
      <c r="A171" t="s">
        <v>383</v>
      </c>
      <c r="B171">
        <v>2.18297E-2</v>
      </c>
      <c r="C171">
        <v>0.21448590000000001</v>
      </c>
      <c r="D171">
        <v>0.1018</v>
      </c>
      <c r="E171">
        <v>0.91940699999999997</v>
      </c>
      <c r="J171" t="s">
        <v>466</v>
      </c>
      <c r="K171">
        <v>0.73331000000000002</v>
      </c>
    </row>
    <row r="172" spans="1:16" x14ac:dyDescent="0.45">
      <c r="B172">
        <v>0.91940699999999997</v>
      </c>
      <c r="J172" t="s">
        <v>467</v>
      </c>
      <c r="K172" t="s">
        <v>466</v>
      </c>
      <c r="L172">
        <v>0.70779999999999998</v>
      </c>
      <c r="P172" t="s">
        <v>471</v>
      </c>
    </row>
    <row r="173" spans="1:16" x14ac:dyDescent="0.45">
      <c r="A173" t="s">
        <v>384</v>
      </c>
      <c r="B173">
        <v>22.812446000000001</v>
      </c>
      <c r="C173">
        <v>9.2449846000000004</v>
      </c>
      <c r="D173">
        <v>2.4674999999999998</v>
      </c>
      <c r="E173">
        <v>1.7661400000000001E-2</v>
      </c>
      <c r="F173" t="s">
        <v>376</v>
      </c>
      <c r="J173" t="s">
        <v>468</v>
      </c>
      <c r="K173">
        <v>68.530900000000003</v>
      </c>
      <c r="L173" t="s">
        <v>469</v>
      </c>
      <c r="M173">
        <v>13</v>
      </c>
      <c r="N173" t="s">
        <v>470</v>
      </c>
      <c r="O173">
        <v>324</v>
      </c>
    </row>
    <row r="174" spans="1:16" x14ac:dyDescent="0.45">
      <c r="B174">
        <v>1.7661400000000001E-2</v>
      </c>
      <c r="J174" t="s">
        <v>535</v>
      </c>
    </row>
    <row r="175" spans="1:16" x14ac:dyDescent="0.45">
      <c r="A175" t="s">
        <v>526</v>
      </c>
      <c r="B175">
        <v>8.2162044999999999</v>
      </c>
      <c r="C175">
        <v>2.4531358999999999</v>
      </c>
      <c r="D175">
        <v>3.3492999999999999</v>
      </c>
      <c r="E175">
        <v>1.694E-3</v>
      </c>
      <c r="F175" t="s">
        <v>487</v>
      </c>
    </row>
    <row r="176" spans="1:16" x14ac:dyDescent="0.45">
      <c r="A176" t="s">
        <v>453</v>
      </c>
      <c r="B176">
        <v>1.694E-3</v>
      </c>
      <c r="J176" t="s">
        <v>413</v>
      </c>
      <c r="K176" t="s">
        <v>536</v>
      </c>
    </row>
    <row r="177" spans="1:16" x14ac:dyDescent="0.45">
      <c r="A177" t="s">
        <v>454</v>
      </c>
      <c r="B177" t="s">
        <v>455</v>
      </c>
      <c r="C177">
        <v>0</v>
      </c>
      <c r="D177" t="s">
        <v>456</v>
      </c>
      <c r="E177">
        <v>1E-3</v>
      </c>
      <c r="F177" t="s">
        <v>457</v>
      </c>
      <c r="J177" t="s">
        <v>535</v>
      </c>
    </row>
    <row r="179" spans="1:16" x14ac:dyDescent="0.45">
      <c r="A179" t="s">
        <v>462</v>
      </c>
      <c r="B179" t="s">
        <v>463</v>
      </c>
      <c r="C179" t="s">
        <v>450</v>
      </c>
      <c r="D179" t="s">
        <v>464</v>
      </c>
      <c r="E179">
        <v>3879.8</v>
      </c>
      <c r="J179" t="s">
        <v>416</v>
      </c>
      <c r="K179" t="s">
        <v>417</v>
      </c>
      <c r="L179" t="s">
        <v>418</v>
      </c>
      <c r="M179" t="s">
        <v>419</v>
      </c>
      <c r="N179" t="s">
        <v>420</v>
      </c>
    </row>
    <row r="180" spans="1:16" x14ac:dyDescent="0.45">
      <c r="A180" t="s">
        <v>465</v>
      </c>
      <c r="B180" t="s">
        <v>463</v>
      </c>
      <c r="C180" t="s">
        <v>450</v>
      </c>
      <c r="D180" t="s">
        <v>464</v>
      </c>
      <c r="E180">
        <v>1758.2</v>
      </c>
    </row>
    <row r="181" spans="1:16" x14ac:dyDescent="0.45">
      <c r="A181" t="s">
        <v>466</v>
      </c>
      <c r="B181">
        <v>0.54683999999999999</v>
      </c>
      <c r="J181" t="s">
        <v>421</v>
      </c>
      <c r="P181" t="s">
        <v>431</v>
      </c>
    </row>
    <row r="182" spans="1:16" x14ac:dyDescent="0.45">
      <c r="A182" t="s">
        <v>467</v>
      </c>
      <c r="B182" t="s">
        <v>466</v>
      </c>
      <c r="C182">
        <v>0.33606999999999998</v>
      </c>
      <c r="J182" t="s">
        <v>422</v>
      </c>
      <c r="K182" t="s">
        <v>423</v>
      </c>
      <c r="L182" t="s">
        <v>520</v>
      </c>
      <c r="M182" t="s">
        <v>425</v>
      </c>
      <c r="N182" t="s">
        <v>423</v>
      </c>
      <c r="O182" t="s">
        <v>521</v>
      </c>
    </row>
    <row r="183" spans="1:16" x14ac:dyDescent="0.45">
      <c r="A183" t="s">
        <v>468</v>
      </c>
      <c r="B183">
        <v>3.9915400000000001</v>
      </c>
      <c r="C183" t="s">
        <v>469</v>
      </c>
      <c r="D183">
        <v>13</v>
      </c>
      <c r="E183" t="s">
        <v>470</v>
      </c>
      <c r="F183">
        <v>43</v>
      </c>
    </row>
    <row r="184" spans="1:16" x14ac:dyDescent="0.45">
      <c r="A184" t="s">
        <v>545</v>
      </c>
      <c r="J184" t="s">
        <v>436</v>
      </c>
      <c r="K184" t="s">
        <v>437</v>
      </c>
      <c r="L184" t="s">
        <v>537</v>
      </c>
      <c r="M184" t="s">
        <v>538</v>
      </c>
      <c r="N184" t="s">
        <v>539</v>
      </c>
    </row>
    <row r="186" spans="1:16" x14ac:dyDescent="0.45">
      <c r="J186" t="s">
        <v>441</v>
      </c>
      <c r="K186" t="s">
        <v>442</v>
      </c>
      <c r="P186" t="s">
        <v>445</v>
      </c>
    </row>
    <row r="187" spans="1:16" x14ac:dyDescent="0.45">
      <c r="K187" t="s">
        <v>443</v>
      </c>
      <c r="L187" t="s">
        <v>444</v>
      </c>
      <c r="M187" t="s">
        <v>445</v>
      </c>
      <c r="N187" t="s">
        <v>446</v>
      </c>
      <c r="O187" t="s">
        <v>447</v>
      </c>
    </row>
    <row r="188" spans="1:16" x14ac:dyDescent="0.45">
      <c r="J188">
        <v>-21.707588999999999</v>
      </c>
      <c r="K188">
        <v>-6.2302379999999999</v>
      </c>
      <c r="L188">
        <v>-2.6145000000000002E-2</v>
      </c>
      <c r="M188">
        <v>6.3842040000000004</v>
      </c>
      <c r="N188">
        <v>24.431916999999999</v>
      </c>
    </row>
    <row r="190" spans="1:16" x14ac:dyDescent="0.45">
      <c r="J190" t="s">
        <v>525</v>
      </c>
      <c r="K190" t="s">
        <v>442</v>
      </c>
      <c r="P190" t="s">
        <v>452</v>
      </c>
    </row>
    <row r="191" spans="1:16" x14ac:dyDescent="0.45">
      <c r="K191" t="s">
        <v>370</v>
      </c>
      <c r="L191" t="s">
        <v>371</v>
      </c>
      <c r="M191" t="s">
        <v>372</v>
      </c>
      <c r="N191" t="s">
        <v>373</v>
      </c>
      <c r="O191" t="s">
        <v>374</v>
      </c>
    </row>
    <row r="192" spans="1:16" x14ac:dyDescent="0.45">
      <c r="J192" t="s">
        <v>181</v>
      </c>
      <c r="K192">
        <v>-5.0041640000000003</v>
      </c>
      <c r="L192">
        <v>3.0131450000000002</v>
      </c>
      <c r="M192">
        <v>-1.6608000000000001</v>
      </c>
      <c r="N192">
        <v>0.10216</v>
      </c>
    </row>
    <row r="193" spans="10:16" x14ac:dyDescent="0.45">
      <c r="J193" t="s">
        <v>182</v>
      </c>
      <c r="K193">
        <v>-0.22525500000000001</v>
      </c>
      <c r="L193">
        <v>8.6629999999999999E-2</v>
      </c>
      <c r="M193">
        <v>-2.6002000000000001</v>
      </c>
      <c r="N193">
        <v>1.18E-2</v>
      </c>
      <c r="O193" t="s">
        <v>376</v>
      </c>
    </row>
    <row r="194" spans="10:16" x14ac:dyDescent="0.45">
      <c r="J194" t="s">
        <v>183</v>
      </c>
      <c r="K194">
        <v>-3.233771</v>
      </c>
      <c r="L194">
        <v>2.8539430000000001</v>
      </c>
      <c r="M194">
        <v>-1.1331</v>
      </c>
      <c r="N194">
        <v>0.26184000000000002</v>
      </c>
    </row>
    <row r="195" spans="10:16" x14ac:dyDescent="0.45">
      <c r="J195" t="s">
        <v>377</v>
      </c>
      <c r="K195">
        <v>0.80928</v>
      </c>
      <c r="L195">
        <v>1.1565749999999999</v>
      </c>
      <c r="M195">
        <v>0.69969999999999999</v>
      </c>
      <c r="N195">
        <v>0.4869</v>
      </c>
    </row>
    <row r="196" spans="10:16" x14ac:dyDescent="0.45">
      <c r="J196" t="s">
        <v>194</v>
      </c>
      <c r="K196">
        <v>-17.416235</v>
      </c>
      <c r="L196">
        <v>9.8425340000000006</v>
      </c>
      <c r="M196">
        <v>-1.7695000000000001</v>
      </c>
      <c r="N196">
        <v>8.2070000000000004E-2</v>
      </c>
      <c r="O196" t="s">
        <v>481</v>
      </c>
    </row>
    <row r="197" spans="10:16" x14ac:dyDescent="0.45">
      <c r="J197" t="s">
        <v>378</v>
      </c>
      <c r="K197">
        <v>-3.5887709999999999</v>
      </c>
      <c r="L197">
        <v>4.8301970000000001</v>
      </c>
      <c r="M197">
        <v>-0.74299999999999999</v>
      </c>
      <c r="N197">
        <v>0.46049000000000001</v>
      </c>
    </row>
    <row r="198" spans="10:16" x14ac:dyDescent="0.45">
      <c r="J198" t="s">
        <v>379</v>
      </c>
      <c r="K198">
        <v>1.8862140000000001</v>
      </c>
      <c r="L198">
        <v>2.672971</v>
      </c>
      <c r="M198">
        <v>0.70569999999999999</v>
      </c>
      <c r="N198">
        <v>0.48321999999999998</v>
      </c>
    </row>
    <row r="199" spans="10:16" x14ac:dyDescent="0.45">
      <c r="J199" t="s">
        <v>380</v>
      </c>
      <c r="K199">
        <v>2.5382999999999999E-2</v>
      </c>
      <c r="L199">
        <v>8.5930000000000006E-2</v>
      </c>
      <c r="M199">
        <v>0.2954</v>
      </c>
      <c r="N199">
        <v>0.76875000000000004</v>
      </c>
    </row>
    <row r="200" spans="10:16" x14ac:dyDescent="0.45">
      <c r="J200" t="s">
        <v>381</v>
      </c>
      <c r="K200">
        <v>0.45478600000000002</v>
      </c>
      <c r="L200">
        <v>0.30162600000000001</v>
      </c>
      <c r="M200">
        <v>1.5078</v>
      </c>
      <c r="N200">
        <v>0.13704</v>
      </c>
    </row>
    <row r="201" spans="10:16" x14ac:dyDescent="0.45">
      <c r="J201" t="s">
        <v>382</v>
      </c>
      <c r="K201">
        <v>0.153285</v>
      </c>
      <c r="L201">
        <v>0.25368400000000002</v>
      </c>
      <c r="M201">
        <v>0.60419999999999996</v>
      </c>
      <c r="N201">
        <v>0.54803999999999997</v>
      </c>
    </row>
    <row r="202" spans="10:16" x14ac:dyDescent="0.45">
      <c r="J202" t="s">
        <v>383</v>
      </c>
      <c r="K202">
        <v>-0.84599899999999995</v>
      </c>
      <c r="L202">
        <v>0.102353</v>
      </c>
      <c r="M202">
        <v>-8.2654999999999994</v>
      </c>
      <c r="N202" s="1">
        <v>2.2019999999999999E-11</v>
      </c>
      <c r="O202" t="s">
        <v>375</v>
      </c>
    </row>
    <row r="203" spans="10:16" x14ac:dyDescent="0.45">
      <c r="J203" t="s">
        <v>384</v>
      </c>
      <c r="K203">
        <v>75.077026000000004</v>
      </c>
      <c r="L203">
        <v>15.706086000000001</v>
      </c>
      <c r="M203">
        <v>4.7801</v>
      </c>
      <c r="N203" s="1">
        <v>1.238E-5</v>
      </c>
      <c r="O203" t="s">
        <v>375</v>
      </c>
    </row>
    <row r="204" spans="10:16" x14ac:dyDescent="0.45">
      <c r="J204" t="s">
        <v>526</v>
      </c>
      <c r="K204">
        <v>-8.590401</v>
      </c>
      <c r="L204">
        <v>1.9275169999999999</v>
      </c>
      <c r="M204">
        <v>-4.4566999999999997</v>
      </c>
      <c r="N204" s="1">
        <v>3.862E-5</v>
      </c>
      <c r="O204" t="s">
        <v>375</v>
      </c>
    </row>
    <row r="205" spans="10:16" x14ac:dyDescent="0.45">
      <c r="J205" t="s">
        <v>453</v>
      </c>
      <c r="P205">
        <v>0.01</v>
      </c>
    </row>
    <row r="206" spans="10:16" x14ac:dyDescent="0.45">
      <c r="J206" t="s">
        <v>454</v>
      </c>
      <c r="K206" t="s">
        <v>455</v>
      </c>
      <c r="L206">
        <v>0</v>
      </c>
      <c r="M206" t="s">
        <v>456</v>
      </c>
      <c r="N206">
        <v>1E-3</v>
      </c>
      <c r="O206" t="s">
        <v>457</v>
      </c>
    </row>
    <row r="208" spans="10:16" x14ac:dyDescent="0.45">
      <c r="J208" t="s">
        <v>462</v>
      </c>
      <c r="K208" t="s">
        <v>463</v>
      </c>
      <c r="L208" t="s">
        <v>450</v>
      </c>
      <c r="M208" t="s">
        <v>464</v>
      </c>
      <c r="N208">
        <v>18696</v>
      </c>
    </row>
    <row r="209" spans="10:16" x14ac:dyDescent="0.45">
      <c r="J209" t="s">
        <v>465</v>
      </c>
      <c r="K209" t="s">
        <v>463</v>
      </c>
      <c r="L209" t="s">
        <v>450</v>
      </c>
      <c r="M209" t="s">
        <v>464</v>
      </c>
      <c r="N209">
        <v>6124.5</v>
      </c>
    </row>
    <row r="210" spans="10:16" x14ac:dyDescent="0.45">
      <c r="J210" t="s">
        <v>466</v>
      </c>
      <c r="K210">
        <v>0.67240999999999995</v>
      </c>
    </row>
    <row r="211" spans="10:16" x14ac:dyDescent="0.45">
      <c r="J211" t="s">
        <v>467</v>
      </c>
      <c r="K211" t="s">
        <v>466</v>
      </c>
      <c r="L211">
        <v>0.58204</v>
      </c>
      <c r="P211" t="s">
        <v>471</v>
      </c>
    </row>
    <row r="212" spans="10:16" x14ac:dyDescent="0.45">
      <c r="J212" t="s">
        <v>468</v>
      </c>
      <c r="K212">
        <v>9.1576699999999995</v>
      </c>
      <c r="L212" t="s">
        <v>469</v>
      </c>
      <c r="M212">
        <v>13</v>
      </c>
      <c r="N212" t="s">
        <v>470</v>
      </c>
      <c r="O212">
        <v>58</v>
      </c>
    </row>
    <row r="213" spans="10:16" x14ac:dyDescent="0.45">
      <c r="J213" t="s">
        <v>540</v>
      </c>
    </row>
    <row r="215" spans="10:16" x14ac:dyDescent="0.45">
      <c r="J215" t="s">
        <v>413</v>
      </c>
      <c r="K215" t="s">
        <v>541</v>
      </c>
    </row>
    <row r="216" spans="10:16" x14ac:dyDescent="0.45">
      <c r="J216" t="s">
        <v>540</v>
      </c>
    </row>
    <row r="218" spans="10:16" x14ac:dyDescent="0.45">
      <c r="J218" t="s">
        <v>416</v>
      </c>
      <c r="K218" t="s">
        <v>417</v>
      </c>
      <c r="L218" t="s">
        <v>418</v>
      </c>
      <c r="M218" t="s">
        <v>419</v>
      </c>
      <c r="N218" t="s">
        <v>420</v>
      </c>
    </row>
    <row r="220" spans="10:16" x14ac:dyDescent="0.45">
      <c r="J220" t="s">
        <v>421</v>
      </c>
      <c r="P220" t="s">
        <v>431</v>
      </c>
    </row>
    <row r="221" spans="10:16" x14ac:dyDescent="0.45">
      <c r="J221" t="s">
        <v>422</v>
      </c>
      <c r="K221" t="s">
        <v>423</v>
      </c>
      <c r="L221" t="s">
        <v>520</v>
      </c>
      <c r="M221" t="s">
        <v>425</v>
      </c>
      <c r="N221" t="s">
        <v>423</v>
      </c>
      <c r="O221" t="s">
        <v>521</v>
      </c>
    </row>
    <row r="223" spans="10:16" x14ac:dyDescent="0.45">
      <c r="J223" t="s">
        <v>436</v>
      </c>
      <c r="K223" t="s">
        <v>437</v>
      </c>
      <c r="L223" t="s">
        <v>542</v>
      </c>
      <c r="M223" t="s">
        <v>543</v>
      </c>
      <c r="N223" t="s">
        <v>544</v>
      </c>
    </row>
    <row r="225" spans="10:16" x14ac:dyDescent="0.45">
      <c r="J225" t="s">
        <v>441</v>
      </c>
      <c r="K225" t="s">
        <v>442</v>
      </c>
      <c r="P225" t="s">
        <v>445</v>
      </c>
    </row>
    <row r="226" spans="10:16" x14ac:dyDescent="0.45">
      <c r="K226" t="s">
        <v>443</v>
      </c>
      <c r="L226" t="s">
        <v>444</v>
      </c>
      <c r="M226" t="s">
        <v>445</v>
      </c>
      <c r="N226" t="s">
        <v>446</v>
      </c>
      <c r="O226" t="s">
        <v>447</v>
      </c>
    </row>
    <row r="227" spans="10:16" x14ac:dyDescent="0.45">
      <c r="J227">
        <v>-18.888210000000001</v>
      </c>
      <c r="K227">
        <v>-1.9116899999999999</v>
      </c>
      <c r="L227">
        <v>0.27078999999999998</v>
      </c>
      <c r="M227">
        <v>2.9196800000000001</v>
      </c>
      <c r="N227">
        <v>15.329890000000001</v>
      </c>
    </row>
    <row r="229" spans="10:16" x14ac:dyDescent="0.45">
      <c r="J229" t="s">
        <v>525</v>
      </c>
      <c r="K229" t="s">
        <v>442</v>
      </c>
      <c r="P229" t="s">
        <v>452</v>
      </c>
    </row>
    <row r="230" spans="10:16" x14ac:dyDescent="0.45">
      <c r="K230" t="s">
        <v>370</v>
      </c>
      <c r="L230" t="s">
        <v>371</v>
      </c>
      <c r="M230" t="s">
        <v>372</v>
      </c>
      <c r="N230" t="s">
        <v>373</v>
      </c>
      <c r="O230" t="s">
        <v>374</v>
      </c>
    </row>
    <row r="231" spans="10:16" x14ac:dyDescent="0.45">
      <c r="J231" t="s">
        <v>181</v>
      </c>
      <c r="K231">
        <v>-15.320639699999999</v>
      </c>
      <c r="L231">
        <v>5.2783021000000003</v>
      </c>
      <c r="M231">
        <v>-2.9026000000000001</v>
      </c>
      <c r="N231">
        <v>5.8171999999999998E-3</v>
      </c>
      <c r="O231" t="s">
        <v>487</v>
      </c>
    </row>
    <row r="232" spans="10:16" x14ac:dyDescent="0.45">
      <c r="J232" t="s">
        <v>182</v>
      </c>
      <c r="K232">
        <v>1.0284000000000001E-3</v>
      </c>
      <c r="L232">
        <v>0.36615950000000003</v>
      </c>
      <c r="M232">
        <v>2.8E-3</v>
      </c>
      <c r="N232">
        <v>0.99777210000000005</v>
      </c>
    </row>
    <row r="233" spans="10:16" x14ac:dyDescent="0.45">
      <c r="J233" t="s">
        <v>183</v>
      </c>
      <c r="K233">
        <v>3.3919904999999999</v>
      </c>
      <c r="L233">
        <v>1.6616911000000001</v>
      </c>
      <c r="M233">
        <v>2.0413000000000001</v>
      </c>
      <c r="N233">
        <v>4.7389300000000002E-2</v>
      </c>
      <c r="O233" t="s">
        <v>376</v>
      </c>
    </row>
    <row r="234" spans="10:16" x14ac:dyDescent="0.45">
      <c r="J234" t="s">
        <v>377</v>
      </c>
      <c r="K234">
        <v>-4.9684699999999998E-2</v>
      </c>
      <c r="L234">
        <v>0.9366778</v>
      </c>
      <c r="M234">
        <v>-5.2999999999999999E-2</v>
      </c>
      <c r="N234">
        <v>0.95794290000000004</v>
      </c>
    </row>
    <row r="235" spans="10:16" x14ac:dyDescent="0.45">
      <c r="J235" t="s">
        <v>194</v>
      </c>
      <c r="K235">
        <v>-3.0505005000000001</v>
      </c>
      <c r="L235">
        <v>1.6927334999999999</v>
      </c>
      <c r="M235">
        <v>-1.8021</v>
      </c>
      <c r="N235">
        <v>7.8540200000000004E-2</v>
      </c>
      <c r="O235" t="s">
        <v>481</v>
      </c>
    </row>
    <row r="236" spans="10:16" x14ac:dyDescent="0.45">
      <c r="J236" t="s">
        <v>378</v>
      </c>
      <c r="K236">
        <v>-23.8588703</v>
      </c>
      <c r="L236">
        <v>6.2883779000000004</v>
      </c>
      <c r="M236">
        <v>-3.7940999999999998</v>
      </c>
      <c r="N236">
        <v>4.5859999999999998E-4</v>
      </c>
      <c r="O236" t="s">
        <v>375</v>
      </c>
    </row>
    <row r="237" spans="10:16" x14ac:dyDescent="0.45">
      <c r="J237" t="s">
        <v>379</v>
      </c>
      <c r="K237">
        <v>3.9740386000000001</v>
      </c>
      <c r="L237">
        <v>2.1278516999999999</v>
      </c>
      <c r="M237">
        <v>1.8675999999999999</v>
      </c>
      <c r="N237">
        <v>6.8639099999999995E-2</v>
      </c>
      <c r="O237" t="s">
        <v>481</v>
      </c>
    </row>
    <row r="238" spans="10:16" x14ac:dyDescent="0.45">
      <c r="J238" t="s">
        <v>380</v>
      </c>
      <c r="K238">
        <v>0.1318492</v>
      </c>
      <c r="L238">
        <v>0.16602149999999999</v>
      </c>
      <c r="M238">
        <v>0.79420000000000002</v>
      </c>
      <c r="N238">
        <v>0.43145800000000001</v>
      </c>
    </row>
    <row r="239" spans="10:16" x14ac:dyDescent="0.45">
      <c r="J239" t="s">
        <v>381</v>
      </c>
      <c r="K239">
        <v>-0.138321</v>
      </c>
      <c r="L239">
        <v>0.41015119999999999</v>
      </c>
      <c r="M239">
        <v>-0.3372</v>
      </c>
      <c r="N239">
        <v>0.73757360000000005</v>
      </c>
    </row>
    <row r="240" spans="10:16" x14ac:dyDescent="0.45">
      <c r="J240" t="s">
        <v>382</v>
      </c>
      <c r="K240">
        <v>-8.3578799999999995E-2</v>
      </c>
      <c r="L240">
        <v>0.47458739999999999</v>
      </c>
      <c r="M240">
        <v>-0.17610000000000001</v>
      </c>
      <c r="N240">
        <v>0.86103569999999996</v>
      </c>
    </row>
    <row r="241" spans="10:16" x14ac:dyDescent="0.45">
      <c r="J241" t="s">
        <v>383</v>
      </c>
      <c r="K241">
        <v>2.18297E-2</v>
      </c>
      <c r="L241">
        <v>0.21448590000000001</v>
      </c>
      <c r="M241">
        <v>0.1018</v>
      </c>
      <c r="N241">
        <v>0.91940699999999997</v>
      </c>
    </row>
    <row r="242" spans="10:16" x14ac:dyDescent="0.45">
      <c r="J242" t="s">
        <v>384</v>
      </c>
      <c r="K242">
        <v>22.812446000000001</v>
      </c>
      <c r="L242">
        <v>9.2449846000000004</v>
      </c>
      <c r="M242">
        <v>2.4674999999999998</v>
      </c>
      <c r="N242">
        <v>1.7661400000000001E-2</v>
      </c>
      <c r="O242" t="s">
        <v>376</v>
      </c>
    </row>
    <row r="243" spans="10:16" x14ac:dyDescent="0.45">
      <c r="J243" t="s">
        <v>526</v>
      </c>
      <c r="K243">
        <v>8.2162044999999999</v>
      </c>
      <c r="L243">
        <v>2.4531358999999999</v>
      </c>
      <c r="M243">
        <v>3.3492999999999999</v>
      </c>
      <c r="N243">
        <v>1.694E-3</v>
      </c>
      <c r="O243" t="s">
        <v>487</v>
      </c>
    </row>
    <row r="244" spans="10:16" x14ac:dyDescent="0.45">
      <c r="J244" t="s">
        <v>453</v>
      </c>
      <c r="P244">
        <v>0.01</v>
      </c>
    </row>
    <row r="245" spans="10:16" x14ac:dyDescent="0.45">
      <c r="J245" t="s">
        <v>454</v>
      </c>
      <c r="K245" t="s">
        <v>455</v>
      </c>
      <c r="L245">
        <v>0</v>
      </c>
      <c r="M245" t="s">
        <v>456</v>
      </c>
      <c r="N245">
        <v>1E-3</v>
      </c>
      <c r="O245" t="s">
        <v>457</v>
      </c>
    </row>
    <row r="247" spans="10:16" x14ac:dyDescent="0.45">
      <c r="J247" t="s">
        <v>462</v>
      </c>
      <c r="K247" t="s">
        <v>463</v>
      </c>
      <c r="L247" t="s">
        <v>450</v>
      </c>
      <c r="M247" t="s">
        <v>464</v>
      </c>
      <c r="N247">
        <v>3879.8</v>
      </c>
    </row>
    <row r="248" spans="10:16" x14ac:dyDescent="0.45">
      <c r="J248" t="s">
        <v>465</v>
      </c>
      <c r="K248" t="s">
        <v>463</v>
      </c>
      <c r="L248" t="s">
        <v>450</v>
      </c>
      <c r="M248" t="s">
        <v>464</v>
      </c>
      <c r="N248">
        <v>1758.2</v>
      </c>
    </row>
    <row r="249" spans="10:16" x14ac:dyDescent="0.45">
      <c r="J249" t="s">
        <v>466</v>
      </c>
      <c r="K249">
        <v>0.54683999999999999</v>
      </c>
    </row>
    <row r="250" spans="10:16" x14ac:dyDescent="0.45">
      <c r="J250" t="s">
        <v>467</v>
      </c>
      <c r="K250" t="s">
        <v>466</v>
      </c>
      <c r="L250">
        <v>0.33606999999999998</v>
      </c>
      <c r="P250" t="s">
        <v>471</v>
      </c>
    </row>
    <row r="251" spans="10:16" x14ac:dyDescent="0.45">
      <c r="J251" t="s">
        <v>468</v>
      </c>
      <c r="K251">
        <v>3.9915400000000001</v>
      </c>
      <c r="L251" t="s">
        <v>469</v>
      </c>
      <c r="M251">
        <v>13</v>
      </c>
      <c r="N251" t="s">
        <v>470</v>
      </c>
      <c r="O251">
        <v>43</v>
      </c>
    </row>
    <row r="252" spans="10:16" x14ac:dyDescent="0.45">
      <c r="J252" t="s">
        <v>545</v>
      </c>
    </row>
    <row r="254" spans="10:16" x14ac:dyDescent="0.45">
      <c r="J254" t="s">
        <v>546</v>
      </c>
    </row>
    <row r="255" spans="10:16" x14ac:dyDescent="0.45">
      <c r="J255" t="s">
        <v>545</v>
      </c>
    </row>
    <row r="257" spans="10:16" x14ac:dyDescent="0.45">
      <c r="J257" t="s">
        <v>474</v>
      </c>
      <c r="K257" t="s">
        <v>414</v>
      </c>
    </row>
    <row r="258" spans="10:16" x14ac:dyDescent="0.45">
      <c r="J258" t="s">
        <v>545</v>
      </c>
    </row>
    <row r="260" spans="10:16" x14ac:dyDescent="0.45">
      <c r="J260" t="s">
        <v>416</v>
      </c>
      <c r="K260" t="s">
        <v>417</v>
      </c>
      <c r="L260" t="s">
        <v>418</v>
      </c>
      <c r="M260" t="s">
        <v>419</v>
      </c>
      <c r="N260" t="s">
        <v>420</v>
      </c>
    </row>
    <row r="262" spans="10:16" x14ac:dyDescent="0.45">
      <c r="J262" t="s">
        <v>421</v>
      </c>
      <c r="P262" t="s">
        <v>431</v>
      </c>
    </row>
    <row r="263" spans="10:16" x14ac:dyDescent="0.45">
      <c r="J263" t="s">
        <v>422</v>
      </c>
      <c r="K263" t="s">
        <v>423</v>
      </c>
      <c r="L263" t="s">
        <v>520</v>
      </c>
      <c r="M263" t="s">
        <v>425</v>
      </c>
      <c r="N263" t="s">
        <v>423</v>
      </c>
      <c r="O263" t="s">
        <v>521</v>
      </c>
    </row>
    <row r="265" spans="10:16" x14ac:dyDescent="0.45">
      <c r="J265" t="s">
        <v>436</v>
      </c>
      <c r="K265" t="s">
        <v>437</v>
      </c>
      <c r="L265" t="s">
        <v>485</v>
      </c>
      <c r="M265" t="s">
        <v>547</v>
      </c>
      <c r="N265" t="s">
        <v>548</v>
      </c>
    </row>
    <row r="267" spans="10:16" x14ac:dyDescent="0.45">
      <c r="J267" t="s">
        <v>441</v>
      </c>
      <c r="K267" t="s">
        <v>442</v>
      </c>
      <c r="P267" t="s">
        <v>445</v>
      </c>
    </row>
    <row r="268" spans="10:16" x14ac:dyDescent="0.45">
      <c r="K268" t="s">
        <v>443</v>
      </c>
      <c r="L268" t="s">
        <v>444</v>
      </c>
      <c r="M268" t="s">
        <v>445</v>
      </c>
      <c r="N268" t="s">
        <v>446</v>
      </c>
      <c r="O268" t="s">
        <v>447</v>
      </c>
    </row>
    <row r="269" spans="10:16" x14ac:dyDescent="0.45">
      <c r="J269">
        <v>-29.52197</v>
      </c>
      <c r="K269">
        <v>-4.8224999999999998</v>
      </c>
      <c r="L269">
        <v>7.1569999999999995E-2</v>
      </c>
      <c r="M269">
        <v>5.4103599999999998</v>
      </c>
      <c r="N269">
        <v>25.795809999999999</v>
      </c>
    </row>
    <row r="271" spans="10:16" x14ac:dyDescent="0.45">
      <c r="J271" t="s">
        <v>525</v>
      </c>
      <c r="K271" t="s">
        <v>442</v>
      </c>
      <c r="P271" t="s">
        <v>452</v>
      </c>
    </row>
    <row r="272" spans="10:16" x14ac:dyDescent="0.45">
      <c r="K272" t="s">
        <v>370</v>
      </c>
      <c r="L272" t="s">
        <v>371</v>
      </c>
      <c r="M272" t="s">
        <v>372</v>
      </c>
      <c r="N272" t="s">
        <v>373</v>
      </c>
      <c r="O272" t="s">
        <v>374</v>
      </c>
    </row>
    <row r="273" spans="10:16" x14ac:dyDescent="0.45">
      <c r="J273" t="s">
        <v>181</v>
      </c>
      <c r="K273">
        <v>-21.106007000000002</v>
      </c>
      <c r="L273">
        <v>4.2601279999999999</v>
      </c>
      <c r="M273">
        <v>-4.9542999999999999</v>
      </c>
      <c r="N273" s="1">
        <v>1.263E-6</v>
      </c>
      <c r="O273" t="s">
        <v>375</v>
      </c>
    </row>
    <row r="274" spans="10:16" x14ac:dyDescent="0.45">
      <c r="J274" t="s">
        <v>182</v>
      </c>
      <c r="K274">
        <v>1.3455330000000001</v>
      </c>
      <c r="L274">
        <v>0.161249</v>
      </c>
      <c r="M274">
        <v>8.3445</v>
      </c>
      <c r="N274" s="1">
        <v>3.3860000000000002E-15</v>
      </c>
      <c r="O274" t="s">
        <v>375</v>
      </c>
    </row>
    <row r="275" spans="10:16" x14ac:dyDescent="0.45">
      <c r="J275" t="s">
        <v>183</v>
      </c>
      <c r="K275">
        <v>0.97072199999999997</v>
      </c>
      <c r="L275">
        <v>0.92256199999999999</v>
      </c>
      <c r="M275">
        <v>1.0522</v>
      </c>
      <c r="N275">
        <v>0.29361999999999999</v>
      </c>
    </row>
    <row r="276" spans="10:16" x14ac:dyDescent="0.45">
      <c r="J276" t="s">
        <v>377</v>
      </c>
      <c r="K276">
        <v>2.2492930000000002</v>
      </c>
      <c r="L276">
        <v>0.43771500000000002</v>
      </c>
      <c r="M276">
        <v>5.1387</v>
      </c>
      <c r="N276" s="1">
        <v>5.2180000000000003E-7</v>
      </c>
      <c r="O276" t="s">
        <v>375</v>
      </c>
      <c r="P276" t="s">
        <v>375</v>
      </c>
    </row>
    <row r="277" spans="10:16" x14ac:dyDescent="0.45">
      <c r="J277" t="s">
        <v>194</v>
      </c>
      <c r="K277">
        <v>-22.990414999999999</v>
      </c>
      <c r="L277">
        <v>2.5184850000000001</v>
      </c>
      <c r="M277">
        <v>-9.1287000000000003</v>
      </c>
      <c r="N277" t="s">
        <v>473</v>
      </c>
      <c r="O277" s="1">
        <v>2.2E-16</v>
      </c>
    </row>
    <row r="278" spans="10:16" x14ac:dyDescent="0.45">
      <c r="J278" t="s">
        <v>378</v>
      </c>
      <c r="K278">
        <v>-28.545421999999999</v>
      </c>
      <c r="L278">
        <v>4.805218</v>
      </c>
      <c r="M278">
        <v>-5.9405000000000001</v>
      </c>
      <c r="N278" s="1">
        <v>8.4710000000000002E-9</v>
      </c>
      <c r="O278" t="s">
        <v>375</v>
      </c>
    </row>
    <row r="279" spans="10:16" x14ac:dyDescent="0.45">
      <c r="J279" t="s">
        <v>379</v>
      </c>
      <c r="K279">
        <v>0.14167199999999999</v>
      </c>
      <c r="L279">
        <v>0.54321399999999997</v>
      </c>
      <c r="M279">
        <v>0.26079999999999998</v>
      </c>
      <c r="N279">
        <v>0.79444000000000004</v>
      </c>
    </row>
    <row r="280" spans="10:16" x14ac:dyDescent="0.45">
      <c r="J280" t="s">
        <v>380</v>
      </c>
      <c r="K280">
        <v>-6.5988000000000005E-2</v>
      </c>
      <c r="L280">
        <v>2.8830999999999999E-2</v>
      </c>
      <c r="M280">
        <v>-2.2888000000000002</v>
      </c>
      <c r="N280">
        <v>2.2839999999999999E-2</v>
      </c>
      <c r="O280" t="s">
        <v>376</v>
      </c>
    </row>
    <row r="281" spans="10:16" x14ac:dyDescent="0.45">
      <c r="J281" t="s">
        <v>381</v>
      </c>
      <c r="K281">
        <v>-8.5663000000000003E-2</v>
      </c>
      <c r="L281">
        <v>0.42709599999999998</v>
      </c>
      <c r="M281">
        <v>-0.2006</v>
      </c>
      <c r="N281">
        <v>0.84118000000000004</v>
      </c>
    </row>
    <row r="282" spans="10:16" x14ac:dyDescent="0.45">
      <c r="J282" t="s">
        <v>382</v>
      </c>
      <c r="K282">
        <v>-0.33314899999999997</v>
      </c>
      <c r="L282">
        <v>0.26132499999999997</v>
      </c>
      <c r="M282">
        <v>-1.2747999999999999</v>
      </c>
      <c r="N282">
        <v>0.20343</v>
      </c>
    </row>
    <row r="283" spans="10:16" x14ac:dyDescent="0.45">
      <c r="J283" t="s">
        <v>383</v>
      </c>
      <c r="K283">
        <v>-0.46355600000000002</v>
      </c>
      <c r="L283">
        <v>0.34788999999999998</v>
      </c>
      <c r="M283">
        <v>-1.3325</v>
      </c>
      <c r="N283">
        <v>0.18379000000000001</v>
      </c>
    </row>
    <row r="284" spans="10:16" x14ac:dyDescent="0.45">
      <c r="J284" t="s">
        <v>405</v>
      </c>
      <c r="K284">
        <v>4.2065169999999998</v>
      </c>
      <c r="L284">
        <v>4.876112</v>
      </c>
      <c r="M284">
        <v>0.86270000000000002</v>
      </c>
      <c r="N284">
        <v>0.38906000000000002</v>
      </c>
    </row>
    <row r="285" spans="10:16" x14ac:dyDescent="0.45">
      <c r="J285" t="s">
        <v>526</v>
      </c>
      <c r="K285">
        <v>-0.870672</v>
      </c>
      <c r="L285">
        <v>0.73199400000000003</v>
      </c>
      <c r="M285">
        <v>-1.1895</v>
      </c>
      <c r="N285">
        <v>0.23527999999999999</v>
      </c>
    </row>
    <row r="286" spans="10:16" x14ac:dyDescent="0.45">
      <c r="J286" t="s">
        <v>453</v>
      </c>
      <c r="P286">
        <v>0.01</v>
      </c>
    </row>
    <row r="287" spans="10:16" x14ac:dyDescent="0.45">
      <c r="J287" t="s">
        <v>454</v>
      </c>
      <c r="K287" t="s">
        <v>455</v>
      </c>
      <c r="L287">
        <v>0</v>
      </c>
      <c r="M287" t="s">
        <v>456</v>
      </c>
      <c r="N287">
        <v>1E-3</v>
      </c>
      <c r="O287" t="s">
        <v>457</v>
      </c>
    </row>
    <row r="289" spans="10:16" x14ac:dyDescent="0.45">
      <c r="J289" t="s">
        <v>462</v>
      </c>
      <c r="K289" t="s">
        <v>463</v>
      </c>
      <c r="L289" t="s">
        <v>450</v>
      </c>
      <c r="M289" t="s">
        <v>464</v>
      </c>
      <c r="N289">
        <v>73996</v>
      </c>
    </row>
    <row r="290" spans="10:16" x14ac:dyDescent="0.45">
      <c r="J290" t="s">
        <v>465</v>
      </c>
      <c r="K290" t="s">
        <v>463</v>
      </c>
      <c r="L290" t="s">
        <v>450</v>
      </c>
      <c r="M290" t="s">
        <v>464</v>
      </c>
      <c r="N290">
        <v>29638</v>
      </c>
    </row>
    <row r="291" spans="10:16" x14ac:dyDescent="0.45">
      <c r="J291" t="s">
        <v>466</v>
      </c>
      <c r="K291">
        <v>0.59945999999999999</v>
      </c>
    </row>
    <row r="292" spans="10:16" x14ac:dyDescent="0.45">
      <c r="J292" t="s">
        <v>467</v>
      </c>
      <c r="K292" t="s">
        <v>466</v>
      </c>
      <c r="L292">
        <v>0.55911999999999995</v>
      </c>
      <c r="P292" t="s">
        <v>471</v>
      </c>
    </row>
    <row r="293" spans="10:16" x14ac:dyDescent="0.45">
      <c r="J293" t="s">
        <v>468</v>
      </c>
      <c r="K293">
        <v>32.005099999999999</v>
      </c>
      <c r="L293" t="s">
        <v>469</v>
      </c>
      <c r="M293">
        <v>13</v>
      </c>
      <c r="N293" t="s">
        <v>470</v>
      </c>
      <c r="O293">
        <v>278</v>
      </c>
    </row>
    <row r="294" spans="10:16" x14ac:dyDescent="0.45">
      <c r="J294" t="s">
        <v>540</v>
      </c>
    </row>
    <row r="296" spans="10:16" x14ac:dyDescent="0.45">
      <c r="J296" t="s">
        <v>474</v>
      </c>
      <c r="K296" t="s">
        <v>488</v>
      </c>
      <c r="L296">
        <v>2000</v>
      </c>
    </row>
    <row r="297" spans="10:16" x14ac:dyDescent="0.45">
      <c r="J297" t="s">
        <v>540</v>
      </c>
    </row>
    <row r="299" spans="10:16" x14ac:dyDescent="0.45">
      <c r="J299" t="s">
        <v>416</v>
      </c>
      <c r="K299" t="s">
        <v>417</v>
      </c>
      <c r="L299" t="s">
        <v>418</v>
      </c>
      <c r="M299" t="s">
        <v>419</v>
      </c>
      <c r="N299" t="s">
        <v>420</v>
      </c>
    </row>
    <row r="301" spans="10:16" x14ac:dyDescent="0.45">
      <c r="J301" t="s">
        <v>421</v>
      </c>
      <c r="P301" t="s">
        <v>431</v>
      </c>
    </row>
    <row r="302" spans="10:16" x14ac:dyDescent="0.45">
      <c r="J302" t="s">
        <v>422</v>
      </c>
      <c r="K302" t="s">
        <v>423</v>
      </c>
      <c r="L302" t="s">
        <v>520</v>
      </c>
      <c r="M302" t="s">
        <v>425</v>
      </c>
      <c r="N302" t="s">
        <v>423</v>
      </c>
      <c r="O302" t="s">
        <v>521</v>
      </c>
    </row>
    <row r="304" spans="10:16" x14ac:dyDescent="0.45">
      <c r="J304" t="s">
        <v>436</v>
      </c>
      <c r="K304" t="s">
        <v>437</v>
      </c>
      <c r="L304" t="s">
        <v>485</v>
      </c>
      <c r="M304" t="s">
        <v>547</v>
      </c>
      <c r="N304" t="s">
        <v>548</v>
      </c>
    </row>
    <row r="306" spans="10:16" x14ac:dyDescent="0.45">
      <c r="J306" t="s">
        <v>441</v>
      </c>
      <c r="K306" t="s">
        <v>442</v>
      </c>
      <c r="P306" t="s">
        <v>445</v>
      </c>
    </row>
    <row r="307" spans="10:16" x14ac:dyDescent="0.45">
      <c r="K307" t="s">
        <v>443</v>
      </c>
      <c r="L307" t="s">
        <v>444</v>
      </c>
      <c r="M307" t="s">
        <v>445</v>
      </c>
      <c r="N307" t="s">
        <v>446</v>
      </c>
      <c r="O307" t="s">
        <v>447</v>
      </c>
    </row>
    <row r="308" spans="10:16" x14ac:dyDescent="0.45">
      <c r="J308">
        <v>-27.76154</v>
      </c>
      <c r="K308">
        <v>-5.6425400000000003</v>
      </c>
      <c r="L308">
        <v>0.87697999999999998</v>
      </c>
      <c r="M308">
        <v>6.3879000000000001</v>
      </c>
      <c r="N308">
        <v>25.9971</v>
      </c>
    </row>
    <row r="310" spans="10:16" x14ac:dyDescent="0.45">
      <c r="J310" t="s">
        <v>525</v>
      </c>
      <c r="K310" t="s">
        <v>442</v>
      </c>
      <c r="P310" t="s">
        <v>452</v>
      </c>
    </row>
    <row r="311" spans="10:16" x14ac:dyDescent="0.45">
      <c r="K311" t="s">
        <v>370</v>
      </c>
      <c r="L311" t="s">
        <v>371</v>
      </c>
      <c r="M311" t="s">
        <v>372</v>
      </c>
      <c r="N311" t="s">
        <v>373</v>
      </c>
      <c r="O311" t="s">
        <v>374</v>
      </c>
    </row>
    <row r="312" spans="10:16" x14ac:dyDescent="0.45">
      <c r="J312" t="s">
        <v>181</v>
      </c>
      <c r="K312">
        <v>-12.1783684</v>
      </c>
      <c r="L312">
        <v>4.1126223</v>
      </c>
      <c r="M312">
        <v>-2.9611999999999998</v>
      </c>
      <c r="N312">
        <v>3.3279999999999998E-3</v>
      </c>
      <c r="O312" t="s">
        <v>487</v>
      </c>
    </row>
    <row r="313" spans="10:16" x14ac:dyDescent="0.45">
      <c r="J313" t="s">
        <v>182</v>
      </c>
      <c r="K313">
        <v>0.85636679999999998</v>
      </c>
      <c r="L313">
        <v>0.11411499999999999</v>
      </c>
      <c r="M313">
        <v>7.5044000000000004</v>
      </c>
      <c r="N313" s="1">
        <v>8.3109999999999996E-13</v>
      </c>
      <c r="O313" t="s">
        <v>375</v>
      </c>
    </row>
    <row r="314" spans="10:16" x14ac:dyDescent="0.45">
      <c r="J314" t="s">
        <v>183</v>
      </c>
      <c r="K314">
        <v>-1.4729375</v>
      </c>
      <c r="L314">
        <v>0.87303200000000003</v>
      </c>
      <c r="M314">
        <v>-1.6872</v>
      </c>
      <c r="N314">
        <v>9.2691999999999997E-2</v>
      </c>
      <c r="O314" t="s">
        <v>481</v>
      </c>
    </row>
    <row r="315" spans="10:16" x14ac:dyDescent="0.45">
      <c r="J315" t="s">
        <v>377</v>
      </c>
      <c r="K315">
        <v>1.8468586</v>
      </c>
      <c r="L315">
        <v>0.4225179</v>
      </c>
      <c r="M315">
        <v>4.3711000000000002</v>
      </c>
      <c r="N315" s="1">
        <v>1.7459999999999999E-5</v>
      </c>
      <c r="O315" t="s">
        <v>375</v>
      </c>
    </row>
    <row r="316" spans="10:16" x14ac:dyDescent="0.45">
      <c r="J316" t="s">
        <v>194</v>
      </c>
      <c r="K316">
        <v>-22.117267900000002</v>
      </c>
      <c r="L316">
        <v>2.7545251999999998</v>
      </c>
      <c r="M316">
        <v>-8.0294000000000008</v>
      </c>
      <c r="N316" s="1">
        <v>2.7580000000000001E-14</v>
      </c>
      <c r="O316" t="s">
        <v>375</v>
      </c>
    </row>
    <row r="317" spans="10:16" x14ac:dyDescent="0.45">
      <c r="J317" t="s">
        <v>379</v>
      </c>
      <c r="K317">
        <v>-4.0787814999999998</v>
      </c>
      <c r="L317">
        <v>0.77690669999999995</v>
      </c>
      <c r="M317">
        <v>-5.25</v>
      </c>
      <c r="N317" s="1">
        <v>3.0180000000000002E-7</v>
      </c>
      <c r="O317" t="s">
        <v>375</v>
      </c>
    </row>
    <row r="318" spans="10:16" x14ac:dyDescent="0.45">
      <c r="J318" t="s">
        <v>380</v>
      </c>
      <c r="K318">
        <v>-8.1217300000000006E-2</v>
      </c>
      <c r="L318">
        <v>3.5461699999999999E-2</v>
      </c>
      <c r="M318">
        <v>-2.2902999999999998</v>
      </c>
      <c r="N318">
        <v>2.2751E-2</v>
      </c>
      <c r="O318" t="s">
        <v>376</v>
      </c>
    </row>
    <row r="319" spans="10:16" x14ac:dyDescent="0.45">
      <c r="J319" t="s">
        <v>381</v>
      </c>
      <c r="K319">
        <v>6.6445999999999996E-3</v>
      </c>
      <c r="L319">
        <v>0.54998210000000003</v>
      </c>
      <c r="M319">
        <v>1.21E-2</v>
      </c>
      <c r="N319">
        <v>0.99036900000000005</v>
      </c>
    </row>
    <row r="320" spans="10:16" x14ac:dyDescent="0.45">
      <c r="J320" t="s">
        <v>382</v>
      </c>
      <c r="K320">
        <v>0.55909399999999998</v>
      </c>
      <c r="L320">
        <v>0.2499652</v>
      </c>
      <c r="M320">
        <v>2.2366999999999999</v>
      </c>
      <c r="N320">
        <v>2.6096999999999999E-2</v>
      </c>
      <c r="O320" t="s">
        <v>376</v>
      </c>
    </row>
    <row r="321" spans="10:16" x14ac:dyDescent="0.45">
      <c r="J321" t="s">
        <v>383</v>
      </c>
      <c r="K321">
        <v>-0.4668042</v>
      </c>
      <c r="L321">
        <v>0.39969569999999999</v>
      </c>
      <c r="M321">
        <v>-1.1678999999999999</v>
      </c>
      <c r="N321">
        <v>0.24384500000000001</v>
      </c>
    </row>
    <row r="322" spans="10:16" x14ac:dyDescent="0.45">
      <c r="J322" t="s">
        <v>405</v>
      </c>
      <c r="K322">
        <v>-17.196709599999998</v>
      </c>
      <c r="L322">
        <v>5.6555673000000004</v>
      </c>
      <c r="M322">
        <v>-3.0407000000000002</v>
      </c>
      <c r="N322">
        <v>2.5850000000000001E-3</v>
      </c>
      <c r="O322" t="s">
        <v>487</v>
      </c>
    </row>
    <row r="323" spans="10:16" x14ac:dyDescent="0.45">
      <c r="J323" t="s">
        <v>526</v>
      </c>
      <c r="K323">
        <v>-4.1998534000000003</v>
      </c>
      <c r="L323">
        <v>0.68341399999999997</v>
      </c>
      <c r="M323">
        <v>-6.1454000000000004</v>
      </c>
      <c r="N323" s="1">
        <v>2.7449999999999999E-9</v>
      </c>
      <c r="O323" t="s">
        <v>375</v>
      </c>
    </row>
    <row r="324" spans="10:16" x14ac:dyDescent="0.45">
      <c r="J324" t="s">
        <v>453</v>
      </c>
      <c r="P324">
        <v>0.01</v>
      </c>
    </row>
    <row r="325" spans="10:16" x14ac:dyDescent="0.45">
      <c r="J325" t="s">
        <v>454</v>
      </c>
      <c r="K325" t="s">
        <v>455</v>
      </c>
      <c r="L325">
        <v>0</v>
      </c>
      <c r="M325" t="s">
        <v>456</v>
      </c>
      <c r="N325">
        <v>1E-3</v>
      </c>
      <c r="O325" t="s">
        <v>457</v>
      </c>
    </row>
    <row r="327" spans="10:16" x14ac:dyDescent="0.45">
      <c r="J327" t="s">
        <v>462</v>
      </c>
      <c r="K327" t="s">
        <v>463</v>
      </c>
      <c r="L327" t="s">
        <v>450</v>
      </c>
      <c r="M327" t="s">
        <v>464</v>
      </c>
      <c r="N327">
        <v>73996</v>
      </c>
    </row>
    <row r="328" spans="10:16" x14ac:dyDescent="0.45">
      <c r="J328" t="s">
        <v>465</v>
      </c>
      <c r="K328" t="s">
        <v>463</v>
      </c>
      <c r="L328" t="s">
        <v>450</v>
      </c>
      <c r="M328" t="s">
        <v>464</v>
      </c>
      <c r="N328">
        <v>36002</v>
      </c>
    </row>
    <row r="329" spans="10:16" x14ac:dyDescent="0.45">
      <c r="J329" t="s">
        <v>466</v>
      </c>
      <c r="K329">
        <v>0.51346000000000003</v>
      </c>
    </row>
    <row r="330" spans="10:16" x14ac:dyDescent="0.45">
      <c r="J330" t="s">
        <v>467</v>
      </c>
      <c r="K330" t="s">
        <v>466</v>
      </c>
      <c r="L330">
        <v>0.46638000000000002</v>
      </c>
      <c r="P330" t="s">
        <v>471</v>
      </c>
    </row>
    <row r="331" spans="10:16" x14ac:dyDescent="0.45">
      <c r="J331" t="s">
        <v>468</v>
      </c>
      <c r="K331">
        <v>24.5366</v>
      </c>
      <c r="L331" t="s">
        <v>469</v>
      </c>
      <c r="M331">
        <v>12</v>
      </c>
      <c r="N331" t="s">
        <v>470</v>
      </c>
      <c r="O331">
        <v>279</v>
      </c>
    </row>
    <row r="332" spans="10:16" x14ac:dyDescent="0.45">
      <c r="J332" t="s">
        <v>540</v>
      </c>
    </row>
    <row r="334" spans="10:16" x14ac:dyDescent="0.45">
      <c r="J334" t="s">
        <v>474</v>
      </c>
      <c r="K334" t="s">
        <v>501</v>
      </c>
      <c r="L334">
        <v>2000</v>
      </c>
    </row>
    <row r="335" spans="10:16" x14ac:dyDescent="0.45">
      <c r="J335" t="s">
        <v>540</v>
      </c>
    </row>
    <row r="337" spans="10:16" x14ac:dyDescent="0.45">
      <c r="J337" t="s">
        <v>416</v>
      </c>
      <c r="K337" t="s">
        <v>417</v>
      </c>
      <c r="L337" t="s">
        <v>418</v>
      </c>
      <c r="M337" t="s">
        <v>419</v>
      </c>
      <c r="N337" t="s">
        <v>420</v>
      </c>
    </row>
    <row r="339" spans="10:16" x14ac:dyDescent="0.45">
      <c r="J339" t="s">
        <v>421</v>
      </c>
      <c r="P339" t="s">
        <v>431</v>
      </c>
    </row>
    <row r="340" spans="10:16" x14ac:dyDescent="0.45">
      <c r="J340" t="s">
        <v>422</v>
      </c>
      <c r="K340" t="s">
        <v>423</v>
      </c>
      <c r="L340" t="s">
        <v>520</v>
      </c>
      <c r="M340" t="s">
        <v>425</v>
      </c>
      <c r="N340" t="s">
        <v>423</v>
      </c>
      <c r="O340" t="s">
        <v>521</v>
      </c>
    </row>
    <row r="342" spans="10:16" x14ac:dyDescent="0.45">
      <c r="J342" t="s">
        <v>436</v>
      </c>
      <c r="K342" t="s">
        <v>437</v>
      </c>
      <c r="L342" t="s">
        <v>485</v>
      </c>
      <c r="M342" t="s">
        <v>547</v>
      </c>
      <c r="N342" t="s">
        <v>548</v>
      </c>
    </row>
    <row r="344" spans="10:16" x14ac:dyDescent="0.45">
      <c r="J344" t="s">
        <v>441</v>
      </c>
      <c r="K344" t="s">
        <v>442</v>
      </c>
      <c r="P344" t="s">
        <v>445</v>
      </c>
    </row>
    <row r="345" spans="10:16" x14ac:dyDescent="0.45">
      <c r="K345" t="s">
        <v>443</v>
      </c>
      <c r="L345" t="s">
        <v>444</v>
      </c>
      <c r="M345" t="s">
        <v>445</v>
      </c>
      <c r="N345" t="s">
        <v>446</v>
      </c>
      <c r="O345" t="s">
        <v>447</v>
      </c>
    </row>
    <row r="346" spans="10:16" x14ac:dyDescent="0.45">
      <c r="J346">
        <v>-32.229599999999998</v>
      </c>
      <c r="K346">
        <v>-5.2102000000000004</v>
      </c>
      <c r="L346">
        <v>1.1393</v>
      </c>
      <c r="M346">
        <v>6.585</v>
      </c>
      <c r="N346">
        <v>25.788399999999999</v>
      </c>
    </row>
    <row r="348" spans="10:16" x14ac:dyDescent="0.45">
      <c r="J348" t="s">
        <v>525</v>
      </c>
      <c r="K348" t="s">
        <v>442</v>
      </c>
      <c r="P348" t="s">
        <v>452</v>
      </c>
    </row>
    <row r="349" spans="10:16" x14ac:dyDescent="0.45">
      <c r="K349" t="s">
        <v>370</v>
      </c>
      <c r="L349" t="s">
        <v>371</v>
      </c>
      <c r="M349" t="s">
        <v>372</v>
      </c>
      <c r="N349" t="s">
        <v>373</v>
      </c>
      <c r="O349" t="s">
        <v>374</v>
      </c>
    </row>
    <row r="350" spans="10:16" x14ac:dyDescent="0.45">
      <c r="J350" t="s">
        <v>181</v>
      </c>
      <c r="K350">
        <v>-23.132657999999999</v>
      </c>
      <c r="L350">
        <v>4.0028779999999999</v>
      </c>
      <c r="M350">
        <v>-5.7789999999999999</v>
      </c>
      <c r="N350" s="1">
        <v>2.0059999999999999E-8</v>
      </c>
      <c r="O350" t="s">
        <v>375</v>
      </c>
    </row>
    <row r="351" spans="10:16" x14ac:dyDescent="0.45">
      <c r="J351" t="s">
        <v>182</v>
      </c>
      <c r="K351">
        <v>1.5008710000000001</v>
      </c>
      <c r="L351">
        <v>0.17400199999999999</v>
      </c>
      <c r="M351">
        <v>8.6256000000000004</v>
      </c>
      <c r="N351" s="1">
        <v>4.8970000000000005E-16</v>
      </c>
      <c r="O351" t="s">
        <v>375</v>
      </c>
    </row>
    <row r="352" spans="10:16" x14ac:dyDescent="0.45">
      <c r="J352" t="s">
        <v>183</v>
      </c>
      <c r="K352">
        <v>-0.568438</v>
      </c>
      <c r="L352">
        <v>0.85498099999999999</v>
      </c>
      <c r="M352">
        <v>-0.66490000000000005</v>
      </c>
      <c r="N352">
        <v>0.50668999999999997</v>
      </c>
    </row>
    <row r="353" spans="10:16" x14ac:dyDescent="0.45">
      <c r="J353" t="s">
        <v>377</v>
      </c>
      <c r="K353">
        <v>3.349799</v>
      </c>
      <c r="L353">
        <v>0.48116799999999998</v>
      </c>
      <c r="M353">
        <v>6.9618000000000002</v>
      </c>
      <c r="N353" s="1">
        <v>2.405E-11</v>
      </c>
      <c r="O353" t="s">
        <v>375</v>
      </c>
    </row>
    <row r="354" spans="10:16" x14ac:dyDescent="0.45">
      <c r="J354" t="s">
        <v>378</v>
      </c>
      <c r="K354">
        <v>-27.50094</v>
      </c>
      <c r="L354">
        <v>4.6795249999999999</v>
      </c>
      <c r="M354">
        <v>-5.8769</v>
      </c>
      <c r="N354" s="1">
        <v>1.1900000000000001E-8</v>
      </c>
      <c r="O354" t="s">
        <v>375</v>
      </c>
    </row>
    <row r="355" spans="10:16" x14ac:dyDescent="0.45">
      <c r="J355" t="s">
        <v>379</v>
      </c>
      <c r="K355">
        <v>-0.66866899999999996</v>
      </c>
      <c r="L355">
        <v>0.51359200000000005</v>
      </c>
      <c r="M355">
        <v>-1.3019000000000001</v>
      </c>
      <c r="N355">
        <v>0.19400999999999999</v>
      </c>
    </row>
    <row r="356" spans="10:16" x14ac:dyDescent="0.45">
      <c r="J356" t="s">
        <v>380</v>
      </c>
      <c r="K356">
        <v>-6.1573999999999997E-2</v>
      </c>
      <c r="L356">
        <v>2.9038999999999999E-2</v>
      </c>
      <c r="M356">
        <v>-2.1204000000000001</v>
      </c>
      <c r="N356">
        <v>3.4849999999999999E-2</v>
      </c>
      <c r="O356" t="s">
        <v>376</v>
      </c>
    </row>
    <row r="357" spans="10:16" x14ac:dyDescent="0.45">
      <c r="J357" t="s">
        <v>381</v>
      </c>
      <c r="K357">
        <v>-0.167298</v>
      </c>
      <c r="L357">
        <v>0.41367399999999999</v>
      </c>
      <c r="M357">
        <v>-0.40439999999999998</v>
      </c>
      <c r="N357">
        <v>0.68620999999999999</v>
      </c>
    </row>
    <row r="358" spans="10:16" x14ac:dyDescent="0.45">
      <c r="J358" t="s">
        <v>382</v>
      </c>
      <c r="K358">
        <v>-0.30373299999999998</v>
      </c>
      <c r="L358">
        <v>0.26744200000000001</v>
      </c>
      <c r="M358">
        <v>-1.1356999999999999</v>
      </c>
      <c r="N358">
        <v>0.25706000000000001</v>
      </c>
    </row>
    <row r="359" spans="10:16" x14ac:dyDescent="0.45">
      <c r="J359" t="s">
        <v>383</v>
      </c>
      <c r="K359">
        <v>-0.36013099999999998</v>
      </c>
      <c r="L359">
        <v>0.36087900000000001</v>
      </c>
      <c r="M359">
        <v>-0.99790000000000001</v>
      </c>
      <c r="N359">
        <v>0.31918000000000002</v>
      </c>
    </row>
    <row r="360" spans="10:16" x14ac:dyDescent="0.45">
      <c r="J360" t="s">
        <v>405</v>
      </c>
      <c r="K360">
        <v>-4.2617770000000004</v>
      </c>
      <c r="L360">
        <v>4.786321</v>
      </c>
      <c r="M360">
        <v>-0.89039999999999997</v>
      </c>
      <c r="N360">
        <v>0.37401000000000001</v>
      </c>
    </row>
    <row r="361" spans="10:16" x14ac:dyDescent="0.45">
      <c r="J361" t="s">
        <v>526</v>
      </c>
      <c r="K361">
        <v>0.25134499999999999</v>
      </c>
      <c r="L361">
        <v>0.79220900000000005</v>
      </c>
      <c r="M361">
        <v>0.31730000000000003</v>
      </c>
      <c r="N361">
        <v>0.75127999999999995</v>
      </c>
    </row>
    <row r="362" spans="10:16" x14ac:dyDescent="0.45">
      <c r="J362" t="s">
        <v>453</v>
      </c>
      <c r="P362">
        <v>0.01</v>
      </c>
    </row>
    <row r="363" spans="10:16" x14ac:dyDescent="0.45">
      <c r="J363" t="s">
        <v>454</v>
      </c>
      <c r="K363" t="s">
        <v>455</v>
      </c>
      <c r="L363">
        <v>0</v>
      </c>
      <c r="M363" t="s">
        <v>456</v>
      </c>
      <c r="N363">
        <v>1E-3</v>
      </c>
      <c r="O363" t="s">
        <v>457</v>
      </c>
    </row>
    <row r="365" spans="10:16" x14ac:dyDescent="0.45">
      <c r="J365" t="s">
        <v>462</v>
      </c>
      <c r="K365" t="s">
        <v>463</v>
      </c>
      <c r="L365" t="s">
        <v>450</v>
      </c>
      <c r="M365" t="s">
        <v>464</v>
      </c>
      <c r="N365">
        <v>73996</v>
      </c>
    </row>
    <row r="366" spans="10:16" x14ac:dyDescent="0.45">
      <c r="J366" t="s">
        <v>465</v>
      </c>
      <c r="K366" t="s">
        <v>463</v>
      </c>
      <c r="L366" t="s">
        <v>450</v>
      </c>
      <c r="M366" t="s">
        <v>464</v>
      </c>
      <c r="N366">
        <v>35769</v>
      </c>
    </row>
    <row r="367" spans="10:16" x14ac:dyDescent="0.45">
      <c r="J367" t="s">
        <v>466</v>
      </c>
      <c r="K367">
        <v>0.51661000000000001</v>
      </c>
    </row>
    <row r="368" spans="10:16" x14ac:dyDescent="0.45">
      <c r="J368" t="s">
        <v>467</v>
      </c>
      <c r="K368" t="s">
        <v>466</v>
      </c>
      <c r="L368">
        <v>0.46983000000000003</v>
      </c>
      <c r="P368" t="s">
        <v>471</v>
      </c>
    </row>
    <row r="369" spans="10:16" x14ac:dyDescent="0.45">
      <c r="J369" t="s">
        <v>468</v>
      </c>
      <c r="K369">
        <v>24.8474</v>
      </c>
      <c r="L369" t="s">
        <v>469</v>
      </c>
      <c r="M369">
        <v>12</v>
      </c>
      <c r="N369" t="s">
        <v>470</v>
      </c>
      <c r="O369">
        <v>279</v>
      </c>
    </row>
    <row r="370" spans="10:16" x14ac:dyDescent="0.45">
      <c r="J370" t="s">
        <v>549</v>
      </c>
    </row>
    <row r="372" spans="10:16" x14ac:dyDescent="0.45">
      <c r="J372" t="s">
        <v>193</v>
      </c>
    </row>
    <row r="373" spans="10:16" x14ac:dyDescent="0.45">
      <c r="J373" t="s">
        <v>549</v>
      </c>
    </row>
    <row r="375" spans="10:16" x14ac:dyDescent="0.45">
      <c r="J375" t="s">
        <v>497</v>
      </c>
      <c r="K375" t="s">
        <v>414</v>
      </c>
    </row>
    <row r="376" spans="10:16" x14ac:dyDescent="0.45">
      <c r="J376" t="s">
        <v>549</v>
      </c>
    </row>
    <row r="378" spans="10:16" x14ac:dyDescent="0.45">
      <c r="J378" t="s">
        <v>416</v>
      </c>
      <c r="K378" t="s">
        <v>417</v>
      </c>
      <c r="L378" t="s">
        <v>418</v>
      </c>
      <c r="M378" t="s">
        <v>419</v>
      </c>
      <c r="N378" t="s">
        <v>420</v>
      </c>
    </row>
    <row r="380" spans="10:16" x14ac:dyDescent="0.45">
      <c r="J380" t="s">
        <v>421</v>
      </c>
      <c r="P380" t="s">
        <v>431</v>
      </c>
    </row>
    <row r="381" spans="10:16" x14ac:dyDescent="0.45">
      <c r="J381" t="s">
        <v>422</v>
      </c>
      <c r="K381" t="s">
        <v>423</v>
      </c>
      <c r="L381" t="s">
        <v>520</v>
      </c>
      <c r="M381" t="s">
        <v>425</v>
      </c>
      <c r="N381" t="s">
        <v>423</v>
      </c>
      <c r="O381" t="s">
        <v>521</v>
      </c>
    </row>
    <row r="383" spans="10:16" x14ac:dyDescent="0.45">
      <c r="J383" t="s">
        <v>436</v>
      </c>
      <c r="K383" t="s">
        <v>437</v>
      </c>
      <c r="L383" t="s">
        <v>550</v>
      </c>
      <c r="M383" t="s">
        <v>439</v>
      </c>
      <c r="N383" t="s">
        <v>551</v>
      </c>
    </row>
    <row r="385" spans="10:16" x14ac:dyDescent="0.45">
      <c r="J385" t="s">
        <v>441</v>
      </c>
      <c r="K385" t="s">
        <v>442</v>
      </c>
      <c r="P385" t="s">
        <v>445</v>
      </c>
    </row>
    <row r="386" spans="10:16" x14ac:dyDescent="0.45">
      <c r="K386" t="s">
        <v>443</v>
      </c>
      <c r="L386" t="s">
        <v>444</v>
      </c>
      <c r="M386" t="s">
        <v>445</v>
      </c>
      <c r="N386" t="s">
        <v>446</v>
      </c>
      <c r="O386" t="s">
        <v>447</v>
      </c>
    </row>
    <row r="387" spans="10:16" x14ac:dyDescent="0.45">
      <c r="J387">
        <v>-36.945500000000003</v>
      </c>
      <c r="K387">
        <v>-6.9160000000000004</v>
      </c>
      <c r="L387">
        <v>0</v>
      </c>
      <c r="M387">
        <v>7.4397000000000002</v>
      </c>
      <c r="N387">
        <v>27.793900000000001</v>
      </c>
    </row>
    <row r="389" spans="10:16" x14ac:dyDescent="0.45">
      <c r="J389" t="s">
        <v>525</v>
      </c>
      <c r="K389" t="s">
        <v>442</v>
      </c>
      <c r="P389" t="s">
        <v>452</v>
      </c>
    </row>
    <row r="390" spans="10:16" x14ac:dyDescent="0.45">
      <c r="K390" t="s">
        <v>370</v>
      </c>
      <c r="L390" t="s">
        <v>371</v>
      </c>
      <c r="M390" t="s">
        <v>372</v>
      </c>
      <c r="N390" t="s">
        <v>373</v>
      </c>
      <c r="O390" t="s">
        <v>374</v>
      </c>
    </row>
    <row r="391" spans="10:16" x14ac:dyDescent="0.45">
      <c r="J391" t="s">
        <v>181</v>
      </c>
      <c r="K391">
        <v>-22.746493000000001</v>
      </c>
      <c r="L391">
        <v>5.7541960000000003</v>
      </c>
      <c r="M391">
        <v>-3.9529999999999998</v>
      </c>
      <c r="N391">
        <v>1.2019999999999999E-4</v>
      </c>
      <c r="O391" t="s">
        <v>375</v>
      </c>
    </row>
    <row r="392" spans="10:16" x14ac:dyDescent="0.45">
      <c r="J392" t="s">
        <v>182</v>
      </c>
      <c r="K392">
        <v>0.297705</v>
      </c>
      <c r="L392">
        <v>0.17027100000000001</v>
      </c>
      <c r="M392">
        <v>1.7484</v>
      </c>
      <c r="N392">
        <v>8.2508700000000004E-2</v>
      </c>
      <c r="O392" t="s">
        <v>481</v>
      </c>
    </row>
    <row r="393" spans="10:16" x14ac:dyDescent="0.45">
      <c r="J393" t="s">
        <v>183</v>
      </c>
      <c r="K393">
        <v>1.237544</v>
      </c>
      <c r="L393">
        <v>0.80658300000000005</v>
      </c>
      <c r="M393">
        <v>1.5343</v>
      </c>
      <c r="N393">
        <v>0.12713360000000001</v>
      </c>
    </row>
    <row r="394" spans="10:16" x14ac:dyDescent="0.45">
      <c r="J394" t="s">
        <v>377</v>
      </c>
      <c r="K394">
        <v>0.92500199999999999</v>
      </c>
      <c r="L394">
        <v>0.627108</v>
      </c>
      <c r="M394">
        <v>1.4750000000000001</v>
      </c>
      <c r="N394">
        <v>0.14237269999999999</v>
      </c>
    </row>
    <row r="395" spans="10:16" x14ac:dyDescent="0.45">
      <c r="J395" t="s">
        <v>194</v>
      </c>
      <c r="K395">
        <v>-10.643482000000001</v>
      </c>
      <c r="L395">
        <v>3.9942139999999999</v>
      </c>
      <c r="M395">
        <v>-2.6646999999999998</v>
      </c>
      <c r="N395">
        <v>8.5781999999999994E-3</v>
      </c>
      <c r="O395" t="s">
        <v>487</v>
      </c>
    </row>
    <row r="396" spans="10:16" x14ac:dyDescent="0.45">
      <c r="J396" t="s">
        <v>378</v>
      </c>
      <c r="K396">
        <v>-22.624517999999998</v>
      </c>
      <c r="L396">
        <v>7.0767810000000004</v>
      </c>
      <c r="M396">
        <v>-3.1970000000000001</v>
      </c>
      <c r="N396">
        <v>1.7049000000000001E-3</v>
      </c>
      <c r="O396" t="s">
        <v>487</v>
      </c>
    </row>
    <row r="397" spans="10:16" x14ac:dyDescent="0.45">
      <c r="J397" t="s">
        <v>379</v>
      </c>
      <c r="K397">
        <v>3.032877</v>
      </c>
      <c r="L397">
        <v>1.078592</v>
      </c>
      <c r="M397">
        <v>2.8119000000000001</v>
      </c>
      <c r="N397">
        <v>5.6075999999999999E-3</v>
      </c>
      <c r="O397" t="s">
        <v>487</v>
      </c>
    </row>
    <row r="398" spans="10:16" x14ac:dyDescent="0.45">
      <c r="J398" t="s">
        <v>380</v>
      </c>
      <c r="K398">
        <v>-0.10133200000000001</v>
      </c>
      <c r="L398">
        <v>8.3061999999999997E-2</v>
      </c>
      <c r="M398">
        <v>-1.22</v>
      </c>
      <c r="N398">
        <v>0.2244611</v>
      </c>
    </row>
    <row r="399" spans="10:16" x14ac:dyDescent="0.45">
      <c r="J399" t="s">
        <v>381</v>
      </c>
      <c r="K399">
        <v>-1.9875879999999999</v>
      </c>
      <c r="L399">
        <v>0.59922799999999998</v>
      </c>
      <c r="M399">
        <v>-3.3169</v>
      </c>
      <c r="N399">
        <v>1.1505E-3</v>
      </c>
      <c r="O399" t="s">
        <v>487</v>
      </c>
    </row>
    <row r="400" spans="10:16" x14ac:dyDescent="0.45">
      <c r="J400" t="s">
        <v>382</v>
      </c>
      <c r="K400">
        <v>2.0419E-2</v>
      </c>
      <c r="L400">
        <v>0.53670799999999996</v>
      </c>
      <c r="M400">
        <v>3.7999999999999999E-2</v>
      </c>
      <c r="N400">
        <v>0.96970389999999995</v>
      </c>
    </row>
    <row r="401" spans="10:16" x14ac:dyDescent="0.45">
      <c r="J401" t="s">
        <v>383</v>
      </c>
      <c r="K401">
        <v>-9.0359999999999996E-2</v>
      </c>
      <c r="L401">
        <v>0.391816</v>
      </c>
      <c r="M401">
        <v>-0.2306</v>
      </c>
      <c r="N401">
        <v>0.81793709999999997</v>
      </c>
    </row>
    <row r="402" spans="10:16" x14ac:dyDescent="0.45">
      <c r="J402" t="s">
        <v>408</v>
      </c>
      <c r="K402">
        <v>10.851540999999999</v>
      </c>
      <c r="L402">
        <v>18.337451000000001</v>
      </c>
      <c r="M402">
        <v>0.59179999999999999</v>
      </c>
      <c r="N402">
        <v>0.55492660000000005</v>
      </c>
    </row>
    <row r="403" spans="10:16" x14ac:dyDescent="0.45">
      <c r="J403" t="s">
        <v>526</v>
      </c>
      <c r="K403">
        <v>-3.1595279999999999</v>
      </c>
      <c r="L403">
        <v>2.1060140000000001</v>
      </c>
      <c r="M403">
        <v>-1.5002</v>
      </c>
      <c r="N403">
        <v>0.1357264</v>
      </c>
    </row>
    <row r="404" spans="10:16" x14ac:dyDescent="0.45">
      <c r="J404" t="s">
        <v>453</v>
      </c>
      <c r="P404">
        <v>0.01</v>
      </c>
    </row>
    <row r="405" spans="10:16" x14ac:dyDescent="0.45">
      <c r="J405" t="s">
        <v>454</v>
      </c>
      <c r="K405" t="s">
        <v>455</v>
      </c>
      <c r="L405">
        <v>0</v>
      </c>
      <c r="M405" t="s">
        <v>456</v>
      </c>
      <c r="N405">
        <v>1E-3</v>
      </c>
      <c r="O405" t="s">
        <v>457</v>
      </c>
    </row>
    <row r="407" spans="10:16" x14ac:dyDescent="0.45">
      <c r="J407" t="s">
        <v>462</v>
      </c>
      <c r="K407" t="s">
        <v>463</v>
      </c>
      <c r="L407" t="s">
        <v>450</v>
      </c>
      <c r="M407" t="s">
        <v>464</v>
      </c>
      <c r="N407">
        <v>49222</v>
      </c>
    </row>
    <row r="408" spans="10:16" x14ac:dyDescent="0.45">
      <c r="J408" t="s">
        <v>465</v>
      </c>
      <c r="K408" t="s">
        <v>463</v>
      </c>
      <c r="L408" t="s">
        <v>450</v>
      </c>
      <c r="M408" t="s">
        <v>464</v>
      </c>
      <c r="N408">
        <v>18896</v>
      </c>
    </row>
    <row r="409" spans="10:16" x14ac:dyDescent="0.45">
      <c r="J409" t="s">
        <v>466</v>
      </c>
      <c r="K409">
        <v>0.61611000000000005</v>
      </c>
    </row>
    <row r="410" spans="10:16" x14ac:dyDescent="0.45">
      <c r="J410" t="s">
        <v>467</v>
      </c>
      <c r="K410" t="s">
        <v>466</v>
      </c>
      <c r="L410">
        <v>0.54991999999999996</v>
      </c>
      <c r="P410" t="s">
        <v>471</v>
      </c>
    </row>
    <row r="411" spans="10:16" x14ac:dyDescent="0.45">
      <c r="J411" t="s">
        <v>468</v>
      </c>
      <c r="K411">
        <v>17.900700000000001</v>
      </c>
      <c r="L411" t="s">
        <v>469</v>
      </c>
      <c r="M411">
        <v>13</v>
      </c>
      <c r="N411" t="s">
        <v>470</v>
      </c>
      <c r="O411">
        <v>145</v>
      </c>
    </row>
    <row r="412" spans="10:16" x14ac:dyDescent="0.45">
      <c r="J412" t="s">
        <v>549</v>
      </c>
    </row>
    <row r="414" spans="10:16" x14ac:dyDescent="0.45">
      <c r="J414" t="s">
        <v>497</v>
      </c>
      <c r="K414" t="s">
        <v>488</v>
      </c>
      <c r="L414">
        <v>2000</v>
      </c>
    </row>
    <row r="415" spans="10:16" x14ac:dyDescent="0.45">
      <c r="J415" t="s">
        <v>549</v>
      </c>
    </row>
    <row r="417" spans="10:16" x14ac:dyDescent="0.45">
      <c r="J417" t="s">
        <v>416</v>
      </c>
      <c r="K417" t="s">
        <v>417</v>
      </c>
      <c r="L417" t="s">
        <v>418</v>
      </c>
      <c r="M417" t="s">
        <v>419</v>
      </c>
      <c r="N417" t="s">
        <v>420</v>
      </c>
    </row>
    <row r="419" spans="10:16" x14ac:dyDescent="0.45">
      <c r="J419" t="s">
        <v>421</v>
      </c>
      <c r="P419" t="s">
        <v>431</v>
      </c>
    </row>
    <row r="420" spans="10:16" x14ac:dyDescent="0.45">
      <c r="J420" t="s">
        <v>422</v>
      </c>
      <c r="K420" t="s">
        <v>423</v>
      </c>
      <c r="L420" t="s">
        <v>520</v>
      </c>
      <c r="M420" t="s">
        <v>425</v>
      </c>
      <c r="N420" t="s">
        <v>423</v>
      </c>
      <c r="O420" t="s">
        <v>521</v>
      </c>
    </row>
    <row r="422" spans="10:16" x14ac:dyDescent="0.45">
      <c r="J422" t="s">
        <v>436</v>
      </c>
      <c r="K422" t="s">
        <v>437</v>
      </c>
      <c r="L422" t="s">
        <v>550</v>
      </c>
      <c r="M422" t="s">
        <v>439</v>
      </c>
      <c r="N422" t="s">
        <v>551</v>
      </c>
    </row>
    <row r="424" spans="10:16" x14ac:dyDescent="0.45">
      <c r="J424" t="s">
        <v>441</v>
      </c>
      <c r="K424" t="s">
        <v>442</v>
      </c>
      <c r="P424" t="s">
        <v>445</v>
      </c>
    </row>
    <row r="425" spans="10:16" x14ac:dyDescent="0.45">
      <c r="K425" t="s">
        <v>443</v>
      </c>
      <c r="L425" t="s">
        <v>444</v>
      </c>
      <c r="M425" t="s">
        <v>445</v>
      </c>
      <c r="N425" t="s">
        <v>446</v>
      </c>
      <c r="O425" t="s">
        <v>447</v>
      </c>
    </row>
    <row r="426" spans="10:16" x14ac:dyDescent="0.45">
      <c r="J426">
        <v>-40.921860000000002</v>
      </c>
      <c r="K426">
        <v>-6.3381999999999996</v>
      </c>
      <c r="L426">
        <v>0.50824999999999998</v>
      </c>
      <c r="M426">
        <v>7.2053200000000004</v>
      </c>
      <c r="N426">
        <v>32.022880000000001</v>
      </c>
    </row>
    <row r="428" spans="10:16" x14ac:dyDescent="0.45">
      <c r="J428" t="s">
        <v>525</v>
      </c>
      <c r="K428" t="s">
        <v>442</v>
      </c>
      <c r="P428" t="s">
        <v>452</v>
      </c>
    </row>
    <row r="429" spans="10:16" x14ac:dyDescent="0.45">
      <c r="K429" t="s">
        <v>370</v>
      </c>
      <c r="L429" t="s">
        <v>371</v>
      </c>
      <c r="M429" t="s">
        <v>372</v>
      </c>
      <c r="N429" t="s">
        <v>373</v>
      </c>
      <c r="O429" t="s">
        <v>374</v>
      </c>
    </row>
    <row r="430" spans="10:16" x14ac:dyDescent="0.45">
      <c r="J430" t="s">
        <v>181</v>
      </c>
      <c r="K430">
        <v>-13.370189</v>
      </c>
      <c r="L430">
        <v>4.1626450000000004</v>
      </c>
      <c r="M430">
        <v>-3.2119</v>
      </c>
      <c r="N430">
        <v>1.622E-3</v>
      </c>
      <c r="O430" t="s">
        <v>487</v>
      </c>
    </row>
    <row r="431" spans="10:16" x14ac:dyDescent="0.45">
      <c r="J431" t="s">
        <v>182</v>
      </c>
      <c r="K431">
        <v>-0.20739099999999999</v>
      </c>
      <c r="L431">
        <v>0.16434499999999999</v>
      </c>
      <c r="M431">
        <v>-1.2619</v>
      </c>
      <c r="N431">
        <v>0.20898700000000001</v>
      </c>
    </row>
    <row r="432" spans="10:16" x14ac:dyDescent="0.45">
      <c r="J432" t="s">
        <v>183</v>
      </c>
      <c r="K432">
        <v>-1.1920360000000001</v>
      </c>
      <c r="L432">
        <v>1.1199170000000001</v>
      </c>
      <c r="M432">
        <v>-1.0644</v>
      </c>
      <c r="N432">
        <v>0.288906</v>
      </c>
    </row>
    <row r="433" spans="10:16" x14ac:dyDescent="0.45">
      <c r="J433" t="s">
        <v>377</v>
      </c>
      <c r="K433">
        <v>0.41913400000000001</v>
      </c>
      <c r="L433">
        <v>0.732209</v>
      </c>
      <c r="M433">
        <v>0.57240000000000002</v>
      </c>
      <c r="N433">
        <v>0.56791499999999995</v>
      </c>
    </row>
    <row r="434" spans="10:16" x14ac:dyDescent="0.45">
      <c r="J434" t="s">
        <v>194</v>
      </c>
      <c r="K434">
        <v>-10.326931999999999</v>
      </c>
      <c r="L434">
        <v>5.1661219999999997</v>
      </c>
      <c r="M434">
        <v>-1.9990000000000001</v>
      </c>
      <c r="N434">
        <v>4.7468000000000003E-2</v>
      </c>
      <c r="O434" t="s">
        <v>376</v>
      </c>
    </row>
    <row r="435" spans="10:16" x14ac:dyDescent="0.45">
      <c r="J435" t="s">
        <v>379</v>
      </c>
      <c r="K435">
        <v>1.028888</v>
      </c>
      <c r="L435">
        <v>0.609375</v>
      </c>
      <c r="M435">
        <v>1.6883999999999999</v>
      </c>
      <c r="N435">
        <v>9.3463000000000004E-2</v>
      </c>
      <c r="O435" t="s">
        <v>481</v>
      </c>
    </row>
    <row r="436" spans="10:16" x14ac:dyDescent="0.45">
      <c r="J436" t="s">
        <v>380</v>
      </c>
      <c r="K436">
        <v>-0.11443</v>
      </c>
      <c r="L436">
        <v>8.1472000000000003E-2</v>
      </c>
      <c r="M436">
        <v>-1.4045000000000001</v>
      </c>
      <c r="N436">
        <v>0.16228500000000001</v>
      </c>
    </row>
    <row r="437" spans="10:16" x14ac:dyDescent="0.45">
      <c r="J437" t="s">
        <v>381</v>
      </c>
      <c r="K437">
        <v>-1.954752</v>
      </c>
      <c r="L437">
        <v>0.68760500000000002</v>
      </c>
      <c r="M437">
        <v>-2.8428</v>
      </c>
      <c r="N437">
        <v>5.1120000000000002E-3</v>
      </c>
      <c r="O437" t="s">
        <v>487</v>
      </c>
    </row>
    <row r="438" spans="10:16" x14ac:dyDescent="0.45">
      <c r="J438" t="s">
        <v>382</v>
      </c>
      <c r="K438">
        <v>0.99232699999999996</v>
      </c>
      <c r="L438">
        <v>0.52891999999999995</v>
      </c>
      <c r="M438">
        <v>1.8761000000000001</v>
      </c>
      <c r="N438">
        <v>6.2632999999999994E-2</v>
      </c>
      <c r="O438" t="s">
        <v>481</v>
      </c>
    </row>
    <row r="439" spans="10:16" x14ac:dyDescent="0.45">
      <c r="J439" t="s">
        <v>383</v>
      </c>
      <c r="K439">
        <v>-0.18043500000000001</v>
      </c>
      <c r="L439">
        <v>0.36832599999999999</v>
      </c>
      <c r="M439">
        <v>-0.4899</v>
      </c>
      <c r="N439">
        <v>0.62495500000000004</v>
      </c>
    </row>
    <row r="440" spans="10:16" x14ac:dyDescent="0.45">
      <c r="J440" t="s">
        <v>408</v>
      </c>
      <c r="K440">
        <v>19.076260000000001</v>
      </c>
      <c r="L440">
        <v>19.523299000000002</v>
      </c>
      <c r="M440">
        <v>0.97709999999999997</v>
      </c>
      <c r="N440">
        <v>0.33013500000000001</v>
      </c>
    </row>
    <row r="441" spans="10:16" x14ac:dyDescent="0.45">
      <c r="J441" t="s">
        <v>526</v>
      </c>
      <c r="K441">
        <v>-6.120336</v>
      </c>
      <c r="L441">
        <v>2.3726929999999999</v>
      </c>
      <c r="M441">
        <v>-2.5794999999999999</v>
      </c>
      <c r="N441">
        <v>1.0881999999999999E-2</v>
      </c>
      <c r="O441" t="s">
        <v>376</v>
      </c>
    </row>
    <row r="442" spans="10:16" x14ac:dyDescent="0.45">
      <c r="J442" t="s">
        <v>453</v>
      </c>
      <c r="P442">
        <v>0.01</v>
      </c>
    </row>
    <row r="443" spans="10:16" x14ac:dyDescent="0.45">
      <c r="J443" t="s">
        <v>454</v>
      </c>
      <c r="K443" t="s">
        <v>455</v>
      </c>
      <c r="L443">
        <v>0</v>
      </c>
      <c r="M443" t="s">
        <v>456</v>
      </c>
      <c r="N443">
        <v>1E-3</v>
      </c>
      <c r="O443" t="s">
        <v>457</v>
      </c>
    </row>
    <row r="445" spans="10:16" x14ac:dyDescent="0.45">
      <c r="J445" t="s">
        <v>462</v>
      </c>
      <c r="K445" t="s">
        <v>463</v>
      </c>
      <c r="L445" t="s">
        <v>450</v>
      </c>
      <c r="M445" t="s">
        <v>464</v>
      </c>
      <c r="N445">
        <v>49222</v>
      </c>
    </row>
    <row r="446" spans="10:16" x14ac:dyDescent="0.45">
      <c r="J446" t="s">
        <v>465</v>
      </c>
      <c r="K446" t="s">
        <v>463</v>
      </c>
      <c r="L446" t="s">
        <v>450</v>
      </c>
      <c r="M446" t="s">
        <v>464</v>
      </c>
      <c r="N446">
        <v>21134</v>
      </c>
    </row>
    <row r="447" spans="10:16" x14ac:dyDescent="0.45">
      <c r="J447" t="s">
        <v>466</v>
      </c>
      <c r="K447">
        <v>0.57064000000000004</v>
      </c>
    </row>
    <row r="448" spans="10:16" x14ac:dyDescent="0.45">
      <c r="J448" t="s">
        <v>467</v>
      </c>
      <c r="K448" t="s">
        <v>466</v>
      </c>
      <c r="L448">
        <v>0.50005999999999995</v>
      </c>
      <c r="P448" t="s">
        <v>471</v>
      </c>
    </row>
    <row r="449" spans="10:16" x14ac:dyDescent="0.45">
      <c r="J449" t="s">
        <v>468</v>
      </c>
      <c r="K449">
        <v>16.170000000000002</v>
      </c>
      <c r="L449" t="s">
        <v>469</v>
      </c>
      <c r="M449">
        <v>12</v>
      </c>
      <c r="N449" t="s">
        <v>470</v>
      </c>
      <c r="O449">
        <v>146</v>
      </c>
    </row>
    <row r="450" spans="10:16" x14ac:dyDescent="0.45">
      <c r="J450" t="s">
        <v>531</v>
      </c>
    </row>
    <row r="452" spans="10:16" x14ac:dyDescent="0.45">
      <c r="J452" t="s">
        <v>497</v>
      </c>
      <c r="K452" t="s">
        <v>501</v>
      </c>
      <c r="L452">
        <v>2000</v>
      </c>
    </row>
    <row r="453" spans="10:16" x14ac:dyDescent="0.45">
      <c r="J453" t="s">
        <v>531</v>
      </c>
    </row>
    <row r="455" spans="10:16" x14ac:dyDescent="0.45">
      <c r="J455" t="s">
        <v>416</v>
      </c>
      <c r="K455" t="s">
        <v>417</v>
      </c>
      <c r="L455" t="s">
        <v>418</v>
      </c>
      <c r="M455" t="s">
        <v>419</v>
      </c>
      <c r="N455" t="s">
        <v>420</v>
      </c>
    </row>
    <row r="457" spans="10:16" x14ac:dyDescent="0.45">
      <c r="J457" t="s">
        <v>421</v>
      </c>
      <c r="P457" t="s">
        <v>431</v>
      </c>
    </row>
    <row r="458" spans="10:16" x14ac:dyDescent="0.45">
      <c r="J458" t="s">
        <v>422</v>
      </c>
      <c r="K458" t="s">
        <v>423</v>
      </c>
      <c r="L458" t="s">
        <v>520</v>
      </c>
      <c r="M458" t="s">
        <v>425</v>
      </c>
      <c r="N458" t="s">
        <v>423</v>
      </c>
      <c r="O458" t="s">
        <v>521</v>
      </c>
    </row>
    <row r="460" spans="10:16" x14ac:dyDescent="0.45">
      <c r="J460" t="s">
        <v>436</v>
      </c>
      <c r="K460" t="s">
        <v>437</v>
      </c>
      <c r="L460" t="s">
        <v>550</v>
      </c>
      <c r="M460" t="s">
        <v>439</v>
      </c>
      <c r="N460" t="s">
        <v>551</v>
      </c>
    </row>
    <row r="462" spans="10:16" x14ac:dyDescent="0.45">
      <c r="J462" t="s">
        <v>441</v>
      </c>
      <c r="K462" t="s">
        <v>442</v>
      </c>
      <c r="P462" t="s">
        <v>445</v>
      </c>
    </row>
    <row r="463" spans="10:16" x14ac:dyDescent="0.45">
      <c r="K463" t="s">
        <v>443</v>
      </c>
      <c r="L463" t="s">
        <v>444</v>
      </c>
      <c r="M463" t="s">
        <v>445</v>
      </c>
      <c r="N463" t="s">
        <v>446</v>
      </c>
      <c r="O463" t="s">
        <v>447</v>
      </c>
    </row>
    <row r="464" spans="10:16" x14ac:dyDescent="0.45">
      <c r="J464">
        <v>-36.122300000000003</v>
      </c>
      <c r="K464">
        <v>-6.9101999999999997</v>
      </c>
      <c r="L464">
        <v>0</v>
      </c>
      <c r="M464">
        <v>7.8696000000000002</v>
      </c>
      <c r="N464">
        <v>27.458100000000002</v>
      </c>
    </row>
    <row r="466" spans="10:16" x14ac:dyDescent="0.45">
      <c r="J466" t="s">
        <v>525</v>
      </c>
      <c r="K466" t="s">
        <v>442</v>
      </c>
      <c r="P466" t="s">
        <v>452</v>
      </c>
    </row>
    <row r="467" spans="10:16" x14ac:dyDescent="0.45">
      <c r="K467" t="s">
        <v>370</v>
      </c>
      <c r="L467" t="s">
        <v>371</v>
      </c>
      <c r="M467" t="s">
        <v>372</v>
      </c>
      <c r="N467" t="s">
        <v>373</v>
      </c>
      <c r="O467" t="s">
        <v>374</v>
      </c>
    </row>
    <row r="468" spans="10:16" x14ac:dyDescent="0.45">
      <c r="J468" t="s">
        <v>181</v>
      </c>
      <c r="K468">
        <v>-23.678172</v>
      </c>
      <c r="L468">
        <v>6.1505710000000002</v>
      </c>
      <c r="M468">
        <v>-3.8498000000000001</v>
      </c>
      <c r="N468">
        <v>1.763E-4</v>
      </c>
      <c r="O468" t="s">
        <v>375</v>
      </c>
    </row>
    <row r="469" spans="10:16" x14ac:dyDescent="0.45">
      <c r="J469" t="s">
        <v>182</v>
      </c>
      <c r="K469">
        <v>0.36365799999999998</v>
      </c>
      <c r="L469">
        <v>0.18820400000000001</v>
      </c>
      <c r="M469">
        <v>1.9322999999999999</v>
      </c>
      <c r="N469">
        <v>5.5264099999999997E-2</v>
      </c>
      <c r="O469" t="s">
        <v>481</v>
      </c>
    </row>
    <row r="470" spans="10:16" x14ac:dyDescent="0.45">
      <c r="J470" t="s">
        <v>183</v>
      </c>
      <c r="K470">
        <v>0.56342499999999995</v>
      </c>
      <c r="L470">
        <v>0.94747800000000004</v>
      </c>
      <c r="M470">
        <v>0.59470000000000001</v>
      </c>
      <c r="N470">
        <v>0.55299259999999995</v>
      </c>
    </row>
    <row r="471" spans="10:16" x14ac:dyDescent="0.45">
      <c r="J471" t="s">
        <v>377</v>
      </c>
      <c r="K471">
        <v>1.322695</v>
      </c>
      <c r="L471">
        <v>0.68015999999999999</v>
      </c>
      <c r="M471">
        <v>1.9447000000000001</v>
      </c>
      <c r="N471">
        <v>5.3735499999999999E-2</v>
      </c>
      <c r="O471" t="s">
        <v>481</v>
      </c>
    </row>
    <row r="472" spans="10:16" x14ac:dyDescent="0.45">
      <c r="J472" t="s">
        <v>378</v>
      </c>
      <c r="K472">
        <v>-22.491916</v>
      </c>
      <c r="L472">
        <v>7.0750590000000004</v>
      </c>
      <c r="M472">
        <v>-3.1789999999999998</v>
      </c>
      <c r="N472">
        <v>1.8043E-3</v>
      </c>
      <c r="O472" t="s">
        <v>487</v>
      </c>
    </row>
    <row r="473" spans="10:16" x14ac:dyDescent="0.45">
      <c r="J473" t="s">
        <v>379</v>
      </c>
      <c r="K473">
        <v>2.7743509999999998</v>
      </c>
      <c r="L473">
        <v>1.0613809999999999</v>
      </c>
      <c r="M473">
        <v>2.6139000000000001</v>
      </c>
      <c r="N473">
        <v>9.8893999999999996E-3</v>
      </c>
      <c r="O473" t="s">
        <v>487</v>
      </c>
    </row>
    <row r="474" spans="10:16" x14ac:dyDescent="0.45">
      <c r="J474" t="s">
        <v>380</v>
      </c>
      <c r="K474">
        <v>-9.8309999999999995E-2</v>
      </c>
      <c r="L474">
        <v>7.9572000000000004E-2</v>
      </c>
      <c r="M474">
        <v>-1.2355</v>
      </c>
      <c r="N474">
        <v>0.21863489999999999</v>
      </c>
    </row>
    <row r="475" spans="10:16" x14ac:dyDescent="0.45">
      <c r="J475" t="s">
        <v>381</v>
      </c>
      <c r="K475">
        <v>-2.1516410000000001</v>
      </c>
      <c r="L475">
        <v>0.54651700000000003</v>
      </c>
      <c r="M475">
        <v>-3.9369999999999998</v>
      </c>
      <c r="N475">
        <v>1.273E-4</v>
      </c>
      <c r="O475" t="s">
        <v>375</v>
      </c>
    </row>
    <row r="476" spans="10:16" x14ac:dyDescent="0.45">
      <c r="J476" t="s">
        <v>382</v>
      </c>
      <c r="K476">
        <v>2.4771000000000001E-2</v>
      </c>
      <c r="L476">
        <v>0.52271599999999996</v>
      </c>
      <c r="M476">
        <v>4.7399999999999998E-2</v>
      </c>
      <c r="N476">
        <v>0.96226849999999997</v>
      </c>
    </row>
    <row r="477" spans="10:16" x14ac:dyDescent="0.45">
      <c r="J477" t="s">
        <v>383</v>
      </c>
      <c r="K477">
        <v>-3.7092E-2</v>
      </c>
      <c r="L477">
        <v>0.39943299999999998</v>
      </c>
      <c r="M477">
        <v>-9.2899999999999996E-2</v>
      </c>
      <c r="N477">
        <v>0.92614039999999997</v>
      </c>
    </row>
    <row r="478" spans="10:16" x14ac:dyDescent="0.45">
      <c r="J478" t="s">
        <v>408</v>
      </c>
      <c r="K478">
        <v>9.6925150000000002</v>
      </c>
      <c r="L478">
        <v>18.216819000000001</v>
      </c>
      <c r="M478">
        <v>0.53210000000000002</v>
      </c>
      <c r="N478">
        <v>0.59549030000000003</v>
      </c>
    </row>
    <row r="479" spans="10:16" x14ac:dyDescent="0.45">
      <c r="J479" t="s">
        <v>526</v>
      </c>
      <c r="K479">
        <v>-2.7590629999999998</v>
      </c>
      <c r="L479">
        <v>2.0683229999999999</v>
      </c>
      <c r="M479">
        <v>-1.3340000000000001</v>
      </c>
      <c r="N479">
        <v>0.1842935</v>
      </c>
    </row>
    <row r="480" spans="10:16" x14ac:dyDescent="0.45">
      <c r="J480" t="s">
        <v>453</v>
      </c>
      <c r="P480">
        <v>0.01</v>
      </c>
    </row>
    <row r="481" spans="10:16" x14ac:dyDescent="0.45">
      <c r="J481" t="s">
        <v>454</v>
      </c>
      <c r="K481" t="s">
        <v>455</v>
      </c>
      <c r="L481">
        <v>0</v>
      </c>
      <c r="M481" t="s">
        <v>456</v>
      </c>
      <c r="N481">
        <v>1E-3</v>
      </c>
      <c r="O481" t="s">
        <v>457</v>
      </c>
    </row>
    <row r="483" spans="10:16" x14ac:dyDescent="0.45">
      <c r="J483" t="s">
        <v>462</v>
      </c>
      <c r="K483" t="s">
        <v>463</v>
      </c>
      <c r="L483" t="s">
        <v>450</v>
      </c>
      <c r="M483" t="s">
        <v>464</v>
      </c>
      <c r="N483">
        <v>49222</v>
      </c>
    </row>
    <row r="484" spans="10:16" x14ac:dyDescent="0.45">
      <c r="J484" t="s">
        <v>465</v>
      </c>
      <c r="K484" t="s">
        <v>463</v>
      </c>
      <c r="L484" t="s">
        <v>450</v>
      </c>
      <c r="M484" t="s">
        <v>464</v>
      </c>
      <c r="N484">
        <v>19337</v>
      </c>
    </row>
    <row r="485" spans="10:16" x14ac:dyDescent="0.45">
      <c r="J485" t="s">
        <v>466</v>
      </c>
      <c r="K485">
        <v>0.60714999999999997</v>
      </c>
    </row>
    <row r="486" spans="10:16" x14ac:dyDescent="0.45">
      <c r="J486" t="s">
        <v>467</v>
      </c>
      <c r="K486" t="s">
        <v>466</v>
      </c>
      <c r="L486">
        <v>0.54257</v>
      </c>
      <c r="P486" t="s">
        <v>471</v>
      </c>
    </row>
    <row r="487" spans="10:16" x14ac:dyDescent="0.45">
      <c r="J487" t="s">
        <v>468</v>
      </c>
      <c r="K487">
        <v>18.8034</v>
      </c>
      <c r="L487" t="s">
        <v>469</v>
      </c>
      <c r="M487">
        <v>12</v>
      </c>
      <c r="N487" t="s">
        <v>470</v>
      </c>
      <c r="O487">
        <v>146</v>
      </c>
    </row>
    <row r="488" spans="10:16" x14ac:dyDescent="0.45">
      <c r="J488" t="s">
        <v>531</v>
      </c>
    </row>
  </sheetData>
  <mergeCells count="2">
    <mergeCell ref="B1:D1"/>
    <mergeCell ref="E1:G1"/>
  </mergeCells>
  <pageMargins left="0.7" right="0.7" top="0.75" bottom="0.75" header="0.3" footer="0.3"/>
  <pageSetup paperSize="9" orientation="portrait"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250"/>
  <sheetViews>
    <sheetView zoomScale="200" zoomScaleNormal="200" workbookViewId="0">
      <selection activeCell="A2" sqref="A2:G24"/>
    </sheetView>
  </sheetViews>
  <sheetFormatPr defaultRowHeight="14.25" x14ac:dyDescent="0.45"/>
  <sheetData>
    <row r="1" spans="1:26" x14ac:dyDescent="0.45">
      <c r="B1" s="93" t="s">
        <v>613</v>
      </c>
      <c r="C1" s="93"/>
      <c r="D1" s="93"/>
      <c r="K1" t="s">
        <v>388</v>
      </c>
      <c r="L1" t="s">
        <v>389</v>
      </c>
      <c r="M1" t="s">
        <v>390</v>
      </c>
      <c r="N1" t="s">
        <v>554</v>
      </c>
      <c r="O1" t="s">
        <v>409</v>
      </c>
      <c r="P1" t="s">
        <v>514</v>
      </c>
    </row>
    <row r="2" spans="1:26" x14ac:dyDescent="0.45">
      <c r="B2" s="93" t="s">
        <v>199</v>
      </c>
      <c r="C2" s="93"/>
      <c r="D2" s="93"/>
      <c r="E2" s="93" t="s">
        <v>200</v>
      </c>
      <c r="F2" s="93"/>
      <c r="G2" s="93"/>
    </row>
    <row r="3" spans="1:26" x14ac:dyDescent="0.45">
      <c r="B3" t="s">
        <v>127</v>
      </c>
      <c r="C3" t="s">
        <v>201</v>
      </c>
      <c r="D3" t="s">
        <v>193</v>
      </c>
      <c r="E3" t="s">
        <v>127</v>
      </c>
      <c r="F3" t="s">
        <v>146</v>
      </c>
      <c r="G3" t="s">
        <v>193</v>
      </c>
      <c r="K3" t="s">
        <v>436</v>
      </c>
      <c r="L3" t="s">
        <v>389</v>
      </c>
      <c r="M3" t="s">
        <v>390</v>
      </c>
      <c r="N3" t="s">
        <v>555</v>
      </c>
      <c r="O3" t="s">
        <v>556</v>
      </c>
      <c r="P3" t="s">
        <v>554</v>
      </c>
    </row>
    <row r="4" spans="1:26" x14ac:dyDescent="0.45">
      <c r="A4" t="s">
        <v>181</v>
      </c>
      <c r="B4" s="3">
        <v>-23.74727</v>
      </c>
      <c r="C4" s="3">
        <v>-26.058253400000002</v>
      </c>
      <c r="D4" s="3">
        <v>-31.754622000000001</v>
      </c>
      <c r="E4" s="3">
        <v>-22.548234999999998</v>
      </c>
      <c r="F4" s="3">
        <v>-22.977900000000002</v>
      </c>
      <c r="G4" s="3">
        <v>-25.907156000000001</v>
      </c>
    </row>
    <row r="5" spans="1:26" x14ac:dyDescent="0.45">
      <c r="B5" s="3">
        <v>2.2E-16</v>
      </c>
      <c r="C5" s="3">
        <v>3.932E-15</v>
      </c>
      <c r="D5" s="3">
        <v>4.9239999999999998E-6</v>
      </c>
      <c r="E5" s="3">
        <v>1.261E-15</v>
      </c>
      <c r="F5" s="3">
        <v>2.0560000000000001E-12</v>
      </c>
      <c r="G5" s="3">
        <v>4.5140000000000003E-6</v>
      </c>
      <c r="K5" t="s">
        <v>557</v>
      </c>
    </row>
    <row r="6" spans="1:26" x14ac:dyDescent="0.45">
      <c r="A6" t="s">
        <v>182</v>
      </c>
      <c r="B6" s="3">
        <v>0.83953</v>
      </c>
      <c r="C6" s="3">
        <v>1.8828575999999999</v>
      </c>
      <c r="D6" s="3">
        <v>1.34897</v>
      </c>
      <c r="E6" s="3">
        <v>0.42124099999999998</v>
      </c>
      <c r="F6" s="3">
        <v>1.3337030000000001</v>
      </c>
      <c r="G6" s="3">
        <v>0.90981000000000001</v>
      </c>
      <c r="K6" t="s">
        <v>557</v>
      </c>
    </row>
    <row r="7" spans="1:26" x14ac:dyDescent="0.45">
      <c r="B7" s="3">
        <v>3.6140000000000001E-9</v>
      </c>
      <c r="C7" s="3">
        <v>2.2E-16</v>
      </c>
      <c r="D7" s="3">
        <v>1.4640000000000001E-4</v>
      </c>
      <c r="E7" s="3">
        <v>2.531E-5</v>
      </c>
      <c r="F7" s="3">
        <v>2.2E-16</v>
      </c>
      <c r="G7" s="3">
        <v>3.9300000000000001E-4</v>
      </c>
    </row>
    <row r="8" spans="1:26" x14ac:dyDescent="0.45">
      <c r="A8" t="s">
        <v>183</v>
      </c>
      <c r="B8" s="3">
        <v>0.55062999999999995</v>
      </c>
      <c r="C8" s="3">
        <v>-1.5855022000000001</v>
      </c>
      <c r="D8" s="3">
        <v>2.9918070000000001</v>
      </c>
      <c r="E8" s="3">
        <v>-3.3372709999999999</v>
      </c>
      <c r="F8" s="3">
        <v>-1.4550540000000001</v>
      </c>
      <c r="G8" s="3">
        <v>-0.24252699999999999</v>
      </c>
      <c r="K8" t="s">
        <v>127</v>
      </c>
    </row>
    <row r="9" spans="1:26" x14ac:dyDescent="0.45">
      <c r="B9" s="3">
        <v>0.40724339999999998</v>
      </c>
      <c r="C9" s="3">
        <v>1.5389999999999999E-2</v>
      </c>
      <c r="D9" s="3">
        <v>4.05504E-2</v>
      </c>
      <c r="E9" s="3">
        <v>1.236E-4</v>
      </c>
      <c r="F9" s="3">
        <v>4.281E-4</v>
      </c>
      <c r="G9" s="3">
        <v>0.75046000000000002</v>
      </c>
    </row>
    <row r="10" spans="1:26" x14ac:dyDescent="0.45">
      <c r="A10" t="s">
        <v>185</v>
      </c>
      <c r="B10" s="3">
        <v>2.8904399999999999</v>
      </c>
      <c r="C10" s="3">
        <v>4.2190440999999996</v>
      </c>
      <c r="D10" s="3">
        <v>3.227643</v>
      </c>
      <c r="E10" s="3">
        <v>3.573963</v>
      </c>
      <c r="F10" s="3">
        <v>3.646239</v>
      </c>
      <c r="G10" s="3">
        <v>3.233365</v>
      </c>
      <c r="K10" t="s">
        <v>416</v>
      </c>
      <c r="L10" t="s">
        <v>417</v>
      </c>
      <c r="M10" t="s">
        <v>418</v>
      </c>
      <c r="N10" t="s">
        <v>419</v>
      </c>
      <c r="O10" t="s">
        <v>420</v>
      </c>
    </row>
    <row r="11" spans="1:26" x14ac:dyDescent="0.45">
      <c r="B11" s="3">
        <v>5.3900000000000005E-7</v>
      </c>
      <c r="C11" s="3">
        <v>2.2E-16</v>
      </c>
      <c r="D11" s="3">
        <v>6.7120000000000005E-4</v>
      </c>
      <c r="E11" s="3">
        <v>5.8770000000000003E-8</v>
      </c>
      <c r="F11" s="3">
        <v>2.2E-16</v>
      </c>
      <c r="G11" s="3">
        <v>9.3000000000000007E-6</v>
      </c>
    </row>
    <row r="12" spans="1:26" x14ac:dyDescent="0.45">
      <c r="A12" t="s">
        <v>194</v>
      </c>
      <c r="E12" s="3">
        <v>-0.78694200000000003</v>
      </c>
      <c r="F12" s="3">
        <v>-17.460411000000001</v>
      </c>
      <c r="G12" s="3">
        <v>-7.8892920000000002</v>
      </c>
      <c r="K12" t="s">
        <v>421</v>
      </c>
    </row>
    <row r="13" spans="1:26" x14ac:dyDescent="0.45">
      <c r="E13" s="3">
        <v>0.72735910000000004</v>
      </c>
      <c r="F13" s="3">
        <v>1.2670000000000001E-9</v>
      </c>
      <c r="G13" s="3">
        <v>5.7213E-2</v>
      </c>
      <c r="K13" t="s">
        <v>558</v>
      </c>
      <c r="L13" t="s">
        <v>423</v>
      </c>
      <c r="M13" t="s">
        <v>559</v>
      </c>
      <c r="N13" t="s">
        <v>401</v>
      </c>
      <c r="O13" t="s">
        <v>181</v>
      </c>
      <c r="P13" t="s">
        <v>402</v>
      </c>
      <c r="Q13" t="s">
        <v>182</v>
      </c>
      <c r="R13" t="s">
        <v>402</v>
      </c>
      <c r="S13" t="s">
        <v>183</v>
      </c>
      <c r="T13" t="s">
        <v>402</v>
      </c>
      <c r="U13" t="s">
        <v>377</v>
      </c>
      <c r="V13" t="s">
        <v>402</v>
      </c>
      <c r="W13" t="s">
        <v>560</v>
      </c>
      <c r="X13" t="s">
        <v>561</v>
      </c>
      <c r="Y13" t="s">
        <v>562</v>
      </c>
      <c r="Z13" t="s">
        <v>402</v>
      </c>
    </row>
    <row r="14" spans="1:26" x14ac:dyDescent="0.45">
      <c r="A14" t="s">
        <v>195</v>
      </c>
      <c r="B14" s="3">
        <v>-17.048570000000002</v>
      </c>
      <c r="C14" s="3">
        <v>-30.632474599999998</v>
      </c>
      <c r="D14" s="3">
        <v>-28.95459</v>
      </c>
      <c r="E14" s="3">
        <v>-13.872372</v>
      </c>
      <c r="F14" s="3">
        <v>-30.075593000000001</v>
      </c>
      <c r="G14" s="3">
        <v>-24.194984000000002</v>
      </c>
      <c r="L14" t="s">
        <v>563</v>
      </c>
      <c r="M14" t="s">
        <v>561</v>
      </c>
      <c r="N14" t="s">
        <v>564</v>
      </c>
      <c r="O14" t="s">
        <v>402</v>
      </c>
      <c r="P14" t="s">
        <v>565</v>
      </c>
      <c r="Q14" t="s">
        <v>402</v>
      </c>
      <c r="R14" t="s">
        <v>566</v>
      </c>
      <c r="S14" t="s">
        <v>402</v>
      </c>
      <c r="T14" t="s">
        <v>567</v>
      </c>
    </row>
    <row r="15" spans="1:26" x14ac:dyDescent="0.45">
      <c r="B15" s="3">
        <v>2.7749999999999999E-14</v>
      </c>
      <c r="C15" s="3">
        <v>2.2E-16</v>
      </c>
      <c r="D15" s="3">
        <v>1.435E-6</v>
      </c>
      <c r="E15" s="3">
        <v>3.391E-10</v>
      </c>
      <c r="F15" s="3">
        <v>2.2E-16</v>
      </c>
      <c r="G15" s="3">
        <v>3.9530000000000003E-5</v>
      </c>
      <c r="L15" t="s">
        <v>425</v>
      </c>
      <c r="M15" t="s">
        <v>423</v>
      </c>
      <c r="N15" t="s">
        <v>568</v>
      </c>
      <c r="O15" t="s">
        <v>431</v>
      </c>
      <c r="P15" t="s">
        <v>423</v>
      </c>
      <c r="Q15" t="s">
        <v>432</v>
      </c>
      <c r="R15" t="s">
        <v>433</v>
      </c>
      <c r="S15" t="s">
        <v>423</v>
      </c>
      <c r="T15" t="s">
        <v>569</v>
      </c>
    </row>
    <row r="16" spans="1:26" x14ac:dyDescent="0.45">
      <c r="A16" t="s">
        <v>565</v>
      </c>
      <c r="B16" s="3">
        <v>-0.56899999999999995</v>
      </c>
      <c r="C16" s="3">
        <v>9.6512999999999998E-3</v>
      </c>
      <c r="D16" s="3">
        <v>-4.7794999999999997E-2</v>
      </c>
      <c r="E16" s="3">
        <v>-0.75396600000000003</v>
      </c>
      <c r="F16" s="3">
        <v>1.6556999999999999E-2</v>
      </c>
      <c r="G16" s="3">
        <v>-3.0601E-2</v>
      </c>
      <c r="L16" t="s">
        <v>570</v>
      </c>
    </row>
    <row r="17" spans="1:18" x14ac:dyDescent="0.45">
      <c r="B17" s="3">
        <v>9.0549999999999995E-4</v>
      </c>
      <c r="C17" s="3">
        <v>0.60479000000000005</v>
      </c>
      <c r="D17" s="3">
        <v>7.6959999999999995E-4</v>
      </c>
      <c r="E17" s="3">
        <v>2.7800000000000001E-5</v>
      </c>
      <c r="F17" s="3">
        <v>0.38542860000000001</v>
      </c>
      <c r="G17" s="3">
        <v>5.5775999999999999E-2</v>
      </c>
    </row>
    <row r="18" spans="1:18" x14ac:dyDescent="0.45">
      <c r="A18" t="s">
        <v>566</v>
      </c>
      <c r="B18" s="3">
        <v>-2.0139399999999998</v>
      </c>
      <c r="C18" s="3">
        <v>2.35718E-2</v>
      </c>
      <c r="D18" s="3">
        <v>2.2254429999999998</v>
      </c>
      <c r="E18" s="3">
        <v>-2.415384</v>
      </c>
      <c r="F18" s="3">
        <v>-0.39481699999999997</v>
      </c>
      <c r="G18" s="3">
        <v>1.8365940000000001</v>
      </c>
      <c r="K18" t="s">
        <v>436</v>
      </c>
      <c r="L18" t="s">
        <v>437</v>
      </c>
      <c r="M18" t="s">
        <v>571</v>
      </c>
      <c r="N18" t="s">
        <v>572</v>
      </c>
      <c r="O18" t="s">
        <v>573</v>
      </c>
    </row>
    <row r="19" spans="1:18" x14ac:dyDescent="0.45">
      <c r="B19" s="3">
        <v>0.1171499</v>
      </c>
      <c r="C19" s="3">
        <v>0.97236999999999996</v>
      </c>
      <c r="D19" s="3">
        <v>0.1970701</v>
      </c>
      <c r="E19" s="3">
        <v>8.3254099999999998E-2</v>
      </c>
      <c r="F19" s="3">
        <v>0.55356780000000005</v>
      </c>
      <c r="G19" s="3">
        <v>0.157029</v>
      </c>
    </row>
    <row r="20" spans="1:18" x14ac:dyDescent="0.45">
      <c r="A20" t="s">
        <v>834</v>
      </c>
      <c r="B20" s="3">
        <v>-5.2761100000000001</v>
      </c>
      <c r="C20" s="3">
        <v>42.711539999999999</v>
      </c>
      <c r="D20" s="3">
        <v>45.743977999999998</v>
      </c>
      <c r="E20" s="3">
        <v>-15.044796</v>
      </c>
      <c r="F20" s="3">
        <v>-0.86845000000000006</v>
      </c>
      <c r="G20" s="3">
        <v>72.446188000000006</v>
      </c>
      <c r="K20" t="s">
        <v>441</v>
      </c>
      <c r="L20" t="s">
        <v>442</v>
      </c>
    </row>
    <row r="21" spans="1:18" x14ac:dyDescent="0.45">
      <c r="B21" s="3">
        <v>0.4316179</v>
      </c>
      <c r="C21" s="3">
        <v>7.8119999999999995E-2</v>
      </c>
      <c r="D21" s="3">
        <v>0.1690487</v>
      </c>
      <c r="E21" s="3">
        <v>6.5946099999999994E-2</v>
      </c>
      <c r="F21" s="3">
        <v>0.88739710000000005</v>
      </c>
      <c r="G21" s="3">
        <v>5.5589999999999997E-3</v>
      </c>
      <c r="L21" t="s">
        <v>443</v>
      </c>
      <c r="M21" t="s">
        <v>444</v>
      </c>
      <c r="N21" t="s">
        <v>445</v>
      </c>
      <c r="O21" t="s">
        <v>446</v>
      </c>
      <c r="P21" t="s">
        <v>447</v>
      </c>
      <c r="Q21" t="s">
        <v>445</v>
      </c>
      <c r="R21" t="s">
        <v>448</v>
      </c>
    </row>
    <row r="22" spans="1:18" x14ac:dyDescent="0.45">
      <c r="A22" t="s">
        <v>196</v>
      </c>
      <c r="B22" t="s">
        <v>217</v>
      </c>
      <c r="C22" t="s">
        <v>217</v>
      </c>
      <c r="D22" t="s">
        <v>217</v>
      </c>
      <c r="E22" t="s">
        <v>217</v>
      </c>
      <c r="F22" t="s">
        <v>217</v>
      </c>
      <c r="G22" t="s">
        <v>217</v>
      </c>
      <c r="K22">
        <v>-44.8</v>
      </c>
      <c r="L22">
        <v>-8.34</v>
      </c>
      <c r="M22">
        <v>0.26100000000000001</v>
      </c>
      <c r="N22">
        <v>8.98</v>
      </c>
      <c r="O22">
        <v>44.1</v>
      </c>
    </row>
    <row r="23" spans="1:18" x14ac:dyDescent="0.45">
      <c r="A23" t="s">
        <v>197</v>
      </c>
      <c r="C23">
        <v>337</v>
      </c>
      <c r="E23">
        <v>1288</v>
      </c>
      <c r="F23">
        <v>452</v>
      </c>
      <c r="G23">
        <v>213</v>
      </c>
    </row>
    <row r="24" spans="1:18" x14ac:dyDescent="0.45">
      <c r="A24" t="s">
        <v>198</v>
      </c>
      <c r="B24" s="3">
        <v>0.51597999999999999</v>
      </c>
      <c r="C24" s="3">
        <v>0.32774999999999999</v>
      </c>
      <c r="D24">
        <v>0.38951999999999998</v>
      </c>
      <c r="E24" s="3">
        <v>0.38873999999999997</v>
      </c>
      <c r="F24" s="3">
        <v>0.55169999999999997</v>
      </c>
      <c r="G24" s="3">
        <v>0.51597999999999999</v>
      </c>
      <c r="K24" t="s">
        <v>574</v>
      </c>
      <c r="L24" t="s">
        <v>575</v>
      </c>
    </row>
    <row r="26" spans="1:18" x14ac:dyDescent="0.45">
      <c r="E26" s="3"/>
      <c r="K26" t="s">
        <v>373</v>
      </c>
      <c r="L26" t="s">
        <v>449</v>
      </c>
      <c r="M26" t="s">
        <v>450</v>
      </c>
      <c r="N26" t="s">
        <v>451</v>
      </c>
    </row>
    <row r="27" spans="1:18" x14ac:dyDescent="0.45">
      <c r="E27" s="3"/>
    </row>
    <row r="28" spans="1:18" x14ac:dyDescent="0.45">
      <c r="E28" s="3"/>
      <c r="L28" t="s">
        <v>370</v>
      </c>
      <c r="M28" t="s">
        <v>371</v>
      </c>
      <c r="N28" t="s">
        <v>372</v>
      </c>
      <c r="O28" t="s">
        <v>373</v>
      </c>
      <c r="P28" t="s">
        <v>374</v>
      </c>
      <c r="Q28" t="s">
        <v>452</v>
      </c>
    </row>
    <row r="29" spans="1:18" x14ac:dyDescent="0.45">
      <c r="E29" s="3"/>
      <c r="K29" t="s">
        <v>181</v>
      </c>
      <c r="L29">
        <v>-22.548234999999998</v>
      </c>
      <c r="M29">
        <v>2.7807499999999998</v>
      </c>
      <c r="N29">
        <v>-8.1087000000000007</v>
      </c>
      <c r="O29" s="1">
        <v>1.261E-15</v>
      </c>
      <c r="P29" t="s">
        <v>375</v>
      </c>
    </row>
    <row r="30" spans="1:18" x14ac:dyDescent="0.45">
      <c r="E30" s="3"/>
      <c r="K30" t="s">
        <v>182</v>
      </c>
      <c r="L30">
        <v>0.42124099999999998</v>
      </c>
      <c r="M30">
        <v>9.9615999999999996E-2</v>
      </c>
      <c r="N30">
        <v>4.2286999999999999</v>
      </c>
      <c r="O30" s="1">
        <v>2.531E-5</v>
      </c>
      <c r="P30" t="s">
        <v>375</v>
      </c>
    </row>
    <row r="31" spans="1:18" x14ac:dyDescent="0.45">
      <c r="E31" s="3"/>
      <c r="K31" t="s">
        <v>183</v>
      </c>
      <c r="L31">
        <v>-3.3372709999999999</v>
      </c>
      <c r="M31">
        <v>0.86647200000000002</v>
      </c>
      <c r="N31">
        <v>-3.8515999999999999</v>
      </c>
      <c r="O31">
        <v>1.236E-4</v>
      </c>
      <c r="P31" t="s">
        <v>375</v>
      </c>
    </row>
    <row r="32" spans="1:18" x14ac:dyDescent="0.45">
      <c r="E32" s="3"/>
      <c r="K32" t="s">
        <v>377</v>
      </c>
      <c r="L32">
        <v>3.573963</v>
      </c>
      <c r="M32">
        <v>0.65489600000000003</v>
      </c>
      <c r="N32">
        <v>5.4573</v>
      </c>
      <c r="O32" s="1">
        <v>5.8770000000000003E-8</v>
      </c>
      <c r="P32" t="s">
        <v>375</v>
      </c>
    </row>
    <row r="33" spans="2:24" x14ac:dyDescent="0.45">
      <c r="E33" s="3"/>
      <c r="K33" t="s">
        <v>562</v>
      </c>
      <c r="L33">
        <v>-0.78694200000000003</v>
      </c>
      <c r="M33">
        <v>2.2566410000000001</v>
      </c>
      <c r="N33">
        <v>-0.34870000000000001</v>
      </c>
      <c r="O33">
        <v>0.72735910000000004</v>
      </c>
    </row>
    <row r="34" spans="2:24" x14ac:dyDescent="0.45">
      <c r="K34" t="s">
        <v>564</v>
      </c>
      <c r="L34">
        <v>-13.872372</v>
      </c>
      <c r="M34">
        <v>2.1903419999999998</v>
      </c>
      <c r="N34">
        <v>-6.3334000000000001</v>
      </c>
      <c r="O34" s="1">
        <v>3.391E-10</v>
      </c>
      <c r="P34" t="s">
        <v>375</v>
      </c>
    </row>
    <row r="35" spans="2:24" x14ac:dyDescent="0.45">
      <c r="K35" t="s">
        <v>565</v>
      </c>
      <c r="L35">
        <v>-0.75396600000000003</v>
      </c>
      <c r="M35">
        <v>0.17921100000000001</v>
      </c>
      <c r="N35">
        <v>-4.2072000000000003</v>
      </c>
      <c r="O35" s="1">
        <v>2.7800000000000001E-5</v>
      </c>
      <c r="P35" t="s">
        <v>375</v>
      </c>
    </row>
    <row r="36" spans="2:24" x14ac:dyDescent="0.45">
      <c r="K36" t="s">
        <v>566</v>
      </c>
      <c r="L36">
        <v>-2.415384</v>
      </c>
      <c r="M36">
        <v>1.393305</v>
      </c>
      <c r="N36">
        <v>-1.7336</v>
      </c>
      <c r="O36">
        <v>8.3254099999999998E-2</v>
      </c>
      <c r="P36" t="s">
        <v>481</v>
      </c>
    </row>
    <row r="37" spans="2:24" x14ac:dyDescent="0.45">
      <c r="K37" t="s">
        <v>576</v>
      </c>
      <c r="L37">
        <v>-15.044796</v>
      </c>
      <c r="M37">
        <v>8.1743780000000008</v>
      </c>
      <c r="N37">
        <v>-1.8405</v>
      </c>
      <c r="O37">
        <v>6.5946099999999994E-2</v>
      </c>
      <c r="P37" t="s">
        <v>481</v>
      </c>
    </row>
    <row r="38" spans="2:24" x14ac:dyDescent="0.45">
      <c r="K38" t="s">
        <v>453</v>
      </c>
    </row>
    <row r="39" spans="2:24" x14ac:dyDescent="0.45">
      <c r="K39" t="s">
        <v>454</v>
      </c>
      <c r="L39" t="s">
        <v>455</v>
      </c>
      <c r="M39">
        <v>0</v>
      </c>
      <c r="N39" t="s">
        <v>577</v>
      </c>
      <c r="O39">
        <v>1E-3</v>
      </c>
      <c r="P39" t="s">
        <v>578</v>
      </c>
      <c r="Q39">
        <v>0.01</v>
      </c>
      <c r="R39" t="s">
        <v>579</v>
      </c>
      <c r="S39">
        <v>0.05</v>
      </c>
      <c r="T39" t="s">
        <v>580</v>
      </c>
      <c r="U39">
        <v>0.1</v>
      </c>
      <c r="V39" t="s">
        <v>581</v>
      </c>
      <c r="W39" t="s">
        <v>582</v>
      </c>
      <c r="X39">
        <v>1</v>
      </c>
    </row>
    <row r="42" spans="2:24" x14ac:dyDescent="0.45">
      <c r="K42" t="s">
        <v>462</v>
      </c>
      <c r="L42" t="s">
        <v>463</v>
      </c>
      <c r="M42" t="s">
        <v>450</v>
      </c>
      <c r="N42" t="s">
        <v>464</v>
      </c>
      <c r="O42">
        <v>461250</v>
      </c>
    </row>
    <row r="43" spans="2:24" x14ac:dyDescent="0.45">
      <c r="K43" t="s">
        <v>465</v>
      </c>
      <c r="L43" t="s">
        <v>463</v>
      </c>
      <c r="M43" t="s">
        <v>450</v>
      </c>
      <c r="N43" t="s">
        <v>464</v>
      </c>
      <c r="O43">
        <v>260910</v>
      </c>
    </row>
    <row r="44" spans="2:24" x14ac:dyDescent="0.45">
      <c r="K44" t="s">
        <v>466</v>
      </c>
      <c r="L44">
        <v>0.43432999999999999</v>
      </c>
    </row>
    <row r="45" spans="2:24" x14ac:dyDescent="0.45">
      <c r="K45" t="s">
        <v>467</v>
      </c>
      <c r="L45" t="s">
        <v>466</v>
      </c>
      <c r="M45">
        <v>0.38873999999999997</v>
      </c>
    </row>
    <row r="46" spans="2:24" x14ac:dyDescent="0.45">
      <c r="K46" t="s">
        <v>468</v>
      </c>
      <c r="L46">
        <v>101.60899999999999</v>
      </c>
      <c r="M46" t="s">
        <v>469</v>
      </c>
      <c r="N46">
        <v>9</v>
      </c>
      <c r="O46" t="s">
        <v>470</v>
      </c>
      <c r="P46">
        <v>1191</v>
      </c>
      <c r="Q46" t="s">
        <v>471</v>
      </c>
      <c r="R46" t="s">
        <v>472</v>
      </c>
      <c r="S46" t="s">
        <v>473</v>
      </c>
      <c r="T46" s="1">
        <v>2.2200000000000001E-16</v>
      </c>
    </row>
    <row r="47" spans="2:24" x14ac:dyDescent="0.45">
      <c r="E47" s="1"/>
    </row>
    <row r="48" spans="2:24" x14ac:dyDescent="0.45">
      <c r="B48" s="1"/>
      <c r="E48" s="1"/>
      <c r="K48" t="s">
        <v>583</v>
      </c>
    </row>
    <row r="50" spans="2:26" x14ac:dyDescent="0.45">
      <c r="K50" t="s">
        <v>128</v>
      </c>
    </row>
    <row r="52" spans="2:26" x14ac:dyDescent="0.45">
      <c r="K52" t="s">
        <v>416</v>
      </c>
      <c r="L52" t="s">
        <v>417</v>
      </c>
      <c r="M52" t="s">
        <v>418</v>
      </c>
      <c r="N52" t="s">
        <v>419</v>
      </c>
      <c r="O52" t="s">
        <v>420</v>
      </c>
    </row>
    <row r="54" spans="2:26" x14ac:dyDescent="0.45">
      <c r="K54" t="s">
        <v>421</v>
      </c>
    </row>
    <row r="55" spans="2:26" x14ac:dyDescent="0.45">
      <c r="E55" s="1"/>
      <c r="K55" t="s">
        <v>558</v>
      </c>
      <c r="L55" t="s">
        <v>423</v>
      </c>
      <c r="M55" t="s">
        <v>584</v>
      </c>
      <c r="N55" t="s">
        <v>401</v>
      </c>
      <c r="O55" t="s">
        <v>181</v>
      </c>
      <c r="P55" t="s">
        <v>402</v>
      </c>
      <c r="Q55" t="s">
        <v>182</v>
      </c>
      <c r="R55" t="s">
        <v>402</v>
      </c>
      <c r="S55" t="s">
        <v>183</v>
      </c>
      <c r="T55" t="s">
        <v>402</v>
      </c>
      <c r="U55" t="s">
        <v>377</v>
      </c>
      <c r="V55" t="s">
        <v>402</v>
      </c>
      <c r="W55" t="s">
        <v>560</v>
      </c>
      <c r="X55" t="s">
        <v>561</v>
      </c>
      <c r="Y55" t="s">
        <v>562</v>
      </c>
      <c r="Z55" t="s">
        <v>402</v>
      </c>
    </row>
    <row r="56" spans="2:26" x14ac:dyDescent="0.45">
      <c r="B56" s="1"/>
      <c r="E56" s="1"/>
      <c r="L56" t="s">
        <v>563</v>
      </c>
      <c r="M56" t="s">
        <v>561</v>
      </c>
      <c r="N56" t="s">
        <v>564</v>
      </c>
      <c r="O56" t="s">
        <v>402</v>
      </c>
      <c r="P56" t="s">
        <v>565</v>
      </c>
      <c r="Q56" t="s">
        <v>402</v>
      </c>
      <c r="R56" t="s">
        <v>566</v>
      </c>
      <c r="S56" t="s">
        <v>402</v>
      </c>
      <c r="T56" t="s">
        <v>585</v>
      </c>
    </row>
    <row r="57" spans="2:26" x14ac:dyDescent="0.45">
      <c r="L57" t="s">
        <v>425</v>
      </c>
      <c r="M57" t="s">
        <v>423</v>
      </c>
      <c r="N57" t="s">
        <v>586</v>
      </c>
      <c r="O57" t="s">
        <v>431</v>
      </c>
      <c r="P57" t="s">
        <v>423</v>
      </c>
      <c r="Q57" t="s">
        <v>432</v>
      </c>
      <c r="R57" t="s">
        <v>433</v>
      </c>
      <c r="S57" t="s">
        <v>423</v>
      </c>
      <c r="T57" t="s">
        <v>587</v>
      </c>
    </row>
    <row r="58" spans="2:26" x14ac:dyDescent="0.45">
      <c r="L58" t="s">
        <v>588</v>
      </c>
    </row>
    <row r="60" spans="2:26" x14ac:dyDescent="0.45">
      <c r="K60" t="s">
        <v>436</v>
      </c>
      <c r="L60" t="s">
        <v>437</v>
      </c>
      <c r="M60" t="s">
        <v>589</v>
      </c>
      <c r="N60" t="s">
        <v>439</v>
      </c>
      <c r="O60" t="s">
        <v>590</v>
      </c>
    </row>
    <row r="62" spans="2:26" x14ac:dyDescent="0.45">
      <c r="K62" t="s">
        <v>441</v>
      </c>
      <c r="L62" t="s">
        <v>442</v>
      </c>
    </row>
    <row r="63" spans="2:26" x14ac:dyDescent="0.45">
      <c r="L63" t="s">
        <v>443</v>
      </c>
      <c r="M63" t="s">
        <v>444</v>
      </c>
      <c r="N63" t="s">
        <v>445</v>
      </c>
      <c r="O63" t="s">
        <v>446</v>
      </c>
      <c r="P63" t="s">
        <v>447</v>
      </c>
      <c r="Q63" t="s">
        <v>445</v>
      </c>
      <c r="R63" t="s">
        <v>448</v>
      </c>
    </row>
    <row r="64" spans="2:26" x14ac:dyDescent="0.45">
      <c r="K64">
        <v>-31</v>
      </c>
      <c r="L64">
        <v>-4.92</v>
      </c>
      <c r="M64">
        <v>0.627</v>
      </c>
      <c r="N64">
        <v>6.28</v>
      </c>
      <c r="O64">
        <v>32.700000000000003</v>
      </c>
    </row>
    <row r="66" spans="11:19" x14ac:dyDescent="0.45">
      <c r="K66" t="s">
        <v>574</v>
      </c>
      <c r="L66" t="s">
        <v>575</v>
      </c>
    </row>
    <row r="68" spans="11:19" x14ac:dyDescent="0.45">
      <c r="K68" t="s">
        <v>373</v>
      </c>
      <c r="L68" t="s">
        <v>449</v>
      </c>
      <c r="M68" t="s">
        <v>450</v>
      </c>
      <c r="N68" t="s">
        <v>451</v>
      </c>
    </row>
    <row r="70" spans="11:19" x14ac:dyDescent="0.45">
      <c r="L70" t="s">
        <v>370</v>
      </c>
      <c r="M70" t="s">
        <v>371</v>
      </c>
      <c r="N70" t="s">
        <v>372</v>
      </c>
      <c r="O70" t="s">
        <v>373</v>
      </c>
      <c r="P70" t="s">
        <v>374</v>
      </c>
      <c r="Q70" t="s">
        <v>452</v>
      </c>
    </row>
    <row r="71" spans="11:19" x14ac:dyDescent="0.45">
      <c r="K71" t="s">
        <v>181</v>
      </c>
      <c r="L71">
        <v>-22.977900000000002</v>
      </c>
      <c r="M71">
        <v>3.1701450000000002</v>
      </c>
      <c r="N71">
        <v>-7.2481999999999998</v>
      </c>
      <c r="O71" s="1">
        <v>2.0560000000000001E-12</v>
      </c>
      <c r="P71" t="s">
        <v>375</v>
      </c>
    </row>
    <row r="72" spans="11:19" x14ac:dyDescent="0.45">
      <c r="K72" t="s">
        <v>182</v>
      </c>
      <c r="L72">
        <v>1.3337030000000001</v>
      </c>
      <c r="M72">
        <v>0.113688</v>
      </c>
      <c r="N72">
        <v>11.731199999999999</v>
      </c>
      <c r="O72" t="s">
        <v>473</v>
      </c>
      <c r="P72" s="1">
        <v>2.2E-16</v>
      </c>
      <c r="Q72" t="s">
        <v>375</v>
      </c>
    </row>
    <row r="73" spans="11:19" x14ac:dyDescent="0.45">
      <c r="K73" t="s">
        <v>183</v>
      </c>
      <c r="L73">
        <v>-1.4550540000000001</v>
      </c>
      <c r="M73">
        <v>0.40980699999999998</v>
      </c>
      <c r="N73">
        <v>-3.5506000000000002</v>
      </c>
      <c r="O73">
        <v>4.281E-4</v>
      </c>
      <c r="P73" t="s">
        <v>375</v>
      </c>
    </row>
    <row r="74" spans="11:19" x14ac:dyDescent="0.45">
      <c r="K74" t="s">
        <v>377</v>
      </c>
      <c r="L74">
        <v>3.646239</v>
      </c>
      <c r="M74">
        <v>0.383741</v>
      </c>
      <c r="N74">
        <v>9.5017999999999994</v>
      </c>
      <c r="O74" t="s">
        <v>473</v>
      </c>
      <c r="P74" s="1">
        <v>2.2E-16</v>
      </c>
      <c r="Q74" t="s">
        <v>375</v>
      </c>
    </row>
    <row r="75" spans="11:19" x14ac:dyDescent="0.45">
      <c r="K75" t="s">
        <v>560</v>
      </c>
      <c r="L75" t="s">
        <v>561</v>
      </c>
      <c r="M75" t="s">
        <v>562</v>
      </c>
      <c r="N75">
        <v>-17.460411000000001</v>
      </c>
      <c r="O75">
        <v>2.8108879999999998</v>
      </c>
      <c r="P75">
        <v>-6.2117000000000004</v>
      </c>
      <c r="Q75" s="1">
        <v>1.2670000000000001E-9</v>
      </c>
      <c r="R75" t="s">
        <v>375</v>
      </c>
    </row>
    <row r="76" spans="11:19" x14ac:dyDescent="0.45">
      <c r="K76" t="s">
        <v>563</v>
      </c>
      <c r="L76" t="s">
        <v>561</v>
      </c>
      <c r="M76" t="s">
        <v>564</v>
      </c>
      <c r="N76">
        <v>-30.075593000000001</v>
      </c>
      <c r="O76">
        <v>2.9554279999999999</v>
      </c>
      <c r="P76">
        <v>-10.176399999999999</v>
      </c>
      <c r="Q76" t="s">
        <v>473</v>
      </c>
      <c r="R76" s="1">
        <v>2.2E-16</v>
      </c>
      <c r="S76" t="s">
        <v>375</v>
      </c>
    </row>
    <row r="77" spans="11:19" x14ac:dyDescent="0.45">
      <c r="K77" t="s">
        <v>565</v>
      </c>
      <c r="L77">
        <v>1.6556999999999999E-2</v>
      </c>
      <c r="M77">
        <v>1.9056E-2</v>
      </c>
      <c r="N77">
        <v>0.86880000000000002</v>
      </c>
      <c r="O77">
        <v>0.38542860000000001</v>
      </c>
    </row>
    <row r="78" spans="11:19" x14ac:dyDescent="0.45">
      <c r="K78" t="s">
        <v>566</v>
      </c>
      <c r="L78">
        <v>-0.39481699999999997</v>
      </c>
      <c r="M78">
        <v>0.665906</v>
      </c>
      <c r="N78">
        <v>-0.59289999999999998</v>
      </c>
      <c r="O78">
        <v>0.55356780000000005</v>
      </c>
    </row>
    <row r="79" spans="11:19" x14ac:dyDescent="0.45">
      <c r="K79" t="s">
        <v>591</v>
      </c>
      <c r="L79">
        <v>-0.86845000000000006</v>
      </c>
      <c r="M79">
        <v>6.1294449999999996</v>
      </c>
      <c r="N79">
        <v>-0.14169999999999999</v>
      </c>
      <c r="O79">
        <v>0.88739710000000005</v>
      </c>
    </row>
    <row r="80" spans="11:19" x14ac:dyDescent="0.45">
      <c r="K80" t="s">
        <v>453</v>
      </c>
    </row>
    <row r="81" spans="11:26" x14ac:dyDescent="0.45">
      <c r="K81" t="s">
        <v>454</v>
      </c>
      <c r="L81" t="s">
        <v>455</v>
      </c>
      <c r="M81">
        <v>0</v>
      </c>
      <c r="N81" t="s">
        <v>577</v>
      </c>
      <c r="O81">
        <v>1E-3</v>
      </c>
      <c r="P81" t="s">
        <v>578</v>
      </c>
      <c r="Q81">
        <v>0.01</v>
      </c>
      <c r="R81" t="s">
        <v>579</v>
      </c>
      <c r="S81">
        <v>0.05</v>
      </c>
      <c r="T81" t="s">
        <v>580</v>
      </c>
      <c r="U81">
        <v>0.1</v>
      </c>
      <c r="V81" t="s">
        <v>581</v>
      </c>
      <c r="W81" t="s">
        <v>582</v>
      </c>
      <c r="X81">
        <v>1</v>
      </c>
    </row>
    <row r="83" spans="11:26" x14ac:dyDescent="0.45">
      <c r="K83" t="s">
        <v>462</v>
      </c>
      <c r="L83" t="s">
        <v>463</v>
      </c>
      <c r="M83" t="s">
        <v>450</v>
      </c>
      <c r="N83" t="s">
        <v>464</v>
      </c>
      <c r="O83">
        <v>117470</v>
      </c>
    </row>
    <row r="84" spans="11:26" x14ac:dyDescent="0.45">
      <c r="K84" t="s">
        <v>465</v>
      </c>
      <c r="L84" t="s">
        <v>463</v>
      </c>
      <c r="M84" t="s">
        <v>450</v>
      </c>
      <c r="N84" t="s">
        <v>464</v>
      </c>
      <c r="O84">
        <v>48808</v>
      </c>
    </row>
    <row r="85" spans="11:26" x14ac:dyDescent="0.45">
      <c r="K85" t="s">
        <v>466</v>
      </c>
      <c r="L85">
        <v>0.58450999999999997</v>
      </c>
    </row>
    <row r="86" spans="11:26" x14ac:dyDescent="0.45">
      <c r="K86" t="s">
        <v>467</v>
      </c>
      <c r="L86" t="s">
        <v>466</v>
      </c>
      <c r="M86">
        <v>0.55169999999999997</v>
      </c>
    </row>
    <row r="87" spans="11:26" x14ac:dyDescent="0.45">
      <c r="K87" t="s">
        <v>468</v>
      </c>
      <c r="L87">
        <v>65.336799999999997</v>
      </c>
      <c r="M87" t="s">
        <v>469</v>
      </c>
      <c r="N87">
        <v>9</v>
      </c>
      <c r="O87" t="s">
        <v>470</v>
      </c>
      <c r="P87">
        <v>418</v>
      </c>
      <c r="Q87" t="s">
        <v>471</v>
      </c>
      <c r="R87" t="s">
        <v>472</v>
      </c>
      <c r="S87" t="s">
        <v>473</v>
      </c>
      <c r="T87" s="1">
        <v>2.2200000000000001E-16</v>
      </c>
    </row>
    <row r="89" spans="11:26" x14ac:dyDescent="0.45">
      <c r="K89" t="s">
        <v>583</v>
      </c>
    </row>
    <row r="91" spans="11:26" x14ac:dyDescent="0.45">
      <c r="K91" t="s">
        <v>193</v>
      </c>
    </row>
    <row r="93" spans="11:26" x14ac:dyDescent="0.45">
      <c r="K93" t="s">
        <v>416</v>
      </c>
      <c r="L93" t="s">
        <v>417</v>
      </c>
      <c r="M93" t="s">
        <v>418</v>
      </c>
      <c r="N93" t="s">
        <v>419</v>
      </c>
      <c r="O93" t="s">
        <v>420</v>
      </c>
    </row>
    <row r="95" spans="11:26" x14ac:dyDescent="0.45">
      <c r="K95" t="s">
        <v>421</v>
      </c>
    </row>
    <row r="96" spans="11:26" x14ac:dyDescent="0.45">
      <c r="K96" t="s">
        <v>558</v>
      </c>
      <c r="L96" t="s">
        <v>423</v>
      </c>
      <c r="M96" t="s">
        <v>592</v>
      </c>
      <c r="N96" t="s">
        <v>401</v>
      </c>
      <c r="O96" t="s">
        <v>181</v>
      </c>
      <c r="P96" t="s">
        <v>402</v>
      </c>
      <c r="Q96" t="s">
        <v>182</v>
      </c>
      <c r="R96" t="s">
        <v>402</v>
      </c>
      <c r="S96" t="s">
        <v>183</v>
      </c>
      <c r="T96" t="s">
        <v>402</v>
      </c>
      <c r="U96" t="s">
        <v>377</v>
      </c>
      <c r="V96" t="s">
        <v>402</v>
      </c>
      <c r="W96" t="s">
        <v>560</v>
      </c>
      <c r="X96" t="s">
        <v>561</v>
      </c>
      <c r="Y96" t="s">
        <v>562</v>
      </c>
      <c r="Z96" t="s">
        <v>402</v>
      </c>
    </row>
    <row r="97" spans="11:20" x14ac:dyDescent="0.45">
      <c r="L97" t="s">
        <v>563</v>
      </c>
      <c r="M97" t="s">
        <v>561</v>
      </c>
      <c r="N97" t="s">
        <v>564</v>
      </c>
      <c r="O97" t="s">
        <v>402</v>
      </c>
      <c r="P97" t="s">
        <v>565</v>
      </c>
      <c r="Q97" t="s">
        <v>402</v>
      </c>
      <c r="R97" t="s">
        <v>566</v>
      </c>
      <c r="S97" t="s">
        <v>402</v>
      </c>
      <c r="T97" t="s">
        <v>593</v>
      </c>
    </row>
    <row r="98" spans="11:20" x14ac:dyDescent="0.45">
      <c r="L98" t="s">
        <v>425</v>
      </c>
      <c r="M98" t="s">
        <v>423</v>
      </c>
      <c r="N98" t="s">
        <v>594</v>
      </c>
      <c r="O98" t="s">
        <v>431</v>
      </c>
      <c r="P98" t="s">
        <v>423</v>
      </c>
      <c r="Q98" t="s">
        <v>432</v>
      </c>
      <c r="R98" t="s">
        <v>433</v>
      </c>
      <c r="S98" t="s">
        <v>423</v>
      </c>
      <c r="T98" t="s">
        <v>595</v>
      </c>
    </row>
    <row r="99" spans="11:20" x14ac:dyDescent="0.45">
      <c r="L99" t="s">
        <v>596</v>
      </c>
    </row>
    <row r="101" spans="11:20" x14ac:dyDescent="0.45">
      <c r="K101" t="s">
        <v>436</v>
      </c>
      <c r="L101" t="s">
        <v>437</v>
      </c>
      <c r="M101" t="s">
        <v>597</v>
      </c>
      <c r="N101" t="s">
        <v>439</v>
      </c>
      <c r="O101" t="s">
        <v>598</v>
      </c>
    </row>
    <row r="103" spans="11:20" x14ac:dyDescent="0.45">
      <c r="K103" t="s">
        <v>441</v>
      </c>
      <c r="L103" t="s">
        <v>442</v>
      </c>
    </row>
    <row r="104" spans="11:20" x14ac:dyDescent="0.45">
      <c r="L104" t="s">
        <v>443</v>
      </c>
      <c r="M104" t="s">
        <v>444</v>
      </c>
      <c r="N104" t="s">
        <v>445</v>
      </c>
      <c r="O104" t="s">
        <v>446</v>
      </c>
      <c r="P104" t="s">
        <v>447</v>
      </c>
      <c r="Q104" t="s">
        <v>445</v>
      </c>
      <c r="R104" t="s">
        <v>448</v>
      </c>
    </row>
    <row r="105" spans="11:20" x14ac:dyDescent="0.45">
      <c r="K105">
        <v>-35.799999999999997</v>
      </c>
      <c r="L105">
        <v>-7.55</v>
      </c>
      <c r="M105">
        <v>0.71299999999999997</v>
      </c>
      <c r="N105">
        <v>8.2100000000000009</v>
      </c>
      <c r="O105">
        <v>27.2</v>
      </c>
    </row>
    <row r="107" spans="11:20" x14ac:dyDescent="0.45">
      <c r="K107" t="s">
        <v>574</v>
      </c>
      <c r="L107" t="s">
        <v>575</v>
      </c>
    </row>
    <row r="109" spans="11:20" x14ac:dyDescent="0.45">
      <c r="K109" t="s">
        <v>373</v>
      </c>
      <c r="L109" t="s">
        <v>449</v>
      </c>
      <c r="M109" t="s">
        <v>450</v>
      </c>
      <c r="N109" t="s">
        <v>451</v>
      </c>
    </row>
    <row r="111" spans="11:20" x14ac:dyDescent="0.45">
      <c r="L111" t="s">
        <v>370</v>
      </c>
      <c r="M111" t="s">
        <v>371</v>
      </c>
      <c r="N111" t="s">
        <v>372</v>
      </c>
      <c r="O111" t="s">
        <v>373</v>
      </c>
      <c r="P111" t="s">
        <v>374</v>
      </c>
      <c r="Q111" t="s">
        <v>452</v>
      </c>
    </row>
    <row r="112" spans="11:20" x14ac:dyDescent="0.45">
      <c r="K112" t="s">
        <v>181</v>
      </c>
      <c r="L112">
        <v>-25.907156000000001</v>
      </c>
      <c r="M112">
        <v>5.4831859999999999</v>
      </c>
      <c r="N112">
        <v>-4.7248000000000001</v>
      </c>
      <c r="O112" s="1">
        <v>4.5140000000000003E-6</v>
      </c>
      <c r="P112" t="s">
        <v>375</v>
      </c>
    </row>
    <row r="113" spans="11:24" x14ac:dyDescent="0.45">
      <c r="K113" t="s">
        <v>182</v>
      </c>
      <c r="L113">
        <v>0.90981000000000001</v>
      </c>
      <c r="M113">
        <v>0.25202000000000002</v>
      </c>
      <c r="N113">
        <v>3.6101000000000001</v>
      </c>
      <c r="O113">
        <v>3.9300000000000001E-4</v>
      </c>
      <c r="P113" t="s">
        <v>375</v>
      </c>
    </row>
    <row r="114" spans="11:24" x14ac:dyDescent="0.45">
      <c r="K114" t="s">
        <v>183</v>
      </c>
      <c r="L114">
        <v>-0.24252699999999999</v>
      </c>
      <c r="M114">
        <v>0.76146100000000005</v>
      </c>
      <c r="N114">
        <v>-0.31850000000000001</v>
      </c>
      <c r="O114">
        <v>0.75046000000000002</v>
      </c>
    </row>
    <row r="115" spans="11:24" x14ac:dyDescent="0.45">
      <c r="K115" t="s">
        <v>377</v>
      </c>
      <c r="L115">
        <v>3.233365</v>
      </c>
      <c r="M115">
        <v>0.70934600000000003</v>
      </c>
      <c r="N115">
        <v>4.5582000000000003</v>
      </c>
      <c r="O115" s="1">
        <v>9.3000000000000007E-6</v>
      </c>
      <c r="P115" t="s">
        <v>375</v>
      </c>
    </row>
    <row r="116" spans="11:24" x14ac:dyDescent="0.45">
      <c r="K116" t="s">
        <v>560</v>
      </c>
      <c r="L116" t="s">
        <v>561</v>
      </c>
      <c r="M116" t="s">
        <v>562</v>
      </c>
      <c r="N116">
        <v>-7.8892920000000002</v>
      </c>
      <c r="O116">
        <v>4.1229950000000004</v>
      </c>
      <c r="P116">
        <v>-1.9135</v>
      </c>
      <c r="Q116">
        <v>5.7213E-2</v>
      </c>
      <c r="R116" t="s">
        <v>481</v>
      </c>
    </row>
    <row r="117" spans="11:24" x14ac:dyDescent="0.45">
      <c r="K117" t="s">
        <v>563</v>
      </c>
      <c r="L117" t="s">
        <v>561</v>
      </c>
      <c r="M117" t="s">
        <v>564</v>
      </c>
      <c r="N117">
        <v>-24.194984000000002</v>
      </c>
      <c r="O117">
        <v>5.7461209999999996</v>
      </c>
      <c r="P117">
        <v>-4.2107000000000001</v>
      </c>
      <c r="Q117" s="1">
        <v>3.9530000000000003E-5</v>
      </c>
      <c r="R117" t="s">
        <v>375</v>
      </c>
    </row>
    <row r="118" spans="11:24" x14ac:dyDescent="0.45">
      <c r="K118" t="s">
        <v>565</v>
      </c>
      <c r="L118">
        <v>-3.0601E-2</v>
      </c>
      <c r="M118">
        <v>1.5899E-2</v>
      </c>
      <c r="N118">
        <v>-1.9248000000000001</v>
      </c>
      <c r="O118">
        <v>5.5775999999999999E-2</v>
      </c>
      <c r="P118" t="s">
        <v>481</v>
      </c>
    </row>
    <row r="119" spans="11:24" x14ac:dyDescent="0.45">
      <c r="K119" t="s">
        <v>566</v>
      </c>
      <c r="L119">
        <v>1.8365940000000001</v>
      </c>
      <c r="M119">
        <v>1.292613</v>
      </c>
      <c r="N119">
        <v>1.4208000000000001</v>
      </c>
      <c r="O119">
        <v>0.157029</v>
      </c>
    </row>
    <row r="120" spans="11:24" x14ac:dyDescent="0.45">
      <c r="K120" t="s">
        <v>599</v>
      </c>
      <c r="L120">
        <v>72.446188000000006</v>
      </c>
      <c r="M120">
        <v>25.825161999999999</v>
      </c>
      <c r="N120">
        <v>2.8052999999999999</v>
      </c>
      <c r="O120">
        <v>5.5589999999999997E-3</v>
      </c>
      <c r="P120" t="s">
        <v>487</v>
      </c>
    </row>
    <row r="121" spans="11:24" x14ac:dyDescent="0.45">
      <c r="K121" t="s">
        <v>453</v>
      </c>
    </row>
    <row r="122" spans="11:24" x14ac:dyDescent="0.45">
      <c r="K122" t="s">
        <v>454</v>
      </c>
      <c r="L122" t="s">
        <v>455</v>
      </c>
      <c r="M122">
        <v>0</v>
      </c>
      <c r="N122" t="s">
        <v>577</v>
      </c>
      <c r="O122">
        <v>1E-3</v>
      </c>
      <c r="P122" t="s">
        <v>578</v>
      </c>
      <c r="Q122">
        <v>0.01</v>
      </c>
      <c r="R122" t="s">
        <v>579</v>
      </c>
      <c r="S122">
        <v>0.05</v>
      </c>
      <c r="T122" t="s">
        <v>580</v>
      </c>
      <c r="U122">
        <v>0.1</v>
      </c>
      <c r="V122" t="s">
        <v>581</v>
      </c>
      <c r="W122" t="s">
        <v>582</v>
      </c>
      <c r="X122">
        <v>1</v>
      </c>
    </row>
    <row r="124" spans="11:24" x14ac:dyDescent="0.45">
      <c r="K124" t="s">
        <v>462</v>
      </c>
      <c r="L124" t="s">
        <v>463</v>
      </c>
      <c r="M124" t="s">
        <v>450</v>
      </c>
      <c r="N124" t="s">
        <v>464</v>
      </c>
      <c r="O124">
        <v>67650</v>
      </c>
    </row>
    <row r="125" spans="11:24" x14ac:dyDescent="0.45">
      <c r="K125" t="s">
        <v>465</v>
      </c>
      <c r="L125" t="s">
        <v>463</v>
      </c>
      <c r="M125" t="s">
        <v>450</v>
      </c>
      <c r="N125" t="s">
        <v>464</v>
      </c>
      <c r="O125">
        <v>28882</v>
      </c>
    </row>
    <row r="126" spans="11:24" x14ac:dyDescent="0.45">
      <c r="K126" t="s">
        <v>466</v>
      </c>
      <c r="L126">
        <v>0.57306000000000001</v>
      </c>
    </row>
    <row r="127" spans="11:24" x14ac:dyDescent="0.45">
      <c r="K127" t="s">
        <v>467</v>
      </c>
      <c r="L127" t="s">
        <v>466</v>
      </c>
      <c r="M127">
        <v>0.51597999999999999</v>
      </c>
    </row>
    <row r="128" spans="11:24" x14ac:dyDescent="0.45">
      <c r="K128" t="s">
        <v>468</v>
      </c>
      <c r="L128">
        <v>27.888999999999999</v>
      </c>
      <c r="M128" t="s">
        <v>469</v>
      </c>
      <c r="N128">
        <v>9</v>
      </c>
      <c r="O128" t="s">
        <v>470</v>
      </c>
      <c r="P128">
        <v>187</v>
      </c>
      <c r="Q128" t="s">
        <v>471</v>
      </c>
      <c r="R128" t="s">
        <v>472</v>
      </c>
      <c r="S128" t="s">
        <v>473</v>
      </c>
      <c r="T128" s="1">
        <v>2.2200000000000001E-16</v>
      </c>
    </row>
    <row r="130" spans="11:26" x14ac:dyDescent="0.45">
      <c r="K130" t="s">
        <v>600</v>
      </c>
    </row>
    <row r="131" spans="11:26" x14ac:dyDescent="0.45">
      <c r="K131" t="s">
        <v>600</v>
      </c>
    </row>
    <row r="133" spans="11:26" x14ac:dyDescent="0.45">
      <c r="K133" t="s">
        <v>601</v>
      </c>
      <c r="L133" t="s">
        <v>602</v>
      </c>
      <c r="M133" t="s">
        <v>603</v>
      </c>
    </row>
    <row r="135" spans="11:26" x14ac:dyDescent="0.45">
      <c r="K135" t="s">
        <v>518</v>
      </c>
    </row>
    <row r="137" spans="11:26" x14ac:dyDescent="0.45">
      <c r="K137" t="s">
        <v>416</v>
      </c>
      <c r="L137" t="s">
        <v>417</v>
      </c>
      <c r="M137" t="s">
        <v>418</v>
      </c>
      <c r="N137" t="s">
        <v>419</v>
      </c>
      <c r="O137" t="s">
        <v>420</v>
      </c>
    </row>
    <row r="139" spans="11:26" x14ac:dyDescent="0.45">
      <c r="K139" t="s">
        <v>421</v>
      </c>
    </row>
    <row r="140" spans="11:26" x14ac:dyDescent="0.45">
      <c r="K140" t="s">
        <v>558</v>
      </c>
      <c r="L140" t="s">
        <v>423</v>
      </c>
      <c r="M140" t="s">
        <v>559</v>
      </c>
      <c r="N140" t="s">
        <v>401</v>
      </c>
      <c r="O140" t="s">
        <v>181</v>
      </c>
      <c r="P140" t="s">
        <v>402</v>
      </c>
      <c r="Q140" t="s">
        <v>182</v>
      </c>
      <c r="R140" t="s">
        <v>402</v>
      </c>
      <c r="S140" t="s">
        <v>183</v>
      </c>
      <c r="T140" t="s">
        <v>402</v>
      </c>
      <c r="U140" t="s">
        <v>377</v>
      </c>
      <c r="V140" t="s">
        <v>402</v>
      </c>
      <c r="W140" t="s">
        <v>560</v>
      </c>
      <c r="X140" t="s">
        <v>561</v>
      </c>
      <c r="Y140" t="s">
        <v>562</v>
      </c>
      <c r="Z140" t="s">
        <v>402</v>
      </c>
    </row>
    <row r="141" spans="11:26" x14ac:dyDescent="0.45">
      <c r="L141" t="s">
        <v>563</v>
      </c>
      <c r="M141" t="s">
        <v>561</v>
      </c>
      <c r="N141" t="s">
        <v>564</v>
      </c>
      <c r="O141" t="s">
        <v>402</v>
      </c>
      <c r="P141" t="s">
        <v>565</v>
      </c>
      <c r="Q141" t="s">
        <v>402</v>
      </c>
      <c r="R141" t="s">
        <v>566</v>
      </c>
      <c r="S141" t="s">
        <v>402</v>
      </c>
      <c r="T141" t="s">
        <v>567</v>
      </c>
    </row>
    <row r="142" spans="11:26" x14ac:dyDescent="0.45">
      <c r="L142" t="s">
        <v>425</v>
      </c>
      <c r="M142" t="s">
        <v>423</v>
      </c>
      <c r="N142" t="s">
        <v>568</v>
      </c>
      <c r="O142" t="s">
        <v>427</v>
      </c>
      <c r="P142" t="s">
        <v>423</v>
      </c>
      <c r="Q142" t="s">
        <v>604</v>
      </c>
      <c r="R142" t="s">
        <v>429</v>
      </c>
      <c r="S142" t="s">
        <v>605</v>
      </c>
    </row>
    <row r="143" spans="11:26" x14ac:dyDescent="0.45">
      <c r="L143" t="s">
        <v>431</v>
      </c>
      <c r="M143" t="s">
        <v>423</v>
      </c>
      <c r="N143" t="s">
        <v>432</v>
      </c>
      <c r="O143" t="s">
        <v>433</v>
      </c>
      <c r="P143" t="s">
        <v>423</v>
      </c>
      <c r="Q143" t="s">
        <v>569</v>
      </c>
      <c r="R143" t="s">
        <v>570</v>
      </c>
    </row>
    <row r="145" spans="11:18" x14ac:dyDescent="0.45">
      <c r="K145" t="s">
        <v>441</v>
      </c>
      <c r="L145" t="s">
        <v>442</v>
      </c>
    </row>
    <row r="146" spans="11:18" x14ac:dyDescent="0.45">
      <c r="L146" t="s">
        <v>443</v>
      </c>
      <c r="M146" t="s">
        <v>444</v>
      </c>
      <c r="N146" t="s">
        <v>445</v>
      </c>
      <c r="O146" t="s">
        <v>446</v>
      </c>
      <c r="P146" t="s">
        <v>447</v>
      </c>
      <c r="Q146" t="s">
        <v>445</v>
      </c>
      <c r="R146" t="s">
        <v>448</v>
      </c>
    </row>
    <row r="147" spans="11:18" x14ac:dyDescent="0.45">
      <c r="K147">
        <v>-34.200000000000003</v>
      </c>
      <c r="L147">
        <v>-8.1300000000000008</v>
      </c>
      <c r="M147">
        <v>-0.64800000000000002</v>
      </c>
      <c r="N147">
        <v>7.31</v>
      </c>
      <c r="O147">
        <v>61</v>
      </c>
    </row>
    <row r="149" spans="11:18" x14ac:dyDescent="0.45">
      <c r="K149" t="s">
        <v>574</v>
      </c>
      <c r="L149" t="s">
        <v>606</v>
      </c>
    </row>
    <row r="151" spans="11:18" x14ac:dyDescent="0.45">
      <c r="K151" t="s">
        <v>373</v>
      </c>
      <c r="L151" t="s">
        <v>449</v>
      </c>
      <c r="M151" t="s">
        <v>450</v>
      </c>
      <c r="N151" t="s">
        <v>451</v>
      </c>
    </row>
    <row r="153" spans="11:18" x14ac:dyDescent="0.45">
      <c r="L153" t="s">
        <v>370</v>
      </c>
      <c r="M153" t="s">
        <v>371</v>
      </c>
      <c r="N153" t="s">
        <v>372</v>
      </c>
      <c r="O153" t="s">
        <v>373</v>
      </c>
      <c r="P153" t="s">
        <v>374</v>
      </c>
      <c r="Q153" t="s">
        <v>452</v>
      </c>
    </row>
    <row r="154" spans="11:18" x14ac:dyDescent="0.45">
      <c r="K154" t="s">
        <v>181</v>
      </c>
      <c r="L154">
        <v>-23.74727</v>
      </c>
      <c r="M154">
        <v>2.67882</v>
      </c>
      <c r="N154">
        <v>-8.8648000000000007</v>
      </c>
      <c r="O154" t="s">
        <v>473</v>
      </c>
      <c r="P154" s="1">
        <v>2.2E-16</v>
      </c>
      <c r="Q154" t="s">
        <v>375</v>
      </c>
    </row>
    <row r="155" spans="11:18" x14ac:dyDescent="0.45">
      <c r="K155" t="s">
        <v>182</v>
      </c>
      <c r="L155">
        <v>0.83953</v>
      </c>
      <c r="M155">
        <v>0.14091999999999999</v>
      </c>
      <c r="N155">
        <v>5.9577</v>
      </c>
      <c r="O155" s="1">
        <v>3.6140000000000001E-9</v>
      </c>
      <c r="P155" t="s">
        <v>375</v>
      </c>
    </row>
    <row r="156" spans="11:18" x14ac:dyDescent="0.45">
      <c r="K156" t="s">
        <v>183</v>
      </c>
      <c r="L156">
        <v>0.55062999999999995</v>
      </c>
      <c r="M156">
        <v>0.66410999999999998</v>
      </c>
      <c r="N156">
        <v>0.82909999999999995</v>
      </c>
      <c r="O156">
        <v>0.40724339999999998</v>
      </c>
    </row>
    <row r="157" spans="11:18" x14ac:dyDescent="0.45">
      <c r="K157" t="s">
        <v>377</v>
      </c>
      <c r="L157">
        <v>2.8904399999999999</v>
      </c>
      <c r="M157">
        <v>0.57271000000000005</v>
      </c>
      <c r="N157">
        <v>5.0468999999999999</v>
      </c>
      <c r="O157" s="1">
        <v>5.3900000000000005E-7</v>
      </c>
      <c r="P157" t="s">
        <v>375</v>
      </c>
    </row>
    <row r="158" spans="11:18" x14ac:dyDescent="0.45">
      <c r="K158" t="s">
        <v>563</v>
      </c>
      <c r="L158" t="s">
        <v>561</v>
      </c>
      <c r="M158" t="s">
        <v>564</v>
      </c>
      <c r="N158">
        <v>-17.048570000000002</v>
      </c>
      <c r="O158">
        <v>2.2057000000000002</v>
      </c>
      <c r="P158">
        <v>-7.7293000000000003</v>
      </c>
      <c r="Q158" s="1">
        <v>2.7749999999999999E-14</v>
      </c>
      <c r="R158" t="s">
        <v>375</v>
      </c>
    </row>
    <row r="159" spans="11:18" x14ac:dyDescent="0.45">
      <c r="K159" t="s">
        <v>565</v>
      </c>
      <c r="L159">
        <v>-0.56899999999999995</v>
      </c>
      <c r="M159">
        <v>0.17091999999999999</v>
      </c>
      <c r="N159">
        <v>-3.3290000000000002</v>
      </c>
      <c r="O159">
        <v>9.0549999999999995E-4</v>
      </c>
      <c r="P159" t="s">
        <v>375</v>
      </c>
    </row>
    <row r="160" spans="11:18" x14ac:dyDescent="0.45">
      <c r="K160" t="s">
        <v>566</v>
      </c>
      <c r="L160">
        <v>-2.0139399999999998</v>
      </c>
      <c r="M160">
        <v>1.28416</v>
      </c>
      <c r="N160">
        <v>-1.5683</v>
      </c>
      <c r="O160">
        <v>0.1171499</v>
      </c>
    </row>
    <row r="161" spans="11:24" x14ac:dyDescent="0.45">
      <c r="K161" t="s">
        <v>576</v>
      </c>
      <c r="L161">
        <v>-5.2761100000000001</v>
      </c>
      <c r="M161">
        <v>6.7060899999999997</v>
      </c>
      <c r="N161">
        <v>-0.78680000000000005</v>
      </c>
      <c r="O161">
        <v>0.4316179</v>
      </c>
    </row>
    <row r="162" spans="11:24" x14ac:dyDescent="0.45">
      <c r="K162" t="s">
        <v>453</v>
      </c>
    </row>
    <row r="163" spans="11:24" x14ac:dyDescent="0.45">
      <c r="K163" t="s">
        <v>454</v>
      </c>
      <c r="L163" t="s">
        <v>455</v>
      </c>
      <c r="M163">
        <v>0</v>
      </c>
      <c r="N163" t="s">
        <v>577</v>
      </c>
      <c r="O163">
        <v>1E-3</v>
      </c>
      <c r="P163" t="s">
        <v>578</v>
      </c>
      <c r="Q163">
        <v>0.01</v>
      </c>
      <c r="R163" t="s">
        <v>579</v>
      </c>
      <c r="S163">
        <v>0.05</v>
      </c>
      <c r="T163" t="s">
        <v>580</v>
      </c>
      <c r="U163">
        <v>0.1</v>
      </c>
      <c r="V163" t="s">
        <v>581</v>
      </c>
      <c r="W163" t="s">
        <v>582</v>
      </c>
      <c r="X163">
        <v>1</v>
      </c>
    </row>
    <row r="165" spans="11:24" x14ac:dyDescent="0.45">
      <c r="K165" t="s">
        <v>462</v>
      </c>
      <c r="L165" t="s">
        <v>463</v>
      </c>
      <c r="M165" t="s">
        <v>450</v>
      </c>
      <c r="N165" t="s">
        <v>464</v>
      </c>
      <c r="O165">
        <v>271200</v>
      </c>
    </row>
    <row r="166" spans="11:24" x14ac:dyDescent="0.45">
      <c r="K166" t="s">
        <v>465</v>
      </c>
      <c r="L166" t="s">
        <v>463</v>
      </c>
      <c r="M166" t="s">
        <v>450</v>
      </c>
      <c r="N166" t="s">
        <v>464</v>
      </c>
      <c r="O166">
        <v>165570</v>
      </c>
    </row>
    <row r="167" spans="11:24" x14ac:dyDescent="0.45">
      <c r="K167" t="s">
        <v>466</v>
      </c>
      <c r="L167">
        <v>0.38951999999999998</v>
      </c>
    </row>
    <row r="168" spans="11:24" x14ac:dyDescent="0.45">
      <c r="K168" t="s">
        <v>467</v>
      </c>
      <c r="L168" t="s">
        <v>466</v>
      </c>
      <c r="M168">
        <v>0.32774999999999999</v>
      </c>
    </row>
    <row r="169" spans="11:24" x14ac:dyDescent="0.45">
      <c r="K169" t="s">
        <v>468</v>
      </c>
      <c r="L169">
        <v>74.890199999999993</v>
      </c>
      <c r="M169" t="s">
        <v>469</v>
      </c>
      <c r="N169">
        <v>8</v>
      </c>
      <c r="O169" t="s">
        <v>470</v>
      </c>
      <c r="P169">
        <v>939</v>
      </c>
      <c r="Q169" t="s">
        <v>471</v>
      </c>
      <c r="R169" t="s">
        <v>472</v>
      </c>
      <c r="S169" t="s">
        <v>473</v>
      </c>
      <c r="T169" s="1">
        <v>2.2200000000000001E-16</v>
      </c>
    </row>
    <row r="171" spans="11:24" x14ac:dyDescent="0.45">
      <c r="K171" t="s">
        <v>607</v>
      </c>
    </row>
    <row r="173" spans="11:24" x14ac:dyDescent="0.45">
      <c r="K173" t="s">
        <v>546</v>
      </c>
    </row>
    <row r="175" spans="11:24" x14ac:dyDescent="0.45">
      <c r="K175" t="s">
        <v>416</v>
      </c>
      <c r="L175" t="s">
        <v>417</v>
      </c>
      <c r="M175" t="s">
        <v>418</v>
      </c>
      <c r="N175" t="s">
        <v>419</v>
      </c>
      <c r="O175" t="s">
        <v>420</v>
      </c>
    </row>
    <row r="177" spans="11:26" x14ac:dyDescent="0.45">
      <c r="K177" t="s">
        <v>421</v>
      </c>
    </row>
    <row r="178" spans="11:26" x14ac:dyDescent="0.45">
      <c r="K178" t="s">
        <v>558</v>
      </c>
      <c r="L178" t="s">
        <v>423</v>
      </c>
      <c r="M178" t="s">
        <v>584</v>
      </c>
      <c r="N178" t="s">
        <v>401</v>
      </c>
      <c r="O178" t="s">
        <v>181</v>
      </c>
      <c r="P178" t="s">
        <v>402</v>
      </c>
      <c r="Q178" t="s">
        <v>182</v>
      </c>
      <c r="R178" t="s">
        <v>402</v>
      </c>
      <c r="S178" t="s">
        <v>183</v>
      </c>
      <c r="T178" t="s">
        <v>402</v>
      </c>
      <c r="U178" t="s">
        <v>377</v>
      </c>
      <c r="V178" t="s">
        <v>402</v>
      </c>
      <c r="W178" t="s">
        <v>560</v>
      </c>
      <c r="X178" t="s">
        <v>561</v>
      </c>
      <c r="Y178" t="s">
        <v>562</v>
      </c>
      <c r="Z178" t="s">
        <v>402</v>
      </c>
    </row>
    <row r="179" spans="11:26" x14ac:dyDescent="0.45">
      <c r="L179" t="s">
        <v>563</v>
      </c>
      <c r="M179" t="s">
        <v>561</v>
      </c>
      <c r="N179" t="s">
        <v>564</v>
      </c>
      <c r="O179" t="s">
        <v>402</v>
      </c>
      <c r="P179" t="s">
        <v>565</v>
      </c>
      <c r="Q179" t="s">
        <v>402</v>
      </c>
      <c r="R179" t="s">
        <v>566</v>
      </c>
      <c r="S179" t="s">
        <v>402</v>
      </c>
      <c r="T179" t="s">
        <v>585</v>
      </c>
    </row>
    <row r="180" spans="11:26" x14ac:dyDescent="0.45">
      <c r="L180" t="s">
        <v>425</v>
      </c>
      <c r="M180" t="s">
        <v>423</v>
      </c>
      <c r="N180" t="s">
        <v>586</v>
      </c>
      <c r="O180" t="s">
        <v>427</v>
      </c>
      <c r="P180" t="s">
        <v>423</v>
      </c>
      <c r="Q180" t="s">
        <v>608</v>
      </c>
      <c r="R180" t="s">
        <v>429</v>
      </c>
      <c r="S180" t="s">
        <v>605</v>
      </c>
      <c r="T180" t="s">
        <v>431</v>
      </c>
      <c r="U180" t="s">
        <v>423</v>
      </c>
      <c r="V180" t="s">
        <v>432</v>
      </c>
    </row>
    <row r="181" spans="11:26" x14ac:dyDescent="0.45">
      <c r="L181" t="s">
        <v>433</v>
      </c>
      <c r="M181" t="s">
        <v>423</v>
      </c>
      <c r="N181" t="s">
        <v>587</v>
      </c>
      <c r="O181" t="s">
        <v>588</v>
      </c>
    </row>
    <row r="183" spans="11:26" x14ac:dyDescent="0.45">
      <c r="K183" t="s">
        <v>436</v>
      </c>
      <c r="L183" t="s">
        <v>437</v>
      </c>
      <c r="M183" t="s">
        <v>589</v>
      </c>
      <c r="N183" t="s">
        <v>609</v>
      </c>
      <c r="O183" t="s">
        <v>610</v>
      </c>
    </row>
    <row r="185" spans="11:26" x14ac:dyDescent="0.45">
      <c r="K185" t="s">
        <v>441</v>
      </c>
      <c r="L185" t="s">
        <v>442</v>
      </c>
    </row>
    <row r="186" spans="11:26" x14ac:dyDescent="0.45">
      <c r="L186" t="s">
        <v>443</v>
      </c>
      <c r="M186" t="s">
        <v>444</v>
      </c>
      <c r="N186" t="s">
        <v>445</v>
      </c>
      <c r="O186" t="s">
        <v>446</v>
      </c>
      <c r="P186" t="s">
        <v>447</v>
      </c>
      <c r="Q186" t="s">
        <v>445</v>
      </c>
      <c r="R186" t="s">
        <v>448</v>
      </c>
    </row>
    <row r="187" spans="11:26" x14ac:dyDescent="0.45">
      <c r="K187">
        <v>-27.2</v>
      </c>
      <c r="L187">
        <v>-5.38</v>
      </c>
      <c r="M187">
        <v>0.23699999999999999</v>
      </c>
      <c r="N187">
        <v>6.36</v>
      </c>
      <c r="O187">
        <v>31.2</v>
      </c>
    </row>
    <row r="189" spans="11:26" x14ac:dyDescent="0.45">
      <c r="K189" t="s">
        <v>574</v>
      </c>
      <c r="L189" t="s">
        <v>575</v>
      </c>
    </row>
    <row r="191" spans="11:26" x14ac:dyDescent="0.45">
      <c r="K191" t="s">
        <v>373</v>
      </c>
      <c r="L191" t="s">
        <v>449</v>
      </c>
      <c r="M191" t="s">
        <v>450</v>
      </c>
      <c r="N191" t="s">
        <v>451</v>
      </c>
    </row>
    <row r="193" spans="11:24" x14ac:dyDescent="0.45">
      <c r="L193" t="s">
        <v>370</v>
      </c>
      <c r="M193" t="s">
        <v>371</v>
      </c>
      <c r="N193" t="s">
        <v>372</v>
      </c>
      <c r="O193" t="s">
        <v>373</v>
      </c>
      <c r="P193" t="s">
        <v>374</v>
      </c>
      <c r="Q193" t="s">
        <v>452</v>
      </c>
    </row>
    <row r="194" spans="11:24" x14ac:dyDescent="0.45">
      <c r="K194" t="s">
        <v>181</v>
      </c>
      <c r="L194">
        <v>-26.058253400000002</v>
      </c>
      <c r="M194">
        <v>3.1468498999999999</v>
      </c>
      <c r="N194">
        <v>-8.2806999999999995</v>
      </c>
      <c r="O194" s="1">
        <v>3.932E-15</v>
      </c>
      <c r="P194" t="s">
        <v>375</v>
      </c>
    </row>
    <row r="195" spans="11:24" x14ac:dyDescent="0.45">
      <c r="K195" t="s">
        <v>182</v>
      </c>
      <c r="L195">
        <v>1.8828575999999999</v>
      </c>
      <c r="M195">
        <v>0.1271728</v>
      </c>
      <c r="N195">
        <v>14.8055</v>
      </c>
      <c r="O195" t="s">
        <v>473</v>
      </c>
      <c r="P195" s="1">
        <v>2.2E-16</v>
      </c>
      <c r="Q195" t="s">
        <v>375</v>
      </c>
    </row>
    <row r="196" spans="11:24" x14ac:dyDescent="0.45">
      <c r="K196" t="s">
        <v>183</v>
      </c>
      <c r="L196">
        <v>-1.5855022000000001</v>
      </c>
      <c r="M196">
        <v>0.65066420000000003</v>
      </c>
      <c r="N196">
        <v>-2.4367000000000001</v>
      </c>
      <c r="O196">
        <v>1.5389999999999999E-2</v>
      </c>
      <c r="P196" t="s">
        <v>376</v>
      </c>
    </row>
    <row r="197" spans="11:24" x14ac:dyDescent="0.45">
      <c r="K197" t="s">
        <v>377</v>
      </c>
      <c r="L197">
        <v>4.2190440999999996</v>
      </c>
      <c r="M197">
        <v>0.44488709999999998</v>
      </c>
      <c r="N197">
        <v>9.4833999999999996</v>
      </c>
      <c r="O197" t="s">
        <v>473</v>
      </c>
      <c r="P197" s="1">
        <v>2.2E-16</v>
      </c>
      <c r="Q197" t="s">
        <v>375</v>
      </c>
    </row>
    <row r="198" spans="11:24" x14ac:dyDescent="0.45">
      <c r="K198" t="s">
        <v>563</v>
      </c>
      <c r="L198" t="s">
        <v>561</v>
      </c>
      <c r="M198" t="s">
        <v>564</v>
      </c>
      <c r="N198">
        <v>-30.632474599999998</v>
      </c>
      <c r="O198">
        <v>2.9369029000000002</v>
      </c>
      <c r="P198">
        <v>-10.430199999999999</v>
      </c>
      <c r="Q198" t="s">
        <v>473</v>
      </c>
      <c r="R198" s="1">
        <v>2.2E-16</v>
      </c>
      <c r="S198" t="s">
        <v>375</v>
      </c>
    </row>
    <row r="199" spans="11:24" x14ac:dyDescent="0.45">
      <c r="K199" t="s">
        <v>565</v>
      </c>
      <c r="L199">
        <v>9.6512999999999998E-3</v>
      </c>
      <c r="M199">
        <v>1.86295E-2</v>
      </c>
      <c r="N199">
        <v>0.5181</v>
      </c>
      <c r="O199">
        <v>0.60479000000000005</v>
      </c>
    </row>
    <row r="200" spans="11:24" x14ac:dyDescent="0.45">
      <c r="K200" t="s">
        <v>566</v>
      </c>
      <c r="L200">
        <v>2.35718E-2</v>
      </c>
      <c r="M200">
        <v>0.67996959999999995</v>
      </c>
      <c r="N200">
        <v>3.4700000000000002E-2</v>
      </c>
      <c r="O200">
        <v>0.97236999999999996</v>
      </c>
    </row>
    <row r="201" spans="11:24" x14ac:dyDescent="0.45">
      <c r="K201" t="s">
        <v>591</v>
      </c>
      <c r="L201">
        <v>42.711539999999999</v>
      </c>
      <c r="M201">
        <v>24.162774800000001</v>
      </c>
      <c r="N201">
        <v>1.7677</v>
      </c>
      <c r="O201">
        <v>7.8119999999999995E-2</v>
      </c>
      <c r="P201" t="s">
        <v>481</v>
      </c>
    </row>
    <row r="202" spans="11:24" x14ac:dyDescent="0.45">
      <c r="K202" t="s">
        <v>453</v>
      </c>
    </row>
    <row r="203" spans="11:24" x14ac:dyDescent="0.45">
      <c r="K203" t="s">
        <v>454</v>
      </c>
      <c r="L203" t="s">
        <v>455</v>
      </c>
      <c r="M203">
        <v>0</v>
      </c>
      <c r="N203" t="s">
        <v>577</v>
      </c>
      <c r="O203">
        <v>1E-3</v>
      </c>
      <c r="P203" t="s">
        <v>578</v>
      </c>
      <c r="Q203">
        <v>0.01</v>
      </c>
      <c r="R203" t="s">
        <v>579</v>
      </c>
      <c r="S203">
        <v>0.05</v>
      </c>
      <c r="T203" t="s">
        <v>580</v>
      </c>
      <c r="U203">
        <v>0.1</v>
      </c>
      <c r="V203" t="s">
        <v>581</v>
      </c>
      <c r="W203" t="s">
        <v>582</v>
      </c>
      <c r="X203">
        <v>1</v>
      </c>
    </row>
    <row r="205" spans="11:24" x14ac:dyDescent="0.45">
      <c r="K205" t="s">
        <v>462</v>
      </c>
      <c r="L205" t="s">
        <v>463</v>
      </c>
      <c r="M205" t="s">
        <v>450</v>
      </c>
      <c r="N205" t="s">
        <v>464</v>
      </c>
      <c r="O205">
        <v>97592</v>
      </c>
    </row>
    <row r="206" spans="11:24" x14ac:dyDescent="0.45">
      <c r="K206" t="s">
        <v>465</v>
      </c>
      <c r="L206" t="s">
        <v>463</v>
      </c>
      <c r="M206" t="s">
        <v>450</v>
      </c>
      <c r="N206" t="s">
        <v>464</v>
      </c>
      <c r="O206">
        <v>35283</v>
      </c>
    </row>
    <row r="207" spans="11:24" x14ac:dyDescent="0.45">
      <c r="K207" t="s">
        <v>466</v>
      </c>
      <c r="L207">
        <v>0.63846000000000003</v>
      </c>
    </row>
    <row r="208" spans="11:24" x14ac:dyDescent="0.45">
      <c r="K208" t="s">
        <v>467</v>
      </c>
      <c r="L208" t="s">
        <v>466</v>
      </c>
      <c r="M208">
        <v>0.60041</v>
      </c>
    </row>
    <row r="209" spans="11:26" x14ac:dyDescent="0.45">
      <c r="K209" t="s">
        <v>468</v>
      </c>
      <c r="L209">
        <v>67.106700000000004</v>
      </c>
      <c r="M209" t="s">
        <v>469</v>
      </c>
      <c r="N209">
        <v>8</v>
      </c>
      <c r="O209" t="s">
        <v>470</v>
      </c>
      <c r="P209">
        <v>304</v>
      </c>
      <c r="Q209" t="s">
        <v>471</v>
      </c>
      <c r="R209" t="s">
        <v>472</v>
      </c>
      <c r="S209" t="s">
        <v>473</v>
      </c>
      <c r="T209" s="1">
        <v>2.2200000000000001E-16</v>
      </c>
    </row>
    <row r="211" spans="11:26" x14ac:dyDescent="0.45">
      <c r="K211" t="s">
        <v>607</v>
      </c>
    </row>
    <row r="214" spans="11:26" x14ac:dyDescent="0.45">
      <c r="K214" t="s">
        <v>193</v>
      </c>
    </row>
    <row r="216" spans="11:26" x14ac:dyDescent="0.45">
      <c r="K216" t="s">
        <v>416</v>
      </c>
      <c r="L216" t="s">
        <v>417</v>
      </c>
      <c r="M216" t="s">
        <v>418</v>
      </c>
      <c r="N216" t="s">
        <v>419</v>
      </c>
      <c r="O216" t="s">
        <v>420</v>
      </c>
    </row>
    <row r="218" spans="11:26" x14ac:dyDescent="0.45">
      <c r="K218" t="s">
        <v>421</v>
      </c>
    </row>
    <row r="219" spans="11:26" x14ac:dyDescent="0.45">
      <c r="K219" t="s">
        <v>558</v>
      </c>
      <c r="L219" t="s">
        <v>423</v>
      </c>
      <c r="M219" t="s">
        <v>592</v>
      </c>
      <c r="N219" t="s">
        <v>401</v>
      </c>
      <c r="O219" t="s">
        <v>181</v>
      </c>
      <c r="P219" t="s">
        <v>402</v>
      </c>
      <c r="Q219" t="s">
        <v>182</v>
      </c>
      <c r="R219" t="s">
        <v>402</v>
      </c>
      <c r="S219" t="s">
        <v>183</v>
      </c>
      <c r="T219" t="s">
        <v>402</v>
      </c>
      <c r="U219" t="s">
        <v>377</v>
      </c>
      <c r="V219" t="s">
        <v>402</v>
      </c>
      <c r="W219" t="s">
        <v>560</v>
      </c>
      <c r="X219" t="s">
        <v>561</v>
      </c>
      <c r="Y219" t="s">
        <v>562</v>
      </c>
      <c r="Z219" t="s">
        <v>402</v>
      </c>
    </row>
    <row r="220" spans="11:26" x14ac:dyDescent="0.45">
      <c r="L220" t="s">
        <v>563</v>
      </c>
      <c r="M220" t="s">
        <v>561</v>
      </c>
      <c r="N220" t="s">
        <v>564</v>
      </c>
      <c r="O220" t="s">
        <v>402</v>
      </c>
      <c r="P220" t="s">
        <v>565</v>
      </c>
      <c r="Q220" t="s">
        <v>402</v>
      </c>
      <c r="R220" t="s">
        <v>566</v>
      </c>
      <c r="S220" t="s">
        <v>402</v>
      </c>
      <c r="T220" t="s">
        <v>593</v>
      </c>
    </row>
    <row r="221" spans="11:26" x14ac:dyDescent="0.45">
      <c r="L221" t="s">
        <v>425</v>
      </c>
      <c r="M221" t="s">
        <v>423</v>
      </c>
      <c r="N221" t="s">
        <v>594</v>
      </c>
      <c r="O221" t="s">
        <v>427</v>
      </c>
      <c r="P221" t="s">
        <v>423</v>
      </c>
      <c r="Q221" t="s">
        <v>611</v>
      </c>
      <c r="R221" t="s">
        <v>429</v>
      </c>
      <c r="S221" t="s">
        <v>605</v>
      </c>
      <c r="T221" t="s">
        <v>431</v>
      </c>
      <c r="U221" t="s">
        <v>423</v>
      </c>
      <c r="V221" t="s">
        <v>432</v>
      </c>
    </row>
    <row r="222" spans="11:26" x14ac:dyDescent="0.45">
      <c r="L222" t="s">
        <v>433</v>
      </c>
      <c r="M222" t="s">
        <v>423</v>
      </c>
      <c r="N222" t="s">
        <v>595</v>
      </c>
      <c r="O222" t="s">
        <v>596</v>
      </c>
    </row>
    <row r="224" spans="11:26" x14ac:dyDescent="0.45">
      <c r="K224" t="s">
        <v>441</v>
      </c>
      <c r="L224" t="s">
        <v>442</v>
      </c>
    </row>
    <row r="225" spans="11:18" x14ac:dyDescent="0.45">
      <c r="L225" t="s">
        <v>443</v>
      </c>
      <c r="M225" t="s">
        <v>444</v>
      </c>
      <c r="N225" t="s">
        <v>445</v>
      </c>
      <c r="O225" t="s">
        <v>446</v>
      </c>
      <c r="P225" t="s">
        <v>447</v>
      </c>
      <c r="Q225" t="s">
        <v>445</v>
      </c>
      <c r="R225" t="s">
        <v>448</v>
      </c>
    </row>
    <row r="226" spans="11:18" x14ac:dyDescent="0.45">
      <c r="K226">
        <v>-32.200000000000003</v>
      </c>
      <c r="L226">
        <v>-7.92</v>
      </c>
      <c r="M226">
        <v>-0.159</v>
      </c>
      <c r="N226">
        <v>9.9600000000000009</v>
      </c>
      <c r="O226">
        <v>26.6</v>
      </c>
    </row>
    <row r="228" spans="11:18" x14ac:dyDescent="0.45">
      <c r="K228" t="s">
        <v>574</v>
      </c>
      <c r="L228" t="s">
        <v>575</v>
      </c>
    </row>
    <row r="230" spans="11:18" x14ac:dyDescent="0.45">
      <c r="K230" t="s">
        <v>373</v>
      </c>
      <c r="L230" t="s">
        <v>449</v>
      </c>
      <c r="M230" t="s">
        <v>450</v>
      </c>
      <c r="N230" t="s">
        <v>451</v>
      </c>
    </row>
    <row r="232" spans="11:18" x14ac:dyDescent="0.45">
      <c r="L232" t="s">
        <v>370</v>
      </c>
      <c r="M232" t="s">
        <v>371</v>
      </c>
      <c r="N232" t="s">
        <v>372</v>
      </c>
      <c r="O232" t="s">
        <v>373</v>
      </c>
      <c r="P232" t="s">
        <v>374</v>
      </c>
      <c r="Q232" t="s">
        <v>452</v>
      </c>
    </row>
    <row r="233" spans="11:18" x14ac:dyDescent="0.45">
      <c r="K233" t="s">
        <v>181</v>
      </c>
      <c r="L233">
        <v>-31.754622000000001</v>
      </c>
      <c r="M233">
        <v>6.6976839999999997</v>
      </c>
      <c r="N233">
        <v>-4.7411000000000003</v>
      </c>
      <c r="O233" s="1">
        <v>4.9239999999999998E-6</v>
      </c>
      <c r="P233" t="s">
        <v>375</v>
      </c>
    </row>
    <row r="234" spans="11:18" x14ac:dyDescent="0.45">
      <c r="K234" t="s">
        <v>182</v>
      </c>
      <c r="L234">
        <v>1.34897</v>
      </c>
      <c r="M234">
        <v>0.34609600000000001</v>
      </c>
      <c r="N234">
        <v>3.8976999999999999</v>
      </c>
      <c r="O234">
        <v>1.4640000000000001E-4</v>
      </c>
      <c r="P234" t="s">
        <v>375</v>
      </c>
    </row>
    <row r="235" spans="11:18" x14ac:dyDescent="0.45">
      <c r="K235" t="s">
        <v>183</v>
      </c>
      <c r="L235">
        <v>2.9918070000000001</v>
      </c>
      <c r="M235">
        <v>1.4480440000000001</v>
      </c>
      <c r="N235">
        <v>2.0661</v>
      </c>
      <c r="O235">
        <v>4.05504E-2</v>
      </c>
      <c r="P235" t="s">
        <v>376</v>
      </c>
    </row>
    <row r="236" spans="11:18" x14ac:dyDescent="0.45">
      <c r="K236" t="s">
        <v>377</v>
      </c>
      <c r="L236">
        <v>3.227643</v>
      </c>
      <c r="M236">
        <v>0.92904100000000001</v>
      </c>
      <c r="N236">
        <v>3.4742000000000002</v>
      </c>
      <c r="O236">
        <v>6.7120000000000005E-4</v>
      </c>
      <c r="P236" t="s">
        <v>375</v>
      </c>
    </row>
    <row r="237" spans="11:18" x14ac:dyDescent="0.45">
      <c r="K237" t="s">
        <v>563</v>
      </c>
      <c r="L237" t="s">
        <v>561</v>
      </c>
      <c r="M237" t="s">
        <v>564</v>
      </c>
      <c r="N237">
        <v>-28.95459</v>
      </c>
      <c r="O237">
        <v>5.7641619999999998</v>
      </c>
      <c r="P237">
        <v>-5.0232000000000001</v>
      </c>
      <c r="Q237" s="1">
        <v>1.435E-6</v>
      </c>
      <c r="R237" t="s">
        <v>375</v>
      </c>
    </row>
    <row r="238" spans="11:18" x14ac:dyDescent="0.45">
      <c r="K238" t="s">
        <v>565</v>
      </c>
      <c r="L238">
        <v>-4.7794999999999997E-2</v>
      </c>
      <c r="M238">
        <v>1.3917000000000001E-2</v>
      </c>
      <c r="N238">
        <v>-3.4342999999999999</v>
      </c>
      <c r="O238">
        <v>7.6959999999999995E-4</v>
      </c>
      <c r="P238" t="s">
        <v>375</v>
      </c>
    </row>
    <row r="239" spans="11:18" x14ac:dyDescent="0.45">
      <c r="K239" t="s">
        <v>566</v>
      </c>
      <c r="L239">
        <v>2.2254429999999998</v>
      </c>
      <c r="M239">
        <v>1.7175119999999999</v>
      </c>
      <c r="N239">
        <v>1.2957000000000001</v>
      </c>
      <c r="O239">
        <v>0.1970701</v>
      </c>
    </row>
    <row r="240" spans="11:18" x14ac:dyDescent="0.45">
      <c r="K240" t="s">
        <v>599</v>
      </c>
      <c r="L240">
        <v>45.743977999999998</v>
      </c>
      <c r="M240">
        <v>33.100515000000001</v>
      </c>
      <c r="N240">
        <v>1.3819999999999999</v>
      </c>
      <c r="O240">
        <v>0.1690487</v>
      </c>
    </row>
    <row r="241" spans="11:24" x14ac:dyDescent="0.45">
      <c r="K241" t="s">
        <v>453</v>
      </c>
    </row>
    <row r="242" spans="11:24" x14ac:dyDescent="0.45">
      <c r="K242" t="s">
        <v>454</v>
      </c>
      <c r="L242" t="s">
        <v>455</v>
      </c>
      <c r="M242">
        <v>0</v>
      </c>
      <c r="N242" t="s">
        <v>577</v>
      </c>
      <c r="O242">
        <v>1E-3</v>
      </c>
      <c r="P242" t="s">
        <v>578</v>
      </c>
      <c r="Q242">
        <v>0.01</v>
      </c>
      <c r="R242" t="s">
        <v>579</v>
      </c>
      <c r="S242">
        <v>0.05</v>
      </c>
      <c r="T242" t="s">
        <v>580</v>
      </c>
      <c r="U242">
        <v>0.1</v>
      </c>
      <c r="V242" t="s">
        <v>581</v>
      </c>
      <c r="W242" t="s">
        <v>582</v>
      </c>
      <c r="X242">
        <v>1</v>
      </c>
    </row>
    <row r="246" spans="11:24" x14ac:dyDescent="0.45">
      <c r="K246" t="s">
        <v>462</v>
      </c>
      <c r="L246" t="s">
        <v>463</v>
      </c>
      <c r="M246" t="s">
        <v>450</v>
      </c>
      <c r="N246" t="s">
        <v>464</v>
      </c>
      <c r="O246">
        <v>57831</v>
      </c>
    </row>
    <row r="247" spans="11:24" x14ac:dyDescent="0.45">
      <c r="K247" t="s">
        <v>465</v>
      </c>
      <c r="L247" t="s">
        <v>463</v>
      </c>
      <c r="M247" t="s">
        <v>450</v>
      </c>
      <c r="N247" t="s">
        <v>464</v>
      </c>
      <c r="O247">
        <v>24564</v>
      </c>
    </row>
    <row r="248" spans="11:24" x14ac:dyDescent="0.45">
      <c r="K248" t="s">
        <v>466</v>
      </c>
      <c r="L248">
        <v>0.57523999999999997</v>
      </c>
    </row>
    <row r="249" spans="11:24" x14ac:dyDescent="0.45">
      <c r="K249" t="s">
        <v>467</v>
      </c>
      <c r="L249" t="s">
        <v>466</v>
      </c>
      <c r="M249">
        <v>0.50682000000000005</v>
      </c>
    </row>
    <row r="250" spans="11:24" x14ac:dyDescent="0.45">
      <c r="K250" t="s">
        <v>468</v>
      </c>
      <c r="L250">
        <v>25.222999999999999</v>
      </c>
      <c r="M250" t="s">
        <v>469</v>
      </c>
      <c r="N250">
        <v>8</v>
      </c>
      <c r="O250" t="s">
        <v>470</v>
      </c>
      <c r="P250">
        <v>149</v>
      </c>
      <c r="Q250" t="s">
        <v>471</v>
      </c>
      <c r="R250" t="s">
        <v>472</v>
      </c>
      <c r="S250" t="s">
        <v>473</v>
      </c>
      <c r="T250" s="1">
        <v>2.2200000000000001E-16</v>
      </c>
    </row>
  </sheetData>
  <mergeCells count="3">
    <mergeCell ref="B2:D2"/>
    <mergeCell ref="E2:G2"/>
    <mergeCell ref="B1:D1"/>
  </mergeCells>
  <pageMargins left="0.7" right="0.7" top="0.75" bottom="0.75" header="0.3" footer="0.3"/>
  <legacy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W243"/>
  <sheetViews>
    <sheetView zoomScaleNormal="100" workbookViewId="0">
      <selection activeCell="A2" sqref="A2:G51"/>
    </sheetView>
  </sheetViews>
  <sheetFormatPr defaultRowHeight="14.25" x14ac:dyDescent="0.45"/>
  <sheetData>
    <row r="1" spans="1:23" x14ac:dyDescent="0.45">
      <c r="B1" s="93" t="s">
        <v>612</v>
      </c>
      <c r="C1" s="93"/>
      <c r="D1" s="93"/>
      <c r="N1" t="s">
        <v>388</v>
      </c>
      <c r="O1" t="s">
        <v>389</v>
      </c>
      <c r="P1" t="s">
        <v>602</v>
      </c>
      <c r="Q1" t="s">
        <v>488</v>
      </c>
      <c r="R1">
        <v>2000</v>
      </c>
      <c r="S1" t="s">
        <v>614</v>
      </c>
      <c r="T1" t="s">
        <v>501</v>
      </c>
      <c r="U1">
        <v>2000</v>
      </c>
    </row>
    <row r="2" spans="1:23" x14ac:dyDescent="0.45">
      <c r="B2" s="87" t="s">
        <v>224</v>
      </c>
      <c r="C2" s="87"/>
      <c r="D2" s="87"/>
      <c r="E2" s="87"/>
      <c r="F2" s="87"/>
      <c r="G2" s="87"/>
    </row>
    <row r="3" spans="1:23" x14ac:dyDescent="0.45">
      <c r="B3" s="93" t="s">
        <v>220</v>
      </c>
      <c r="C3" s="93"/>
      <c r="D3" s="93"/>
      <c r="E3" s="93" t="s">
        <v>221</v>
      </c>
      <c r="F3" s="93"/>
      <c r="G3" s="93"/>
      <c r="N3" t="s">
        <v>615</v>
      </c>
    </row>
    <row r="4" spans="1:23" x14ac:dyDescent="0.45">
      <c r="B4" t="s">
        <v>127</v>
      </c>
      <c r="C4" t="s">
        <v>201</v>
      </c>
      <c r="D4" t="s">
        <v>193</v>
      </c>
      <c r="E4" t="s">
        <v>127</v>
      </c>
      <c r="F4" t="s">
        <v>146</v>
      </c>
      <c r="G4" t="s">
        <v>193</v>
      </c>
    </row>
    <row r="5" spans="1:23" x14ac:dyDescent="0.45">
      <c r="A5" t="s">
        <v>181</v>
      </c>
      <c r="B5" s="3" t="s">
        <v>833</v>
      </c>
      <c r="C5" s="3" t="s">
        <v>833</v>
      </c>
      <c r="D5" s="3" t="s">
        <v>833</v>
      </c>
      <c r="E5" s="3">
        <v>-26.444194</v>
      </c>
      <c r="F5" s="3">
        <v>15.514416000000001</v>
      </c>
      <c r="G5" s="3">
        <v>-0.5443616</v>
      </c>
      <c r="N5" t="s">
        <v>518</v>
      </c>
    </row>
    <row r="6" spans="1:23" x14ac:dyDescent="0.45">
      <c r="B6" s="3" t="s">
        <v>833</v>
      </c>
      <c r="C6" s="3" t="s">
        <v>833</v>
      </c>
      <c r="D6" s="3" t="s">
        <v>833</v>
      </c>
      <c r="E6" s="3">
        <v>2.261E-3</v>
      </c>
      <c r="F6" s="3">
        <v>6.5890000000000002E-3</v>
      </c>
      <c r="G6" s="3">
        <v>0.95606400000000002</v>
      </c>
    </row>
    <row r="7" spans="1:23" x14ac:dyDescent="0.45">
      <c r="A7" t="s">
        <v>182</v>
      </c>
      <c r="B7" s="3" t="s">
        <v>833</v>
      </c>
      <c r="C7" s="3" t="s">
        <v>833</v>
      </c>
      <c r="D7" s="3" t="s">
        <v>833</v>
      </c>
      <c r="E7" s="3">
        <v>-0.75740499999999999</v>
      </c>
      <c r="F7" s="3">
        <v>-0.389405</v>
      </c>
      <c r="G7" s="3">
        <v>-0.40794999999999998</v>
      </c>
      <c r="N7" t="s">
        <v>616</v>
      </c>
    </row>
    <row r="8" spans="1:23" x14ac:dyDescent="0.45">
      <c r="B8" s="3" t="s">
        <v>833</v>
      </c>
      <c r="C8" s="3" t="s">
        <v>833</v>
      </c>
      <c r="D8" s="3" t="s">
        <v>833</v>
      </c>
      <c r="E8" s="3">
        <v>9.3199999999999999E-4</v>
      </c>
      <c r="F8" s="3">
        <v>1.124E-3</v>
      </c>
      <c r="G8" s="3">
        <v>0.18698600000000001</v>
      </c>
    </row>
    <row r="9" spans="1:23" x14ac:dyDescent="0.45">
      <c r="A9" t="s">
        <v>183</v>
      </c>
      <c r="B9" s="3" t="s">
        <v>833</v>
      </c>
      <c r="C9" s="3" t="s">
        <v>833</v>
      </c>
      <c r="D9" s="3" t="s">
        <v>833</v>
      </c>
      <c r="E9" s="3">
        <v>-1.9768680000000001</v>
      </c>
      <c r="F9" s="3">
        <v>1.8832500000000001</v>
      </c>
      <c r="G9" s="3">
        <v>-1.5715612999999999</v>
      </c>
      <c r="N9" t="s">
        <v>416</v>
      </c>
      <c r="O9" t="s">
        <v>417</v>
      </c>
      <c r="P9" t="s">
        <v>418</v>
      </c>
      <c r="Q9" t="s">
        <v>419</v>
      </c>
      <c r="R9" t="s">
        <v>420</v>
      </c>
    </row>
    <row r="10" spans="1:23" x14ac:dyDescent="0.45">
      <c r="B10" s="3" t="s">
        <v>833</v>
      </c>
      <c r="C10" s="3" t="s">
        <v>833</v>
      </c>
      <c r="D10" s="3" t="s">
        <v>833</v>
      </c>
      <c r="E10" s="3">
        <v>0.13009599999999999</v>
      </c>
      <c r="F10" s="3">
        <v>2.4021000000000001E-2</v>
      </c>
      <c r="G10" s="3">
        <v>0.51650799999999997</v>
      </c>
    </row>
    <row r="11" spans="1:23" x14ac:dyDescent="0.45">
      <c r="A11" t="s">
        <v>185</v>
      </c>
      <c r="B11" s="3" t="s">
        <v>833</v>
      </c>
      <c r="C11" s="3" t="s">
        <v>833</v>
      </c>
      <c r="D11" s="3" t="s">
        <v>833</v>
      </c>
      <c r="E11" s="3">
        <v>3.590897</v>
      </c>
      <c r="F11" s="3">
        <v>1.3652409999999999</v>
      </c>
      <c r="G11" s="3">
        <v>1.3472322000000001</v>
      </c>
      <c r="N11" t="s">
        <v>421</v>
      </c>
    </row>
    <row r="12" spans="1:23" x14ac:dyDescent="0.45">
      <c r="B12" s="3" t="s">
        <v>833</v>
      </c>
      <c r="C12" s="3" t="s">
        <v>833</v>
      </c>
      <c r="D12" s="3" t="s">
        <v>833</v>
      </c>
      <c r="E12" s="3">
        <v>8.9109999999999995E-9</v>
      </c>
      <c r="F12" s="3">
        <v>6.8870000000000001E-10</v>
      </c>
      <c r="G12" s="3">
        <v>2.215E-3</v>
      </c>
      <c r="N12" t="s">
        <v>558</v>
      </c>
      <c r="O12" t="s">
        <v>423</v>
      </c>
      <c r="P12" t="s">
        <v>559</v>
      </c>
      <c r="Q12" t="s">
        <v>401</v>
      </c>
      <c r="R12" t="s">
        <v>181</v>
      </c>
      <c r="S12" t="s">
        <v>402</v>
      </c>
      <c r="T12" t="s">
        <v>182</v>
      </c>
      <c r="U12" t="s">
        <v>402</v>
      </c>
      <c r="V12" t="s">
        <v>183</v>
      </c>
      <c r="W12" t="s">
        <v>402</v>
      </c>
    </row>
    <row r="13" spans="1:23" x14ac:dyDescent="0.45">
      <c r="A13" t="s">
        <v>194</v>
      </c>
      <c r="B13" s="3" t="s">
        <v>833</v>
      </c>
      <c r="C13" s="3" t="s">
        <v>833</v>
      </c>
      <c r="D13" s="3" t="s">
        <v>833</v>
      </c>
      <c r="E13" s="3">
        <v>-10.758196999999999</v>
      </c>
      <c r="F13" s="3">
        <v>-21.900172999999999</v>
      </c>
      <c r="G13" s="3">
        <v>-11.396778100000001</v>
      </c>
      <c r="O13" t="s">
        <v>563</v>
      </c>
      <c r="P13" t="s">
        <v>561</v>
      </c>
      <c r="Q13" t="s">
        <v>564</v>
      </c>
      <c r="R13" t="s">
        <v>402</v>
      </c>
      <c r="S13" t="s">
        <v>565</v>
      </c>
      <c r="T13" t="s">
        <v>402</v>
      </c>
      <c r="U13" t="s">
        <v>566</v>
      </c>
      <c r="V13" t="s">
        <v>402</v>
      </c>
      <c r="W13" t="s">
        <v>567</v>
      </c>
    </row>
    <row r="14" spans="1:23" x14ac:dyDescent="0.45">
      <c r="B14" s="3" t="s">
        <v>833</v>
      </c>
      <c r="C14" s="3" t="s">
        <v>833</v>
      </c>
      <c r="D14" s="3" t="s">
        <v>833</v>
      </c>
      <c r="E14" s="3">
        <v>7.2939999999999998E-10</v>
      </c>
      <c r="F14" s="3">
        <v>8.8370000000000004E-16</v>
      </c>
      <c r="G14" s="3">
        <v>2.7260000000000001E-3</v>
      </c>
      <c r="O14" t="s">
        <v>425</v>
      </c>
      <c r="P14" t="s">
        <v>423</v>
      </c>
      <c r="Q14" t="s">
        <v>568</v>
      </c>
      <c r="R14" t="s">
        <v>427</v>
      </c>
      <c r="S14" t="s">
        <v>423</v>
      </c>
      <c r="T14" t="s">
        <v>617</v>
      </c>
      <c r="U14" t="s">
        <v>429</v>
      </c>
      <c r="V14" t="s">
        <v>489</v>
      </c>
      <c r="W14" t="s">
        <v>431</v>
      </c>
    </row>
    <row r="15" spans="1:23" x14ac:dyDescent="0.45">
      <c r="A15" t="s">
        <v>195</v>
      </c>
      <c r="B15" s="3" t="s">
        <v>833</v>
      </c>
      <c r="C15" s="3" t="s">
        <v>833</v>
      </c>
      <c r="D15" s="3" t="s">
        <v>833</v>
      </c>
      <c r="E15" s="3"/>
      <c r="O15" t="s">
        <v>433</v>
      </c>
      <c r="P15" t="s">
        <v>423</v>
      </c>
      <c r="Q15" t="s">
        <v>569</v>
      </c>
      <c r="R15" t="s">
        <v>570</v>
      </c>
    </row>
    <row r="16" spans="1:23" x14ac:dyDescent="0.45">
      <c r="B16" s="3" t="s">
        <v>833</v>
      </c>
      <c r="C16" s="3" t="s">
        <v>833</v>
      </c>
      <c r="D16" s="3" t="s">
        <v>833</v>
      </c>
      <c r="E16" s="3"/>
    </row>
    <row r="17" spans="1:21" x14ac:dyDescent="0.45">
      <c r="A17" t="s">
        <v>565</v>
      </c>
      <c r="B17" s="3" t="s">
        <v>833</v>
      </c>
      <c r="C17" s="3" t="s">
        <v>833</v>
      </c>
      <c r="D17" s="3" t="s">
        <v>833</v>
      </c>
      <c r="E17" s="3">
        <v>-0.373612</v>
      </c>
      <c r="F17" s="3">
        <v>1.09E-2</v>
      </c>
      <c r="G17" s="3">
        <v>9.3541000000000006E-3</v>
      </c>
      <c r="N17" t="s">
        <v>436</v>
      </c>
      <c r="O17" t="s">
        <v>437</v>
      </c>
      <c r="P17" t="s">
        <v>618</v>
      </c>
      <c r="Q17" t="s">
        <v>491</v>
      </c>
      <c r="R17" t="s">
        <v>619</v>
      </c>
    </row>
    <row r="18" spans="1:21" x14ac:dyDescent="0.45">
      <c r="B18" s="3" t="s">
        <v>833</v>
      </c>
      <c r="C18" s="3" t="s">
        <v>833</v>
      </c>
      <c r="D18" s="3" t="s">
        <v>833</v>
      </c>
      <c r="E18" s="3">
        <v>4.6619999999999997E-5</v>
      </c>
      <c r="F18" s="3">
        <v>0.542489</v>
      </c>
      <c r="G18" s="3">
        <v>0.46867199999999998</v>
      </c>
    </row>
    <row r="19" spans="1:21" x14ac:dyDescent="0.45">
      <c r="A19" t="s">
        <v>566</v>
      </c>
      <c r="B19" s="3" t="s">
        <v>833</v>
      </c>
      <c r="C19" s="3" t="s">
        <v>833</v>
      </c>
      <c r="D19" s="3" t="s">
        <v>833</v>
      </c>
      <c r="E19" s="3">
        <v>-1.4400660000000001</v>
      </c>
      <c r="F19" s="3">
        <v>0.50722</v>
      </c>
      <c r="G19" s="3">
        <v>1.0167193000000001</v>
      </c>
      <c r="N19" t="s">
        <v>441</v>
      </c>
      <c r="O19" t="s">
        <v>442</v>
      </c>
    </row>
    <row r="20" spans="1:21" x14ac:dyDescent="0.45">
      <c r="B20" s="3" t="s">
        <v>833</v>
      </c>
      <c r="C20" s="3" t="s">
        <v>833</v>
      </c>
      <c r="D20" s="3" t="s">
        <v>833</v>
      </c>
      <c r="E20" s="3">
        <v>0.14135400000000001</v>
      </c>
      <c r="F20" s="3">
        <v>0.27067000000000002</v>
      </c>
      <c r="G20" s="3">
        <v>0.42747099999999999</v>
      </c>
      <c r="O20" t="s">
        <v>443</v>
      </c>
      <c r="P20" t="s">
        <v>444</v>
      </c>
      <c r="Q20" t="s">
        <v>445</v>
      </c>
      <c r="R20" t="s">
        <v>446</v>
      </c>
      <c r="S20" t="s">
        <v>447</v>
      </c>
      <c r="T20" t="s">
        <v>445</v>
      </c>
      <c r="U20" t="s">
        <v>448</v>
      </c>
    </row>
    <row r="21" spans="1:21" x14ac:dyDescent="0.45">
      <c r="A21" t="s">
        <v>576</v>
      </c>
      <c r="B21" s="3" t="s">
        <v>833</v>
      </c>
      <c r="C21" s="3" t="s">
        <v>833</v>
      </c>
      <c r="D21" s="3" t="s">
        <v>833</v>
      </c>
      <c r="E21" s="3">
        <v>-0.93928</v>
      </c>
      <c r="F21" s="3">
        <v>0.89040600000000003</v>
      </c>
      <c r="G21" s="3">
        <v>-1.5854446</v>
      </c>
      <c r="O21">
        <v>-41.3</v>
      </c>
      <c r="P21">
        <v>-4.5199999999999996</v>
      </c>
      <c r="Q21">
        <v>1.02</v>
      </c>
      <c r="R21">
        <v>5.51</v>
      </c>
      <c r="S21">
        <v>17.5</v>
      </c>
    </row>
    <row r="22" spans="1:21" x14ac:dyDescent="0.45">
      <c r="B22" s="3" t="s">
        <v>833</v>
      </c>
      <c r="C22" s="3" t="s">
        <v>833</v>
      </c>
      <c r="D22" s="3" t="s">
        <v>833</v>
      </c>
      <c r="E22" s="3">
        <v>0.80102300000000004</v>
      </c>
      <c r="F22" s="3">
        <v>0.84175999999999995</v>
      </c>
      <c r="G22" s="3">
        <v>0.92446300000000003</v>
      </c>
    </row>
    <row r="23" spans="1:21" x14ac:dyDescent="0.45">
      <c r="A23" t="s">
        <v>196</v>
      </c>
      <c r="B23" t="s">
        <v>217</v>
      </c>
      <c r="C23" t="s">
        <v>217</v>
      </c>
      <c r="D23" t="s">
        <v>217</v>
      </c>
      <c r="E23" t="s">
        <v>217</v>
      </c>
      <c r="F23" t="s">
        <v>217</v>
      </c>
      <c r="G23" t="s">
        <v>217</v>
      </c>
      <c r="N23" t="s">
        <v>373</v>
      </c>
      <c r="O23" t="s">
        <v>449</v>
      </c>
      <c r="P23" t="s">
        <v>450</v>
      </c>
      <c r="Q23" t="s">
        <v>451</v>
      </c>
    </row>
    <row r="24" spans="1:21" x14ac:dyDescent="0.45">
      <c r="A24" t="s">
        <v>197</v>
      </c>
      <c r="B24" s="3" t="s">
        <v>833</v>
      </c>
      <c r="C24" s="3" t="s">
        <v>833</v>
      </c>
      <c r="D24" s="3" t="s">
        <v>833</v>
      </c>
      <c r="E24" s="19">
        <v>463</v>
      </c>
      <c r="F24" s="19">
        <v>195</v>
      </c>
      <c r="G24" s="19">
        <v>71</v>
      </c>
    </row>
    <row r="25" spans="1:21" x14ac:dyDescent="0.45">
      <c r="A25" t="s">
        <v>198</v>
      </c>
      <c r="B25" s="3" t="s">
        <v>833</v>
      </c>
      <c r="C25" s="3" t="s">
        <v>833</v>
      </c>
      <c r="D25" s="3" t="s">
        <v>833</v>
      </c>
      <c r="E25" s="3">
        <v>0.33975</v>
      </c>
      <c r="F25" s="3">
        <v>0.74095</v>
      </c>
      <c r="G25" s="3">
        <v>0.29404000000000002</v>
      </c>
      <c r="O25" t="s">
        <v>370</v>
      </c>
      <c r="P25" t="s">
        <v>371</v>
      </c>
      <c r="Q25" t="s">
        <v>372</v>
      </c>
      <c r="R25" t="s">
        <v>373</v>
      </c>
      <c r="S25" t="s">
        <v>374</v>
      </c>
      <c r="T25" t="s">
        <v>452</v>
      </c>
    </row>
    <row r="26" spans="1:21" x14ac:dyDescent="0.45">
      <c r="N26" t="s">
        <v>181</v>
      </c>
      <c r="O26">
        <v>-26.444194</v>
      </c>
      <c r="P26">
        <v>8.6039359999999991</v>
      </c>
      <c r="Q26">
        <v>-3.0735000000000001</v>
      </c>
      <c r="R26">
        <v>2.261E-3</v>
      </c>
      <c r="S26" t="s">
        <v>487</v>
      </c>
    </row>
    <row r="27" spans="1:21" x14ac:dyDescent="0.45">
      <c r="N27" t="s">
        <v>182</v>
      </c>
      <c r="O27">
        <v>-0.75740499999999999</v>
      </c>
      <c r="P27">
        <v>0.22709499999999999</v>
      </c>
      <c r="Q27">
        <v>-3.3351999999999999</v>
      </c>
      <c r="R27">
        <v>9.3199999999999999E-4</v>
      </c>
      <c r="S27" t="s">
        <v>375</v>
      </c>
    </row>
    <row r="28" spans="1:21" x14ac:dyDescent="0.45">
      <c r="B28" s="87" t="s">
        <v>225</v>
      </c>
      <c r="C28" s="87"/>
      <c r="D28" s="87"/>
      <c r="E28" s="87"/>
      <c r="F28" s="87"/>
      <c r="G28" s="87"/>
      <c r="N28" t="s">
        <v>183</v>
      </c>
      <c r="O28">
        <v>-1.9768680000000001</v>
      </c>
      <c r="P28">
        <v>1.303277</v>
      </c>
      <c r="Q28">
        <v>-1.5167999999999999</v>
      </c>
      <c r="R28">
        <v>0.13009599999999999</v>
      </c>
    </row>
    <row r="29" spans="1:21" x14ac:dyDescent="0.45">
      <c r="B29" s="93" t="s">
        <v>222</v>
      </c>
      <c r="C29" s="93"/>
      <c r="D29" s="93"/>
      <c r="E29" s="93" t="s">
        <v>223</v>
      </c>
      <c r="F29" s="93"/>
      <c r="G29" s="93"/>
      <c r="N29" t="s">
        <v>377</v>
      </c>
      <c r="O29">
        <v>3.590897</v>
      </c>
      <c r="P29">
        <v>0.61121999999999999</v>
      </c>
      <c r="Q29">
        <v>5.875</v>
      </c>
      <c r="R29" s="1">
        <v>8.9109999999999995E-9</v>
      </c>
      <c r="S29" t="s">
        <v>375</v>
      </c>
    </row>
    <row r="30" spans="1:21" x14ac:dyDescent="0.45">
      <c r="B30" t="s">
        <v>127</v>
      </c>
      <c r="C30" t="s">
        <v>201</v>
      </c>
      <c r="D30" t="s">
        <v>193</v>
      </c>
      <c r="E30" t="s">
        <v>127</v>
      </c>
      <c r="F30" t="s">
        <v>146</v>
      </c>
      <c r="G30" t="s">
        <v>193</v>
      </c>
      <c r="N30" t="s">
        <v>560</v>
      </c>
      <c r="O30" t="s">
        <v>561</v>
      </c>
      <c r="P30" t="s">
        <v>562</v>
      </c>
      <c r="Q30">
        <v>-10.758196999999999</v>
      </c>
      <c r="R30">
        <v>1.704223</v>
      </c>
      <c r="S30">
        <v>-6.3127000000000004</v>
      </c>
      <c r="T30" s="1">
        <v>7.2939999999999998E-10</v>
      </c>
      <c r="U30" t="s">
        <v>375</v>
      </c>
    </row>
    <row r="31" spans="1:21" x14ac:dyDescent="0.45">
      <c r="A31" t="s">
        <v>181</v>
      </c>
      <c r="B31" s="3" t="s">
        <v>833</v>
      </c>
      <c r="C31" s="3" t="s">
        <v>833</v>
      </c>
      <c r="D31" s="3" t="s">
        <v>833</v>
      </c>
      <c r="E31" s="3">
        <v>-19.903849000000001</v>
      </c>
      <c r="F31" s="3">
        <v>-25.601175999999999</v>
      </c>
      <c r="G31" s="3">
        <v>-35.648927</v>
      </c>
      <c r="N31" t="s">
        <v>565</v>
      </c>
      <c r="O31">
        <v>-0.373612</v>
      </c>
      <c r="P31">
        <v>9.0745000000000006E-2</v>
      </c>
      <c r="Q31">
        <v>-4.1170999999999998</v>
      </c>
      <c r="R31" s="1">
        <v>4.6619999999999997E-5</v>
      </c>
      <c r="S31" t="s">
        <v>375</v>
      </c>
    </row>
    <row r="32" spans="1:21" x14ac:dyDescent="0.45">
      <c r="B32" s="3" t="s">
        <v>833</v>
      </c>
      <c r="C32" s="3" t="s">
        <v>833</v>
      </c>
      <c r="D32" s="3" t="s">
        <v>833</v>
      </c>
      <c r="E32" s="3">
        <v>2.2E-16</v>
      </c>
      <c r="F32" s="3">
        <v>3.5269999999999999E-16</v>
      </c>
      <c r="G32" s="3">
        <v>1.9E-6</v>
      </c>
      <c r="N32" t="s">
        <v>566</v>
      </c>
      <c r="O32">
        <v>-1.4400660000000001</v>
      </c>
      <c r="P32">
        <v>0.97718799999999995</v>
      </c>
      <c r="Q32">
        <v>-1.4737</v>
      </c>
      <c r="R32">
        <v>0.14135400000000001</v>
      </c>
    </row>
    <row r="33" spans="1:23" x14ac:dyDescent="0.45">
      <c r="A33" t="s">
        <v>182</v>
      </c>
      <c r="B33" s="3" t="s">
        <v>833</v>
      </c>
      <c r="C33" s="3" t="s">
        <v>833</v>
      </c>
      <c r="D33" s="3" t="s">
        <v>833</v>
      </c>
      <c r="E33" s="3">
        <v>0.61937299999999995</v>
      </c>
      <c r="F33" s="3">
        <v>1.912566</v>
      </c>
      <c r="G33" s="3">
        <v>1.186698</v>
      </c>
      <c r="N33" t="s">
        <v>576</v>
      </c>
      <c r="O33">
        <v>-0.93928</v>
      </c>
      <c r="P33">
        <v>3.7244739999999998</v>
      </c>
      <c r="Q33">
        <v>-0.25219999999999998</v>
      </c>
      <c r="R33">
        <v>0.80102300000000004</v>
      </c>
    </row>
    <row r="34" spans="1:23" x14ac:dyDescent="0.45">
      <c r="B34" s="3" t="s">
        <v>833</v>
      </c>
      <c r="C34" s="3" t="s">
        <v>833</v>
      </c>
      <c r="D34" s="3" t="s">
        <v>833</v>
      </c>
      <c r="E34" s="3">
        <v>2.6389999999999999E-11</v>
      </c>
      <c r="F34" s="3">
        <v>2.2E-16</v>
      </c>
      <c r="G34" s="3">
        <v>2.087E-4</v>
      </c>
      <c r="N34" t="s">
        <v>453</v>
      </c>
    </row>
    <row r="35" spans="1:23" x14ac:dyDescent="0.45">
      <c r="A35" t="s">
        <v>183</v>
      </c>
      <c r="B35" s="3" t="s">
        <v>833</v>
      </c>
      <c r="C35" s="3" t="s">
        <v>833</v>
      </c>
      <c r="D35" s="3" t="s">
        <v>833</v>
      </c>
      <c r="E35" s="3">
        <v>4.4288480000000003</v>
      </c>
      <c r="F35" s="3">
        <v>-1.0790219999999999</v>
      </c>
      <c r="G35" s="3">
        <v>11.593007</v>
      </c>
      <c r="N35" t="s">
        <v>454</v>
      </c>
      <c r="O35" t="s">
        <v>455</v>
      </c>
      <c r="P35">
        <v>0</v>
      </c>
      <c r="Q35" t="s">
        <v>577</v>
      </c>
      <c r="R35">
        <v>1E-3</v>
      </c>
      <c r="S35" t="s">
        <v>578</v>
      </c>
      <c r="T35">
        <v>0.01</v>
      </c>
      <c r="U35" t="s">
        <v>579</v>
      </c>
      <c r="V35">
        <v>0.05</v>
      </c>
      <c r="W35" t="s">
        <v>580</v>
      </c>
    </row>
    <row r="36" spans="1:23" x14ac:dyDescent="0.45">
      <c r="B36" s="3" t="s">
        <v>833</v>
      </c>
      <c r="C36" s="3" t="s">
        <v>833</v>
      </c>
      <c r="D36" s="3" t="s">
        <v>833</v>
      </c>
      <c r="E36" s="3">
        <v>5.2189999999999995E-4</v>
      </c>
      <c r="F36" s="3">
        <v>0.37969999999999998</v>
      </c>
      <c r="G36" s="3">
        <v>4.0029999999999996E-6</v>
      </c>
    </row>
    <row r="37" spans="1:23" x14ac:dyDescent="0.45">
      <c r="A37" t="s">
        <v>185</v>
      </c>
      <c r="B37" s="3" t="s">
        <v>833</v>
      </c>
      <c r="C37" s="3" t="s">
        <v>833</v>
      </c>
      <c r="D37" s="3" t="s">
        <v>833</v>
      </c>
      <c r="E37" s="3">
        <v>0.24213799999999999</v>
      </c>
      <c r="F37" s="3">
        <v>3.5826980000000002</v>
      </c>
      <c r="G37" s="3">
        <v>-0.41316999999999998</v>
      </c>
      <c r="N37" t="s">
        <v>462</v>
      </c>
      <c r="O37" t="s">
        <v>463</v>
      </c>
      <c r="P37" t="s">
        <v>450</v>
      </c>
      <c r="Q37" t="s">
        <v>464</v>
      </c>
      <c r="R37">
        <v>62419</v>
      </c>
    </row>
    <row r="38" spans="1:23" x14ac:dyDescent="0.45">
      <c r="B38" s="3" t="s">
        <v>833</v>
      </c>
      <c r="C38" s="3" t="s">
        <v>833</v>
      </c>
      <c r="D38" s="3" t="s">
        <v>833</v>
      </c>
      <c r="E38" s="3">
        <v>0.49062480000000003</v>
      </c>
      <c r="F38" s="3">
        <v>1.9729999999999999E-11</v>
      </c>
      <c r="G38" s="3">
        <v>0.6603715</v>
      </c>
      <c r="N38" t="s">
        <v>465</v>
      </c>
      <c r="O38" t="s">
        <v>463</v>
      </c>
      <c r="P38" t="s">
        <v>450</v>
      </c>
      <c r="Q38" t="s">
        <v>464</v>
      </c>
      <c r="R38">
        <v>35681</v>
      </c>
    </row>
    <row r="39" spans="1:23" x14ac:dyDescent="0.45">
      <c r="A39" t="s">
        <v>194</v>
      </c>
      <c r="B39" s="3" t="s">
        <v>833</v>
      </c>
      <c r="C39" s="3" t="s">
        <v>833</v>
      </c>
      <c r="D39" s="3" t="s">
        <v>833</v>
      </c>
      <c r="N39" t="s">
        <v>466</v>
      </c>
      <c r="O39">
        <v>0.42836000000000002</v>
      </c>
    </row>
    <row r="40" spans="1:23" x14ac:dyDescent="0.45">
      <c r="B40" s="3" t="s">
        <v>833</v>
      </c>
      <c r="C40" s="3" t="s">
        <v>833</v>
      </c>
      <c r="D40" s="3" t="s">
        <v>833</v>
      </c>
      <c r="N40" t="s">
        <v>467</v>
      </c>
      <c r="O40" t="s">
        <v>466</v>
      </c>
      <c r="P40">
        <v>0.33975</v>
      </c>
    </row>
    <row r="41" spans="1:23" x14ac:dyDescent="0.45">
      <c r="A41" t="s">
        <v>195</v>
      </c>
      <c r="B41" s="3" t="s">
        <v>833</v>
      </c>
      <c r="C41" s="3" t="s">
        <v>833</v>
      </c>
      <c r="D41" s="3" t="s">
        <v>833</v>
      </c>
      <c r="E41" s="3">
        <v>-20.610956000000002</v>
      </c>
      <c r="F41" s="3">
        <v>-31.912151999999999</v>
      </c>
      <c r="G41" s="3">
        <v>-39.949742999999998</v>
      </c>
      <c r="N41" t="s">
        <v>468</v>
      </c>
      <c r="O41">
        <v>37.467500000000001</v>
      </c>
      <c r="P41" t="s">
        <v>469</v>
      </c>
      <c r="Q41">
        <v>8</v>
      </c>
      <c r="R41" t="s">
        <v>470</v>
      </c>
      <c r="S41">
        <v>400</v>
      </c>
      <c r="T41" t="s">
        <v>471</v>
      </c>
      <c r="U41" t="s">
        <v>472</v>
      </c>
      <c r="V41" t="s">
        <v>473</v>
      </c>
      <c r="W41" s="1">
        <v>2.2200000000000001E-16</v>
      </c>
    </row>
    <row r="42" spans="1:23" x14ac:dyDescent="0.45">
      <c r="B42" s="3" t="s">
        <v>833</v>
      </c>
      <c r="C42" s="3" t="s">
        <v>833</v>
      </c>
      <c r="D42" s="3" t="s">
        <v>833</v>
      </c>
      <c r="E42" s="3">
        <v>2.9909999999999999E-15</v>
      </c>
      <c r="F42" s="3">
        <v>2.2E-16</v>
      </c>
      <c r="G42" s="3">
        <v>7.6220000000000004E-8</v>
      </c>
    </row>
    <row r="43" spans="1:23" x14ac:dyDescent="0.45">
      <c r="A43" t="s">
        <v>565</v>
      </c>
      <c r="B43" s="3" t="s">
        <v>833</v>
      </c>
      <c r="C43" s="3" t="s">
        <v>833</v>
      </c>
      <c r="D43" s="3" t="s">
        <v>833</v>
      </c>
      <c r="E43" s="3">
        <v>-0.17444200000000001</v>
      </c>
      <c r="F43" s="3">
        <v>2.5951999999999999E-2</v>
      </c>
      <c r="G43" s="3">
        <v>-6.4731999999999998E-2</v>
      </c>
      <c r="N43" t="s">
        <v>620</v>
      </c>
    </row>
    <row r="44" spans="1:23" x14ac:dyDescent="0.45">
      <c r="B44" s="3" t="s">
        <v>833</v>
      </c>
      <c r="C44" s="3" t="s">
        <v>833</v>
      </c>
      <c r="D44" s="3" t="s">
        <v>833</v>
      </c>
      <c r="E44" s="3">
        <v>0.38945629999999998</v>
      </c>
      <c r="F44" s="3">
        <v>0.25729999999999997</v>
      </c>
      <c r="G44" s="3">
        <v>0.1578668</v>
      </c>
    </row>
    <row r="45" spans="1:23" x14ac:dyDescent="0.45">
      <c r="A45" t="s">
        <v>566</v>
      </c>
      <c r="B45" s="3" t="s">
        <v>833</v>
      </c>
      <c r="C45" s="3" t="s">
        <v>833</v>
      </c>
      <c r="D45" s="3" t="s">
        <v>833</v>
      </c>
      <c r="E45" s="3">
        <v>-1.4849060000000001</v>
      </c>
      <c r="F45" s="3">
        <v>0.236291</v>
      </c>
      <c r="G45" s="3">
        <v>2.0319389999999999</v>
      </c>
      <c r="N45" t="s">
        <v>416</v>
      </c>
      <c r="O45" t="s">
        <v>417</v>
      </c>
      <c r="P45" t="s">
        <v>418</v>
      </c>
      <c r="Q45" t="s">
        <v>419</v>
      </c>
      <c r="R45" t="s">
        <v>420</v>
      </c>
    </row>
    <row r="46" spans="1:23" x14ac:dyDescent="0.45">
      <c r="B46" s="3" t="s">
        <v>833</v>
      </c>
      <c r="C46" s="3" t="s">
        <v>833</v>
      </c>
      <c r="D46" s="3" t="s">
        <v>833</v>
      </c>
      <c r="E46" s="3">
        <v>0.1628328</v>
      </c>
      <c r="F46" s="3">
        <v>0.8216</v>
      </c>
      <c r="G46" s="3">
        <v>0.1846633</v>
      </c>
    </row>
    <row r="47" spans="1:23" x14ac:dyDescent="0.45">
      <c r="A47" t="s">
        <v>576</v>
      </c>
      <c r="B47" s="3" t="s">
        <v>833</v>
      </c>
      <c r="C47" s="3" t="s">
        <v>833</v>
      </c>
      <c r="D47" s="3" t="s">
        <v>833</v>
      </c>
      <c r="E47" s="3">
        <v>10.462106</v>
      </c>
      <c r="F47" s="3">
        <v>-110.299959</v>
      </c>
      <c r="G47" s="3">
        <v>-14.559604999999999</v>
      </c>
      <c r="N47" t="s">
        <v>421</v>
      </c>
    </row>
    <row r="48" spans="1:23" x14ac:dyDescent="0.45">
      <c r="B48" s="3" t="s">
        <v>833</v>
      </c>
      <c r="C48" s="3" t="s">
        <v>833</v>
      </c>
      <c r="D48" s="3" t="s">
        <v>833</v>
      </c>
      <c r="E48" s="3">
        <v>5.56018E-2</v>
      </c>
      <c r="F48" s="3">
        <v>0.45540000000000003</v>
      </c>
      <c r="G48" s="3">
        <v>0.54731600000000002</v>
      </c>
      <c r="N48" t="s">
        <v>558</v>
      </c>
      <c r="O48" t="s">
        <v>423</v>
      </c>
      <c r="P48" t="s">
        <v>559</v>
      </c>
      <c r="Q48" t="s">
        <v>401</v>
      </c>
      <c r="R48" t="s">
        <v>181</v>
      </c>
      <c r="S48" t="s">
        <v>402</v>
      </c>
      <c r="T48" t="s">
        <v>182</v>
      </c>
      <c r="U48" t="s">
        <v>402</v>
      </c>
      <c r="V48" t="s">
        <v>183</v>
      </c>
      <c r="W48" t="s">
        <v>402</v>
      </c>
    </row>
    <row r="49" spans="1:23" x14ac:dyDescent="0.45">
      <c r="A49" t="s">
        <v>196</v>
      </c>
      <c r="B49" t="s">
        <v>217</v>
      </c>
      <c r="C49" t="s">
        <v>217</v>
      </c>
      <c r="D49" t="s">
        <v>217</v>
      </c>
      <c r="E49" t="s">
        <v>217</v>
      </c>
      <c r="F49" t="s">
        <v>217</v>
      </c>
      <c r="G49" t="s">
        <v>217</v>
      </c>
      <c r="O49" t="s">
        <v>563</v>
      </c>
      <c r="P49" t="s">
        <v>561</v>
      </c>
      <c r="Q49" t="s">
        <v>564</v>
      </c>
      <c r="R49" t="s">
        <v>402</v>
      </c>
      <c r="S49" t="s">
        <v>565</v>
      </c>
      <c r="T49" t="s">
        <v>402</v>
      </c>
      <c r="U49" t="s">
        <v>566</v>
      </c>
      <c r="V49" t="s">
        <v>402</v>
      </c>
      <c r="W49" t="s">
        <v>567</v>
      </c>
    </row>
    <row r="50" spans="1:23" x14ac:dyDescent="0.45">
      <c r="A50" t="s">
        <v>197</v>
      </c>
      <c r="B50" s="3" t="s">
        <v>833</v>
      </c>
      <c r="C50" s="3" t="s">
        <v>833</v>
      </c>
      <c r="D50" s="3" t="s">
        <v>833</v>
      </c>
      <c r="E50" s="19">
        <v>825</v>
      </c>
      <c r="F50" s="19">
        <v>257</v>
      </c>
      <c r="G50" s="19">
        <v>142</v>
      </c>
      <c r="O50" t="s">
        <v>425</v>
      </c>
      <c r="P50" t="s">
        <v>423</v>
      </c>
      <c r="Q50" t="s">
        <v>568</v>
      </c>
      <c r="R50" t="s">
        <v>427</v>
      </c>
      <c r="S50" t="s">
        <v>423</v>
      </c>
      <c r="T50" t="s">
        <v>617</v>
      </c>
      <c r="U50" t="s">
        <v>429</v>
      </c>
      <c r="V50" t="s">
        <v>502</v>
      </c>
    </row>
    <row r="51" spans="1:23" x14ac:dyDescent="0.45">
      <c r="A51" t="s">
        <v>198</v>
      </c>
      <c r="B51" s="3" t="s">
        <v>833</v>
      </c>
      <c r="C51" s="3" t="s">
        <v>833</v>
      </c>
      <c r="D51" s="3" t="s">
        <v>833</v>
      </c>
      <c r="E51" s="3">
        <v>0.39907999999999999</v>
      </c>
      <c r="F51" s="3">
        <v>0.56850000000000001</v>
      </c>
      <c r="G51" s="3">
        <v>0.53639000000000003</v>
      </c>
      <c r="O51" t="s">
        <v>431</v>
      </c>
      <c r="P51" t="s">
        <v>423</v>
      </c>
      <c r="Q51" t="s">
        <v>432</v>
      </c>
      <c r="R51" t="s">
        <v>433</v>
      </c>
      <c r="S51" t="s">
        <v>423</v>
      </c>
      <c r="T51" t="s">
        <v>569</v>
      </c>
      <c r="U51" t="s">
        <v>570</v>
      </c>
    </row>
    <row r="53" spans="1:23" x14ac:dyDescent="0.45">
      <c r="A53" t="s">
        <v>193</v>
      </c>
      <c r="N53" t="s">
        <v>436</v>
      </c>
      <c r="O53" t="s">
        <v>437</v>
      </c>
      <c r="P53" t="s">
        <v>571</v>
      </c>
      <c r="Q53" t="s">
        <v>621</v>
      </c>
      <c r="R53" t="s">
        <v>622</v>
      </c>
    </row>
    <row r="55" spans="1:23" x14ac:dyDescent="0.45">
      <c r="A55" t="s">
        <v>616</v>
      </c>
      <c r="N55" t="s">
        <v>441</v>
      </c>
      <c r="O55" t="s">
        <v>442</v>
      </c>
    </row>
    <row r="56" spans="1:23" x14ac:dyDescent="0.45">
      <c r="O56" t="s">
        <v>443</v>
      </c>
      <c r="P56" t="s">
        <v>444</v>
      </c>
      <c r="Q56" t="s">
        <v>445</v>
      </c>
      <c r="R56" t="s">
        <v>446</v>
      </c>
      <c r="S56" t="s">
        <v>447</v>
      </c>
      <c r="T56" t="s">
        <v>445</v>
      </c>
      <c r="U56" t="s">
        <v>448</v>
      </c>
    </row>
    <row r="57" spans="1:23" x14ac:dyDescent="0.45">
      <c r="A57" t="s">
        <v>416</v>
      </c>
      <c r="B57" t="s">
        <v>417</v>
      </c>
      <c r="C57" t="s">
        <v>418</v>
      </c>
      <c r="D57" t="s">
        <v>419</v>
      </c>
      <c r="E57" t="s">
        <v>420</v>
      </c>
      <c r="O57">
        <v>-29.2</v>
      </c>
      <c r="P57">
        <v>-6.68</v>
      </c>
      <c r="Q57">
        <v>-0.55000000000000004</v>
      </c>
      <c r="R57">
        <v>6.22</v>
      </c>
      <c r="S57">
        <v>45.7</v>
      </c>
    </row>
    <row r="59" spans="1:23" x14ac:dyDescent="0.45">
      <c r="A59" t="s">
        <v>421</v>
      </c>
      <c r="N59" t="s">
        <v>574</v>
      </c>
      <c r="O59" t="s">
        <v>575</v>
      </c>
    </row>
    <row r="60" spans="1:23" x14ac:dyDescent="0.45">
      <c r="A60" t="s">
        <v>558</v>
      </c>
      <c r="B60" t="s">
        <v>423</v>
      </c>
      <c r="C60" t="s">
        <v>592</v>
      </c>
      <c r="D60" t="s">
        <v>401</v>
      </c>
      <c r="E60" t="s">
        <v>181</v>
      </c>
      <c r="F60" t="s">
        <v>402</v>
      </c>
      <c r="G60" t="s">
        <v>182</v>
      </c>
    </row>
    <row r="61" spans="1:23" x14ac:dyDescent="0.45">
      <c r="B61" t="s">
        <v>563</v>
      </c>
      <c r="C61" t="s">
        <v>561</v>
      </c>
      <c r="D61" t="s">
        <v>564</v>
      </c>
      <c r="E61" t="s">
        <v>402</v>
      </c>
      <c r="F61" t="s">
        <v>565</v>
      </c>
      <c r="G61" t="s">
        <v>402</v>
      </c>
      <c r="N61" t="s">
        <v>373</v>
      </c>
      <c r="O61" t="s">
        <v>449</v>
      </c>
      <c r="P61" t="s">
        <v>450</v>
      </c>
      <c r="Q61" t="s">
        <v>451</v>
      </c>
    </row>
    <row r="62" spans="1:23" x14ac:dyDescent="0.45">
      <c r="B62" t="s">
        <v>425</v>
      </c>
      <c r="C62" t="s">
        <v>423</v>
      </c>
      <c r="D62" t="s">
        <v>594</v>
      </c>
      <c r="E62" t="s">
        <v>427</v>
      </c>
      <c r="F62" t="s">
        <v>423</v>
      </c>
      <c r="G62" t="s">
        <v>611</v>
      </c>
    </row>
    <row r="63" spans="1:23" x14ac:dyDescent="0.45">
      <c r="B63" t="s">
        <v>433</v>
      </c>
      <c r="C63" t="s">
        <v>423</v>
      </c>
      <c r="D63" t="s">
        <v>595</v>
      </c>
      <c r="E63" t="s">
        <v>596</v>
      </c>
      <c r="O63" t="s">
        <v>370</v>
      </c>
      <c r="P63" t="s">
        <v>371</v>
      </c>
      <c r="Q63" t="s">
        <v>372</v>
      </c>
      <c r="R63" t="s">
        <v>373</v>
      </c>
      <c r="S63" t="s">
        <v>374</v>
      </c>
      <c r="T63" t="s">
        <v>452</v>
      </c>
    </row>
    <row r="64" spans="1:23" x14ac:dyDescent="0.45">
      <c r="N64" t="s">
        <v>181</v>
      </c>
      <c r="O64">
        <v>-19.903849000000001</v>
      </c>
      <c r="P64">
        <v>1.9290700000000001</v>
      </c>
      <c r="Q64">
        <v>-10.3178</v>
      </c>
      <c r="R64" t="s">
        <v>473</v>
      </c>
      <c r="S64" s="1">
        <v>2.2E-16</v>
      </c>
      <c r="T64" t="s">
        <v>375</v>
      </c>
    </row>
    <row r="65" spans="1:23" x14ac:dyDescent="0.45">
      <c r="A65" t="s">
        <v>436</v>
      </c>
      <c r="B65" t="s">
        <v>437</v>
      </c>
      <c r="C65" t="s">
        <v>542</v>
      </c>
      <c r="D65" t="s">
        <v>627</v>
      </c>
      <c r="E65" t="s">
        <v>628</v>
      </c>
      <c r="N65" t="s">
        <v>182</v>
      </c>
      <c r="O65">
        <v>0.61937299999999995</v>
      </c>
      <c r="P65">
        <v>9.1479000000000005E-2</v>
      </c>
      <c r="Q65">
        <v>6.7706</v>
      </c>
      <c r="R65" s="1">
        <v>2.6389999999999999E-11</v>
      </c>
      <c r="S65" t="s">
        <v>375</v>
      </c>
    </row>
    <row r="66" spans="1:23" x14ac:dyDescent="0.45">
      <c r="N66" t="s">
        <v>183</v>
      </c>
      <c r="O66">
        <v>4.4288480000000003</v>
      </c>
      <c r="P66">
        <v>1.2708870000000001</v>
      </c>
      <c r="Q66">
        <v>3.4847999999999999</v>
      </c>
      <c r="R66">
        <v>5.2189999999999995E-4</v>
      </c>
      <c r="S66" t="s">
        <v>375</v>
      </c>
    </row>
    <row r="67" spans="1:23" x14ac:dyDescent="0.45">
      <c r="A67" t="s">
        <v>441</v>
      </c>
      <c r="B67" t="s">
        <v>442</v>
      </c>
      <c r="N67" t="s">
        <v>377</v>
      </c>
      <c r="O67">
        <v>0.24213799999999999</v>
      </c>
      <c r="P67">
        <v>0.35109499999999999</v>
      </c>
      <c r="Q67">
        <v>0.68969999999999998</v>
      </c>
      <c r="R67">
        <v>0.49062480000000003</v>
      </c>
    </row>
    <row r="68" spans="1:23" x14ac:dyDescent="0.45">
      <c r="B68" t="s">
        <v>443</v>
      </c>
      <c r="C68" t="s">
        <v>444</v>
      </c>
      <c r="D68" t="s">
        <v>445</v>
      </c>
      <c r="E68" t="s">
        <v>446</v>
      </c>
      <c r="F68" t="s">
        <v>447</v>
      </c>
      <c r="G68" t="s">
        <v>445</v>
      </c>
      <c r="N68" t="s">
        <v>563</v>
      </c>
      <c r="O68" t="s">
        <v>561</v>
      </c>
      <c r="P68" t="s">
        <v>564</v>
      </c>
      <c r="Q68">
        <v>-20.610956000000002</v>
      </c>
      <c r="R68">
        <v>2.5553819999999998</v>
      </c>
      <c r="S68">
        <v>-8.0656999999999996</v>
      </c>
      <c r="T68" s="1">
        <v>2.9909999999999999E-15</v>
      </c>
      <c r="U68" t="s">
        <v>375</v>
      </c>
    </row>
    <row r="69" spans="1:23" x14ac:dyDescent="0.45">
      <c r="A69">
        <v>-36.1</v>
      </c>
      <c r="B69">
        <v>-2.1800000000000002</v>
      </c>
      <c r="C69">
        <v>0.79300000000000004</v>
      </c>
      <c r="D69">
        <v>2.63</v>
      </c>
      <c r="E69">
        <v>16.7</v>
      </c>
      <c r="N69" t="s">
        <v>565</v>
      </c>
      <c r="O69">
        <v>-0.17444200000000001</v>
      </c>
      <c r="P69">
        <v>0.20257600000000001</v>
      </c>
      <c r="Q69">
        <v>-0.86109999999999998</v>
      </c>
      <c r="R69">
        <v>0.38945629999999998</v>
      </c>
    </row>
    <row r="70" spans="1:23" x14ac:dyDescent="0.45">
      <c r="N70" t="s">
        <v>566</v>
      </c>
      <c r="O70">
        <v>-1.4849060000000001</v>
      </c>
      <c r="P70">
        <v>1.06291</v>
      </c>
      <c r="Q70">
        <v>-1.397</v>
      </c>
      <c r="R70">
        <v>0.1628328</v>
      </c>
    </row>
    <row r="71" spans="1:23" x14ac:dyDescent="0.45">
      <c r="A71" t="s">
        <v>574</v>
      </c>
      <c r="B71" t="s">
        <v>575</v>
      </c>
      <c r="N71" t="s">
        <v>576</v>
      </c>
      <c r="O71">
        <v>10.462106</v>
      </c>
      <c r="P71">
        <v>5.4569419999999997</v>
      </c>
      <c r="Q71">
        <v>1.9172</v>
      </c>
      <c r="R71">
        <v>5.56018E-2</v>
      </c>
      <c r="S71" t="s">
        <v>481</v>
      </c>
    </row>
    <row r="72" spans="1:23" x14ac:dyDescent="0.45">
      <c r="N72" t="s">
        <v>453</v>
      </c>
    </row>
    <row r="73" spans="1:23" x14ac:dyDescent="0.45">
      <c r="A73" t="s">
        <v>373</v>
      </c>
      <c r="B73" t="s">
        <v>449</v>
      </c>
      <c r="C73" t="s">
        <v>450</v>
      </c>
      <c r="D73" t="s">
        <v>451</v>
      </c>
      <c r="N73" t="s">
        <v>454</v>
      </c>
      <c r="O73" t="s">
        <v>455</v>
      </c>
      <c r="P73">
        <v>0</v>
      </c>
      <c r="Q73" t="s">
        <v>577</v>
      </c>
      <c r="R73">
        <v>1E-3</v>
      </c>
      <c r="S73" t="s">
        <v>578</v>
      </c>
      <c r="T73">
        <v>0.01</v>
      </c>
      <c r="U73" t="s">
        <v>579</v>
      </c>
      <c r="V73">
        <v>0.05</v>
      </c>
      <c r="W73" t="s">
        <v>580</v>
      </c>
    </row>
    <row r="75" spans="1:23" x14ac:dyDescent="0.45">
      <c r="B75" t="s">
        <v>370</v>
      </c>
      <c r="C75" t="s">
        <v>371</v>
      </c>
      <c r="D75" t="s">
        <v>372</v>
      </c>
      <c r="E75" t="s">
        <v>373</v>
      </c>
      <c r="F75" t="s">
        <v>374</v>
      </c>
      <c r="G75" t="s">
        <v>452</v>
      </c>
      <c r="N75" t="s">
        <v>462</v>
      </c>
      <c r="O75" t="s">
        <v>463</v>
      </c>
      <c r="P75" t="s">
        <v>450</v>
      </c>
      <c r="Q75" t="s">
        <v>464</v>
      </c>
      <c r="R75">
        <v>153950</v>
      </c>
    </row>
    <row r="76" spans="1:23" x14ac:dyDescent="0.45">
      <c r="A76" t="s">
        <v>181</v>
      </c>
      <c r="B76">
        <v>-0.5443616</v>
      </c>
      <c r="C76">
        <v>9.8358252000000004</v>
      </c>
      <c r="D76">
        <v>-5.5300000000000002E-2</v>
      </c>
      <c r="E76">
        <v>0.95606400000000002</v>
      </c>
      <c r="N76" t="s">
        <v>465</v>
      </c>
      <c r="O76" t="s">
        <v>463</v>
      </c>
      <c r="P76" t="s">
        <v>450</v>
      </c>
      <c r="Q76" t="s">
        <v>464</v>
      </c>
      <c r="R76">
        <v>81845</v>
      </c>
    </row>
    <row r="77" spans="1:23" x14ac:dyDescent="0.45">
      <c r="B77">
        <v>0.95606400000000002</v>
      </c>
      <c r="N77" t="s">
        <v>466</v>
      </c>
      <c r="O77">
        <v>0.46836</v>
      </c>
    </row>
    <row r="78" spans="1:23" x14ac:dyDescent="0.45">
      <c r="A78" t="s">
        <v>182</v>
      </c>
      <c r="B78">
        <v>-0.40794999999999998</v>
      </c>
      <c r="C78">
        <v>0.30530629999999997</v>
      </c>
      <c r="D78">
        <v>-1.3362000000000001</v>
      </c>
      <c r="E78">
        <v>0.18698600000000001</v>
      </c>
      <c r="N78" t="s">
        <v>467</v>
      </c>
      <c r="O78" t="s">
        <v>466</v>
      </c>
      <c r="P78">
        <v>0.39907999999999999</v>
      </c>
    </row>
    <row r="79" spans="1:23" x14ac:dyDescent="0.45">
      <c r="B79">
        <v>0.18698600000000001</v>
      </c>
      <c r="N79" t="s">
        <v>468</v>
      </c>
      <c r="O79">
        <v>80.279399999999995</v>
      </c>
      <c r="P79" t="s">
        <v>469</v>
      </c>
      <c r="Q79">
        <v>8</v>
      </c>
      <c r="R79" t="s">
        <v>470</v>
      </c>
      <c r="S79">
        <v>729</v>
      </c>
      <c r="T79" t="s">
        <v>471</v>
      </c>
      <c r="U79" t="s">
        <v>472</v>
      </c>
      <c r="V79" t="s">
        <v>473</v>
      </c>
      <c r="W79" s="1">
        <v>2.2200000000000001E-16</v>
      </c>
    </row>
    <row r="80" spans="1:23" x14ac:dyDescent="0.45">
      <c r="A80" t="s">
        <v>183</v>
      </c>
      <c r="B80">
        <v>-1.5715612999999999</v>
      </c>
      <c r="C80">
        <v>2.4068605999999999</v>
      </c>
      <c r="D80">
        <v>-0.65300000000000002</v>
      </c>
      <c r="E80">
        <v>0.51650799999999997</v>
      </c>
      <c r="N80" t="s">
        <v>623</v>
      </c>
    </row>
    <row r="81" spans="1:23" x14ac:dyDescent="0.45">
      <c r="B81">
        <v>0.51650799999999997</v>
      </c>
    </row>
    <row r="82" spans="1:23" x14ac:dyDescent="0.45">
      <c r="A82" t="s">
        <v>377</v>
      </c>
      <c r="B82">
        <v>1.3472322000000001</v>
      </c>
      <c r="C82">
        <v>0.41964469999999998</v>
      </c>
      <c r="D82">
        <v>3.2103999999999999</v>
      </c>
      <c r="E82">
        <v>2.215E-3</v>
      </c>
      <c r="F82" t="s">
        <v>487</v>
      </c>
      <c r="N82" t="s">
        <v>546</v>
      </c>
    </row>
    <row r="83" spans="1:23" x14ac:dyDescent="0.45">
      <c r="B83">
        <v>2.215E-3</v>
      </c>
    </row>
    <row r="84" spans="1:23" x14ac:dyDescent="0.45">
      <c r="A84" t="s">
        <v>562</v>
      </c>
      <c r="B84">
        <v>-11.396778100000001</v>
      </c>
      <c r="C84">
        <v>3.6308574999999998</v>
      </c>
      <c r="D84">
        <v>-3.1389</v>
      </c>
      <c r="E84">
        <v>2.7260000000000001E-3</v>
      </c>
      <c r="N84" t="s">
        <v>616</v>
      </c>
    </row>
    <row r="85" spans="1:23" x14ac:dyDescent="0.45">
      <c r="B85">
        <v>2.7260000000000001E-3</v>
      </c>
    </row>
    <row r="86" spans="1:23" x14ac:dyDescent="0.45">
      <c r="A86" t="s">
        <v>565</v>
      </c>
      <c r="B86">
        <v>9.3541000000000006E-3</v>
      </c>
      <c r="C86">
        <v>1.2819199999999999E-2</v>
      </c>
      <c r="D86">
        <v>0.72970000000000002</v>
      </c>
      <c r="E86">
        <v>0.46867199999999998</v>
      </c>
      <c r="N86" t="s">
        <v>416</v>
      </c>
      <c r="O86" t="s">
        <v>417</v>
      </c>
      <c r="P86" t="s">
        <v>418</v>
      </c>
      <c r="Q86" t="s">
        <v>419</v>
      </c>
      <c r="R86" t="s">
        <v>420</v>
      </c>
    </row>
    <row r="87" spans="1:23" x14ac:dyDescent="0.45">
      <c r="B87">
        <v>0.46867199999999998</v>
      </c>
    </row>
    <row r="88" spans="1:23" x14ac:dyDescent="0.45">
      <c r="A88" t="s">
        <v>566</v>
      </c>
      <c r="B88">
        <v>1.0167193000000001</v>
      </c>
      <c r="C88">
        <v>1.2717787</v>
      </c>
      <c r="D88">
        <v>0.7994</v>
      </c>
      <c r="E88">
        <v>0.42747099999999999</v>
      </c>
      <c r="N88" t="s">
        <v>421</v>
      </c>
    </row>
    <row r="89" spans="1:23" x14ac:dyDescent="0.45">
      <c r="B89">
        <v>0.42747099999999999</v>
      </c>
      <c r="N89" t="s">
        <v>558</v>
      </c>
      <c r="O89" t="s">
        <v>423</v>
      </c>
      <c r="P89" t="s">
        <v>584</v>
      </c>
      <c r="Q89" t="s">
        <v>401</v>
      </c>
      <c r="R89" t="s">
        <v>181</v>
      </c>
      <c r="S89" t="s">
        <v>402</v>
      </c>
      <c r="T89" t="s">
        <v>182</v>
      </c>
      <c r="U89" t="s">
        <v>402</v>
      </c>
      <c r="V89" t="s">
        <v>183</v>
      </c>
      <c r="W89" t="s">
        <v>402</v>
      </c>
    </row>
    <row r="90" spans="1:23" x14ac:dyDescent="0.45">
      <c r="A90" t="s">
        <v>599</v>
      </c>
      <c r="B90">
        <v>-1.5854446</v>
      </c>
      <c r="C90">
        <v>16.645295300000001</v>
      </c>
      <c r="D90">
        <v>-9.5200000000000007E-2</v>
      </c>
      <c r="E90">
        <v>0.92446300000000003</v>
      </c>
      <c r="O90" t="s">
        <v>563</v>
      </c>
      <c r="P90" t="s">
        <v>561</v>
      </c>
      <c r="Q90" t="s">
        <v>564</v>
      </c>
      <c r="R90" t="s">
        <v>402</v>
      </c>
      <c r="S90" t="s">
        <v>565</v>
      </c>
      <c r="T90" t="s">
        <v>402</v>
      </c>
      <c r="U90" t="s">
        <v>566</v>
      </c>
      <c r="V90" t="s">
        <v>402</v>
      </c>
      <c r="W90" t="s">
        <v>585</v>
      </c>
    </row>
    <row r="91" spans="1:23" x14ac:dyDescent="0.45">
      <c r="A91" t="s">
        <v>453</v>
      </c>
      <c r="B91">
        <v>0.92446300000000003</v>
      </c>
      <c r="O91" t="s">
        <v>425</v>
      </c>
      <c r="P91" t="s">
        <v>423</v>
      </c>
      <c r="Q91" t="s">
        <v>586</v>
      </c>
      <c r="R91" t="s">
        <v>427</v>
      </c>
      <c r="S91" t="s">
        <v>423</v>
      </c>
      <c r="T91" t="s">
        <v>608</v>
      </c>
      <c r="U91" t="s">
        <v>429</v>
      </c>
      <c r="V91" t="s">
        <v>489</v>
      </c>
      <c r="W91" t="s">
        <v>431</v>
      </c>
    </row>
    <row r="92" spans="1:23" x14ac:dyDescent="0.45">
      <c r="A92" t="s">
        <v>454</v>
      </c>
      <c r="B92" t="s">
        <v>455</v>
      </c>
      <c r="C92">
        <v>0</v>
      </c>
      <c r="D92" t="s">
        <v>577</v>
      </c>
      <c r="E92">
        <v>1E-3</v>
      </c>
      <c r="F92" t="s">
        <v>578</v>
      </c>
      <c r="G92">
        <v>0.01</v>
      </c>
      <c r="O92" t="s">
        <v>433</v>
      </c>
      <c r="P92" t="s">
        <v>423</v>
      </c>
      <c r="Q92" t="s">
        <v>587</v>
      </c>
      <c r="R92" t="s">
        <v>588</v>
      </c>
    </row>
    <row r="94" spans="1:23" x14ac:dyDescent="0.45">
      <c r="N94" t="s">
        <v>436</v>
      </c>
      <c r="O94" t="s">
        <v>437</v>
      </c>
      <c r="P94" t="s">
        <v>494</v>
      </c>
      <c r="Q94" t="s">
        <v>624</v>
      </c>
      <c r="R94" t="s">
        <v>625</v>
      </c>
    </row>
    <row r="95" spans="1:23" x14ac:dyDescent="0.45">
      <c r="A95" t="s">
        <v>462</v>
      </c>
      <c r="B95" t="s">
        <v>463</v>
      </c>
      <c r="C95" t="s">
        <v>450</v>
      </c>
      <c r="D95" t="s">
        <v>464</v>
      </c>
      <c r="E95">
        <v>3911.2</v>
      </c>
    </row>
    <row r="96" spans="1:23" x14ac:dyDescent="0.45">
      <c r="A96" t="s">
        <v>465</v>
      </c>
      <c r="B96" t="s">
        <v>463</v>
      </c>
      <c r="C96" t="s">
        <v>450</v>
      </c>
      <c r="D96" t="s">
        <v>464</v>
      </c>
      <c r="E96">
        <v>2761.2</v>
      </c>
      <c r="N96" t="s">
        <v>441</v>
      </c>
      <c r="O96" t="s">
        <v>442</v>
      </c>
    </row>
    <row r="97" spans="1:21" x14ac:dyDescent="0.45">
      <c r="A97" t="s">
        <v>466</v>
      </c>
      <c r="B97">
        <v>0.29404000000000002</v>
      </c>
      <c r="O97" t="s">
        <v>443</v>
      </c>
      <c r="P97" t="s">
        <v>444</v>
      </c>
      <c r="Q97" t="s">
        <v>445</v>
      </c>
      <c r="R97" t="s">
        <v>446</v>
      </c>
      <c r="S97" t="s">
        <v>447</v>
      </c>
      <c r="T97" t="s">
        <v>445</v>
      </c>
      <c r="U97" t="s">
        <v>448</v>
      </c>
    </row>
    <row r="98" spans="1:21" x14ac:dyDescent="0.45">
      <c r="A98" t="s">
        <v>467</v>
      </c>
      <c r="B98" t="s">
        <v>466</v>
      </c>
      <c r="C98">
        <v>0.10150000000000001</v>
      </c>
      <c r="N98">
        <v>-17.100000000000001</v>
      </c>
      <c r="O98">
        <v>-2.2000000000000002</v>
      </c>
      <c r="P98">
        <v>0.47299999999999998</v>
      </c>
      <c r="Q98">
        <v>1.99</v>
      </c>
      <c r="R98">
        <v>22.9</v>
      </c>
    </row>
    <row r="99" spans="1:21" x14ac:dyDescent="0.45">
      <c r="A99" t="s">
        <v>468</v>
      </c>
      <c r="B99">
        <v>2.86348</v>
      </c>
      <c r="C99" t="s">
        <v>469</v>
      </c>
      <c r="D99">
        <v>8</v>
      </c>
      <c r="E99" t="s">
        <v>470</v>
      </c>
      <c r="F99">
        <v>55</v>
      </c>
      <c r="G99" t="s">
        <v>471</v>
      </c>
    </row>
    <row r="100" spans="1:21" x14ac:dyDescent="0.45">
      <c r="N100" t="s">
        <v>574</v>
      </c>
      <c r="O100" t="s">
        <v>575</v>
      </c>
    </row>
    <row r="102" spans="1:21" x14ac:dyDescent="0.45">
      <c r="A102" t="s">
        <v>620</v>
      </c>
      <c r="N102" t="s">
        <v>373</v>
      </c>
      <c r="O102" t="s">
        <v>449</v>
      </c>
      <c r="P102" t="s">
        <v>450</v>
      </c>
      <c r="Q102" t="s">
        <v>451</v>
      </c>
    </row>
    <row r="104" spans="1:21" x14ac:dyDescent="0.45">
      <c r="A104" t="s">
        <v>416</v>
      </c>
      <c r="B104" t="s">
        <v>417</v>
      </c>
      <c r="C104" t="s">
        <v>418</v>
      </c>
      <c r="D104" t="s">
        <v>419</v>
      </c>
      <c r="E104" t="s">
        <v>420</v>
      </c>
      <c r="O104" t="s">
        <v>370</v>
      </c>
      <c r="P104" t="s">
        <v>371</v>
      </c>
      <c r="Q104" t="s">
        <v>372</v>
      </c>
      <c r="R104" t="s">
        <v>373</v>
      </c>
      <c r="S104" t="s">
        <v>374</v>
      </c>
      <c r="T104" t="s">
        <v>452</v>
      </c>
    </row>
    <row r="105" spans="1:21" x14ac:dyDescent="0.45">
      <c r="N105" t="s">
        <v>181</v>
      </c>
      <c r="O105">
        <v>15.514416000000001</v>
      </c>
      <c r="P105">
        <v>5.6386690000000002</v>
      </c>
      <c r="Q105">
        <v>2.7513999999999998</v>
      </c>
      <c r="R105">
        <v>6.5890000000000002E-3</v>
      </c>
      <c r="S105" t="s">
        <v>487</v>
      </c>
    </row>
    <row r="106" spans="1:21" x14ac:dyDescent="0.45">
      <c r="A106" t="s">
        <v>421</v>
      </c>
      <c r="N106" t="s">
        <v>182</v>
      </c>
      <c r="O106">
        <v>-0.389405</v>
      </c>
      <c r="P106">
        <v>0.117464</v>
      </c>
      <c r="Q106">
        <v>-3.3151000000000002</v>
      </c>
      <c r="R106">
        <v>1.124E-3</v>
      </c>
      <c r="S106" t="s">
        <v>487</v>
      </c>
    </row>
    <row r="107" spans="1:21" x14ac:dyDescent="0.45">
      <c r="A107" t="s">
        <v>558</v>
      </c>
      <c r="B107" t="s">
        <v>423</v>
      </c>
      <c r="C107" t="s">
        <v>592</v>
      </c>
      <c r="D107" t="s">
        <v>401</v>
      </c>
      <c r="E107" t="s">
        <v>181</v>
      </c>
      <c r="F107" t="s">
        <v>402</v>
      </c>
      <c r="G107" t="s">
        <v>182</v>
      </c>
      <c r="N107" t="s">
        <v>183</v>
      </c>
      <c r="O107">
        <v>1.8832500000000001</v>
      </c>
      <c r="P107">
        <v>0.82687200000000005</v>
      </c>
      <c r="Q107">
        <v>2.2776000000000001</v>
      </c>
      <c r="R107">
        <v>2.4021000000000001E-2</v>
      </c>
      <c r="S107" t="s">
        <v>376</v>
      </c>
    </row>
    <row r="108" spans="1:21" x14ac:dyDescent="0.45">
      <c r="B108" t="s">
        <v>563</v>
      </c>
      <c r="C108" t="s">
        <v>561</v>
      </c>
      <c r="D108" t="s">
        <v>564</v>
      </c>
      <c r="E108" t="s">
        <v>402</v>
      </c>
      <c r="F108" t="s">
        <v>565</v>
      </c>
      <c r="G108" t="s">
        <v>402</v>
      </c>
      <c r="N108" t="s">
        <v>377</v>
      </c>
      <c r="O108">
        <v>1.3652409999999999</v>
      </c>
      <c r="P108">
        <v>0.20849500000000001</v>
      </c>
      <c r="Q108">
        <v>6.5480999999999998</v>
      </c>
      <c r="R108" s="1">
        <v>6.8870000000000001E-10</v>
      </c>
      <c r="S108" t="s">
        <v>375</v>
      </c>
    </row>
    <row r="109" spans="1:21" x14ac:dyDescent="0.45">
      <c r="B109" t="s">
        <v>425</v>
      </c>
      <c r="C109" t="s">
        <v>423</v>
      </c>
      <c r="D109" t="s">
        <v>594</v>
      </c>
      <c r="E109" t="s">
        <v>427</v>
      </c>
      <c r="F109" t="s">
        <v>423</v>
      </c>
      <c r="G109" t="s">
        <v>611</v>
      </c>
      <c r="N109" t="s">
        <v>560</v>
      </c>
      <c r="O109" t="s">
        <v>561</v>
      </c>
      <c r="P109" t="s">
        <v>562</v>
      </c>
      <c r="Q109">
        <v>-21.900172999999999</v>
      </c>
      <c r="R109">
        <v>2.4599190000000002</v>
      </c>
      <c r="S109">
        <v>-8.9027999999999992</v>
      </c>
      <c r="T109" s="1">
        <v>8.8370000000000004E-16</v>
      </c>
      <c r="U109" t="s">
        <v>375</v>
      </c>
    </row>
    <row r="110" spans="1:21" x14ac:dyDescent="0.45">
      <c r="B110" t="s">
        <v>433</v>
      </c>
      <c r="C110" t="s">
        <v>423</v>
      </c>
      <c r="D110" t="s">
        <v>595</v>
      </c>
      <c r="E110" t="s">
        <v>596</v>
      </c>
      <c r="N110" t="s">
        <v>565</v>
      </c>
      <c r="O110">
        <v>1.09E-2</v>
      </c>
      <c r="P110">
        <v>1.7859E-2</v>
      </c>
      <c r="Q110">
        <v>0.61029999999999995</v>
      </c>
      <c r="R110">
        <v>0.542489</v>
      </c>
    </row>
    <row r="111" spans="1:21" x14ac:dyDescent="0.45">
      <c r="N111" t="s">
        <v>566</v>
      </c>
      <c r="O111">
        <v>0.50722</v>
      </c>
      <c r="P111">
        <v>0.45894600000000002</v>
      </c>
      <c r="Q111">
        <v>1.1052</v>
      </c>
      <c r="R111">
        <v>0.27067000000000002</v>
      </c>
    </row>
    <row r="112" spans="1:21" x14ac:dyDescent="0.45">
      <c r="A112" t="s">
        <v>436</v>
      </c>
      <c r="B112" t="s">
        <v>437</v>
      </c>
      <c r="C112" t="s">
        <v>597</v>
      </c>
      <c r="D112" t="s">
        <v>503</v>
      </c>
      <c r="E112" t="s">
        <v>629</v>
      </c>
      <c r="N112" t="s">
        <v>591</v>
      </c>
      <c r="O112">
        <v>0.89040600000000003</v>
      </c>
      <c r="P112">
        <v>4.4530519999999996</v>
      </c>
      <c r="Q112">
        <v>0.2</v>
      </c>
      <c r="R112">
        <v>0.84175999999999995</v>
      </c>
    </row>
    <row r="113" spans="1:23" x14ac:dyDescent="0.45">
      <c r="N113" t="s">
        <v>453</v>
      </c>
    </row>
    <row r="114" spans="1:23" x14ac:dyDescent="0.45">
      <c r="A114" t="s">
        <v>441</v>
      </c>
      <c r="B114" t="s">
        <v>442</v>
      </c>
      <c r="N114" t="s">
        <v>454</v>
      </c>
      <c r="O114" t="s">
        <v>455</v>
      </c>
      <c r="P114">
        <v>0</v>
      </c>
      <c r="Q114" t="s">
        <v>577</v>
      </c>
      <c r="R114">
        <v>1E-3</v>
      </c>
      <c r="S114" t="s">
        <v>578</v>
      </c>
      <c r="T114">
        <v>0.01</v>
      </c>
      <c r="U114" t="s">
        <v>579</v>
      </c>
      <c r="V114">
        <v>0.05</v>
      </c>
      <c r="W114" t="s">
        <v>580</v>
      </c>
    </row>
    <row r="115" spans="1:23" x14ac:dyDescent="0.45">
      <c r="B115" t="s">
        <v>443</v>
      </c>
      <c r="C115" t="s">
        <v>444</v>
      </c>
      <c r="D115" t="s">
        <v>445</v>
      </c>
      <c r="E115" t="s">
        <v>446</v>
      </c>
      <c r="F115" t="s">
        <v>447</v>
      </c>
      <c r="G115" t="s">
        <v>445</v>
      </c>
    </row>
    <row r="116" spans="1:23" x14ac:dyDescent="0.45">
      <c r="A116">
        <v>-30.9</v>
      </c>
      <c r="B116">
        <v>-7.54</v>
      </c>
      <c r="C116">
        <v>-0.376</v>
      </c>
      <c r="D116">
        <v>8.4700000000000006</v>
      </c>
      <c r="E116">
        <v>24.9</v>
      </c>
      <c r="N116" t="s">
        <v>462</v>
      </c>
      <c r="O116" t="s">
        <v>463</v>
      </c>
      <c r="P116" t="s">
        <v>450</v>
      </c>
      <c r="Q116" t="s">
        <v>464</v>
      </c>
      <c r="R116">
        <v>16741</v>
      </c>
    </row>
    <row r="117" spans="1:23" x14ac:dyDescent="0.45">
      <c r="N117" t="s">
        <v>465</v>
      </c>
      <c r="O117" t="s">
        <v>463</v>
      </c>
      <c r="P117" t="s">
        <v>450</v>
      </c>
      <c r="Q117" t="s">
        <v>464</v>
      </c>
      <c r="R117">
        <v>3733.3</v>
      </c>
    </row>
    <row r="118" spans="1:23" x14ac:dyDescent="0.45">
      <c r="A118" t="s">
        <v>574</v>
      </c>
      <c r="B118" t="s">
        <v>575</v>
      </c>
      <c r="N118" t="s">
        <v>466</v>
      </c>
      <c r="O118">
        <v>0.77700000000000002</v>
      </c>
    </row>
    <row r="119" spans="1:23" x14ac:dyDescent="0.45">
      <c r="N119" t="s">
        <v>467</v>
      </c>
      <c r="O119" t="s">
        <v>466</v>
      </c>
      <c r="P119">
        <v>0.74095</v>
      </c>
    </row>
    <row r="120" spans="1:23" x14ac:dyDescent="0.45">
      <c r="A120" t="s">
        <v>373</v>
      </c>
      <c r="B120" t="s">
        <v>449</v>
      </c>
      <c r="C120" t="s">
        <v>450</v>
      </c>
      <c r="D120" t="s">
        <v>451</v>
      </c>
      <c r="N120" t="s">
        <v>468</v>
      </c>
      <c r="O120">
        <v>72.735399999999998</v>
      </c>
      <c r="P120" t="s">
        <v>469</v>
      </c>
      <c r="Q120">
        <v>8</v>
      </c>
      <c r="R120" t="s">
        <v>470</v>
      </c>
      <c r="S120">
        <v>167</v>
      </c>
      <c r="T120" t="s">
        <v>471</v>
      </c>
      <c r="U120" t="s">
        <v>472</v>
      </c>
      <c r="V120" t="s">
        <v>473</v>
      </c>
      <c r="W120" s="1">
        <v>2.2200000000000001E-16</v>
      </c>
    </row>
    <row r="122" spans="1:23" x14ac:dyDescent="0.45">
      <c r="B122" t="s">
        <v>370</v>
      </c>
      <c r="C122" t="s">
        <v>371</v>
      </c>
      <c r="D122" t="s">
        <v>372</v>
      </c>
      <c r="E122" t="s">
        <v>373</v>
      </c>
      <c r="F122" t="s">
        <v>374</v>
      </c>
      <c r="G122" t="s">
        <v>452</v>
      </c>
      <c r="N122" t="s">
        <v>620</v>
      </c>
    </row>
    <row r="123" spans="1:23" x14ac:dyDescent="0.45">
      <c r="A123" t="s">
        <v>181</v>
      </c>
      <c r="B123">
        <v>-35.648927</v>
      </c>
      <c r="C123">
        <v>7.107024</v>
      </c>
      <c r="D123">
        <v>-5.016</v>
      </c>
      <c r="E123" s="1">
        <v>1.9E-6</v>
      </c>
      <c r="F123" t="s">
        <v>375</v>
      </c>
    </row>
    <row r="124" spans="1:23" x14ac:dyDescent="0.45">
      <c r="B124" s="1">
        <v>1.9E-6</v>
      </c>
      <c r="E124" s="1"/>
      <c r="H124" s="1"/>
      <c r="N124" t="s">
        <v>416</v>
      </c>
      <c r="O124" t="s">
        <v>417</v>
      </c>
      <c r="P124" t="s">
        <v>418</v>
      </c>
      <c r="Q124" t="s">
        <v>419</v>
      </c>
      <c r="R124" t="s">
        <v>420</v>
      </c>
    </row>
    <row r="125" spans="1:23" x14ac:dyDescent="0.45">
      <c r="A125" t="s">
        <v>182</v>
      </c>
      <c r="B125">
        <v>1.186698</v>
      </c>
      <c r="C125">
        <v>0.30996600000000002</v>
      </c>
      <c r="D125">
        <v>3.8285</v>
      </c>
      <c r="E125">
        <v>2.087E-4</v>
      </c>
      <c r="F125" t="s">
        <v>375</v>
      </c>
      <c r="H125" s="1"/>
    </row>
    <row r="126" spans="1:23" x14ac:dyDescent="0.45">
      <c r="B126">
        <v>2.087E-4</v>
      </c>
      <c r="N126" t="s">
        <v>421</v>
      </c>
    </row>
    <row r="127" spans="1:23" x14ac:dyDescent="0.45">
      <c r="A127" t="s">
        <v>183</v>
      </c>
      <c r="B127">
        <v>11.593007</v>
      </c>
      <c r="C127">
        <v>2.3952279999999999</v>
      </c>
      <c r="D127">
        <v>4.84</v>
      </c>
      <c r="E127" s="1">
        <v>4.0029999999999996E-6</v>
      </c>
      <c r="F127" t="s">
        <v>375</v>
      </c>
      <c r="N127" t="s">
        <v>558</v>
      </c>
      <c r="O127" t="s">
        <v>423</v>
      </c>
      <c r="P127" t="s">
        <v>584</v>
      </c>
      <c r="Q127" t="s">
        <v>401</v>
      </c>
      <c r="R127" t="s">
        <v>181</v>
      </c>
      <c r="S127" t="s">
        <v>402</v>
      </c>
      <c r="T127" t="s">
        <v>182</v>
      </c>
      <c r="U127" t="s">
        <v>402</v>
      </c>
      <c r="V127" t="s">
        <v>183</v>
      </c>
      <c r="W127" t="s">
        <v>402</v>
      </c>
    </row>
    <row r="128" spans="1:23" x14ac:dyDescent="0.45">
      <c r="B128" s="1">
        <v>4.0029999999999996E-6</v>
      </c>
      <c r="E128" s="1"/>
      <c r="O128" t="s">
        <v>563</v>
      </c>
      <c r="P128" t="s">
        <v>561</v>
      </c>
      <c r="Q128" t="s">
        <v>564</v>
      </c>
      <c r="R128" t="s">
        <v>402</v>
      </c>
      <c r="S128" t="s">
        <v>565</v>
      </c>
      <c r="T128" t="s">
        <v>402</v>
      </c>
      <c r="U128" t="s">
        <v>566</v>
      </c>
      <c r="V128" t="s">
        <v>402</v>
      </c>
      <c r="W128" t="s">
        <v>585</v>
      </c>
    </row>
    <row r="129" spans="1:23" x14ac:dyDescent="0.45">
      <c r="A129" t="s">
        <v>377</v>
      </c>
      <c r="B129">
        <v>-0.41316999999999998</v>
      </c>
      <c r="C129">
        <v>0.93790899999999999</v>
      </c>
      <c r="D129">
        <v>-0.4405</v>
      </c>
      <c r="E129">
        <v>0.6603715</v>
      </c>
      <c r="O129" t="s">
        <v>425</v>
      </c>
      <c r="P129" t="s">
        <v>423</v>
      </c>
      <c r="Q129" t="s">
        <v>586</v>
      </c>
      <c r="R129" t="s">
        <v>427</v>
      </c>
      <c r="S129" t="s">
        <v>423</v>
      </c>
      <c r="T129" t="s">
        <v>608</v>
      </c>
      <c r="U129" t="s">
        <v>429</v>
      </c>
      <c r="V129" t="s">
        <v>502</v>
      </c>
      <c r="W129" t="s">
        <v>431</v>
      </c>
    </row>
    <row r="130" spans="1:23" x14ac:dyDescent="0.45">
      <c r="B130">
        <v>0.6603715</v>
      </c>
      <c r="O130" t="s">
        <v>433</v>
      </c>
      <c r="P130" t="s">
        <v>423</v>
      </c>
      <c r="Q130" t="s">
        <v>587</v>
      </c>
      <c r="R130" t="s">
        <v>588</v>
      </c>
    </row>
    <row r="131" spans="1:23" x14ac:dyDescent="0.45">
      <c r="A131" t="s">
        <v>564</v>
      </c>
      <c r="B131">
        <v>-39.949742999999998</v>
      </c>
      <c r="C131">
        <v>6.9609829999999997</v>
      </c>
      <c r="D131">
        <v>-5.7390999999999996</v>
      </c>
      <c r="E131" s="1">
        <v>7.6220000000000004E-8</v>
      </c>
    </row>
    <row r="132" spans="1:23" x14ac:dyDescent="0.45">
      <c r="B132" s="1">
        <v>7.6220000000000004E-8</v>
      </c>
      <c r="E132" s="1"/>
      <c r="N132" t="s">
        <v>436</v>
      </c>
      <c r="O132" t="s">
        <v>437</v>
      </c>
      <c r="P132" t="s">
        <v>589</v>
      </c>
      <c r="Q132" t="s">
        <v>503</v>
      </c>
      <c r="R132" t="s">
        <v>626</v>
      </c>
    </row>
    <row r="133" spans="1:23" x14ac:dyDescent="0.45">
      <c r="A133" t="s">
        <v>565</v>
      </c>
      <c r="B133">
        <v>-6.4731999999999998E-2</v>
      </c>
      <c r="C133">
        <v>4.5541999999999999E-2</v>
      </c>
      <c r="D133">
        <v>-1.4214</v>
      </c>
      <c r="E133">
        <v>0.1578668</v>
      </c>
    </row>
    <row r="134" spans="1:23" x14ac:dyDescent="0.45">
      <c r="B134">
        <v>0.1578668</v>
      </c>
      <c r="N134" t="s">
        <v>441</v>
      </c>
      <c r="O134" t="s">
        <v>442</v>
      </c>
    </row>
    <row r="135" spans="1:23" x14ac:dyDescent="0.45">
      <c r="A135" t="s">
        <v>566</v>
      </c>
      <c r="B135">
        <v>2.0319389999999999</v>
      </c>
      <c r="C135">
        <v>1.5227329999999999</v>
      </c>
      <c r="D135">
        <v>1.3344</v>
      </c>
      <c r="E135">
        <v>0.1846633</v>
      </c>
      <c r="O135" t="s">
        <v>443</v>
      </c>
      <c r="P135" t="s">
        <v>444</v>
      </c>
      <c r="Q135" t="s">
        <v>445</v>
      </c>
      <c r="R135" t="s">
        <v>446</v>
      </c>
      <c r="S135" t="s">
        <v>447</v>
      </c>
      <c r="T135" t="s">
        <v>445</v>
      </c>
      <c r="U135" t="s">
        <v>448</v>
      </c>
    </row>
    <row r="136" spans="1:23" x14ac:dyDescent="0.45">
      <c r="B136">
        <v>0.1846633</v>
      </c>
      <c r="O136">
        <v>-30.6</v>
      </c>
      <c r="P136">
        <v>-5.57</v>
      </c>
      <c r="Q136">
        <v>0.14000000000000001</v>
      </c>
      <c r="R136">
        <v>6.38</v>
      </c>
      <c r="S136">
        <v>29.9</v>
      </c>
    </row>
    <row r="137" spans="1:23" x14ac:dyDescent="0.45">
      <c r="A137" t="s">
        <v>599</v>
      </c>
      <c r="B137">
        <v>-14.559604999999999</v>
      </c>
      <c r="C137">
        <v>24.123570000000001</v>
      </c>
      <c r="D137">
        <v>-0.60350000000000004</v>
      </c>
      <c r="E137">
        <v>0.54731600000000002</v>
      </c>
    </row>
    <row r="138" spans="1:23" x14ac:dyDescent="0.45">
      <c r="A138" t="s">
        <v>453</v>
      </c>
      <c r="B138">
        <v>0.54731600000000002</v>
      </c>
      <c r="N138" t="s">
        <v>574</v>
      </c>
      <c r="O138" t="s">
        <v>575</v>
      </c>
    </row>
    <row r="139" spans="1:23" x14ac:dyDescent="0.45">
      <c r="A139" t="s">
        <v>454</v>
      </c>
      <c r="B139" t="s">
        <v>455</v>
      </c>
      <c r="C139">
        <v>0</v>
      </c>
      <c r="D139" t="s">
        <v>577</v>
      </c>
      <c r="E139">
        <v>1E-3</v>
      </c>
      <c r="F139" t="s">
        <v>578</v>
      </c>
      <c r="G139">
        <v>0.01</v>
      </c>
    </row>
    <row r="140" spans="1:23" x14ac:dyDescent="0.45">
      <c r="N140" t="s">
        <v>373</v>
      </c>
      <c r="O140" t="s">
        <v>449</v>
      </c>
      <c r="P140" t="s">
        <v>450</v>
      </c>
      <c r="Q140" t="s">
        <v>451</v>
      </c>
    </row>
    <row r="142" spans="1:23" x14ac:dyDescent="0.45">
      <c r="O142" t="s">
        <v>370</v>
      </c>
      <c r="P142" t="s">
        <v>371</v>
      </c>
      <c r="Q142" t="s">
        <v>372</v>
      </c>
      <c r="R142" t="s">
        <v>373</v>
      </c>
      <c r="S142" t="s">
        <v>374</v>
      </c>
      <c r="T142" t="s">
        <v>452</v>
      </c>
    </row>
    <row r="143" spans="1:23" x14ac:dyDescent="0.45">
      <c r="A143" t="s">
        <v>462</v>
      </c>
      <c r="B143" t="s">
        <v>463</v>
      </c>
      <c r="C143" t="s">
        <v>450</v>
      </c>
      <c r="D143" t="s">
        <v>464</v>
      </c>
      <c r="E143">
        <v>44094</v>
      </c>
      <c r="N143" t="s">
        <v>181</v>
      </c>
      <c r="O143">
        <v>-25.601175999999999</v>
      </c>
      <c r="P143">
        <v>2.9062519999999998</v>
      </c>
      <c r="Q143">
        <v>-8.8089999999999993</v>
      </c>
      <c r="R143" s="1">
        <v>3.5269999999999999E-16</v>
      </c>
      <c r="S143" t="s">
        <v>375</v>
      </c>
    </row>
    <row r="144" spans="1:23" x14ac:dyDescent="0.45">
      <c r="A144" t="s">
        <v>465</v>
      </c>
      <c r="B144" t="s">
        <v>463</v>
      </c>
      <c r="C144" t="s">
        <v>450</v>
      </c>
      <c r="D144" t="s">
        <v>464</v>
      </c>
      <c r="E144">
        <v>16963</v>
      </c>
      <c r="N144" t="s">
        <v>182</v>
      </c>
      <c r="O144">
        <v>1.912566</v>
      </c>
      <c r="P144">
        <v>0.132719</v>
      </c>
      <c r="Q144">
        <v>14.410600000000001</v>
      </c>
      <c r="R144" t="s">
        <v>473</v>
      </c>
      <c r="S144" s="1">
        <v>2.2E-16</v>
      </c>
      <c r="T144" t="s">
        <v>375</v>
      </c>
    </row>
    <row r="145" spans="1:23" x14ac:dyDescent="0.45">
      <c r="A145" t="s">
        <v>466</v>
      </c>
      <c r="B145">
        <v>0.61529999999999996</v>
      </c>
      <c r="N145" t="s">
        <v>183</v>
      </c>
      <c r="O145">
        <v>-1.0790219999999999</v>
      </c>
      <c r="P145">
        <v>1.2258450000000001</v>
      </c>
      <c r="Q145">
        <v>-0.88019999999999998</v>
      </c>
      <c r="R145">
        <v>0.37969999999999998</v>
      </c>
    </row>
    <row r="146" spans="1:23" x14ac:dyDescent="0.45">
      <c r="A146" t="s">
        <v>467</v>
      </c>
      <c r="B146" t="s">
        <v>466</v>
      </c>
      <c r="C146">
        <v>0.53639000000000003</v>
      </c>
      <c r="N146" t="s">
        <v>377</v>
      </c>
      <c r="O146">
        <v>3.5826980000000002</v>
      </c>
      <c r="P146">
        <v>0.50689399999999996</v>
      </c>
      <c r="Q146">
        <v>7.0678999999999998</v>
      </c>
      <c r="R146" s="1">
        <v>1.9729999999999999E-11</v>
      </c>
      <c r="S146" t="s">
        <v>375</v>
      </c>
    </row>
    <row r="147" spans="1:23" x14ac:dyDescent="0.45">
      <c r="A147" t="s">
        <v>468</v>
      </c>
      <c r="B147">
        <v>23.3918</v>
      </c>
      <c r="C147" t="s">
        <v>469</v>
      </c>
      <c r="D147">
        <v>8</v>
      </c>
      <c r="E147" t="s">
        <v>470</v>
      </c>
      <c r="F147">
        <v>117</v>
      </c>
      <c r="G147" t="s">
        <v>471</v>
      </c>
      <c r="N147" t="s">
        <v>563</v>
      </c>
      <c r="O147" t="s">
        <v>561</v>
      </c>
      <c r="P147" t="s">
        <v>564</v>
      </c>
      <c r="Q147">
        <v>-31.912151999999999</v>
      </c>
      <c r="R147">
        <v>3.2467359999999998</v>
      </c>
      <c r="S147">
        <v>-9.8290000000000006</v>
      </c>
      <c r="T147" t="s">
        <v>473</v>
      </c>
      <c r="U147" s="1">
        <v>2.2E-16</v>
      </c>
      <c r="V147" t="s">
        <v>375</v>
      </c>
    </row>
    <row r="148" spans="1:23" x14ac:dyDescent="0.45">
      <c r="N148" t="s">
        <v>565</v>
      </c>
      <c r="O148">
        <v>2.5951999999999999E-2</v>
      </c>
      <c r="P148">
        <v>2.2851E-2</v>
      </c>
      <c r="Q148">
        <v>1.1356999999999999</v>
      </c>
      <c r="R148">
        <v>0.25729999999999997</v>
      </c>
    </row>
    <row r="149" spans="1:23" x14ac:dyDescent="0.45">
      <c r="N149" t="s">
        <v>566</v>
      </c>
      <c r="O149">
        <v>0.236291</v>
      </c>
      <c r="P149">
        <v>1.046618</v>
      </c>
      <c r="Q149">
        <v>0.2258</v>
      </c>
      <c r="R149">
        <v>0.8216</v>
      </c>
    </row>
    <row r="150" spans="1:23" x14ac:dyDescent="0.45">
      <c r="N150" t="s">
        <v>591</v>
      </c>
      <c r="O150">
        <v>-110.299959</v>
      </c>
      <c r="P150">
        <v>147.50138999999999</v>
      </c>
      <c r="Q150">
        <v>-0.74780000000000002</v>
      </c>
      <c r="R150">
        <v>0.45540000000000003</v>
      </c>
    </row>
    <row r="151" spans="1:23" x14ac:dyDescent="0.45">
      <c r="N151" t="s">
        <v>453</v>
      </c>
    </row>
    <row r="152" spans="1:23" x14ac:dyDescent="0.45">
      <c r="N152" t="s">
        <v>454</v>
      </c>
      <c r="O152" t="s">
        <v>455</v>
      </c>
      <c r="P152">
        <v>0</v>
      </c>
      <c r="Q152" t="s">
        <v>577</v>
      </c>
      <c r="R152">
        <v>1E-3</v>
      </c>
      <c r="S152" t="s">
        <v>578</v>
      </c>
      <c r="T152">
        <v>0.01</v>
      </c>
      <c r="U152" t="s">
        <v>579</v>
      </c>
      <c r="V152">
        <v>0.05</v>
      </c>
      <c r="W152" t="s">
        <v>580</v>
      </c>
    </row>
    <row r="156" spans="1:23" x14ac:dyDescent="0.45">
      <c r="N156" t="s">
        <v>462</v>
      </c>
      <c r="O156" t="s">
        <v>463</v>
      </c>
      <c r="P156" t="s">
        <v>450</v>
      </c>
      <c r="Q156" t="s">
        <v>464</v>
      </c>
      <c r="R156">
        <v>81648</v>
      </c>
    </row>
    <row r="157" spans="1:23" x14ac:dyDescent="0.45">
      <c r="N157" t="s">
        <v>465</v>
      </c>
      <c r="O157" t="s">
        <v>463</v>
      </c>
      <c r="P157" t="s">
        <v>450</v>
      </c>
      <c r="Q157" t="s">
        <v>464</v>
      </c>
      <c r="R157">
        <v>30827</v>
      </c>
    </row>
    <row r="158" spans="1:23" x14ac:dyDescent="0.45">
      <c r="N158" t="s">
        <v>466</v>
      </c>
      <c r="O158">
        <v>0.62243999999999999</v>
      </c>
    </row>
    <row r="159" spans="1:23" x14ac:dyDescent="0.45">
      <c r="N159" t="s">
        <v>467</v>
      </c>
      <c r="O159" t="s">
        <v>466</v>
      </c>
      <c r="P159">
        <v>0.56850000000000001</v>
      </c>
    </row>
    <row r="160" spans="1:23" x14ac:dyDescent="0.45">
      <c r="N160" t="s">
        <v>468</v>
      </c>
      <c r="O160">
        <v>46.160499999999999</v>
      </c>
      <c r="P160" t="s">
        <v>469</v>
      </c>
      <c r="Q160">
        <v>8</v>
      </c>
      <c r="R160" t="s">
        <v>470</v>
      </c>
      <c r="S160">
        <v>224</v>
      </c>
      <c r="T160" t="s">
        <v>471</v>
      </c>
      <c r="U160" t="s">
        <v>472</v>
      </c>
      <c r="V160" t="s">
        <v>473</v>
      </c>
      <c r="W160" s="1">
        <v>2.2200000000000001E-16</v>
      </c>
    </row>
    <row r="161" spans="14:23" x14ac:dyDescent="0.45">
      <c r="N161" t="s">
        <v>623</v>
      </c>
    </row>
    <row r="163" spans="14:23" x14ac:dyDescent="0.45">
      <c r="N163" t="s">
        <v>193</v>
      </c>
    </row>
    <row r="165" spans="14:23" x14ac:dyDescent="0.45">
      <c r="N165" t="s">
        <v>616</v>
      </c>
    </row>
    <row r="167" spans="14:23" x14ac:dyDescent="0.45">
      <c r="N167" t="s">
        <v>416</v>
      </c>
      <c r="O167" t="s">
        <v>417</v>
      </c>
      <c r="P167" t="s">
        <v>418</v>
      </c>
      <c r="Q167" t="s">
        <v>419</v>
      </c>
      <c r="R167" t="s">
        <v>420</v>
      </c>
    </row>
    <row r="169" spans="14:23" x14ac:dyDescent="0.45">
      <c r="N169" t="s">
        <v>421</v>
      </c>
    </row>
    <row r="170" spans="14:23" x14ac:dyDescent="0.45">
      <c r="N170" t="s">
        <v>558</v>
      </c>
      <c r="O170" t="s">
        <v>423</v>
      </c>
      <c r="P170" t="s">
        <v>592</v>
      </c>
      <c r="Q170" t="s">
        <v>401</v>
      </c>
      <c r="R170" t="s">
        <v>181</v>
      </c>
      <c r="S170" t="s">
        <v>402</v>
      </c>
      <c r="T170" t="s">
        <v>182</v>
      </c>
      <c r="U170" t="s">
        <v>402</v>
      </c>
      <c r="V170" t="s">
        <v>183</v>
      </c>
      <c r="W170" t="s">
        <v>402</v>
      </c>
    </row>
    <row r="171" spans="14:23" x14ac:dyDescent="0.45">
      <c r="O171" t="s">
        <v>563</v>
      </c>
      <c r="P171" t="s">
        <v>561</v>
      </c>
      <c r="Q171" t="s">
        <v>564</v>
      </c>
      <c r="R171" t="s">
        <v>402</v>
      </c>
      <c r="S171" t="s">
        <v>565</v>
      </c>
      <c r="T171" t="s">
        <v>402</v>
      </c>
      <c r="U171" t="s">
        <v>566</v>
      </c>
      <c r="V171" t="s">
        <v>402</v>
      </c>
      <c r="W171" t="s">
        <v>593</v>
      </c>
    </row>
    <row r="172" spans="14:23" x14ac:dyDescent="0.45">
      <c r="O172" t="s">
        <v>425</v>
      </c>
      <c r="P172" t="s">
        <v>423</v>
      </c>
      <c r="Q172" t="s">
        <v>594</v>
      </c>
      <c r="R172" t="s">
        <v>427</v>
      </c>
      <c r="S172" t="s">
        <v>423</v>
      </c>
      <c r="T172" t="s">
        <v>611</v>
      </c>
      <c r="U172" t="s">
        <v>429</v>
      </c>
      <c r="V172" t="s">
        <v>489</v>
      </c>
      <c r="W172" t="s">
        <v>431</v>
      </c>
    </row>
    <row r="173" spans="14:23" x14ac:dyDescent="0.45">
      <c r="O173" t="s">
        <v>433</v>
      </c>
      <c r="P173" t="s">
        <v>423</v>
      </c>
      <c r="Q173" t="s">
        <v>595</v>
      </c>
      <c r="R173" t="s">
        <v>596</v>
      </c>
    </row>
    <row r="175" spans="14:23" x14ac:dyDescent="0.45">
      <c r="N175" t="s">
        <v>436</v>
      </c>
      <c r="O175" t="s">
        <v>437</v>
      </c>
      <c r="P175" t="s">
        <v>542</v>
      </c>
      <c r="Q175" t="s">
        <v>627</v>
      </c>
      <c r="R175" t="s">
        <v>628</v>
      </c>
    </row>
    <row r="177" spans="14:21" x14ac:dyDescent="0.45">
      <c r="N177" t="s">
        <v>441</v>
      </c>
      <c r="O177" t="s">
        <v>442</v>
      </c>
    </row>
    <row r="178" spans="14:21" x14ac:dyDescent="0.45">
      <c r="O178" t="s">
        <v>443</v>
      </c>
      <c r="P178" t="s">
        <v>444</v>
      </c>
      <c r="Q178" t="s">
        <v>445</v>
      </c>
      <c r="R178" t="s">
        <v>446</v>
      </c>
      <c r="S178" t="s">
        <v>447</v>
      </c>
      <c r="T178" t="s">
        <v>445</v>
      </c>
      <c r="U178" t="s">
        <v>448</v>
      </c>
    </row>
    <row r="179" spans="14:21" x14ac:dyDescent="0.45">
      <c r="N179">
        <v>-36.1</v>
      </c>
      <c r="O179">
        <v>-2.1800000000000002</v>
      </c>
      <c r="P179">
        <v>0.79300000000000004</v>
      </c>
      <c r="Q179">
        <v>2.63</v>
      </c>
      <c r="R179">
        <v>16.7</v>
      </c>
    </row>
    <row r="181" spans="14:21" x14ac:dyDescent="0.45">
      <c r="N181" t="s">
        <v>574</v>
      </c>
      <c r="O181" t="s">
        <v>575</v>
      </c>
    </row>
    <row r="183" spans="14:21" x14ac:dyDescent="0.45">
      <c r="N183" t="s">
        <v>373</v>
      </c>
      <c r="O183" t="s">
        <v>449</v>
      </c>
      <c r="P183" t="s">
        <v>450</v>
      </c>
      <c r="Q183" t="s">
        <v>451</v>
      </c>
    </row>
    <row r="185" spans="14:21" x14ac:dyDescent="0.45">
      <c r="O185" t="s">
        <v>370</v>
      </c>
      <c r="P185" t="s">
        <v>371</v>
      </c>
      <c r="Q185" t="s">
        <v>372</v>
      </c>
      <c r="R185" t="s">
        <v>373</v>
      </c>
      <c r="S185" t="s">
        <v>374</v>
      </c>
      <c r="T185" t="s">
        <v>452</v>
      </c>
    </row>
    <row r="186" spans="14:21" x14ac:dyDescent="0.45">
      <c r="N186" t="s">
        <v>181</v>
      </c>
      <c r="O186">
        <v>-0.5443616</v>
      </c>
      <c r="P186">
        <v>9.8358252000000004</v>
      </c>
      <c r="Q186">
        <v>-5.5300000000000002E-2</v>
      </c>
      <c r="R186">
        <v>0.95606400000000002</v>
      </c>
    </row>
    <row r="187" spans="14:21" x14ac:dyDescent="0.45">
      <c r="N187" t="s">
        <v>182</v>
      </c>
      <c r="O187">
        <v>-0.40794999999999998</v>
      </c>
      <c r="P187">
        <v>0.30530629999999997</v>
      </c>
      <c r="Q187">
        <v>-1.3362000000000001</v>
      </c>
      <c r="R187">
        <v>0.18698600000000001</v>
      </c>
    </row>
    <row r="188" spans="14:21" x14ac:dyDescent="0.45">
      <c r="N188" t="s">
        <v>183</v>
      </c>
      <c r="O188">
        <v>-1.5715612999999999</v>
      </c>
      <c r="P188">
        <v>2.4068605999999999</v>
      </c>
      <c r="Q188">
        <v>-0.65300000000000002</v>
      </c>
      <c r="R188">
        <v>0.51650799999999997</v>
      </c>
    </row>
    <row r="189" spans="14:21" x14ac:dyDescent="0.45">
      <c r="N189" t="s">
        <v>377</v>
      </c>
      <c r="O189">
        <v>1.3472322000000001</v>
      </c>
      <c r="P189">
        <v>0.41964469999999998</v>
      </c>
      <c r="Q189">
        <v>3.2103999999999999</v>
      </c>
      <c r="R189">
        <v>2.215E-3</v>
      </c>
      <c r="S189" t="s">
        <v>487</v>
      </c>
    </row>
    <row r="190" spans="14:21" x14ac:dyDescent="0.45">
      <c r="N190" t="s">
        <v>560</v>
      </c>
      <c r="O190" t="s">
        <v>561</v>
      </c>
      <c r="P190" t="s">
        <v>562</v>
      </c>
      <c r="Q190">
        <v>-11.396778100000001</v>
      </c>
      <c r="R190">
        <v>3.6308574999999998</v>
      </c>
      <c r="S190">
        <v>-3.1389</v>
      </c>
      <c r="T190">
        <v>2.7260000000000001E-3</v>
      </c>
      <c r="U190" t="s">
        <v>487</v>
      </c>
    </row>
    <row r="191" spans="14:21" x14ac:dyDescent="0.45">
      <c r="N191" t="s">
        <v>565</v>
      </c>
      <c r="O191">
        <v>9.3541000000000006E-3</v>
      </c>
      <c r="P191">
        <v>1.2819199999999999E-2</v>
      </c>
      <c r="Q191">
        <v>0.72970000000000002</v>
      </c>
      <c r="R191">
        <v>0.46867199999999998</v>
      </c>
    </row>
    <row r="192" spans="14:21" x14ac:dyDescent="0.45">
      <c r="N192" t="s">
        <v>566</v>
      </c>
      <c r="O192">
        <v>1.0167193000000001</v>
      </c>
      <c r="P192">
        <v>1.2717787</v>
      </c>
      <c r="Q192">
        <v>0.7994</v>
      </c>
      <c r="R192">
        <v>0.42747099999999999</v>
      </c>
    </row>
    <row r="193" spans="14:23" x14ac:dyDescent="0.45">
      <c r="N193" t="s">
        <v>599</v>
      </c>
      <c r="O193">
        <v>-1.5854446</v>
      </c>
      <c r="P193">
        <v>16.645295300000001</v>
      </c>
      <c r="Q193">
        <v>-9.5200000000000007E-2</v>
      </c>
      <c r="R193">
        <v>0.92446300000000003</v>
      </c>
    </row>
    <row r="194" spans="14:23" x14ac:dyDescent="0.45">
      <c r="N194" t="s">
        <v>453</v>
      </c>
    </row>
    <row r="195" spans="14:23" x14ac:dyDescent="0.45">
      <c r="N195" t="s">
        <v>454</v>
      </c>
      <c r="O195" t="s">
        <v>455</v>
      </c>
      <c r="P195">
        <v>0</v>
      </c>
      <c r="Q195" t="s">
        <v>577</v>
      </c>
      <c r="R195">
        <v>1E-3</v>
      </c>
      <c r="S195" t="s">
        <v>578</v>
      </c>
      <c r="T195">
        <v>0.01</v>
      </c>
      <c r="U195" t="s">
        <v>579</v>
      </c>
      <c r="V195">
        <v>0.05</v>
      </c>
      <c r="W195" t="s">
        <v>580</v>
      </c>
    </row>
    <row r="198" spans="14:23" x14ac:dyDescent="0.45">
      <c r="N198" t="s">
        <v>462</v>
      </c>
      <c r="O198" t="s">
        <v>463</v>
      </c>
      <c r="P198" t="s">
        <v>450</v>
      </c>
      <c r="Q198" t="s">
        <v>464</v>
      </c>
      <c r="R198">
        <v>3911.2</v>
      </c>
    </row>
    <row r="199" spans="14:23" x14ac:dyDescent="0.45">
      <c r="N199" t="s">
        <v>465</v>
      </c>
      <c r="O199" t="s">
        <v>463</v>
      </c>
      <c r="P199" t="s">
        <v>450</v>
      </c>
      <c r="Q199" t="s">
        <v>464</v>
      </c>
      <c r="R199">
        <v>2761.2</v>
      </c>
    </row>
    <row r="200" spans="14:23" x14ac:dyDescent="0.45">
      <c r="N200" t="s">
        <v>466</v>
      </c>
      <c r="O200">
        <v>0.29404000000000002</v>
      </c>
    </row>
    <row r="201" spans="14:23" x14ac:dyDescent="0.45">
      <c r="N201" t="s">
        <v>467</v>
      </c>
      <c r="O201" t="s">
        <v>466</v>
      </c>
      <c r="P201">
        <v>0.10150000000000001</v>
      </c>
    </row>
    <row r="202" spans="14:23" x14ac:dyDescent="0.45">
      <c r="N202" t="s">
        <v>468</v>
      </c>
      <c r="O202">
        <v>2.86348</v>
      </c>
      <c r="P202" t="s">
        <v>469</v>
      </c>
      <c r="Q202">
        <v>8</v>
      </c>
      <c r="R202" t="s">
        <v>470</v>
      </c>
      <c r="S202">
        <v>55</v>
      </c>
      <c r="T202" t="s">
        <v>471</v>
      </c>
      <c r="U202" t="s">
        <v>472</v>
      </c>
      <c r="V202">
        <v>9.7833999999999994E-3</v>
      </c>
    </row>
    <row r="205" spans="14:23" x14ac:dyDescent="0.45">
      <c r="N205" t="s">
        <v>620</v>
      </c>
    </row>
    <row r="207" spans="14:23" x14ac:dyDescent="0.45">
      <c r="N207" t="s">
        <v>416</v>
      </c>
      <c r="O207" t="s">
        <v>417</v>
      </c>
      <c r="P207" t="s">
        <v>418</v>
      </c>
      <c r="Q207" t="s">
        <v>419</v>
      </c>
      <c r="R207" t="s">
        <v>420</v>
      </c>
    </row>
    <row r="209" spans="14:23" x14ac:dyDescent="0.45">
      <c r="N209" t="s">
        <v>421</v>
      </c>
    </row>
    <row r="210" spans="14:23" x14ac:dyDescent="0.45">
      <c r="N210" t="s">
        <v>558</v>
      </c>
      <c r="O210" t="s">
        <v>423</v>
      </c>
      <c r="P210" t="s">
        <v>592</v>
      </c>
      <c r="Q210" t="s">
        <v>401</v>
      </c>
      <c r="R210" t="s">
        <v>181</v>
      </c>
      <c r="S210" t="s">
        <v>402</v>
      </c>
      <c r="T210" t="s">
        <v>182</v>
      </c>
      <c r="U210" t="s">
        <v>402</v>
      </c>
      <c r="V210" t="s">
        <v>183</v>
      </c>
      <c r="W210" t="s">
        <v>402</v>
      </c>
    </row>
    <row r="211" spans="14:23" x14ac:dyDescent="0.45">
      <c r="O211" t="s">
        <v>563</v>
      </c>
      <c r="P211" t="s">
        <v>561</v>
      </c>
      <c r="Q211" t="s">
        <v>564</v>
      </c>
      <c r="R211" t="s">
        <v>402</v>
      </c>
      <c r="S211" t="s">
        <v>565</v>
      </c>
      <c r="T211" t="s">
        <v>402</v>
      </c>
      <c r="U211" t="s">
        <v>566</v>
      </c>
      <c r="V211" t="s">
        <v>402</v>
      </c>
      <c r="W211" t="s">
        <v>593</v>
      </c>
    </row>
    <row r="212" spans="14:23" x14ac:dyDescent="0.45">
      <c r="O212" t="s">
        <v>425</v>
      </c>
      <c r="P212" t="s">
        <v>423</v>
      </c>
      <c r="Q212" t="s">
        <v>594</v>
      </c>
      <c r="R212" t="s">
        <v>427</v>
      </c>
      <c r="S212" t="s">
        <v>423</v>
      </c>
      <c r="T212" t="s">
        <v>611</v>
      </c>
      <c r="U212" t="s">
        <v>429</v>
      </c>
      <c r="V212" t="s">
        <v>502</v>
      </c>
      <c r="W212" t="s">
        <v>431</v>
      </c>
    </row>
    <row r="213" spans="14:23" x14ac:dyDescent="0.45">
      <c r="O213" t="s">
        <v>433</v>
      </c>
      <c r="P213" t="s">
        <v>423</v>
      </c>
      <c r="Q213" t="s">
        <v>595</v>
      </c>
      <c r="R213" t="s">
        <v>596</v>
      </c>
    </row>
    <row r="215" spans="14:23" x14ac:dyDescent="0.45">
      <c r="N215" t="s">
        <v>436</v>
      </c>
      <c r="O215" t="s">
        <v>437</v>
      </c>
      <c r="P215" t="s">
        <v>597</v>
      </c>
      <c r="Q215" t="s">
        <v>503</v>
      </c>
      <c r="R215" t="s">
        <v>629</v>
      </c>
    </row>
    <row r="217" spans="14:23" x14ac:dyDescent="0.45">
      <c r="N217" t="s">
        <v>441</v>
      </c>
      <c r="O217" t="s">
        <v>442</v>
      </c>
    </row>
    <row r="218" spans="14:23" x14ac:dyDescent="0.45">
      <c r="O218" t="s">
        <v>443</v>
      </c>
      <c r="P218" t="s">
        <v>444</v>
      </c>
      <c r="Q218" t="s">
        <v>445</v>
      </c>
      <c r="R218" t="s">
        <v>446</v>
      </c>
      <c r="S218" t="s">
        <v>447</v>
      </c>
      <c r="T218" t="s">
        <v>445</v>
      </c>
      <c r="U218" t="s">
        <v>448</v>
      </c>
    </row>
    <row r="219" spans="14:23" x14ac:dyDescent="0.45">
      <c r="N219">
        <v>-30.9</v>
      </c>
      <c r="O219">
        <v>-7.54</v>
      </c>
      <c r="P219">
        <v>-0.376</v>
      </c>
      <c r="Q219">
        <v>8.4700000000000006</v>
      </c>
      <c r="R219">
        <v>24.9</v>
      </c>
    </row>
    <row r="221" spans="14:23" x14ac:dyDescent="0.45">
      <c r="N221" t="s">
        <v>574</v>
      </c>
      <c r="O221" t="s">
        <v>575</v>
      </c>
    </row>
    <row r="223" spans="14:23" x14ac:dyDescent="0.45">
      <c r="N223" t="s">
        <v>373</v>
      </c>
      <c r="O223" t="s">
        <v>449</v>
      </c>
      <c r="P223" t="s">
        <v>450</v>
      </c>
      <c r="Q223" t="s">
        <v>451</v>
      </c>
    </row>
    <row r="225" spans="14:23" x14ac:dyDescent="0.45">
      <c r="O225" t="s">
        <v>370</v>
      </c>
      <c r="P225" t="s">
        <v>371</v>
      </c>
      <c r="Q225" t="s">
        <v>372</v>
      </c>
      <c r="R225" t="s">
        <v>373</v>
      </c>
      <c r="S225" t="s">
        <v>374</v>
      </c>
      <c r="T225" t="s">
        <v>452</v>
      </c>
    </row>
    <row r="226" spans="14:23" x14ac:dyDescent="0.45">
      <c r="N226" t="s">
        <v>181</v>
      </c>
      <c r="O226">
        <v>-35.648927</v>
      </c>
      <c r="P226">
        <v>7.107024</v>
      </c>
      <c r="Q226">
        <v>-5.016</v>
      </c>
      <c r="R226" s="1">
        <v>1.9E-6</v>
      </c>
      <c r="S226" t="s">
        <v>375</v>
      </c>
    </row>
    <row r="227" spans="14:23" x14ac:dyDescent="0.45">
      <c r="N227" t="s">
        <v>182</v>
      </c>
      <c r="O227">
        <v>1.186698</v>
      </c>
      <c r="P227">
        <v>0.30996600000000002</v>
      </c>
      <c r="Q227">
        <v>3.8285</v>
      </c>
      <c r="R227">
        <v>2.087E-4</v>
      </c>
      <c r="S227" t="s">
        <v>375</v>
      </c>
    </row>
    <row r="228" spans="14:23" x14ac:dyDescent="0.45">
      <c r="N228" t="s">
        <v>183</v>
      </c>
      <c r="O228">
        <v>11.593007</v>
      </c>
      <c r="P228">
        <v>2.3952279999999999</v>
      </c>
      <c r="Q228">
        <v>4.84</v>
      </c>
      <c r="R228" s="1">
        <v>4.0029999999999996E-6</v>
      </c>
      <c r="S228" t="s">
        <v>375</v>
      </c>
    </row>
    <row r="229" spans="14:23" x14ac:dyDescent="0.45">
      <c r="N229" t="s">
        <v>377</v>
      </c>
      <c r="O229">
        <v>-0.41316999999999998</v>
      </c>
      <c r="P229">
        <v>0.93790899999999999</v>
      </c>
      <c r="Q229">
        <v>-0.4405</v>
      </c>
      <c r="R229">
        <v>0.6603715</v>
      </c>
    </row>
    <row r="230" spans="14:23" x14ac:dyDescent="0.45">
      <c r="N230" t="s">
        <v>563</v>
      </c>
      <c r="O230" t="s">
        <v>561</v>
      </c>
      <c r="P230" t="s">
        <v>564</v>
      </c>
      <c r="Q230">
        <v>-39.949742999999998</v>
      </c>
      <c r="R230">
        <v>6.9609829999999997</v>
      </c>
      <c r="S230">
        <v>-5.7390999999999996</v>
      </c>
      <c r="T230" s="1">
        <v>7.6220000000000004E-8</v>
      </c>
      <c r="U230" t="s">
        <v>375</v>
      </c>
    </row>
    <row r="231" spans="14:23" x14ac:dyDescent="0.45">
      <c r="N231" t="s">
        <v>565</v>
      </c>
      <c r="O231">
        <v>-6.4731999999999998E-2</v>
      </c>
      <c r="P231">
        <v>4.5541999999999999E-2</v>
      </c>
      <c r="Q231">
        <v>-1.4214</v>
      </c>
      <c r="R231">
        <v>0.1578668</v>
      </c>
    </row>
    <row r="232" spans="14:23" x14ac:dyDescent="0.45">
      <c r="N232" t="s">
        <v>566</v>
      </c>
      <c r="O232">
        <v>2.0319389999999999</v>
      </c>
      <c r="P232">
        <v>1.5227329999999999</v>
      </c>
      <c r="Q232">
        <v>1.3344</v>
      </c>
      <c r="R232">
        <v>0.1846633</v>
      </c>
    </row>
    <row r="233" spans="14:23" x14ac:dyDescent="0.45">
      <c r="N233" t="s">
        <v>599</v>
      </c>
      <c r="O233">
        <v>-14.559604999999999</v>
      </c>
      <c r="P233">
        <v>24.123570000000001</v>
      </c>
      <c r="Q233">
        <v>-0.60350000000000004</v>
      </c>
      <c r="R233">
        <v>0.54731600000000002</v>
      </c>
    </row>
    <row r="234" spans="14:23" x14ac:dyDescent="0.45">
      <c r="N234" t="s">
        <v>453</v>
      </c>
    </row>
    <row r="235" spans="14:23" x14ac:dyDescent="0.45">
      <c r="N235" t="s">
        <v>454</v>
      </c>
      <c r="O235" t="s">
        <v>455</v>
      </c>
      <c r="P235">
        <v>0</v>
      </c>
      <c r="Q235" t="s">
        <v>577</v>
      </c>
      <c r="R235">
        <v>1E-3</v>
      </c>
      <c r="S235" t="s">
        <v>578</v>
      </c>
      <c r="T235">
        <v>0.01</v>
      </c>
      <c r="U235" t="s">
        <v>579</v>
      </c>
      <c r="V235">
        <v>0.05</v>
      </c>
      <c r="W235" t="s">
        <v>580</v>
      </c>
    </row>
    <row r="239" spans="14:23" x14ac:dyDescent="0.45">
      <c r="N239" t="s">
        <v>462</v>
      </c>
      <c r="O239" t="s">
        <v>463</v>
      </c>
      <c r="P239" t="s">
        <v>450</v>
      </c>
      <c r="Q239" t="s">
        <v>464</v>
      </c>
      <c r="R239">
        <v>44094</v>
      </c>
    </row>
    <row r="240" spans="14:23" x14ac:dyDescent="0.45">
      <c r="N240" t="s">
        <v>465</v>
      </c>
      <c r="O240" t="s">
        <v>463</v>
      </c>
      <c r="P240" t="s">
        <v>450</v>
      </c>
      <c r="Q240" t="s">
        <v>464</v>
      </c>
      <c r="R240">
        <v>16963</v>
      </c>
    </row>
    <row r="241" spans="14:23" x14ac:dyDescent="0.45">
      <c r="N241" t="s">
        <v>466</v>
      </c>
      <c r="O241">
        <v>0.61529999999999996</v>
      </c>
    </row>
    <row r="242" spans="14:23" x14ac:dyDescent="0.45">
      <c r="N242" t="s">
        <v>467</v>
      </c>
      <c r="O242" t="s">
        <v>466</v>
      </c>
      <c r="P242">
        <v>0.53639000000000003</v>
      </c>
    </row>
    <row r="243" spans="14:23" x14ac:dyDescent="0.45">
      <c r="N243" t="s">
        <v>468</v>
      </c>
      <c r="O243">
        <v>23.3918</v>
      </c>
      <c r="P243" t="s">
        <v>469</v>
      </c>
      <c r="Q243">
        <v>8</v>
      </c>
      <c r="R243" t="s">
        <v>470</v>
      </c>
      <c r="S243">
        <v>117</v>
      </c>
      <c r="T243" t="s">
        <v>471</v>
      </c>
      <c r="U243" t="s">
        <v>472</v>
      </c>
      <c r="V243" t="s">
        <v>473</v>
      </c>
      <c r="W243" s="1">
        <v>2.2200000000000001E-16</v>
      </c>
    </row>
  </sheetData>
  <mergeCells count="7">
    <mergeCell ref="B1:D1"/>
    <mergeCell ref="B28:G28"/>
    <mergeCell ref="B29:D29"/>
    <mergeCell ref="E29:G29"/>
    <mergeCell ref="B2:G2"/>
    <mergeCell ref="B3:D3"/>
    <mergeCell ref="E3:G3"/>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X220"/>
  <sheetViews>
    <sheetView topLeftCell="A37" zoomScale="190" zoomScaleNormal="190" workbookViewId="0">
      <selection activeCell="F47" sqref="F47:F48"/>
    </sheetView>
  </sheetViews>
  <sheetFormatPr defaultColWidth="9.1328125" defaultRowHeight="14.25" x14ac:dyDescent="0.45"/>
  <cols>
    <col min="1" max="9" width="9.1328125" style="22"/>
    <col min="10" max="21" width="8.86328125" customWidth="1"/>
    <col min="22" max="16384" width="9.1328125" style="22"/>
  </cols>
  <sheetData>
    <row r="1" spans="1:24" x14ac:dyDescent="0.45">
      <c r="A1"/>
      <c r="B1" s="93" t="s">
        <v>630</v>
      </c>
      <c r="C1" s="93"/>
      <c r="D1" s="93"/>
      <c r="E1"/>
      <c r="F1"/>
      <c r="G1"/>
      <c r="J1" t="s">
        <v>388</v>
      </c>
      <c r="K1" t="s">
        <v>389</v>
      </c>
      <c r="L1" t="s">
        <v>390</v>
      </c>
      <c r="M1" t="s">
        <v>554</v>
      </c>
    </row>
    <row r="2" spans="1:24" x14ac:dyDescent="0.45">
      <c r="A2"/>
      <c r="B2" s="87" t="s">
        <v>218</v>
      </c>
      <c r="C2" s="87"/>
      <c r="D2" s="87"/>
      <c r="E2" s="87"/>
      <c r="F2" s="87"/>
      <c r="G2" s="93"/>
    </row>
    <row r="3" spans="1:24" x14ac:dyDescent="0.45">
      <c r="A3"/>
      <c r="B3" s="93" t="s">
        <v>199</v>
      </c>
      <c r="C3" s="93"/>
      <c r="D3" s="93"/>
      <c r="E3" s="93" t="s">
        <v>200</v>
      </c>
      <c r="F3" s="93"/>
      <c r="G3" s="93"/>
      <c r="J3" t="s">
        <v>530</v>
      </c>
      <c r="K3" t="s">
        <v>614</v>
      </c>
      <c r="L3" t="s">
        <v>536</v>
      </c>
      <c r="M3" t="s">
        <v>631</v>
      </c>
    </row>
    <row r="4" spans="1:24" x14ac:dyDescent="0.45">
      <c r="A4"/>
      <c r="B4" t="s">
        <v>127</v>
      </c>
      <c r="C4" t="s">
        <v>201</v>
      </c>
      <c r="D4" t="s">
        <v>193</v>
      </c>
      <c r="E4" t="s">
        <v>127</v>
      </c>
      <c r="F4" t="s">
        <v>146</v>
      </c>
      <c r="G4" t="s">
        <v>193</v>
      </c>
    </row>
    <row r="5" spans="1:24" x14ac:dyDescent="0.45">
      <c r="A5" t="s">
        <v>181</v>
      </c>
      <c r="B5" s="3" t="s">
        <v>833</v>
      </c>
      <c r="C5" s="3" t="s">
        <v>833</v>
      </c>
      <c r="D5" s="3" t="s">
        <v>833</v>
      </c>
      <c r="E5" s="3">
        <v>-26.47644</v>
      </c>
      <c r="F5" s="3">
        <v>-21.020641000000001</v>
      </c>
      <c r="G5" s="3">
        <v>-26.371494999999999</v>
      </c>
      <c r="J5" t="s">
        <v>632</v>
      </c>
    </row>
    <row r="6" spans="1:24" x14ac:dyDescent="0.45">
      <c r="A6"/>
      <c r="B6" s="3" t="s">
        <v>833</v>
      </c>
      <c r="C6" s="3" t="s">
        <v>833</v>
      </c>
      <c r="D6" s="3" t="s">
        <v>833</v>
      </c>
      <c r="E6" s="3">
        <v>3.5269999999999998E-11</v>
      </c>
      <c r="F6" s="3">
        <v>4.0730000000000001E-12</v>
      </c>
      <c r="G6" s="3">
        <v>8.6799999999999999E-6</v>
      </c>
    </row>
    <row r="7" spans="1:24" x14ac:dyDescent="0.45">
      <c r="A7" t="s">
        <v>182</v>
      </c>
      <c r="B7" s="3" t="s">
        <v>833</v>
      </c>
      <c r="C7" s="3" t="s">
        <v>833</v>
      </c>
      <c r="D7" s="3" t="s">
        <v>833</v>
      </c>
      <c r="E7" s="3">
        <v>0.46365000000000001</v>
      </c>
      <c r="F7" s="3">
        <v>1.273099</v>
      </c>
      <c r="G7" s="3">
        <v>0.93900399999999995</v>
      </c>
      <c r="J7" t="s">
        <v>518</v>
      </c>
    </row>
    <row r="8" spans="1:24" x14ac:dyDescent="0.45">
      <c r="A8"/>
      <c r="B8" s="3" t="s">
        <v>833</v>
      </c>
      <c r="C8" s="3" t="s">
        <v>833</v>
      </c>
      <c r="D8" s="3" t="s">
        <v>833</v>
      </c>
      <c r="E8" s="3">
        <v>8.3490000000000005E-3</v>
      </c>
      <c r="F8" s="3">
        <v>2.2E-16</v>
      </c>
      <c r="G8" s="3">
        <v>4.4279999999999998E-4</v>
      </c>
    </row>
    <row r="9" spans="1:24" x14ac:dyDescent="0.45">
      <c r="A9" t="s">
        <v>183</v>
      </c>
      <c r="B9" s="3" t="s">
        <v>833</v>
      </c>
      <c r="C9" s="3" t="s">
        <v>833</v>
      </c>
      <c r="D9" s="3" t="s">
        <v>833</v>
      </c>
      <c r="E9" s="3">
        <v>-2.9918399999999998</v>
      </c>
      <c r="F9" s="3">
        <v>-1.590287</v>
      </c>
      <c r="G9" s="3">
        <v>-0.460428</v>
      </c>
      <c r="J9" t="s">
        <v>633</v>
      </c>
      <c r="K9" t="s">
        <v>634</v>
      </c>
    </row>
    <row r="10" spans="1:24" x14ac:dyDescent="0.45">
      <c r="A10"/>
      <c r="B10" s="3" t="s">
        <v>833</v>
      </c>
      <c r="C10" s="3" t="s">
        <v>833</v>
      </c>
      <c r="D10" s="3" t="s">
        <v>833</v>
      </c>
      <c r="E10" s="3">
        <v>3.1154999999999999E-2</v>
      </c>
      <c r="F10" s="3">
        <v>6.9079999999999996E-5</v>
      </c>
      <c r="G10" s="3">
        <v>0.52579010000000004</v>
      </c>
    </row>
    <row r="11" spans="1:24" x14ac:dyDescent="0.45">
      <c r="A11" t="s">
        <v>185</v>
      </c>
      <c r="B11" s="3" t="s">
        <v>833</v>
      </c>
      <c r="C11" s="3" t="s">
        <v>833</v>
      </c>
      <c r="D11" s="3" t="s">
        <v>833</v>
      </c>
      <c r="E11" s="3">
        <v>4.6093700000000002</v>
      </c>
      <c r="F11" s="3">
        <v>3.599799</v>
      </c>
      <c r="G11" s="3">
        <v>3.2228699999999999</v>
      </c>
      <c r="J11" t="s">
        <v>416</v>
      </c>
      <c r="K11" t="s">
        <v>417</v>
      </c>
      <c r="L11" t="s">
        <v>418</v>
      </c>
      <c r="M11" t="s">
        <v>419</v>
      </c>
      <c r="N11" t="s">
        <v>420</v>
      </c>
    </row>
    <row r="12" spans="1:24" x14ac:dyDescent="0.45">
      <c r="A12"/>
      <c r="B12" s="3" t="s">
        <v>833</v>
      </c>
      <c r="C12" s="3" t="s">
        <v>833</v>
      </c>
      <c r="D12" s="3" t="s">
        <v>833</v>
      </c>
      <c r="E12" s="3">
        <v>5.5919999999999998E-7</v>
      </c>
      <c r="F12" s="3">
        <v>2.2E-16</v>
      </c>
      <c r="G12" s="3">
        <v>1.2670000000000001E-5</v>
      </c>
    </row>
    <row r="13" spans="1:24" x14ac:dyDescent="0.45">
      <c r="A13" t="s">
        <v>194</v>
      </c>
      <c r="B13" s="3" t="s">
        <v>833</v>
      </c>
      <c r="C13" s="3" t="s">
        <v>833</v>
      </c>
      <c r="D13" s="3" t="s">
        <v>833</v>
      </c>
      <c r="E13" s="3">
        <v>-2.4253900000000002</v>
      </c>
      <c r="F13" s="3">
        <v>-17.499193999999999</v>
      </c>
      <c r="G13" s="3">
        <v>-8.1119140000000005</v>
      </c>
      <c r="J13" t="s">
        <v>421</v>
      </c>
      <c r="X13" s="22" t="s">
        <v>402</v>
      </c>
    </row>
    <row r="14" spans="1:24" x14ac:dyDescent="0.45">
      <c r="A14"/>
      <c r="B14" s="3" t="s">
        <v>833</v>
      </c>
      <c r="C14" s="3" t="s">
        <v>833</v>
      </c>
      <c r="D14" s="3" t="s">
        <v>833</v>
      </c>
      <c r="E14" s="3">
        <v>0.47269299999999997</v>
      </c>
      <c r="F14" s="3">
        <v>1.45E-9</v>
      </c>
      <c r="G14" s="3">
        <v>6.4042000000000002E-2</v>
      </c>
      <c r="J14" t="s">
        <v>558</v>
      </c>
      <c r="K14" t="s">
        <v>423</v>
      </c>
      <c r="L14" t="s">
        <v>559</v>
      </c>
      <c r="M14" t="s">
        <v>401</v>
      </c>
      <c r="N14" t="s">
        <v>181</v>
      </c>
      <c r="O14" t="s">
        <v>402</v>
      </c>
      <c r="P14" t="s">
        <v>182</v>
      </c>
      <c r="Q14" t="s">
        <v>402</v>
      </c>
      <c r="R14" t="s">
        <v>183</v>
      </c>
      <c r="S14" t="s">
        <v>402</v>
      </c>
      <c r="T14" t="s">
        <v>377</v>
      </c>
      <c r="U14" t="s">
        <v>402</v>
      </c>
    </row>
    <row r="15" spans="1:24" x14ac:dyDescent="0.45">
      <c r="A15" t="s">
        <v>195</v>
      </c>
      <c r="B15" s="3" t="s">
        <v>833</v>
      </c>
      <c r="C15" s="3" t="s">
        <v>833</v>
      </c>
      <c r="D15" s="3" t="s">
        <v>833</v>
      </c>
      <c r="E15" s="3">
        <v>-15.364649999999999</v>
      </c>
      <c r="F15" s="3">
        <v>-29.712292999999999</v>
      </c>
      <c r="G15" s="3">
        <v>-24.843890999999999</v>
      </c>
      <c r="K15" t="s">
        <v>563</v>
      </c>
      <c r="L15" t="s">
        <v>561</v>
      </c>
      <c r="M15" t="s">
        <v>564</v>
      </c>
      <c r="N15" t="s">
        <v>402</v>
      </c>
      <c r="O15" t="s">
        <v>565</v>
      </c>
      <c r="P15" t="s">
        <v>402</v>
      </c>
      <c r="Q15" t="s">
        <v>566</v>
      </c>
      <c r="R15" t="s">
        <v>402</v>
      </c>
      <c r="S15" t="s">
        <v>567</v>
      </c>
    </row>
    <row r="16" spans="1:24" x14ac:dyDescent="0.45">
      <c r="A16"/>
      <c r="B16" s="3" t="s">
        <v>833</v>
      </c>
      <c r="C16" s="3" t="s">
        <v>833</v>
      </c>
      <c r="D16" s="3" t="s">
        <v>833</v>
      </c>
      <c r="E16" s="3">
        <v>1.7859999999999998E-5</v>
      </c>
      <c r="F16" s="3">
        <v>2.2E-16</v>
      </c>
      <c r="G16" s="3">
        <v>8.755E-5</v>
      </c>
      <c r="K16" t="s">
        <v>425</v>
      </c>
      <c r="L16" t="s">
        <v>423</v>
      </c>
      <c r="M16" t="s">
        <v>568</v>
      </c>
      <c r="N16" t="s">
        <v>427</v>
      </c>
      <c r="O16" t="s">
        <v>423</v>
      </c>
      <c r="P16" t="s">
        <v>635</v>
      </c>
      <c r="Q16" t="s">
        <v>429</v>
      </c>
      <c r="R16" t="s">
        <v>636</v>
      </c>
    </row>
    <row r="17" spans="1:17" x14ac:dyDescent="0.45">
      <c r="A17" t="s">
        <v>565</v>
      </c>
      <c r="B17" s="3" t="s">
        <v>833</v>
      </c>
      <c r="C17" s="3" t="s">
        <v>833</v>
      </c>
      <c r="D17" s="3" t="s">
        <v>833</v>
      </c>
      <c r="E17" s="3">
        <v>-1.0150600000000001</v>
      </c>
      <c r="F17" s="3">
        <v>1.0383999999999999E-2</v>
      </c>
      <c r="G17" s="3">
        <v>-3.1598000000000001E-2</v>
      </c>
      <c r="K17" t="s">
        <v>431</v>
      </c>
      <c r="L17" t="s">
        <v>423</v>
      </c>
      <c r="M17" t="s">
        <v>432</v>
      </c>
      <c r="N17" t="s">
        <v>433</v>
      </c>
      <c r="O17" t="s">
        <v>423</v>
      </c>
      <c r="P17" t="s">
        <v>569</v>
      </c>
      <c r="Q17" t="s">
        <v>570</v>
      </c>
    </row>
    <row r="18" spans="1:17" x14ac:dyDescent="0.45">
      <c r="A18"/>
      <c r="B18" s="3" t="s">
        <v>833</v>
      </c>
      <c r="C18" s="3" t="s">
        <v>833</v>
      </c>
      <c r="D18" s="3" t="s">
        <v>833</v>
      </c>
      <c r="E18" s="3">
        <v>1.2645E-2</v>
      </c>
      <c r="F18" s="3">
        <v>0.65180000000000005</v>
      </c>
      <c r="G18" s="3">
        <v>6.3480900000000007E-2</v>
      </c>
    </row>
    <row r="19" spans="1:17" x14ac:dyDescent="0.45">
      <c r="A19" t="s">
        <v>566</v>
      </c>
      <c r="B19" s="3" t="s">
        <v>833</v>
      </c>
      <c r="C19" s="3" t="s">
        <v>833</v>
      </c>
      <c r="D19" s="3" t="s">
        <v>833</v>
      </c>
      <c r="E19" s="3">
        <v>-2.6920500000000001</v>
      </c>
      <c r="F19" s="3">
        <v>-0.48504799999999998</v>
      </c>
      <c r="G19" s="3">
        <v>1.847207</v>
      </c>
      <c r="J19" t="s">
        <v>436</v>
      </c>
      <c r="K19" t="s">
        <v>437</v>
      </c>
      <c r="L19" t="s">
        <v>637</v>
      </c>
      <c r="M19" t="s">
        <v>523</v>
      </c>
      <c r="N19" t="s">
        <v>638</v>
      </c>
    </row>
    <row r="20" spans="1:17" x14ac:dyDescent="0.45">
      <c r="A20"/>
      <c r="B20" s="3" t="s">
        <v>833</v>
      </c>
      <c r="C20" s="3" t="s">
        <v>833</v>
      </c>
      <c r="D20" s="3" t="s">
        <v>833</v>
      </c>
      <c r="E20" s="3">
        <v>0.147398</v>
      </c>
      <c r="F20" s="3">
        <v>0.47749999999999998</v>
      </c>
      <c r="G20" s="3">
        <v>0.1461558</v>
      </c>
    </row>
    <row r="21" spans="1:17" x14ac:dyDescent="0.45">
      <c r="A21" t="s">
        <v>576</v>
      </c>
      <c r="B21" s="3" t="s">
        <v>833</v>
      </c>
      <c r="C21" s="3" t="s">
        <v>833</v>
      </c>
      <c r="D21" s="3" t="s">
        <v>833</v>
      </c>
      <c r="E21" s="3">
        <v>-18.966159999999999</v>
      </c>
      <c r="F21" s="3">
        <v>-2.0771109999999999</v>
      </c>
      <c r="G21" s="3">
        <v>74.778374999999997</v>
      </c>
      <c r="J21" t="s">
        <v>441</v>
      </c>
      <c r="K21" t="s">
        <v>442</v>
      </c>
    </row>
    <row r="22" spans="1:17" x14ac:dyDescent="0.45">
      <c r="A22"/>
      <c r="B22" s="3" t="s">
        <v>833</v>
      </c>
      <c r="C22" s="3" t="s">
        <v>833</v>
      </c>
      <c r="D22" s="3" t="s">
        <v>833</v>
      </c>
      <c r="E22" s="3">
        <v>7.9305E-2</v>
      </c>
      <c r="F22" s="3">
        <v>0.73480000000000001</v>
      </c>
      <c r="G22" s="3">
        <v>7.9717999999999994E-3</v>
      </c>
      <c r="K22" t="s">
        <v>443</v>
      </c>
      <c r="L22" t="s">
        <v>444</v>
      </c>
      <c r="M22" t="s">
        <v>445</v>
      </c>
      <c r="N22" t="s">
        <v>446</v>
      </c>
      <c r="O22" t="s">
        <v>447</v>
      </c>
      <c r="P22" t="s">
        <v>445</v>
      </c>
      <c r="Q22" t="s">
        <v>448</v>
      </c>
    </row>
    <row r="23" spans="1:17" x14ac:dyDescent="0.45">
      <c r="A23" t="s">
        <v>196</v>
      </c>
      <c r="B23" t="s">
        <v>217</v>
      </c>
      <c r="C23" t="s">
        <v>217</v>
      </c>
      <c r="D23" t="s">
        <v>217</v>
      </c>
      <c r="E23" t="s">
        <v>217</v>
      </c>
      <c r="F23" t="s">
        <v>217</v>
      </c>
      <c r="G23" t="s">
        <v>217</v>
      </c>
      <c r="J23">
        <v>-67.900000000000006</v>
      </c>
      <c r="K23">
        <v>-10.6</v>
      </c>
      <c r="L23">
        <v>-0.249</v>
      </c>
      <c r="M23">
        <v>10.6</v>
      </c>
      <c r="N23">
        <v>43.7</v>
      </c>
    </row>
    <row r="24" spans="1:17" x14ac:dyDescent="0.45">
      <c r="A24" t="s">
        <v>197</v>
      </c>
      <c r="B24" s="19"/>
      <c r="C24" s="19"/>
      <c r="D24" s="19"/>
      <c r="E24" s="19">
        <v>712</v>
      </c>
      <c r="F24" s="19">
        <v>436</v>
      </c>
      <c r="G24" s="19">
        <v>203</v>
      </c>
    </row>
    <row r="25" spans="1:17" x14ac:dyDescent="0.45">
      <c r="A25" t="s">
        <v>198</v>
      </c>
      <c r="B25" s="3"/>
      <c r="C25" s="3"/>
      <c r="D25" s="3"/>
      <c r="E25" s="3">
        <v>0.46801999999999999</v>
      </c>
      <c r="F25" s="3">
        <v>0.55833999999999995</v>
      </c>
      <c r="G25" s="3">
        <v>0.50965000000000005</v>
      </c>
      <c r="J25" t="s">
        <v>574</v>
      </c>
      <c r="K25" t="s">
        <v>575</v>
      </c>
    </row>
    <row r="26" spans="1:17" x14ac:dyDescent="0.45">
      <c r="A26"/>
      <c r="B26"/>
      <c r="C26"/>
      <c r="D26"/>
      <c r="E26"/>
      <c r="F26"/>
      <c r="G26"/>
    </row>
    <row r="27" spans="1:17" x14ac:dyDescent="0.45">
      <c r="A27"/>
      <c r="B27"/>
      <c r="C27"/>
      <c r="D27"/>
      <c r="E27"/>
      <c r="F27"/>
      <c r="G27"/>
      <c r="J27" t="s">
        <v>373</v>
      </c>
      <c r="K27" t="s">
        <v>449</v>
      </c>
      <c r="L27" t="s">
        <v>450</v>
      </c>
      <c r="M27" t="s">
        <v>451</v>
      </c>
    </row>
    <row r="28" spans="1:17" x14ac:dyDescent="0.45">
      <c r="A28"/>
      <c r="B28" s="87" t="s">
        <v>219</v>
      </c>
      <c r="C28" s="87"/>
      <c r="D28" s="87"/>
      <c r="E28" s="87"/>
      <c r="F28" s="87"/>
      <c r="G28" s="93"/>
    </row>
    <row r="29" spans="1:17" x14ac:dyDescent="0.45">
      <c r="A29"/>
      <c r="B29" s="93" t="s">
        <v>199</v>
      </c>
      <c r="C29" s="93"/>
      <c r="D29" s="93"/>
      <c r="E29" s="93" t="s">
        <v>200</v>
      </c>
      <c r="F29" s="93"/>
      <c r="G29" s="93"/>
      <c r="K29" t="s">
        <v>370</v>
      </c>
      <c r="L29" t="s">
        <v>371</v>
      </c>
      <c r="M29" t="s">
        <v>372</v>
      </c>
      <c r="N29" t="s">
        <v>373</v>
      </c>
      <c r="O29" t="s">
        <v>374</v>
      </c>
      <c r="P29" t="s">
        <v>452</v>
      </c>
    </row>
    <row r="30" spans="1:17" x14ac:dyDescent="0.45">
      <c r="A30"/>
      <c r="B30" t="s">
        <v>127</v>
      </c>
      <c r="C30" t="s">
        <v>201</v>
      </c>
      <c r="D30" t="s">
        <v>193</v>
      </c>
      <c r="E30" t="s">
        <v>127</v>
      </c>
      <c r="F30" t="s">
        <v>146</v>
      </c>
      <c r="G30" t="s">
        <v>193</v>
      </c>
      <c r="J30" t="s">
        <v>181</v>
      </c>
      <c r="K30">
        <v>-26.47644</v>
      </c>
      <c r="L30">
        <v>3.9299599999999999</v>
      </c>
      <c r="M30">
        <v>-6.7370999999999999</v>
      </c>
      <c r="N30" s="1">
        <v>3.5269999999999998E-11</v>
      </c>
      <c r="O30" t="s">
        <v>375</v>
      </c>
    </row>
    <row r="31" spans="1:17" x14ac:dyDescent="0.45">
      <c r="A31" t="s">
        <v>181</v>
      </c>
      <c r="B31" s="3" t="s">
        <v>833</v>
      </c>
      <c r="C31" s="3" t="s">
        <v>833</v>
      </c>
      <c r="D31" s="3" t="s">
        <v>833</v>
      </c>
      <c r="E31" s="3">
        <v>-16.201633999999999</v>
      </c>
      <c r="F31">
        <v>-48.260469999999998</v>
      </c>
      <c r="G31" s="3" t="s">
        <v>833</v>
      </c>
      <c r="J31" t="s">
        <v>182</v>
      </c>
      <c r="K31">
        <v>0.46365000000000001</v>
      </c>
      <c r="L31">
        <v>0.17524999999999999</v>
      </c>
      <c r="M31">
        <v>2.6456</v>
      </c>
      <c r="N31">
        <v>8.3490000000000005E-3</v>
      </c>
      <c r="O31" t="s">
        <v>487</v>
      </c>
    </row>
    <row r="32" spans="1:17" x14ac:dyDescent="0.45">
      <c r="A32"/>
      <c r="B32" s="3" t="s">
        <v>833</v>
      </c>
      <c r="C32" s="3" t="s">
        <v>833</v>
      </c>
      <c r="D32" s="3" t="s">
        <v>833</v>
      </c>
      <c r="E32" s="3">
        <v>7.1750000000000001E-7</v>
      </c>
      <c r="F32">
        <v>9.5910000000000006E-7</v>
      </c>
      <c r="G32" s="3" t="s">
        <v>833</v>
      </c>
      <c r="J32" t="s">
        <v>183</v>
      </c>
      <c r="K32">
        <v>-2.9918399999999998</v>
      </c>
      <c r="L32">
        <v>1.3852899999999999</v>
      </c>
      <c r="M32">
        <v>-2.1597</v>
      </c>
      <c r="N32">
        <v>3.1154999999999999E-2</v>
      </c>
      <c r="O32" t="s">
        <v>376</v>
      </c>
    </row>
    <row r="33" spans="1:21" x14ac:dyDescent="0.45">
      <c r="A33" t="s">
        <v>182</v>
      </c>
      <c r="B33" s="3" t="s">
        <v>833</v>
      </c>
      <c r="C33" s="3" t="s">
        <v>833</v>
      </c>
      <c r="D33" s="3" t="s">
        <v>833</v>
      </c>
      <c r="E33" s="3">
        <v>0.34449200000000002</v>
      </c>
      <c r="F33">
        <v>2.0539800000000001</v>
      </c>
      <c r="G33" s="3" t="s">
        <v>833</v>
      </c>
      <c r="J33" t="s">
        <v>377</v>
      </c>
      <c r="K33">
        <v>4.6093700000000002</v>
      </c>
      <c r="L33">
        <v>0.91190000000000004</v>
      </c>
      <c r="M33">
        <v>5.0547000000000004</v>
      </c>
      <c r="N33" s="1">
        <v>5.5919999999999998E-7</v>
      </c>
      <c r="O33" t="s">
        <v>375</v>
      </c>
    </row>
    <row r="34" spans="1:21" x14ac:dyDescent="0.45">
      <c r="A34"/>
      <c r="B34" s="3" t="s">
        <v>833</v>
      </c>
      <c r="C34" s="3" t="s">
        <v>833</v>
      </c>
      <c r="D34" s="3" t="s">
        <v>833</v>
      </c>
      <c r="E34" s="3">
        <v>4.2489999999999997E-4</v>
      </c>
      <c r="F34">
        <v>2.3029999999999998E-6</v>
      </c>
      <c r="G34" s="3" t="s">
        <v>833</v>
      </c>
      <c r="J34" t="s">
        <v>560</v>
      </c>
      <c r="K34" t="s">
        <v>561</v>
      </c>
      <c r="L34" t="s">
        <v>562</v>
      </c>
      <c r="M34">
        <v>-2.4253900000000002</v>
      </c>
      <c r="N34">
        <v>3.37554</v>
      </c>
      <c r="O34">
        <v>-0.71850000000000003</v>
      </c>
      <c r="P34">
        <v>0.47269299999999997</v>
      </c>
    </row>
    <row r="35" spans="1:21" x14ac:dyDescent="0.45">
      <c r="A35" t="s">
        <v>183</v>
      </c>
      <c r="B35" s="3" t="s">
        <v>833</v>
      </c>
      <c r="C35" s="3" t="s">
        <v>833</v>
      </c>
      <c r="D35" s="3" t="s">
        <v>833</v>
      </c>
      <c r="E35" s="3">
        <v>-2.3458709999999998</v>
      </c>
      <c r="F35">
        <v>11.37172</v>
      </c>
      <c r="G35" s="3" t="s">
        <v>833</v>
      </c>
      <c r="J35" t="s">
        <v>563</v>
      </c>
      <c r="K35" t="s">
        <v>561</v>
      </c>
      <c r="L35" t="s">
        <v>564</v>
      </c>
      <c r="M35">
        <v>-15.364649999999999</v>
      </c>
      <c r="N35">
        <v>3.5550899999999999</v>
      </c>
      <c r="O35">
        <v>-4.3219000000000003</v>
      </c>
      <c r="P35" s="1">
        <v>1.7859999999999998E-5</v>
      </c>
      <c r="Q35" t="s">
        <v>375</v>
      </c>
    </row>
    <row r="36" spans="1:21" x14ac:dyDescent="0.45">
      <c r="A36"/>
      <c r="B36" s="3" t="s">
        <v>833</v>
      </c>
      <c r="C36" s="3" t="s">
        <v>833</v>
      </c>
      <c r="D36" s="3" t="s">
        <v>833</v>
      </c>
      <c r="E36" s="3">
        <v>2.2067699999999999E-2</v>
      </c>
      <c r="F36">
        <v>2.8270000000000001E-7</v>
      </c>
      <c r="G36" s="3" t="s">
        <v>833</v>
      </c>
      <c r="J36" t="s">
        <v>565</v>
      </c>
      <c r="K36">
        <v>-1.0150600000000001</v>
      </c>
      <c r="L36">
        <v>0.40594999999999998</v>
      </c>
      <c r="M36">
        <v>-2.5004</v>
      </c>
      <c r="N36">
        <v>1.2645E-2</v>
      </c>
      <c r="O36" t="s">
        <v>376</v>
      </c>
    </row>
    <row r="37" spans="1:21" x14ac:dyDescent="0.45">
      <c r="A37" t="s">
        <v>185</v>
      </c>
      <c r="B37" s="3" t="s">
        <v>833</v>
      </c>
      <c r="C37" s="3" t="s">
        <v>833</v>
      </c>
      <c r="D37" s="3" t="s">
        <v>833</v>
      </c>
      <c r="E37" s="3">
        <v>1.7404520000000001</v>
      </c>
      <c r="F37">
        <v>-2.7655500000000002</v>
      </c>
      <c r="G37" s="3" t="s">
        <v>833</v>
      </c>
      <c r="J37" t="s">
        <v>566</v>
      </c>
      <c r="K37">
        <v>-2.6920500000000001</v>
      </c>
      <c r="L37">
        <v>1.8559600000000001</v>
      </c>
      <c r="M37">
        <v>-1.4504999999999999</v>
      </c>
      <c r="N37">
        <v>0.147398</v>
      </c>
    </row>
    <row r="38" spans="1:21" x14ac:dyDescent="0.45">
      <c r="A38"/>
      <c r="B38" s="3" t="s">
        <v>833</v>
      </c>
      <c r="C38" s="3" t="s">
        <v>833</v>
      </c>
      <c r="D38" s="3" t="s">
        <v>833</v>
      </c>
      <c r="E38" s="3">
        <v>2.3898999999999999E-3</v>
      </c>
      <c r="F38">
        <v>1.0954E-2</v>
      </c>
      <c r="G38" s="3" t="s">
        <v>833</v>
      </c>
      <c r="J38" t="s">
        <v>576</v>
      </c>
      <c r="K38">
        <v>-18.966159999999999</v>
      </c>
      <c r="L38">
        <v>10.791840000000001</v>
      </c>
      <c r="M38">
        <v>-1.7575000000000001</v>
      </c>
      <c r="N38">
        <v>7.9305E-2</v>
      </c>
      <c r="O38" t="s">
        <v>481</v>
      </c>
    </row>
    <row r="39" spans="1:21" x14ac:dyDescent="0.45">
      <c r="A39" t="s">
        <v>194</v>
      </c>
      <c r="B39" s="3" t="s">
        <v>833</v>
      </c>
      <c r="C39" s="3" t="s">
        <v>833</v>
      </c>
      <c r="D39" s="3" t="s">
        <v>833</v>
      </c>
      <c r="E39">
        <v>0.11663900000000001</v>
      </c>
      <c r="F39" s="3" t="s">
        <v>833</v>
      </c>
      <c r="G39" s="3" t="s">
        <v>833</v>
      </c>
      <c r="J39" t="s">
        <v>453</v>
      </c>
    </row>
    <row r="40" spans="1:21" x14ac:dyDescent="0.45">
      <c r="A40"/>
      <c r="B40" s="3" t="s">
        <v>833</v>
      </c>
      <c r="C40" s="3" t="s">
        <v>833</v>
      </c>
      <c r="D40" s="3" t="s">
        <v>833</v>
      </c>
      <c r="E40">
        <v>0.94863819999999999</v>
      </c>
      <c r="F40" s="3" t="s">
        <v>833</v>
      </c>
      <c r="G40" s="3" t="s">
        <v>833</v>
      </c>
      <c r="J40" t="s">
        <v>454</v>
      </c>
      <c r="K40" t="s">
        <v>455</v>
      </c>
      <c r="L40">
        <v>0</v>
      </c>
      <c r="M40" t="s">
        <v>577</v>
      </c>
      <c r="N40">
        <v>1E-3</v>
      </c>
      <c r="O40" t="s">
        <v>578</v>
      </c>
      <c r="P40">
        <v>0.01</v>
      </c>
      <c r="Q40" t="s">
        <v>579</v>
      </c>
      <c r="R40">
        <v>0.05</v>
      </c>
      <c r="S40" t="s">
        <v>580</v>
      </c>
      <c r="T40">
        <v>0.1</v>
      </c>
      <c r="U40" t="s">
        <v>581</v>
      </c>
    </row>
    <row r="41" spans="1:21" x14ac:dyDescent="0.45">
      <c r="A41" t="s">
        <v>195</v>
      </c>
      <c r="B41" s="3" t="s">
        <v>833</v>
      </c>
      <c r="C41" s="3" t="s">
        <v>833</v>
      </c>
      <c r="D41" s="3" t="s">
        <v>833</v>
      </c>
      <c r="E41" s="3">
        <v>-12.601902000000001</v>
      </c>
      <c r="F41">
        <v>-59.823340000000002</v>
      </c>
      <c r="G41" s="3" t="s">
        <v>833</v>
      </c>
    </row>
    <row r="42" spans="1:21" x14ac:dyDescent="0.45">
      <c r="A42"/>
      <c r="B42" s="3" t="s">
        <v>833</v>
      </c>
      <c r="C42" s="3" t="s">
        <v>833</v>
      </c>
      <c r="D42" s="3" t="s">
        <v>833</v>
      </c>
      <c r="E42" s="3">
        <v>3.726E-6</v>
      </c>
      <c r="F42">
        <v>6.635E-6</v>
      </c>
      <c r="G42" s="3" t="s">
        <v>833</v>
      </c>
    </row>
    <row r="43" spans="1:21" x14ac:dyDescent="0.45">
      <c r="A43" t="s">
        <v>565</v>
      </c>
      <c r="B43" s="3" t="s">
        <v>833</v>
      </c>
      <c r="C43" s="3" t="s">
        <v>833</v>
      </c>
      <c r="D43" s="3" t="s">
        <v>833</v>
      </c>
      <c r="E43" s="3">
        <v>-0.29625800000000002</v>
      </c>
      <c r="F43">
        <v>1.1452500000000001</v>
      </c>
      <c r="G43" s="3" t="s">
        <v>833</v>
      </c>
      <c r="J43" t="s">
        <v>462</v>
      </c>
      <c r="K43" t="s">
        <v>463</v>
      </c>
      <c r="L43" t="s">
        <v>450</v>
      </c>
      <c r="M43" t="s">
        <v>464</v>
      </c>
      <c r="N43">
        <v>375350</v>
      </c>
    </row>
    <row r="44" spans="1:21" x14ac:dyDescent="0.45">
      <c r="A44"/>
      <c r="B44" s="3" t="s">
        <v>833</v>
      </c>
      <c r="C44" s="3" t="s">
        <v>833</v>
      </c>
      <c r="D44" s="3" t="s">
        <v>833</v>
      </c>
      <c r="E44" s="3">
        <v>1.4518999999999999E-3</v>
      </c>
      <c r="F44">
        <v>3.4719999999999998E-3</v>
      </c>
      <c r="G44" s="3" t="s">
        <v>833</v>
      </c>
      <c r="J44" t="s">
        <v>465</v>
      </c>
      <c r="K44" t="s">
        <v>463</v>
      </c>
      <c r="L44" t="s">
        <v>450</v>
      </c>
      <c r="M44" t="s">
        <v>464</v>
      </c>
      <c r="N44">
        <v>185070</v>
      </c>
    </row>
    <row r="45" spans="1:21" x14ac:dyDescent="0.45">
      <c r="A45" t="s">
        <v>566</v>
      </c>
      <c r="B45" s="3" t="s">
        <v>833</v>
      </c>
      <c r="C45" s="3" t="s">
        <v>833</v>
      </c>
      <c r="D45" s="3" t="s">
        <v>833</v>
      </c>
      <c r="E45" s="3">
        <v>-1.780205</v>
      </c>
      <c r="F45">
        <v>0.27939000000000003</v>
      </c>
      <c r="G45" s="3" t="s">
        <v>833</v>
      </c>
      <c r="J45" t="s">
        <v>466</v>
      </c>
      <c r="K45">
        <v>0.50692999999999999</v>
      </c>
    </row>
    <row r="46" spans="1:21" x14ac:dyDescent="0.45">
      <c r="A46"/>
      <c r="B46" s="3" t="s">
        <v>833</v>
      </c>
      <c r="C46" s="3" t="s">
        <v>833</v>
      </c>
      <c r="D46" s="3" t="s">
        <v>833</v>
      </c>
      <c r="E46" s="3">
        <v>0.17536280000000001</v>
      </c>
      <c r="F46">
        <v>9.6682000000000004E-2</v>
      </c>
      <c r="G46" s="3" t="s">
        <v>833</v>
      </c>
      <c r="J46" t="s">
        <v>467</v>
      </c>
      <c r="K46" t="s">
        <v>466</v>
      </c>
      <c r="L46">
        <v>0.46801999999999999</v>
      </c>
    </row>
    <row r="47" spans="1:21" x14ac:dyDescent="0.45">
      <c r="A47" t="s">
        <v>576</v>
      </c>
      <c r="B47" s="3" t="s">
        <v>833</v>
      </c>
      <c r="C47" s="3" t="s">
        <v>833</v>
      </c>
      <c r="D47" s="3" t="s">
        <v>833</v>
      </c>
      <c r="E47" s="3">
        <v>6.6401149999999998</v>
      </c>
      <c r="F47" s="3" t="s">
        <v>833</v>
      </c>
      <c r="G47" s="3" t="s">
        <v>833</v>
      </c>
      <c r="J47" t="s">
        <v>468</v>
      </c>
      <c r="K47">
        <v>75.280699999999996</v>
      </c>
      <c r="L47" t="s">
        <v>469</v>
      </c>
      <c r="M47">
        <v>9</v>
      </c>
      <c r="N47" t="s">
        <v>470</v>
      </c>
      <c r="O47">
        <v>659</v>
      </c>
      <c r="P47" t="s">
        <v>471</v>
      </c>
      <c r="Q47" t="s">
        <v>472</v>
      </c>
      <c r="R47" t="s">
        <v>473</v>
      </c>
      <c r="S47" s="1">
        <v>2.2200000000000001E-16</v>
      </c>
    </row>
    <row r="48" spans="1:21" x14ac:dyDescent="0.45">
      <c r="A48"/>
      <c r="B48" s="3" t="s">
        <v>833</v>
      </c>
      <c r="C48" s="3" t="s">
        <v>833</v>
      </c>
      <c r="D48" s="3" t="s">
        <v>833</v>
      </c>
      <c r="E48" s="3">
        <v>0.19487109999999999</v>
      </c>
      <c r="F48" s="3" t="s">
        <v>833</v>
      </c>
      <c r="G48" s="3" t="s">
        <v>833</v>
      </c>
    </row>
    <row r="49" spans="1:24" x14ac:dyDescent="0.45">
      <c r="A49" t="s">
        <v>196</v>
      </c>
      <c r="B49" t="s">
        <v>217</v>
      </c>
      <c r="C49" t="s">
        <v>217</v>
      </c>
      <c r="D49" t="s">
        <v>217</v>
      </c>
      <c r="E49" t="s">
        <v>217</v>
      </c>
      <c r="F49" t="s">
        <v>217</v>
      </c>
      <c r="G49" t="s">
        <v>217</v>
      </c>
      <c r="J49" t="s">
        <v>517</v>
      </c>
      <c r="K49" t="s">
        <v>634</v>
      </c>
    </row>
    <row r="50" spans="1:24" x14ac:dyDescent="0.45">
      <c r="A50" t="s">
        <v>197</v>
      </c>
      <c r="B50" s="19"/>
      <c r="C50" s="19"/>
      <c r="D50" s="19"/>
      <c r="E50" s="19">
        <v>576</v>
      </c>
      <c r="F50" s="19">
        <v>16</v>
      </c>
      <c r="G50" s="19"/>
    </row>
    <row r="51" spans="1:24" x14ac:dyDescent="0.45">
      <c r="A51" t="s">
        <v>198</v>
      </c>
      <c r="B51" s="3"/>
      <c r="C51" s="3"/>
      <c r="D51" s="3"/>
      <c r="E51" s="3">
        <v>0.31234000000000001</v>
      </c>
      <c r="F51" s="23">
        <v>0.88026000000000004</v>
      </c>
      <c r="G51" s="3"/>
      <c r="J51" t="s">
        <v>416</v>
      </c>
      <c r="K51" t="s">
        <v>417</v>
      </c>
      <c r="L51" t="s">
        <v>418</v>
      </c>
      <c r="M51" t="s">
        <v>419</v>
      </c>
      <c r="N51" t="s">
        <v>420</v>
      </c>
    </row>
    <row r="53" spans="1:24" x14ac:dyDescent="0.45">
      <c r="A53"/>
      <c r="B53"/>
      <c r="C53"/>
      <c r="D53"/>
      <c r="E53"/>
      <c r="F53" s="3"/>
      <c r="G53"/>
      <c r="H53"/>
      <c r="J53" t="s">
        <v>421</v>
      </c>
    </row>
    <row r="54" spans="1:24" x14ac:dyDescent="0.45">
      <c r="A54" t="s">
        <v>193</v>
      </c>
      <c r="B54"/>
      <c r="C54"/>
      <c r="D54"/>
      <c r="E54"/>
      <c r="F54"/>
      <c r="G54"/>
      <c r="H54"/>
      <c r="J54" t="s">
        <v>558</v>
      </c>
      <c r="K54" t="s">
        <v>423</v>
      </c>
      <c r="L54" t="s">
        <v>559</v>
      </c>
      <c r="M54" t="s">
        <v>401</v>
      </c>
      <c r="N54" t="s">
        <v>181</v>
      </c>
      <c r="O54" t="s">
        <v>402</v>
      </c>
      <c r="P54" t="s">
        <v>182</v>
      </c>
      <c r="Q54" t="s">
        <v>402</v>
      </c>
      <c r="R54" t="s">
        <v>183</v>
      </c>
      <c r="S54" t="s">
        <v>402</v>
      </c>
      <c r="T54" t="s">
        <v>377</v>
      </c>
      <c r="U54" t="s">
        <v>402</v>
      </c>
    </row>
    <row r="55" spans="1:24" x14ac:dyDescent="0.45">
      <c r="A55"/>
      <c r="B55"/>
      <c r="C55"/>
      <c r="D55"/>
      <c r="E55"/>
      <c r="F55"/>
      <c r="G55"/>
      <c r="H55"/>
      <c r="K55" t="s">
        <v>563</v>
      </c>
      <c r="L55" t="s">
        <v>561</v>
      </c>
      <c r="M55" t="s">
        <v>564</v>
      </c>
      <c r="N55" t="s">
        <v>402</v>
      </c>
      <c r="O55" t="s">
        <v>565</v>
      </c>
      <c r="P55" t="s">
        <v>402</v>
      </c>
      <c r="Q55" t="s">
        <v>566</v>
      </c>
      <c r="R55" t="s">
        <v>402</v>
      </c>
      <c r="S55" t="s">
        <v>567</v>
      </c>
      <c r="X55" s="22" t="s">
        <v>402</v>
      </c>
    </row>
    <row r="56" spans="1:24" x14ac:dyDescent="0.45">
      <c r="A56" t="s">
        <v>633</v>
      </c>
      <c r="B56" t="s">
        <v>634</v>
      </c>
      <c r="C56"/>
      <c r="D56"/>
      <c r="E56"/>
      <c r="F56"/>
      <c r="G56"/>
      <c r="H56"/>
      <c r="K56" t="s">
        <v>425</v>
      </c>
      <c r="L56" t="s">
        <v>423</v>
      </c>
      <c r="M56" t="s">
        <v>568</v>
      </c>
      <c r="N56" t="s">
        <v>427</v>
      </c>
      <c r="O56" t="s">
        <v>423</v>
      </c>
      <c r="P56" t="s">
        <v>635</v>
      </c>
      <c r="Q56" t="s">
        <v>429</v>
      </c>
      <c r="R56" t="s">
        <v>639</v>
      </c>
    </row>
    <row r="57" spans="1:24" x14ac:dyDescent="0.45">
      <c r="A57"/>
      <c r="B57"/>
      <c r="C57"/>
      <c r="D57"/>
      <c r="E57"/>
      <c r="F57"/>
      <c r="G57"/>
      <c r="H57"/>
      <c r="K57" t="s">
        <v>431</v>
      </c>
      <c r="L57" t="s">
        <v>423</v>
      </c>
      <c r="M57" t="s">
        <v>432</v>
      </c>
      <c r="N57" t="s">
        <v>433</v>
      </c>
      <c r="O57" t="s">
        <v>423</v>
      </c>
      <c r="P57" t="s">
        <v>569</v>
      </c>
      <c r="Q57" t="s">
        <v>570</v>
      </c>
    </row>
    <row r="58" spans="1:24" x14ac:dyDescent="0.45">
      <c r="A58" t="s">
        <v>416</v>
      </c>
      <c r="B58" t="s">
        <v>417</v>
      </c>
      <c r="C58" t="s">
        <v>418</v>
      </c>
      <c r="D58" t="s">
        <v>419</v>
      </c>
      <c r="E58" t="s">
        <v>420</v>
      </c>
      <c r="F58"/>
      <c r="G58"/>
      <c r="H58"/>
    </row>
    <row r="59" spans="1:24" x14ac:dyDescent="0.45">
      <c r="A59"/>
      <c r="B59"/>
      <c r="C59"/>
      <c r="D59"/>
      <c r="E59"/>
      <c r="F59"/>
      <c r="G59"/>
      <c r="H59"/>
      <c r="J59" t="s">
        <v>436</v>
      </c>
      <c r="K59" t="s">
        <v>437</v>
      </c>
      <c r="L59" t="s">
        <v>637</v>
      </c>
      <c r="M59" t="s">
        <v>572</v>
      </c>
      <c r="N59" t="s">
        <v>640</v>
      </c>
    </row>
    <row r="60" spans="1:24" x14ac:dyDescent="0.45">
      <c r="A60" t="s">
        <v>421</v>
      </c>
      <c r="B60"/>
      <c r="C60"/>
      <c r="D60"/>
      <c r="E60"/>
      <c r="F60"/>
      <c r="G60"/>
      <c r="H60"/>
      <c r="I60" s="22" t="s">
        <v>183</v>
      </c>
    </row>
    <row r="61" spans="1:24" x14ac:dyDescent="0.45">
      <c r="A61" t="s">
        <v>558</v>
      </c>
      <c r="B61" t="s">
        <v>423</v>
      </c>
      <c r="C61" t="s">
        <v>592</v>
      </c>
      <c r="D61" t="s">
        <v>401</v>
      </c>
      <c r="E61" t="s">
        <v>181</v>
      </c>
      <c r="F61" t="s">
        <v>402</v>
      </c>
      <c r="G61" t="s">
        <v>182</v>
      </c>
      <c r="H61"/>
      <c r="I61" s="22" t="s">
        <v>402</v>
      </c>
      <c r="J61" t="s">
        <v>441</v>
      </c>
      <c r="K61" t="s">
        <v>442</v>
      </c>
    </row>
    <row r="62" spans="1:24" x14ac:dyDescent="0.45">
      <c r="A62"/>
      <c r="B62" t="s">
        <v>563</v>
      </c>
      <c r="C62" t="s">
        <v>561</v>
      </c>
      <c r="D62" t="s">
        <v>564</v>
      </c>
      <c r="E62" t="s">
        <v>402</v>
      </c>
      <c r="F62" t="s">
        <v>565</v>
      </c>
      <c r="G62" t="s">
        <v>402</v>
      </c>
      <c r="H62"/>
      <c r="I62" s="22" t="s">
        <v>643</v>
      </c>
      <c r="K62" t="s">
        <v>443</v>
      </c>
      <c r="L62" t="s">
        <v>444</v>
      </c>
      <c r="M62" t="s">
        <v>445</v>
      </c>
      <c r="N62" t="s">
        <v>446</v>
      </c>
      <c r="O62" t="s">
        <v>447</v>
      </c>
      <c r="P62" t="s">
        <v>445</v>
      </c>
      <c r="Q62" t="s">
        <v>448</v>
      </c>
    </row>
    <row r="63" spans="1:24" x14ac:dyDescent="0.45">
      <c r="A63"/>
      <c r="B63" t="s">
        <v>425</v>
      </c>
      <c r="C63" t="s">
        <v>423</v>
      </c>
      <c r="D63" t="s">
        <v>594</v>
      </c>
      <c r="E63" t="s">
        <v>427</v>
      </c>
      <c r="F63" t="s">
        <v>423</v>
      </c>
      <c r="G63" t="s">
        <v>657</v>
      </c>
      <c r="H63"/>
      <c r="J63">
        <v>-40.200000000000003</v>
      </c>
      <c r="K63">
        <v>-4.7300000000000004</v>
      </c>
      <c r="L63">
        <v>0.38900000000000001</v>
      </c>
      <c r="M63">
        <v>5.51</v>
      </c>
      <c r="N63">
        <v>33.200000000000003</v>
      </c>
    </row>
    <row r="64" spans="1:24" x14ac:dyDescent="0.45">
      <c r="A64"/>
      <c r="B64" t="s">
        <v>431</v>
      </c>
      <c r="C64" t="s">
        <v>423</v>
      </c>
      <c r="D64" t="s">
        <v>432</v>
      </c>
      <c r="E64" t="s">
        <v>433</v>
      </c>
      <c r="F64" t="s">
        <v>423</v>
      </c>
      <c r="G64" t="s">
        <v>595</v>
      </c>
      <c r="H64"/>
    </row>
    <row r="65" spans="1:21" x14ac:dyDescent="0.45">
      <c r="A65"/>
      <c r="B65"/>
      <c r="C65"/>
      <c r="D65"/>
      <c r="E65"/>
      <c r="F65"/>
      <c r="G65"/>
      <c r="H65"/>
      <c r="J65" t="s">
        <v>574</v>
      </c>
      <c r="K65" t="s">
        <v>575</v>
      </c>
    </row>
    <row r="66" spans="1:21" x14ac:dyDescent="0.45">
      <c r="A66" t="s">
        <v>436</v>
      </c>
      <c r="B66" t="s">
        <v>437</v>
      </c>
      <c r="C66" t="s">
        <v>659</v>
      </c>
      <c r="D66" t="s">
        <v>660</v>
      </c>
      <c r="E66" t="s">
        <v>661</v>
      </c>
      <c r="F66"/>
      <c r="G66"/>
      <c r="H66"/>
    </row>
    <row r="67" spans="1:21" x14ac:dyDescent="0.45">
      <c r="A67"/>
      <c r="B67"/>
      <c r="C67"/>
      <c r="D67"/>
      <c r="E67"/>
      <c r="F67"/>
      <c r="G67"/>
      <c r="H67"/>
      <c r="J67" t="s">
        <v>373</v>
      </c>
      <c r="K67" t="s">
        <v>449</v>
      </c>
      <c r="L67" t="s">
        <v>450</v>
      </c>
      <c r="M67" t="s">
        <v>451</v>
      </c>
    </row>
    <row r="68" spans="1:21" x14ac:dyDescent="0.45">
      <c r="A68" t="s">
        <v>441</v>
      </c>
      <c r="B68" t="s">
        <v>442</v>
      </c>
      <c r="C68"/>
      <c r="D68"/>
      <c r="E68"/>
      <c r="F68"/>
      <c r="G68"/>
      <c r="H68"/>
    </row>
    <row r="69" spans="1:21" x14ac:dyDescent="0.45">
      <c r="A69"/>
      <c r="B69" t="s">
        <v>443</v>
      </c>
      <c r="C69" t="s">
        <v>444</v>
      </c>
      <c r="D69" t="s">
        <v>445</v>
      </c>
      <c r="E69" t="s">
        <v>446</v>
      </c>
      <c r="F69" t="s">
        <v>447</v>
      </c>
      <c r="G69" t="s">
        <v>445</v>
      </c>
      <c r="H69"/>
      <c r="K69" t="s">
        <v>370</v>
      </c>
      <c r="L69" t="s">
        <v>371</v>
      </c>
      <c r="M69" t="s">
        <v>372</v>
      </c>
      <c r="N69" t="s">
        <v>373</v>
      </c>
      <c r="O69" t="s">
        <v>374</v>
      </c>
      <c r="P69" t="s">
        <v>452</v>
      </c>
    </row>
    <row r="70" spans="1:21" x14ac:dyDescent="0.45">
      <c r="A70">
        <v>-35.9</v>
      </c>
      <c r="B70">
        <v>-7.79</v>
      </c>
      <c r="C70">
        <v>0.68500000000000005</v>
      </c>
      <c r="D70">
        <v>8.32</v>
      </c>
      <c r="E70">
        <v>27.7</v>
      </c>
      <c r="F70"/>
      <c r="G70"/>
      <c r="H70"/>
      <c r="J70" t="s">
        <v>181</v>
      </c>
      <c r="K70">
        <v>-16.201633999999999</v>
      </c>
      <c r="L70">
        <v>3.228828</v>
      </c>
      <c r="M70">
        <v>-5.0178000000000003</v>
      </c>
      <c r="N70" s="1">
        <v>7.1750000000000001E-7</v>
      </c>
      <c r="O70" t="s">
        <v>375</v>
      </c>
    </row>
    <row r="71" spans="1:21" x14ac:dyDescent="0.45">
      <c r="A71"/>
      <c r="B71"/>
      <c r="C71"/>
      <c r="D71"/>
      <c r="E71"/>
      <c r="F71"/>
      <c r="G71"/>
      <c r="H71"/>
      <c r="J71" t="s">
        <v>182</v>
      </c>
      <c r="K71">
        <v>0.34449200000000002</v>
      </c>
      <c r="L71">
        <v>9.7125000000000003E-2</v>
      </c>
      <c r="M71">
        <v>3.5468999999999999</v>
      </c>
      <c r="N71">
        <v>4.2489999999999997E-4</v>
      </c>
      <c r="O71" t="s">
        <v>375</v>
      </c>
    </row>
    <row r="72" spans="1:21" x14ac:dyDescent="0.45">
      <c r="A72" t="s">
        <v>574</v>
      </c>
      <c r="B72" t="s">
        <v>575</v>
      </c>
      <c r="C72"/>
      <c r="D72"/>
      <c r="E72"/>
      <c r="F72"/>
      <c r="G72"/>
      <c r="H72"/>
      <c r="J72" t="s">
        <v>183</v>
      </c>
      <c r="K72">
        <v>-2.3458709999999998</v>
      </c>
      <c r="L72">
        <v>1.0216989999999999</v>
      </c>
      <c r="M72">
        <v>-2.2959999999999998</v>
      </c>
      <c r="N72">
        <v>2.2067699999999999E-2</v>
      </c>
      <c r="O72" t="s">
        <v>376</v>
      </c>
    </row>
    <row r="73" spans="1:21" x14ac:dyDescent="0.45">
      <c r="A73"/>
      <c r="B73"/>
      <c r="C73"/>
      <c r="D73"/>
      <c r="E73"/>
      <c r="F73"/>
      <c r="G73"/>
      <c r="H73"/>
      <c r="J73" t="s">
        <v>377</v>
      </c>
      <c r="K73">
        <v>1.7404520000000001</v>
      </c>
      <c r="L73">
        <v>0.57029399999999997</v>
      </c>
      <c r="M73">
        <v>3.0518000000000001</v>
      </c>
      <c r="N73">
        <v>2.3898999999999999E-3</v>
      </c>
      <c r="O73" t="s">
        <v>487</v>
      </c>
    </row>
    <row r="74" spans="1:21" x14ac:dyDescent="0.45">
      <c r="A74" t="s">
        <v>373</v>
      </c>
      <c r="B74" t="s">
        <v>449</v>
      </c>
      <c r="C74" t="s">
        <v>450</v>
      </c>
      <c r="D74" t="s">
        <v>451</v>
      </c>
      <c r="E74"/>
      <c r="F74"/>
      <c r="G74"/>
      <c r="H74"/>
      <c r="J74" t="s">
        <v>560</v>
      </c>
      <c r="K74" t="s">
        <v>561</v>
      </c>
      <c r="L74" t="s">
        <v>562</v>
      </c>
      <c r="M74">
        <v>0.11663900000000001</v>
      </c>
      <c r="N74">
        <v>1.809823</v>
      </c>
      <c r="O74">
        <v>6.4399999999999999E-2</v>
      </c>
      <c r="P74">
        <v>0.94863819999999999</v>
      </c>
    </row>
    <row r="75" spans="1:21" x14ac:dyDescent="0.45">
      <c r="A75"/>
      <c r="B75"/>
      <c r="C75"/>
      <c r="D75"/>
      <c r="E75"/>
      <c r="F75"/>
      <c r="G75"/>
      <c r="H75"/>
      <c r="J75" t="s">
        <v>563</v>
      </c>
      <c r="K75" t="s">
        <v>561</v>
      </c>
      <c r="L75" t="s">
        <v>564</v>
      </c>
      <c r="M75">
        <v>-12.601902000000001</v>
      </c>
      <c r="N75">
        <v>2.6949640000000001</v>
      </c>
      <c r="O75">
        <v>-4.6760999999999999</v>
      </c>
      <c r="P75" s="1">
        <v>3.726E-6</v>
      </c>
      <c r="Q75" t="s">
        <v>375</v>
      </c>
    </row>
    <row r="76" spans="1:21" x14ac:dyDescent="0.45">
      <c r="A76"/>
      <c r="B76" t="s">
        <v>370</v>
      </c>
      <c r="C76" t="s">
        <v>371</v>
      </c>
      <c r="D76" t="s">
        <v>372</v>
      </c>
      <c r="E76" t="s">
        <v>373</v>
      </c>
      <c r="F76" t="s">
        <v>374</v>
      </c>
      <c r="G76" t="s">
        <v>452</v>
      </c>
      <c r="H76"/>
      <c r="J76" t="s">
        <v>565</v>
      </c>
      <c r="K76">
        <v>-0.29625800000000002</v>
      </c>
      <c r="L76">
        <v>9.2547000000000004E-2</v>
      </c>
      <c r="M76">
        <v>-3.2012</v>
      </c>
      <c r="N76">
        <v>1.4518999999999999E-3</v>
      </c>
      <c r="O76" t="s">
        <v>487</v>
      </c>
    </row>
    <row r="77" spans="1:21" x14ac:dyDescent="0.45">
      <c r="A77" t="s">
        <v>667</v>
      </c>
      <c r="B77">
        <v>-26.371494999999999</v>
      </c>
      <c r="C77">
        <v>5.7578079999999998</v>
      </c>
      <c r="D77">
        <v>-4.5800999999999998</v>
      </c>
      <c r="E77" s="1">
        <v>8.6799999999999999E-6</v>
      </c>
      <c r="F77" t="s">
        <v>375</v>
      </c>
      <c r="G77"/>
      <c r="H77"/>
      <c r="J77" t="s">
        <v>566</v>
      </c>
      <c r="K77">
        <v>-1.780205</v>
      </c>
      <c r="L77">
        <v>1.3118570000000001</v>
      </c>
      <c r="M77">
        <v>-1.357</v>
      </c>
      <c r="N77">
        <v>0.17536280000000001</v>
      </c>
    </row>
    <row r="78" spans="1:21" x14ac:dyDescent="0.45">
      <c r="A78"/>
      <c r="B78" s="1">
        <v>8.6799999999999999E-6</v>
      </c>
      <c r="C78"/>
      <c r="D78"/>
      <c r="E78" s="1"/>
      <c r="F78"/>
      <c r="G78"/>
      <c r="H78"/>
      <c r="J78" t="s">
        <v>576</v>
      </c>
      <c r="K78">
        <v>6.6401149999999998</v>
      </c>
      <c r="L78">
        <v>5.1157849999999998</v>
      </c>
      <c r="M78">
        <v>1.298</v>
      </c>
      <c r="N78">
        <v>0.19487109999999999</v>
      </c>
    </row>
    <row r="79" spans="1:21" x14ac:dyDescent="0.45">
      <c r="A79" t="s">
        <v>182</v>
      </c>
      <c r="B79">
        <v>0.93900399999999995</v>
      </c>
      <c r="C79">
        <v>0.26231199999999999</v>
      </c>
      <c r="D79">
        <v>3.5796999999999999</v>
      </c>
      <c r="E79">
        <v>4.4279999999999998E-4</v>
      </c>
      <c r="F79" t="s">
        <v>375</v>
      </c>
      <c r="G79"/>
      <c r="H79"/>
      <c r="J79" t="s">
        <v>453</v>
      </c>
    </row>
    <row r="80" spans="1:21" x14ac:dyDescent="0.45">
      <c r="A80"/>
      <c r="B80">
        <v>4.4279999999999998E-4</v>
      </c>
      <c r="C80"/>
      <c r="D80"/>
      <c r="E80"/>
      <c r="F80"/>
      <c r="G80"/>
      <c r="J80" t="s">
        <v>454</v>
      </c>
      <c r="K80" t="s">
        <v>455</v>
      </c>
      <c r="L80">
        <v>0</v>
      </c>
      <c r="M80" t="s">
        <v>577</v>
      </c>
      <c r="N80">
        <v>1E-3</v>
      </c>
      <c r="O80" t="s">
        <v>578</v>
      </c>
      <c r="P80">
        <v>0.01</v>
      </c>
      <c r="Q80" t="s">
        <v>579</v>
      </c>
      <c r="R80">
        <v>0.05</v>
      </c>
      <c r="S80" t="s">
        <v>580</v>
      </c>
      <c r="T80">
        <v>0.1</v>
      </c>
      <c r="U80" t="s">
        <v>581</v>
      </c>
    </row>
    <row r="81" spans="1:24" x14ac:dyDescent="0.45">
      <c r="A81" t="s">
        <v>183</v>
      </c>
      <c r="B81">
        <v>-0.460428</v>
      </c>
      <c r="C81">
        <v>0.72429600000000005</v>
      </c>
      <c r="D81">
        <v>-0.63570000000000004</v>
      </c>
      <c r="E81">
        <v>0.52579010000000004</v>
      </c>
      <c r="F81"/>
      <c r="I81" s="22" t="s">
        <v>375</v>
      </c>
    </row>
    <row r="82" spans="1:24" x14ac:dyDescent="0.45">
      <c r="A82"/>
      <c r="B82">
        <v>0.52579010000000004</v>
      </c>
      <c r="C82"/>
      <c r="D82"/>
      <c r="E82"/>
      <c r="F82"/>
      <c r="H82"/>
      <c r="J82" t="s">
        <v>462</v>
      </c>
      <c r="K82" t="s">
        <v>463</v>
      </c>
      <c r="L82" t="s">
        <v>450</v>
      </c>
      <c r="M82" t="s">
        <v>464</v>
      </c>
      <c r="N82">
        <v>85896</v>
      </c>
    </row>
    <row r="83" spans="1:24" x14ac:dyDescent="0.45">
      <c r="A83" t="s">
        <v>377</v>
      </c>
      <c r="B83">
        <v>3.2228699999999999</v>
      </c>
      <c r="C83">
        <v>0.71762300000000001</v>
      </c>
      <c r="D83">
        <v>4.4909999999999997</v>
      </c>
      <c r="E83" s="1">
        <v>1.2670000000000001E-5</v>
      </c>
      <c r="F83" t="s">
        <v>375</v>
      </c>
      <c r="G83"/>
      <c r="H83"/>
      <c r="J83" t="s">
        <v>465</v>
      </c>
      <c r="K83" t="s">
        <v>463</v>
      </c>
      <c r="L83" t="s">
        <v>450</v>
      </c>
      <c r="M83" t="s">
        <v>464</v>
      </c>
      <c r="N83">
        <v>53726</v>
      </c>
    </row>
    <row r="84" spans="1:24" x14ac:dyDescent="0.45">
      <c r="A84"/>
      <c r="B84" s="1">
        <v>1.2670000000000001E-5</v>
      </c>
      <c r="C84"/>
      <c r="D84"/>
      <c r="E84" s="1"/>
      <c r="F84"/>
      <c r="G84"/>
      <c r="H84"/>
      <c r="J84" t="s">
        <v>466</v>
      </c>
      <c r="K84">
        <v>0.37452999999999997</v>
      </c>
    </row>
    <row r="85" spans="1:24" x14ac:dyDescent="0.45">
      <c r="A85" t="s">
        <v>562</v>
      </c>
      <c r="B85">
        <v>-8.1119140000000005</v>
      </c>
      <c r="C85">
        <v>4.3532529999999996</v>
      </c>
      <c r="D85">
        <v>-1.8633999999999999</v>
      </c>
      <c r="E85">
        <v>6.4042000000000002E-2</v>
      </c>
      <c r="G85"/>
      <c r="H85"/>
      <c r="J85" t="s">
        <v>467</v>
      </c>
      <c r="K85" t="s">
        <v>466</v>
      </c>
      <c r="L85">
        <v>0.31234000000000001</v>
      </c>
    </row>
    <row r="86" spans="1:24" x14ac:dyDescent="0.45">
      <c r="A86"/>
      <c r="B86">
        <v>6.4042000000000002E-2</v>
      </c>
      <c r="C86"/>
      <c r="D86"/>
      <c r="E86"/>
      <c r="G86"/>
      <c r="H86"/>
      <c r="I86" s="22">
        <v>0.05</v>
      </c>
      <c r="J86" t="s">
        <v>468</v>
      </c>
      <c r="K86">
        <v>34.796500000000002</v>
      </c>
      <c r="L86" t="s">
        <v>469</v>
      </c>
      <c r="M86">
        <v>9</v>
      </c>
      <c r="N86" t="s">
        <v>470</v>
      </c>
      <c r="O86">
        <v>523</v>
      </c>
      <c r="P86" t="s">
        <v>471</v>
      </c>
      <c r="Q86" t="s">
        <v>472</v>
      </c>
      <c r="R86" t="s">
        <v>473</v>
      </c>
      <c r="S86" s="1">
        <v>2.2200000000000001E-16</v>
      </c>
    </row>
    <row r="87" spans="1:24" x14ac:dyDescent="0.45">
      <c r="A87" t="s">
        <v>564</v>
      </c>
      <c r="B87">
        <v>-24.843890999999999</v>
      </c>
      <c r="C87">
        <v>6.1887410000000003</v>
      </c>
      <c r="D87">
        <v>-4.0144000000000002</v>
      </c>
      <c r="E87" s="1">
        <v>8.755E-5</v>
      </c>
      <c r="G87"/>
      <c r="H87"/>
      <c r="J87" t="s">
        <v>641</v>
      </c>
    </row>
    <row r="88" spans="1:24" x14ac:dyDescent="0.45">
      <c r="A88"/>
      <c r="B88" s="1">
        <v>8.755E-5</v>
      </c>
      <c r="C88"/>
      <c r="D88"/>
      <c r="E88" s="1"/>
      <c r="G88"/>
      <c r="H88"/>
    </row>
    <row r="89" spans="1:24" x14ac:dyDescent="0.45">
      <c r="A89" t="s">
        <v>565</v>
      </c>
      <c r="B89">
        <v>-3.1598000000000001E-2</v>
      </c>
      <c r="C89">
        <v>1.6920999999999999E-2</v>
      </c>
      <c r="D89">
        <v>-1.8673999999999999</v>
      </c>
      <c r="E89">
        <v>6.3480900000000007E-2</v>
      </c>
      <c r="F89" t="s">
        <v>481</v>
      </c>
      <c r="G89"/>
      <c r="H89"/>
      <c r="J89" t="s">
        <v>546</v>
      </c>
    </row>
    <row r="90" spans="1:24" x14ac:dyDescent="0.45">
      <c r="A90"/>
      <c r="B90">
        <v>6.3480900000000007E-2</v>
      </c>
      <c r="C90"/>
      <c r="D90"/>
      <c r="E90"/>
      <c r="F90"/>
      <c r="G90"/>
      <c r="H90"/>
    </row>
    <row r="91" spans="1:24" x14ac:dyDescent="0.45">
      <c r="A91" t="s">
        <v>566</v>
      </c>
      <c r="B91">
        <v>1.847207</v>
      </c>
      <c r="C91">
        <v>1.2655670000000001</v>
      </c>
      <c r="D91">
        <v>1.4596</v>
      </c>
      <c r="E91">
        <v>0.1461558</v>
      </c>
      <c r="F91"/>
      <c r="G91">
        <v>0.01</v>
      </c>
      <c r="H91"/>
      <c r="J91" t="s">
        <v>633</v>
      </c>
      <c r="K91" t="s">
        <v>634</v>
      </c>
    </row>
    <row r="92" spans="1:24" x14ac:dyDescent="0.45">
      <c r="A92"/>
      <c r="B92">
        <v>0.1461558</v>
      </c>
      <c r="C92"/>
      <c r="D92"/>
      <c r="E92"/>
      <c r="F92"/>
      <c r="G92"/>
      <c r="H92"/>
    </row>
    <row r="93" spans="1:24" x14ac:dyDescent="0.45">
      <c r="A93" t="s">
        <v>599</v>
      </c>
      <c r="B93">
        <v>74.778374999999997</v>
      </c>
      <c r="C93">
        <v>27.867329000000002</v>
      </c>
      <c r="D93">
        <v>2.6833999999999998</v>
      </c>
      <c r="E93">
        <v>7.9717999999999994E-3</v>
      </c>
      <c r="F93" t="s">
        <v>487</v>
      </c>
      <c r="G93"/>
      <c r="H93"/>
      <c r="I93" s="22" t="s">
        <v>473</v>
      </c>
      <c r="J93" t="s">
        <v>416</v>
      </c>
      <c r="K93" t="s">
        <v>417</v>
      </c>
      <c r="L93" t="s">
        <v>418</v>
      </c>
      <c r="M93" t="s">
        <v>419</v>
      </c>
      <c r="N93" t="s">
        <v>420</v>
      </c>
    </row>
    <row r="94" spans="1:24" x14ac:dyDescent="0.45">
      <c r="A94" t="s">
        <v>453</v>
      </c>
      <c r="B94">
        <v>7.9717999999999994E-3</v>
      </c>
      <c r="C94"/>
      <c r="D94"/>
      <c r="E94"/>
      <c r="F94"/>
      <c r="G94"/>
      <c r="H94"/>
    </row>
    <row r="95" spans="1:24" x14ac:dyDescent="0.45">
      <c r="A95" t="s">
        <v>454</v>
      </c>
      <c r="B95" t="s">
        <v>455</v>
      </c>
      <c r="C95">
        <v>0</v>
      </c>
      <c r="D95" t="s">
        <v>577</v>
      </c>
      <c r="E95">
        <v>1E-3</v>
      </c>
      <c r="F95" t="s">
        <v>578</v>
      </c>
      <c r="G95"/>
      <c r="H95"/>
      <c r="J95" t="s">
        <v>421</v>
      </c>
    </row>
    <row r="96" spans="1:24" x14ac:dyDescent="0.45">
      <c r="A96"/>
      <c r="B96"/>
      <c r="C96"/>
      <c r="D96"/>
      <c r="E96"/>
      <c r="F96"/>
      <c r="G96"/>
      <c r="H96"/>
      <c r="J96" t="s">
        <v>558</v>
      </c>
      <c r="K96" t="s">
        <v>423</v>
      </c>
      <c r="L96" t="s">
        <v>584</v>
      </c>
      <c r="M96" t="s">
        <v>401</v>
      </c>
      <c r="N96" t="s">
        <v>181</v>
      </c>
      <c r="O96" t="s">
        <v>402</v>
      </c>
      <c r="P96" t="s">
        <v>182</v>
      </c>
      <c r="Q96" t="s">
        <v>402</v>
      </c>
      <c r="R96" t="s">
        <v>183</v>
      </c>
      <c r="S96" t="s">
        <v>402</v>
      </c>
      <c r="T96" t="s">
        <v>377</v>
      </c>
      <c r="U96" t="s">
        <v>402</v>
      </c>
      <c r="X96" s="22" t="s">
        <v>402</v>
      </c>
    </row>
    <row r="97" spans="1:19" x14ac:dyDescent="0.45">
      <c r="A97" t="s">
        <v>462</v>
      </c>
      <c r="B97" t="s">
        <v>463</v>
      </c>
      <c r="C97" t="s">
        <v>450</v>
      </c>
      <c r="D97" t="s">
        <v>464</v>
      </c>
      <c r="E97">
        <v>65862</v>
      </c>
      <c r="F97"/>
      <c r="G97"/>
      <c r="H97"/>
      <c r="K97" t="s">
        <v>563</v>
      </c>
      <c r="L97" t="s">
        <v>561</v>
      </c>
      <c r="M97" t="s">
        <v>564</v>
      </c>
      <c r="N97" t="s">
        <v>402</v>
      </c>
      <c r="O97" t="s">
        <v>565</v>
      </c>
      <c r="P97" t="s">
        <v>402</v>
      </c>
      <c r="Q97" t="s">
        <v>566</v>
      </c>
      <c r="R97" t="s">
        <v>402</v>
      </c>
      <c r="S97" t="s">
        <v>585</v>
      </c>
    </row>
    <row r="98" spans="1:19" x14ac:dyDescent="0.45">
      <c r="A98" t="s">
        <v>465</v>
      </c>
      <c r="B98" t="s">
        <v>463</v>
      </c>
      <c r="C98" t="s">
        <v>450</v>
      </c>
      <c r="D98" t="s">
        <v>464</v>
      </c>
      <c r="E98">
        <v>28618</v>
      </c>
      <c r="F98"/>
      <c r="G98" t="s">
        <v>471</v>
      </c>
      <c r="H98"/>
      <c r="K98" t="s">
        <v>425</v>
      </c>
      <c r="L98" t="s">
        <v>423</v>
      </c>
      <c r="M98" t="s">
        <v>586</v>
      </c>
      <c r="N98" t="s">
        <v>427</v>
      </c>
      <c r="O98" t="s">
        <v>423</v>
      </c>
      <c r="P98" t="s">
        <v>642</v>
      </c>
      <c r="Q98" t="s">
        <v>429</v>
      </c>
      <c r="R98" t="s">
        <v>643</v>
      </c>
    </row>
    <row r="99" spans="1:19" x14ac:dyDescent="0.45">
      <c r="A99" t="s">
        <v>466</v>
      </c>
      <c r="B99">
        <v>0.56549000000000005</v>
      </c>
      <c r="C99"/>
      <c r="D99"/>
      <c r="E99"/>
      <c r="F99"/>
      <c r="G99"/>
      <c r="H99"/>
      <c r="K99" t="s">
        <v>431</v>
      </c>
      <c r="L99" t="s">
        <v>423</v>
      </c>
      <c r="M99" t="s">
        <v>432</v>
      </c>
      <c r="N99" t="s">
        <v>433</v>
      </c>
      <c r="O99" t="s">
        <v>423</v>
      </c>
      <c r="P99" t="s">
        <v>587</v>
      </c>
      <c r="Q99" t="s">
        <v>588</v>
      </c>
    </row>
    <row r="100" spans="1:19" x14ac:dyDescent="0.45">
      <c r="A100" t="s">
        <v>467</v>
      </c>
      <c r="B100" t="s">
        <v>466</v>
      </c>
      <c r="C100">
        <v>0.50965000000000005</v>
      </c>
      <c r="D100"/>
      <c r="E100"/>
      <c r="F100"/>
      <c r="G100"/>
      <c r="H100"/>
    </row>
    <row r="101" spans="1:19" x14ac:dyDescent="0.45">
      <c r="A101" t="s">
        <v>468</v>
      </c>
      <c r="B101">
        <v>25.883800000000001</v>
      </c>
      <c r="C101" t="s">
        <v>469</v>
      </c>
      <c r="D101">
        <v>9</v>
      </c>
      <c r="E101" t="s">
        <v>470</v>
      </c>
      <c r="F101">
        <v>179</v>
      </c>
      <c r="G101"/>
      <c r="H101"/>
      <c r="I101" s="22" t="s">
        <v>183</v>
      </c>
      <c r="J101" t="s">
        <v>436</v>
      </c>
      <c r="K101" t="s">
        <v>437</v>
      </c>
      <c r="L101" t="s">
        <v>478</v>
      </c>
      <c r="M101" t="s">
        <v>479</v>
      </c>
      <c r="N101" t="s">
        <v>644</v>
      </c>
    </row>
    <row r="102" spans="1:19" x14ac:dyDescent="0.45">
      <c r="A102"/>
      <c r="B102"/>
      <c r="C102"/>
      <c r="D102"/>
      <c r="E102"/>
      <c r="F102"/>
      <c r="G102"/>
      <c r="H102"/>
      <c r="I102" s="22" t="s">
        <v>402</v>
      </c>
    </row>
    <row r="103" spans="1:19" x14ac:dyDescent="0.45">
      <c r="A103"/>
      <c r="B103"/>
      <c r="C103"/>
      <c r="D103"/>
      <c r="E103"/>
      <c r="F103"/>
      <c r="G103"/>
      <c r="H103"/>
      <c r="I103" s="22" t="s">
        <v>645</v>
      </c>
      <c r="J103" t="s">
        <v>441</v>
      </c>
      <c r="K103" t="s">
        <v>442</v>
      </c>
    </row>
    <row r="104" spans="1:19" x14ac:dyDescent="0.45">
      <c r="A104" t="s">
        <v>517</v>
      </c>
      <c r="B104" t="s">
        <v>634</v>
      </c>
      <c r="C104"/>
      <c r="D104"/>
      <c r="E104"/>
      <c r="F104"/>
      <c r="G104"/>
      <c r="H104"/>
      <c r="K104" t="s">
        <v>443</v>
      </c>
      <c r="L104" t="s">
        <v>444</v>
      </c>
      <c r="M104" t="s">
        <v>445</v>
      </c>
      <c r="N104" t="s">
        <v>446</v>
      </c>
      <c r="O104" t="s">
        <v>447</v>
      </c>
      <c r="P104" t="s">
        <v>445</v>
      </c>
      <c r="Q104" t="s">
        <v>448</v>
      </c>
    </row>
    <row r="105" spans="1:19" x14ac:dyDescent="0.45">
      <c r="A105"/>
      <c r="B105"/>
      <c r="C105"/>
      <c r="D105"/>
      <c r="E105"/>
      <c r="F105"/>
      <c r="H105"/>
      <c r="J105">
        <v>-32.6</v>
      </c>
      <c r="K105">
        <v>-4.67</v>
      </c>
      <c r="L105">
        <v>0.89600000000000002</v>
      </c>
      <c r="M105">
        <v>6.06</v>
      </c>
      <c r="N105">
        <v>33.1</v>
      </c>
    </row>
    <row r="106" spans="1:19" x14ac:dyDescent="0.45">
      <c r="A106" t="s">
        <v>411</v>
      </c>
      <c r="B106" t="s">
        <v>662</v>
      </c>
      <c r="C106" t="s">
        <v>663</v>
      </c>
      <c r="D106" t="s">
        <v>664</v>
      </c>
      <c r="E106" t="s">
        <v>665</v>
      </c>
      <c r="F106" t="s">
        <v>666</v>
      </c>
      <c r="H106"/>
    </row>
    <row r="107" spans="1:19" x14ac:dyDescent="0.45">
      <c r="A107"/>
      <c r="B107"/>
      <c r="C107"/>
      <c r="D107"/>
      <c r="E107"/>
      <c r="F107"/>
      <c r="G107"/>
      <c r="H107"/>
      <c r="J107" t="s">
        <v>574</v>
      </c>
      <c r="K107" t="s">
        <v>575</v>
      </c>
    </row>
    <row r="108" spans="1:19" x14ac:dyDescent="0.45">
      <c r="A108"/>
      <c r="B108"/>
      <c r="C108"/>
      <c r="D108"/>
      <c r="E108" s="1"/>
      <c r="G108"/>
      <c r="H108"/>
    </row>
    <row r="109" spans="1:19" x14ac:dyDescent="0.45">
      <c r="A109"/>
      <c r="B109" s="1"/>
      <c r="C109"/>
      <c r="D109"/>
      <c r="E109" s="1"/>
      <c r="G109"/>
      <c r="H109"/>
      <c r="J109" t="s">
        <v>373</v>
      </c>
      <c r="K109" t="s">
        <v>449</v>
      </c>
      <c r="L109" t="s">
        <v>450</v>
      </c>
      <c r="M109" t="s">
        <v>451</v>
      </c>
    </row>
    <row r="110" spans="1:19" x14ac:dyDescent="0.45">
      <c r="A110"/>
      <c r="B110"/>
      <c r="C110"/>
      <c r="D110"/>
      <c r="E110"/>
      <c r="G110"/>
      <c r="H110"/>
    </row>
    <row r="111" spans="1:19" x14ac:dyDescent="0.45">
      <c r="A111"/>
      <c r="B111"/>
      <c r="C111"/>
      <c r="D111"/>
      <c r="E111"/>
      <c r="G111"/>
      <c r="H111"/>
      <c r="K111" t="s">
        <v>370</v>
      </c>
      <c r="L111" t="s">
        <v>371</v>
      </c>
      <c r="M111" t="s">
        <v>372</v>
      </c>
      <c r="N111" t="s">
        <v>373</v>
      </c>
      <c r="O111" t="s">
        <v>374</v>
      </c>
      <c r="P111" t="s">
        <v>452</v>
      </c>
    </row>
    <row r="112" spans="1:19" x14ac:dyDescent="0.45">
      <c r="A112"/>
      <c r="B112"/>
      <c r="C112"/>
      <c r="D112"/>
      <c r="E112"/>
      <c r="F112"/>
      <c r="G112"/>
      <c r="H112"/>
      <c r="J112" t="s">
        <v>181</v>
      </c>
      <c r="K112">
        <v>-21.020641000000001</v>
      </c>
      <c r="L112">
        <v>2.9398249999999999</v>
      </c>
      <c r="M112">
        <v>-7.1502999999999997</v>
      </c>
      <c r="N112" s="1">
        <v>4.0730000000000001E-12</v>
      </c>
      <c r="O112" t="s">
        <v>375</v>
      </c>
    </row>
    <row r="113" spans="1:21" x14ac:dyDescent="0.45">
      <c r="A113"/>
      <c r="B113"/>
      <c r="C113"/>
      <c r="D113"/>
      <c r="E113"/>
      <c r="F113"/>
      <c r="G113"/>
      <c r="H113"/>
      <c r="J113" t="s">
        <v>182</v>
      </c>
      <c r="K113">
        <v>1.273099</v>
      </c>
      <c r="L113">
        <v>0.103059</v>
      </c>
      <c r="M113">
        <v>12.353199999999999</v>
      </c>
      <c r="N113" t="s">
        <v>473</v>
      </c>
      <c r="O113" s="1">
        <v>2.2E-16</v>
      </c>
      <c r="P113" t="s">
        <v>375</v>
      </c>
    </row>
    <row r="114" spans="1:21" x14ac:dyDescent="0.45">
      <c r="A114"/>
      <c r="B114"/>
      <c r="C114"/>
      <c r="D114"/>
      <c r="E114"/>
      <c r="F114"/>
      <c r="G114"/>
      <c r="H114"/>
      <c r="J114" t="s">
        <v>183</v>
      </c>
      <c r="K114">
        <v>-1.590287</v>
      </c>
      <c r="L114">
        <v>0.395478</v>
      </c>
      <c r="M114">
        <v>-4.0212000000000003</v>
      </c>
      <c r="N114" s="1">
        <v>6.9079999999999996E-5</v>
      </c>
      <c r="O114" t="s">
        <v>375</v>
      </c>
    </row>
    <row r="115" spans="1:21" x14ac:dyDescent="0.45">
      <c r="A115"/>
      <c r="B115"/>
      <c r="C115"/>
      <c r="D115"/>
      <c r="E115"/>
      <c r="F115"/>
      <c r="G115"/>
      <c r="H115"/>
      <c r="J115" t="s">
        <v>377</v>
      </c>
      <c r="K115">
        <v>3.599799</v>
      </c>
      <c r="L115">
        <v>0.40260000000000001</v>
      </c>
      <c r="M115">
        <v>8.9413999999999998</v>
      </c>
      <c r="N115" t="s">
        <v>473</v>
      </c>
      <c r="O115" s="1">
        <v>2.2E-16</v>
      </c>
      <c r="P115" t="s">
        <v>375</v>
      </c>
    </row>
    <row r="116" spans="1:21" x14ac:dyDescent="0.45">
      <c r="A116"/>
      <c r="B116"/>
      <c r="C116"/>
      <c r="D116"/>
      <c r="E116"/>
      <c r="F116"/>
      <c r="G116"/>
      <c r="H116"/>
      <c r="J116" t="s">
        <v>560</v>
      </c>
      <c r="K116" t="s">
        <v>561</v>
      </c>
      <c r="L116" t="s">
        <v>562</v>
      </c>
      <c r="M116">
        <v>-17.499193999999999</v>
      </c>
      <c r="N116">
        <v>2.8256039999999998</v>
      </c>
      <c r="O116">
        <v>-6.1931000000000003</v>
      </c>
      <c r="P116" s="1">
        <v>1.45E-9</v>
      </c>
      <c r="Q116" t="s">
        <v>375</v>
      </c>
    </row>
    <row r="117" spans="1:21" x14ac:dyDescent="0.45">
      <c r="A117"/>
      <c r="B117"/>
      <c r="C117"/>
      <c r="D117"/>
      <c r="E117"/>
      <c r="F117"/>
      <c r="G117"/>
      <c r="H117"/>
      <c r="J117" t="s">
        <v>563</v>
      </c>
      <c r="K117" t="s">
        <v>561</v>
      </c>
      <c r="L117" t="s">
        <v>564</v>
      </c>
      <c r="M117">
        <v>-29.712292999999999</v>
      </c>
      <c r="N117">
        <v>2.9886379999999999</v>
      </c>
      <c r="O117">
        <v>-9.9417000000000009</v>
      </c>
      <c r="P117" t="s">
        <v>473</v>
      </c>
      <c r="Q117" s="1">
        <v>2.2E-16</v>
      </c>
      <c r="R117" t="s">
        <v>375</v>
      </c>
    </row>
    <row r="118" spans="1:21" x14ac:dyDescent="0.45">
      <c r="A118"/>
      <c r="B118"/>
      <c r="C118"/>
      <c r="D118"/>
      <c r="E118"/>
      <c r="F118"/>
      <c r="G118"/>
      <c r="H118"/>
      <c r="J118" t="s">
        <v>565</v>
      </c>
      <c r="K118">
        <v>1.0383999999999999E-2</v>
      </c>
      <c r="L118">
        <v>2.2991999999999999E-2</v>
      </c>
      <c r="M118">
        <v>0.4516</v>
      </c>
      <c r="N118">
        <v>0.65180000000000005</v>
      </c>
    </row>
    <row r="119" spans="1:21" x14ac:dyDescent="0.45">
      <c r="A119"/>
      <c r="B119"/>
      <c r="C119"/>
      <c r="D119"/>
      <c r="E119"/>
      <c r="F119"/>
      <c r="G119"/>
      <c r="H119"/>
      <c r="J119" t="s">
        <v>566</v>
      </c>
      <c r="K119">
        <v>-0.48504799999999998</v>
      </c>
      <c r="L119">
        <v>0.68228800000000001</v>
      </c>
      <c r="M119">
        <v>-0.71089999999999998</v>
      </c>
      <c r="N119">
        <v>0.47749999999999998</v>
      </c>
    </row>
    <row r="120" spans="1:21" x14ac:dyDescent="0.45">
      <c r="A120"/>
      <c r="B120"/>
      <c r="C120"/>
      <c r="D120"/>
      <c r="E120"/>
      <c r="F120"/>
      <c r="G120"/>
      <c r="H120"/>
      <c r="J120" t="s">
        <v>591</v>
      </c>
      <c r="K120">
        <v>-2.0771109999999999</v>
      </c>
      <c r="L120">
        <v>6.1273340000000003</v>
      </c>
      <c r="M120">
        <v>-0.33900000000000002</v>
      </c>
      <c r="N120">
        <v>0.73480000000000001</v>
      </c>
    </row>
    <row r="121" spans="1:21" x14ac:dyDescent="0.45">
      <c r="A121"/>
      <c r="B121"/>
      <c r="C121"/>
      <c r="D121"/>
      <c r="E121"/>
      <c r="F121"/>
      <c r="G121"/>
      <c r="H121"/>
      <c r="J121" t="s">
        <v>453</v>
      </c>
    </row>
    <row r="122" spans="1:21" x14ac:dyDescent="0.45">
      <c r="A122"/>
      <c r="B122"/>
      <c r="C122"/>
      <c r="D122"/>
      <c r="E122"/>
      <c r="F122"/>
      <c r="G122"/>
      <c r="H122"/>
      <c r="J122" t="s">
        <v>454</v>
      </c>
      <c r="K122" t="s">
        <v>455</v>
      </c>
      <c r="L122">
        <v>0</v>
      </c>
      <c r="M122" t="s">
        <v>577</v>
      </c>
      <c r="N122">
        <v>1E-3</v>
      </c>
      <c r="O122" t="s">
        <v>578</v>
      </c>
      <c r="P122">
        <v>0.01</v>
      </c>
      <c r="Q122" t="s">
        <v>579</v>
      </c>
      <c r="R122">
        <v>0.05</v>
      </c>
      <c r="S122" t="s">
        <v>580</v>
      </c>
      <c r="T122">
        <v>0.1</v>
      </c>
      <c r="U122" t="s">
        <v>581</v>
      </c>
    </row>
    <row r="123" spans="1:21" x14ac:dyDescent="0.45">
      <c r="A123"/>
      <c r="B123"/>
      <c r="C123"/>
      <c r="D123"/>
      <c r="E123"/>
      <c r="F123"/>
      <c r="G123"/>
      <c r="H123"/>
    </row>
    <row r="124" spans="1:21" x14ac:dyDescent="0.45">
      <c r="A124"/>
      <c r="B124"/>
      <c r="C124"/>
      <c r="D124"/>
      <c r="E124"/>
      <c r="F124"/>
      <c r="G124"/>
      <c r="H124"/>
    </row>
    <row r="125" spans="1:21" x14ac:dyDescent="0.45">
      <c r="A125"/>
      <c r="B125"/>
      <c r="C125"/>
      <c r="D125"/>
      <c r="E125"/>
      <c r="F125"/>
      <c r="G125"/>
      <c r="H125"/>
      <c r="I125" s="22">
        <v>0.05</v>
      </c>
      <c r="J125" t="s">
        <v>462</v>
      </c>
      <c r="K125" t="s">
        <v>463</v>
      </c>
      <c r="L125" t="s">
        <v>450</v>
      </c>
      <c r="M125" t="s">
        <v>464</v>
      </c>
      <c r="N125">
        <v>111410</v>
      </c>
    </row>
    <row r="126" spans="1:21" x14ac:dyDescent="0.45">
      <c r="A126"/>
      <c r="B126"/>
      <c r="C126"/>
      <c r="D126"/>
      <c r="E126"/>
      <c r="F126"/>
      <c r="G126"/>
      <c r="H126"/>
      <c r="J126" t="s">
        <v>465</v>
      </c>
      <c r="K126" t="s">
        <v>463</v>
      </c>
      <c r="L126" t="s">
        <v>450</v>
      </c>
      <c r="M126" t="s">
        <v>464</v>
      </c>
      <c r="N126">
        <v>45813</v>
      </c>
    </row>
    <row r="127" spans="1:21" x14ac:dyDescent="0.45">
      <c r="A127"/>
      <c r="B127"/>
      <c r="C127"/>
      <c r="D127"/>
      <c r="E127"/>
      <c r="F127"/>
      <c r="G127"/>
      <c r="H127"/>
      <c r="J127" t="s">
        <v>466</v>
      </c>
      <c r="K127">
        <v>0.58879999999999999</v>
      </c>
    </row>
    <row r="128" spans="1:21" x14ac:dyDescent="0.45">
      <c r="A128"/>
      <c r="B128"/>
      <c r="C128"/>
      <c r="D128"/>
      <c r="E128"/>
      <c r="F128"/>
      <c r="G128"/>
      <c r="H128"/>
      <c r="J128" t="s">
        <v>467</v>
      </c>
      <c r="K128" t="s">
        <v>466</v>
      </c>
      <c r="L128">
        <v>0.55833999999999995</v>
      </c>
    </row>
    <row r="129" spans="1:24" x14ac:dyDescent="0.45">
      <c r="A129"/>
      <c r="B129"/>
      <c r="C129"/>
      <c r="D129"/>
      <c r="E129"/>
      <c r="F129"/>
      <c r="G129"/>
      <c r="H129"/>
      <c r="J129" t="s">
        <v>468</v>
      </c>
      <c r="K129">
        <v>64.4358</v>
      </c>
      <c r="L129" t="s">
        <v>469</v>
      </c>
      <c r="M129">
        <v>9</v>
      </c>
      <c r="N129" t="s">
        <v>470</v>
      </c>
      <c r="O129">
        <v>405</v>
      </c>
      <c r="P129" t="s">
        <v>471</v>
      </c>
      <c r="Q129" t="s">
        <v>472</v>
      </c>
      <c r="R129" t="s">
        <v>473</v>
      </c>
      <c r="S129" s="1">
        <v>2.2200000000000001E-16</v>
      </c>
    </row>
    <row r="130" spans="1:24" x14ac:dyDescent="0.45">
      <c r="A130"/>
      <c r="B130"/>
      <c r="C130"/>
      <c r="D130"/>
      <c r="E130"/>
      <c r="F130"/>
      <c r="G130"/>
      <c r="H130"/>
    </row>
    <row r="131" spans="1:24" x14ac:dyDescent="0.45">
      <c r="A131"/>
      <c r="B131"/>
      <c r="C131"/>
      <c r="D131"/>
      <c r="E131"/>
      <c r="F131"/>
      <c r="G131"/>
      <c r="H131"/>
    </row>
    <row r="132" spans="1:24" x14ac:dyDescent="0.45">
      <c r="A132"/>
      <c r="B132"/>
      <c r="C132"/>
      <c r="D132"/>
      <c r="E132"/>
      <c r="F132"/>
      <c r="G132"/>
      <c r="H132"/>
      <c r="I132" s="22">
        <v>1.4479E-3</v>
      </c>
      <c r="J132" t="s">
        <v>517</v>
      </c>
      <c r="K132" t="s">
        <v>634</v>
      </c>
    </row>
    <row r="133" spans="1:24" x14ac:dyDescent="0.45">
      <c r="A133"/>
      <c r="B133"/>
      <c r="C133"/>
      <c r="D133"/>
      <c r="E133"/>
      <c r="F133"/>
      <c r="G133"/>
      <c r="H133"/>
    </row>
    <row r="134" spans="1:24" x14ac:dyDescent="0.45">
      <c r="A134"/>
      <c r="B134"/>
      <c r="C134"/>
      <c r="D134"/>
      <c r="E134"/>
      <c r="F134"/>
      <c r="G134"/>
      <c r="H134"/>
      <c r="I134" s="22" t="s">
        <v>517</v>
      </c>
      <c r="J134" t="s">
        <v>416</v>
      </c>
      <c r="K134" t="s">
        <v>417</v>
      </c>
      <c r="L134" t="s">
        <v>418</v>
      </c>
      <c r="M134" t="s">
        <v>419</v>
      </c>
      <c r="N134" t="s">
        <v>420</v>
      </c>
    </row>
    <row r="135" spans="1:24" x14ac:dyDescent="0.45">
      <c r="A135"/>
      <c r="B135"/>
      <c r="C135"/>
      <c r="D135"/>
      <c r="E135"/>
      <c r="F135"/>
      <c r="G135"/>
    </row>
    <row r="136" spans="1:24" x14ac:dyDescent="0.45">
      <c r="A136"/>
      <c r="B136"/>
      <c r="C136"/>
      <c r="D136"/>
      <c r="E136"/>
      <c r="F136"/>
      <c r="G136"/>
      <c r="J136" t="s">
        <v>421</v>
      </c>
    </row>
    <row r="137" spans="1:24" x14ac:dyDescent="0.45">
      <c r="A137"/>
      <c r="B137"/>
      <c r="C137"/>
      <c r="D137"/>
      <c r="E137"/>
      <c r="F137"/>
      <c r="G137"/>
      <c r="J137" t="s">
        <v>558</v>
      </c>
      <c r="K137" t="s">
        <v>423</v>
      </c>
      <c r="L137" t="s">
        <v>584</v>
      </c>
      <c r="M137" t="s">
        <v>401</v>
      </c>
      <c r="N137" t="s">
        <v>181</v>
      </c>
      <c r="O137" t="s">
        <v>402</v>
      </c>
      <c r="P137" t="s">
        <v>182</v>
      </c>
      <c r="Q137" t="s">
        <v>402</v>
      </c>
      <c r="R137" t="s">
        <v>183</v>
      </c>
      <c r="S137" t="s">
        <v>402</v>
      </c>
      <c r="T137" t="s">
        <v>377</v>
      </c>
      <c r="U137" t="s">
        <v>402</v>
      </c>
    </row>
    <row r="138" spans="1:24" x14ac:dyDescent="0.45">
      <c r="A138"/>
      <c r="B138"/>
      <c r="C138"/>
      <c r="D138"/>
      <c r="E138"/>
      <c r="F138"/>
      <c r="G138"/>
      <c r="K138" t="s">
        <v>563</v>
      </c>
      <c r="L138" t="s">
        <v>561</v>
      </c>
      <c r="M138" t="s">
        <v>564</v>
      </c>
      <c r="N138" t="s">
        <v>402</v>
      </c>
      <c r="O138" t="s">
        <v>565</v>
      </c>
      <c r="P138" t="s">
        <v>402</v>
      </c>
      <c r="Q138" t="s">
        <v>566</v>
      </c>
      <c r="R138" t="s">
        <v>402</v>
      </c>
      <c r="S138" t="s">
        <v>585</v>
      </c>
    </row>
    <row r="139" spans="1:24" x14ac:dyDescent="0.45">
      <c r="A139"/>
      <c r="B139"/>
      <c r="C139"/>
      <c r="D139"/>
      <c r="E139"/>
      <c r="F139"/>
      <c r="G139"/>
      <c r="K139" t="s">
        <v>425</v>
      </c>
      <c r="L139" t="s">
        <v>423</v>
      </c>
      <c r="M139" t="s">
        <v>586</v>
      </c>
      <c r="N139" t="s">
        <v>427</v>
      </c>
      <c r="O139" t="s">
        <v>423</v>
      </c>
      <c r="P139" t="s">
        <v>642</v>
      </c>
      <c r="Q139" t="s">
        <v>429</v>
      </c>
      <c r="R139" t="s">
        <v>645</v>
      </c>
    </row>
    <row r="140" spans="1:24" x14ac:dyDescent="0.45">
      <c r="A140"/>
      <c r="B140"/>
      <c r="C140"/>
      <c r="D140"/>
      <c r="E140"/>
      <c r="F140"/>
      <c r="G140"/>
      <c r="K140" t="s">
        <v>431</v>
      </c>
      <c r="L140" t="s">
        <v>423</v>
      </c>
      <c r="M140" t="s">
        <v>432</v>
      </c>
      <c r="N140" t="s">
        <v>433</v>
      </c>
      <c r="O140" t="s">
        <v>423</v>
      </c>
      <c r="P140" t="s">
        <v>587</v>
      </c>
      <c r="Q140" t="s">
        <v>588</v>
      </c>
      <c r="X140" s="22" t="s">
        <v>402</v>
      </c>
    </row>
    <row r="141" spans="1:24" x14ac:dyDescent="0.45">
      <c r="A141"/>
      <c r="B141"/>
      <c r="C141"/>
      <c r="D141"/>
      <c r="E141"/>
      <c r="F141"/>
      <c r="G141"/>
    </row>
    <row r="142" spans="1:24" x14ac:dyDescent="0.45">
      <c r="A142"/>
      <c r="B142"/>
      <c r="C142"/>
      <c r="D142"/>
      <c r="E142"/>
      <c r="F142"/>
      <c r="G142"/>
      <c r="J142" t="s">
        <v>436</v>
      </c>
      <c r="K142" t="s">
        <v>437</v>
      </c>
      <c r="L142" t="s">
        <v>646</v>
      </c>
      <c r="M142" t="s">
        <v>503</v>
      </c>
      <c r="N142" t="s">
        <v>647</v>
      </c>
    </row>
    <row r="143" spans="1:24" x14ac:dyDescent="0.45">
      <c r="A143"/>
      <c r="B143"/>
      <c r="C143"/>
      <c r="D143"/>
      <c r="E143"/>
      <c r="F143"/>
      <c r="G143"/>
    </row>
    <row r="144" spans="1:24" x14ac:dyDescent="0.45">
      <c r="A144"/>
      <c r="B144"/>
      <c r="C144"/>
      <c r="D144"/>
      <c r="E144"/>
      <c r="F144"/>
      <c r="J144" t="s">
        <v>441</v>
      </c>
      <c r="K144" t="s">
        <v>442</v>
      </c>
    </row>
    <row r="145" spans="1:17" x14ac:dyDescent="0.45">
      <c r="A145"/>
      <c r="B145"/>
      <c r="C145"/>
      <c r="D145"/>
      <c r="E145"/>
      <c r="F145"/>
      <c r="K145" t="s">
        <v>443</v>
      </c>
      <c r="L145" t="s">
        <v>444</v>
      </c>
      <c r="M145" t="s">
        <v>445</v>
      </c>
      <c r="N145" t="s">
        <v>446</v>
      </c>
      <c r="O145" t="s">
        <v>447</v>
      </c>
      <c r="P145" t="s">
        <v>445</v>
      </c>
      <c r="Q145" t="s">
        <v>448</v>
      </c>
    </row>
    <row r="146" spans="1:17" x14ac:dyDescent="0.45">
      <c r="A146"/>
      <c r="B146"/>
      <c r="C146"/>
      <c r="D146"/>
      <c r="E146"/>
      <c r="F146"/>
      <c r="G146"/>
      <c r="K146">
        <v>-9.01</v>
      </c>
      <c r="L146">
        <v>-3.57</v>
      </c>
      <c r="M146">
        <v>0.40300000000000002</v>
      </c>
      <c r="N146">
        <v>3.15</v>
      </c>
      <c r="O146">
        <v>7.3</v>
      </c>
    </row>
    <row r="147" spans="1:17" x14ac:dyDescent="0.45">
      <c r="A147"/>
      <c r="B147"/>
      <c r="C147"/>
      <c r="D147"/>
      <c r="E147"/>
      <c r="F147"/>
      <c r="G147"/>
    </row>
    <row r="148" spans="1:17" x14ac:dyDescent="0.45">
      <c r="A148"/>
      <c r="B148"/>
      <c r="C148"/>
      <c r="D148"/>
      <c r="E148"/>
      <c r="F148"/>
      <c r="G148"/>
      <c r="J148" t="s">
        <v>574</v>
      </c>
      <c r="K148" t="s">
        <v>575</v>
      </c>
    </row>
    <row r="149" spans="1:17" x14ac:dyDescent="0.45">
      <c r="A149"/>
      <c r="B149"/>
      <c r="C149"/>
      <c r="D149"/>
      <c r="E149"/>
      <c r="G149"/>
    </row>
    <row r="150" spans="1:17" x14ac:dyDescent="0.45">
      <c r="A150"/>
      <c r="B150"/>
      <c r="C150"/>
      <c r="D150"/>
      <c r="E150"/>
      <c r="G150"/>
      <c r="J150" t="s">
        <v>373</v>
      </c>
      <c r="K150" t="s">
        <v>449</v>
      </c>
      <c r="L150" t="s">
        <v>450</v>
      </c>
      <c r="M150" t="s">
        <v>451</v>
      </c>
    </row>
    <row r="151" spans="1:17" x14ac:dyDescent="0.45">
      <c r="A151"/>
      <c r="B151"/>
      <c r="C151"/>
      <c r="D151"/>
      <c r="E151"/>
      <c r="F151"/>
      <c r="G151"/>
    </row>
    <row r="152" spans="1:17" x14ac:dyDescent="0.45">
      <c r="A152"/>
      <c r="B152"/>
      <c r="C152"/>
      <c r="D152"/>
      <c r="E152" s="1"/>
      <c r="F152"/>
      <c r="G152"/>
      <c r="K152" t="s">
        <v>370</v>
      </c>
      <c r="L152" t="s">
        <v>371</v>
      </c>
      <c r="M152" t="s">
        <v>372</v>
      </c>
      <c r="N152" t="s">
        <v>373</v>
      </c>
      <c r="O152" t="s">
        <v>374</v>
      </c>
      <c r="P152" t="s">
        <v>452</v>
      </c>
    </row>
    <row r="153" spans="1:17" x14ac:dyDescent="0.45">
      <c r="A153"/>
      <c r="B153" s="1"/>
      <c r="C153"/>
      <c r="D153"/>
      <c r="E153" s="1"/>
      <c r="F153"/>
      <c r="G153"/>
      <c r="J153" t="s">
        <v>181</v>
      </c>
      <c r="K153">
        <v>-48.260469999999998</v>
      </c>
      <c r="L153">
        <v>2.3903400000000001</v>
      </c>
      <c r="M153">
        <v>-20.189800000000002</v>
      </c>
      <c r="N153" s="1">
        <v>9.5910000000000006E-7</v>
      </c>
      <c r="O153" t="s">
        <v>375</v>
      </c>
    </row>
    <row r="154" spans="1:17" x14ac:dyDescent="0.45">
      <c r="A154"/>
      <c r="B154"/>
      <c r="C154"/>
      <c r="D154"/>
      <c r="E154"/>
      <c r="F154"/>
      <c r="G154"/>
      <c r="J154" t="s">
        <v>182</v>
      </c>
      <c r="K154">
        <v>2.0539800000000001</v>
      </c>
      <c r="L154">
        <v>0.11798</v>
      </c>
      <c r="M154">
        <v>17.408999999999999</v>
      </c>
      <c r="N154" s="1">
        <v>2.3029999999999998E-6</v>
      </c>
      <c r="O154" t="s">
        <v>375</v>
      </c>
    </row>
    <row r="155" spans="1:17" x14ac:dyDescent="0.45">
      <c r="A155"/>
      <c r="B155"/>
      <c r="C155"/>
      <c r="D155"/>
      <c r="E155"/>
      <c r="F155"/>
      <c r="G155"/>
      <c r="J155" t="s">
        <v>183</v>
      </c>
      <c r="K155">
        <v>11.37172</v>
      </c>
      <c r="L155">
        <v>0.45849000000000001</v>
      </c>
      <c r="M155">
        <v>24.802600000000002</v>
      </c>
      <c r="N155" s="1">
        <v>2.8270000000000001E-7</v>
      </c>
      <c r="O155" t="s">
        <v>375</v>
      </c>
    </row>
    <row r="156" spans="1:17" x14ac:dyDescent="0.45">
      <c r="A156"/>
      <c r="B156"/>
      <c r="C156"/>
      <c r="D156"/>
      <c r="E156"/>
      <c r="F156"/>
      <c r="G156"/>
      <c r="J156" t="s">
        <v>377</v>
      </c>
      <c r="K156">
        <v>-2.7655500000000002</v>
      </c>
      <c r="L156">
        <v>0.76168999999999998</v>
      </c>
      <c r="M156">
        <v>-3.6307999999999998</v>
      </c>
      <c r="N156">
        <v>1.0954E-2</v>
      </c>
      <c r="O156" t="s">
        <v>376</v>
      </c>
    </row>
    <row r="157" spans="1:17" x14ac:dyDescent="0.45">
      <c r="A157"/>
      <c r="B157"/>
      <c r="C157"/>
      <c r="D157"/>
      <c r="E157"/>
      <c r="F157"/>
      <c r="J157" t="s">
        <v>563</v>
      </c>
      <c r="K157" t="s">
        <v>561</v>
      </c>
      <c r="L157" t="s">
        <v>564</v>
      </c>
      <c r="M157">
        <v>-59.823340000000002</v>
      </c>
      <c r="N157">
        <v>4.1141699999999997</v>
      </c>
      <c r="O157">
        <v>-14.540800000000001</v>
      </c>
      <c r="P157" s="1">
        <v>6.635E-6</v>
      </c>
      <c r="Q157" t="s">
        <v>375</v>
      </c>
    </row>
    <row r="158" spans="1:17" x14ac:dyDescent="0.45">
      <c r="A158"/>
      <c r="B158"/>
      <c r="C158"/>
      <c r="D158"/>
      <c r="E158"/>
      <c r="F158"/>
      <c r="J158" t="s">
        <v>565</v>
      </c>
      <c r="K158">
        <v>1.1452500000000001</v>
      </c>
      <c r="L158">
        <v>0.24582999999999999</v>
      </c>
      <c r="M158">
        <v>4.6586999999999996</v>
      </c>
      <c r="N158">
        <v>3.4719999999999998E-3</v>
      </c>
      <c r="O158" t="s">
        <v>487</v>
      </c>
    </row>
    <row r="159" spans="1:17" x14ac:dyDescent="0.45">
      <c r="A159"/>
      <c r="B159"/>
      <c r="C159"/>
      <c r="D159"/>
      <c r="E159"/>
      <c r="F159"/>
      <c r="J159" t="s">
        <v>566</v>
      </c>
      <c r="K159">
        <v>0.27939000000000003</v>
      </c>
      <c r="L159">
        <v>0.14199999999999999</v>
      </c>
      <c r="M159">
        <v>1.9675</v>
      </c>
      <c r="N159">
        <v>9.6682000000000004E-2</v>
      </c>
      <c r="O159" t="s">
        <v>481</v>
      </c>
    </row>
    <row r="160" spans="1:17" x14ac:dyDescent="0.45">
      <c r="A160"/>
      <c r="B160"/>
      <c r="C160"/>
      <c r="D160"/>
      <c r="E160"/>
      <c r="F160"/>
      <c r="J160" t="s">
        <v>453</v>
      </c>
    </row>
    <row r="161" spans="1:21" x14ac:dyDescent="0.45">
      <c r="A161"/>
      <c r="B161"/>
      <c r="C161"/>
      <c r="D161"/>
      <c r="E161"/>
      <c r="F161"/>
      <c r="G161"/>
      <c r="J161" t="s">
        <v>454</v>
      </c>
      <c r="K161" t="s">
        <v>455</v>
      </c>
      <c r="L161">
        <v>0</v>
      </c>
      <c r="M161" t="s">
        <v>577</v>
      </c>
      <c r="N161">
        <v>1E-3</v>
      </c>
      <c r="O161" t="s">
        <v>578</v>
      </c>
      <c r="P161">
        <v>0.01</v>
      </c>
      <c r="Q161" t="s">
        <v>579</v>
      </c>
      <c r="R161">
        <v>0.05</v>
      </c>
      <c r="S161" t="s">
        <v>580</v>
      </c>
      <c r="T161">
        <v>0.1</v>
      </c>
      <c r="U161" t="s">
        <v>581</v>
      </c>
    </row>
    <row r="162" spans="1:21" x14ac:dyDescent="0.45">
      <c r="A162"/>
      <c r="B162"/>
      <c r="C162"/>
      <c r="D162"/>
      <c r="E162" s="1"/>
      <c r="G162"/>
    </row>
    <row r="163" spans="1:21" x14ac:dyDescent="0.45">
      <c r="A163"/>
      <c r="B163" s="1"/>
      <c r="C163"/>
      <c r="D163"/>
      <c r="E163" s="1"/>
      <c r="G163"/>
    </row>
    <row r="164" spans="1:21" x14ac:dyDescent="0.45">
      <c r="A164"/>
      <c r="B164"/>
      <c r="C164"/>
      <c r="D164"/>
      <c r="E164"/>
      <c r="G164"/>
      <c r="J164" t="s">
        <v>462</v>
      </c>
      <c r="K164" t="s">
        <v>463</v>
      </c>
      <c r="L164" t="s">
        <v>450</v>
      </c>
      <c r="M164" t="s">
        <v>464</v>
      </c>
      <c r="N164">
        <v>6056.7</v>
      </c>
    </row>
    <row r="165" spans="1:21" x14ac:dyDescent="0.45">
      <c r="A165"/>
      <c r="B165"/>
      <c r="C165"/>
      <c r="D165"/>
      <c r="E165"/>
      <c r="G165"/>
      <c r="J165" t="s">
        <v>465</v>
      </c>
      <c r="K165" t="s">
        <v>463</v>
      </c>
      <c r="L165" t="s">
        <v>450</v>
      </c>
      <c r="M165" t="s">
        <v>464</v>
      </c>
      <c r="N165">
        <v>290.08999999999997</v>
      </c>
    </row>
    <row r="166" spans="1:21" x14ac:dyDescent="0.45">
      <c r="A166"/>
      <c r="B166"/>
      <c r="C166"/>
      <c r="D166"/>
      <c r="E166"/>
      <c r="F166"/>
      <c r="G166"/>
      <c r="J166" t="s">
        <v>466</v>
      </c>
      <c r="K166">
        <v>0.95209999999999995</v>
      </c>
    </row>
    <row r="167" spans="1:21" x14ac:dyDescent="0.45">
      <c r="A167"/>
      <c r="B167"/>
      <c r="C167"/>
      <c r="D167"/>
      <c r="E167"/>
      <c r="F167"/>
      <c r="G167"/>
      <c r="J167" t="s">
        <v>467</v>
      </c>
      <c r="K167" t="s">
        <v>466</v>
      </c>
      <c r="L167">
        <v>0.88026000000000004</v>
      </c>
    </row>
    <row r="168" spans="1:21" x14ac:dyDescent="0.45">
      <c r="A168"/>
      <c r="B168"/>
      <c r="C168"/>
      <c r="D168"/>
      <c r="E168"/>
      <c r="F168"/>
      <c r="G168"/>
      <c r="J168" t="s">
        <v>468</v>
      </c>
      <c r="K168">
        <v>17.038900000000002</v>
      </c>
      <c r="L168" t="s">
        <v>469</v>
      </c>
      <c r="M168">
        <v>7</v>
      </c>
      <c r="N168" t="s">
        <v>470</v>
      </c>
      <c r="O168">
        <v>6</v>
      </c>
      <c r="P168" t="s">
        <v>471</v>
      </c>
      <c r="Q168" t="s">
        <v>472</v>
      </c>
      <c r="R168">
        <v>1.4479E-3</v>
      </c>
    </row>
    <row r="169" spans="1:21" x14ac:dyDescent="0.45">
      <c r="A169"/>
      <c r="B169"/>
      <c r="C169"/>
      <c r="D169"/>
      <c r="E169"/>
      <c r="F169"/>
      <c r="G169"/>
    </row>
    <row r="170" spans="1:21" x14ac:dyDescent="0.45">
      <c r="A170"/>
      <c r="B170"/>
      <c r="C170"/>
      <c r="D170"/>
      <c r="E170"/>
      <c r="F170"/>
      <c r="G170"/>
      <c r="J170" t="s">
        <v>648</v>
      </c>
      <c r="K170" t="s">
        <v>649</v>
      </c>
      <c r="L170" t="s">
        <v>650</v>
      </c>
      <c r="M170" t="s">
        <v>651</v>
      </c>
      <c r="N170" t="s">
        <v>652</v>
      </c>
      <c r="O170" t="s">
        <v>653</v>
      </c>
      <c r="P170" t="s">
        <v>654</v>
      </c>
      <c r="Q170" t="s">
        <v>655</v>
      </c>
      <c r="R170" t="s">
        <v>517</v>
      </c>
      <c r="S170" t="s">
        <v>656</v>
      </c>
    </row>
    <row r="171" spans="1:21" x14ac:dyDescent="0.45">
      <c r="A171"/>
      <c r="B171"/>
      <c r="C171"/>
      <c r="D171"/>
      <c r="E171"/>
      <c r="F171"/>
      <c r="G171"/>
    </row>
    <row r="172" spans="1:21" x14ac:dyDescent="0.45">
      <c r="A172"/>
      <c r="B172"/>
      <c r="C172"/>
      <c r="D172"/>
      <c r="E172"/>
      <c r="F172"/>
      <c r="G172"/>
      <c r="J172" t="s">
        <v>641</v>
      </c>
    </row>
    <row r="173" spans="1:21" x14ac:dyDescent="0.45">
      <c r="A173"/>
      <c r="B173"/>
      <c r="C173"/>
      <c r="D173"/>
      <c r="E173"/>
      <c r="F173"/>
      <c r="G173"/>
    </row>
    <row r="174" spans="1:21" x14ac:dyDescent="0.45">
      <c r="A174"/>
      <c r="B174"/>
      <c r="C174"/>
      <c r="D174"/>
      <c r="E174"/>
      <c r="F174"/>
      <c r="G174"/>
      <c r="J174" t="s">
        <v>193</v>
      </c>
    </row>
    <row r="175" spans="1:21" x14ac:dyDescent="0.45">
      <c r="A175"/>
      <c r="B175"/>
      <c r="C175"/>
      <c r="D175"/>
      <c r="E175"/>
      <c r="F175"/>
    </row>
    <row r="176" spans="1:21" x14ac:dyDescent="0.45">
      <c r="A176"/>
      <c r="B176"/>
      <c r="C176"/>
      <c r="D176"/>
      <c r="E176"/>
      <c r="F176"/>
      <c r="J176" t="s">
        <v>633</v>
      </c>
      <c r="K176" t="s">
        <v>634</v>
      </c>
    </row>
    <row r="177" spans="1:24" x14ac:dyDescent="0.45">
      <c r="A177"/>
      <c r="B177"/>
      <c r="C177"/>
      <c r="D177"/>
      <c r="E177"/>
      <c r="F177"/>
    </row>
    <row r="178" spans="1:24" x14ac:dyDescent="0.45">
      <c r="F178"/>
      <c r="J178" t="s">
        <v>416</v>
      </c>
      <c r="K178" t="s">
        <v>417</v>
      </c>
      <c r="L178" t="s">
        <v>418</v>
      </c>
      <c r="M178" t="s">
        <v>419</v>
      </c>
      <c r="N178" t="s">
        <v>420</v>
      </c>
      <c r="X178" s="22" t="s">
        <v>402</v>
      </c>
    </row>
    <row r="179" spans="1:24" x14ac:dyDescent="0.45">
      <c r="F179"/>
    </row>
    <row r="180" spans="1:24" x14ac:dyDescent="0.45">
      <c r="J180" t="s">
        <v>421</v>
      </c>
    </row>
    <row r="181" spans="1:24" x14ac:dyDescent="0.45">
      <c r="J181" t="s">
        <v>558</v>
      </c>
      <c r="K181" t="s">
        <v>423</v>
      </c>
      <c r="L181" t="s">
        <v>592</v>
      </c>
      <c r="M181" t="s">
        <v>401</v>
      </c>
      <c r="N181" t="s">
        <v>181</v>
      </c>
      <c r="O181" t="s">
        <v>402</v>
      </c>
      <c r="P181" t="s">
        <v>182</v>
      </c>
      <c r="Q181" t="s">
        <v>402</v>
      </c>
      <c r="R181" t="s">
        <v>183</v>
      </c>
      <c r="S181" t="s">
        <v>402</v>
      </c>
      <c r="T181" t="s">
        <v>377</v>
      </c>
      <c r="U181" t="s">
        <v>402</v>
      </c>
    </row>
    <row r="182" spans="1:24" x14ac:dyDescent="0.45">
      <c r="K182" t="s">
        <v>563</v>
      </c>
      <c r="L182" t="s">
        <v>561</v>
      </c>
      <c r="M182" t="s">
        <v>564</v>
      </c>
      <c r="N182" t="s">
        <v>402</v>
      </c>
      <c r="O182" t="s">
        <v>565</v>
      </c>
      <c r="P182" t="s">
        <v>402</v>
      </c>
      <c r="Q182" t="s">
        <v>566</v>
      </c>
      <c r="R182" t="s">
        <v>402</v>
      </c>
      <c r="S182" t="s">
        <v>593</v>
      </c>
    </row>
    <row r="183" spans="1:24" x14ac:dyDescent="0.45">
      <c r="K183" t="s">
        <v>425</v>
      </c>
      <c r="L183" t="s">
        <v>423</v>
      </c>
      <c r="M183" t="s">
        <v>594</v>
      </c>
      <c r="N183" t="s">
        <v>427</v>
      </c>
      <c r="O183" t="s">
        <v>423</v>
      </c>
      <c r="P183" t="s">
        <v>657</v>
      </c>
      <c r="Q183" t="s">
        <v>429</v>
      </c>
      <c r="R183" t="s">
        <v>658</v>
      </c>
    </row>
    <row r="184" spans="1:24" x14ac:dyDescent="0.45">
      <c r="K184" t="s">
        <v>431</v>
      </c>
      <c r="L184" t="s">
        <v>423</v>
      </c>
      <c r="M184" t="s">
        <v>432</v>
      </c>
      <c r="N184" t="s">
        <v>433</v>
      </c>
      <c r="O184" t="s">
        <v>423</v>
      </c>
      <c r="P184" t="s">
        <v>595</v>
      </c>
      <c r="Q184" t="s">
        <v>596</v>
      </c>
    </row>
    <row r="186" spans="1:24" x14ac:dyDescent="0.45">
      <c r="J186" t="s">
        <v>436</v>
      </c>
      <c r="K186" t="s">
        <v>437</v>
      </c>
      <c r="L186" t="s">
        <v>659</v>
      </c>
      <c r="M186" t="s">
        <v>660</v>
      </c>
      <c r="N186" t="s">
        <v>661</v>
      </c>
    </row>
    <row r="188" spans="1:24" x14ac:dyDescent="0.45">
      <c r="J188" t="s">
        <v>441</v>
      </c>
      <c r="K188" t="s">
        <v>442</v>
      </c>
    </row>
    <row r="189" spans="1:24" x14ac:dyDescent="0.45">
      <c r="K189" t="s">
        <v>443</v>
      </c>
      <c r="L189" t="s">
        <v>444</v>
      </c>
      <c r="M189" t="s">
        <v>445</v>
      </c>
      <c r="N189" t="s">
        <v>446</v>
      </c>
      <c r="O189" t="s">
        <v>447</v>
      </c>
      <c r="P189" t="s">
        <v>445</v>
      </c>
      <c r="Q189" t="s">
        <v>448</v>
      </c>
    </row>
    <row r="190" spans="1:24" x14ac:dyDescent="0.45">
      <c r="J190">
        <v>-35.9</v>
      </c>
      <c r="K190">
        <v>-7.79</v>
      </c>
      <c r="L190">
        <v>0.68500000000000005</v>
      </c>
      <c r="M190">
        <v>8.32</v>
      </c>
      <c r="N190">
        <v>27.7</v>
      </c>
    </row>
    <row r="192" spans="1:24" x14ac:dyDescent="0.45">
      <c r="J192" t="s">
        <v>574</v>
      </c>
      <c r="K192" t="s">
        <v>575</v>
      </c>
    </row>
    <row r="194" spans="10:21" x14ac:dyDescent="0.45">
      <c r="J194" t="s">
        <v>373</v>
      </c>
      <c r="K194" t="s">
        <v>449</v>
      </c>
      <c r="L194" t="s">
        <v>450</v>
      </c>
      <c r="M194" t="s">
        <v>451</v>
      </c>
    </row>
    <row r="196" spans="10:21" x14ac:dyDescent="0.45">
      <c r="K196" t="s">
        <v>370</v>
      </c>
      <c r="L196" t="s">
        <v>371</v>
      </c>
      <c r="M196" t="s">
        <v>372</v>
      </c>
      <c r="N196" t="s">
        <v>373</v>
      </c>
      <c r="O196" t="s">
        <v>374</v>
      </c>
      <c r="P196" t="s">
        <v>452</v>
      </c>
    </row>
    <row r="197" spans="10:21" x14ac:dyDescent="0.45">
      <c r="J197" t="s">
        <v>667</v>
      </c>
      <c r="K197">
        <v>-26.371494999999999</v>
      </c>
      <c r="L197">
        <v>5.7578079999999998</v>
      </c>
      <c r="M197">
        <v>-4.5800999999999998</v>
      </c>
      <c r="N197" s="1">
        <v>8.6799999999999999E-6</v>
      </c>
      <c r="O197" t="s">
        <v>375</v>
      </c>
    </row>
    <row r="198" spans="10:21" x14ac:dyDescent="0.45">
      <c r="J198" t="s">
        <v>182</v>
      </c>
      <c r="K198">
        <v>0.93900399999999995</v>
      </c>
      <c r="L198">
        <v>0.26231199999999999</v>
      </c>
      <c r="M198">
        <v>3.5796999999999999</v>
      </c>
      <c r="N198">
        <v>4.4279999999999998E-4</v>
      </c>
      <c r="O198" t="s">
        <v>375</v>
      </c>
    </row>
    <row r="199" spans="10:21" x14ac:dyDescent="0.45">
      <c r="J199" t="s">
        <v>183</v>
      </c>
      <c r="K199">
        <v>-0.460428</v>
      </c>
      <c r="L199">
        <v>0.72429600000000005</v>
      </c>
      <c r="M199">
        <v>-0.63570000000000004</v>
      </c>
      <c r="N199">
        <v>0.52579010000000004</v>
      </c>
    </row>
    <row r="200" spans="10:21" x14ac:dyDescent="0.45">
      <c r="J200" t="s">
        <v>377</v>
      </c>
      <c r="K200">
        <v>3.2228699999999999</v>
      </c>
      <c r="L200">
        <v>0.71762300000000001</v>
      </c>
      <c r="M200">
        <v>4.4909999999999997</v>
      </c>
      <c r="N200" s="1">
        <v>1.2670000000000001E-5</v>
      </c>
      <c r="O200" t="s">
        <v>375</v>
      </c>
    </row>
    <row r="201" spans="10:21" x14ac:dyDescent="0.45">
      <c r="J201" t="s">
        <v>560</v>
      </c>
      <c r="K201" t="s">
        <v>561</v>
      </c>
      <c r="L201" t="s">
        <v>562</v>
      </c>
      <c r="M201">
        <v>-8.1119140000000005</v>
      </c>
      <c r="N201">
        <v>4.3532529999999996</v>
      </c>
      <c r="O201">
        <v>-1.8633999999999999</v>
      </c>
      <c r="P201">
        <v>6.4042000000000002E-2</v>
      </c>
      <c r="Q201" t="s">
        <v>481</v>
      </c>
    </row>
    <row r="202" spans="10:21" x14ac:dyDescent="0.45">
      <c r="J202" t="s">
        <v>563</v>
      </c>
      <c r="K202" t="s">
        <v>561</v>
      </c>
      <c r="L202" t="s">
        <v>564</v>
      </c>
      <c r="M202">
        <v>-24.843890999999999</v>
      </c>
      <c r="N202">
        <v>6.1887410000000003</v>
      </c>
      <c r="O202">
        <v>-4.0144000000000002</v>
      </c>
      <c r="P202" s="1">
        <v>8.755E-5</v>
      </c>
      <c r="Q202" t="s">
        <v>375</v>
      </c>
    </row>
    <row r="203" spans="10:21" x14ac:dyDescent="0.45">
      <c r="J203" t="s">
        <v>565</v>
      </c>
      <c r="K203">
        <v>-3.1598000000000001E-2</v>
      </c>
      <c r="L203">
        <v>1.6920999999999999E-2</v>
      </c>
      <c r="M203">
        <v>-1.8673999999999999</v>
      </c>
      <c r="N203">
        <v>6.3480900000000007E-2</v>
      </c>
      <c r="O203" t="s">
        <v>481</v>
      </c>
    </row>
    <row r="204" spans="10:21" x14ac:dyDescent="0.45">
      <c r="J204" t="s">
        <v>566</v>
      </c>
      <c r="K204">
        <v>1.847207</v>
      </c>
      <c r="L204">
        <v>1.2655670000000001</v>
      </c>
      <c r="M204">
        <v>1.4596</v>
      </c>
      <c r="N204">
        <v>0.1461558</v>
      </c>
    </row>
    <row r="205" spans="10:21" x14ac:dyDescent="0.45">
      <c r="J205" t="s">
        <v>599</v>
      </c>
      <c r="K205">
        <v>74.778374999999997</v>
      </c>
      <c r="L205">
        <v>27.867329000000002</v>
      </c>
      <c r="M205">
        <v>2.6833999999999998</v>
      </c>
      <c r="N205">
        <v>7.9717999999999994E-3</v>
      </c>
      <c r="O205" t="s">
        <v>487</v>
      </c>
    </row>
    <row r="206" spans="10:21" x14ac:dyDescent="0.45">
      <c r="J206" t="s">
        <v>453</v>
      </c>
    </row>
    <row r="207" spans="10:21" x14ac:dyDescent="0.45">
      <c r="J207" t="s">
        <v>454</v>
      </c>
      <c r="K207" t="s">
        <v>455</v>
      </c>
      <c r="L207">
        <v>0</v>
      </c>
      <c r="M207" t="s">
        <v>577</v>
      </c>
      <c r="N207">
        <v>1E-3</v>
      </c>
      <c r="O207" t="s">
        <v>578</v>
      </c>
      <c r="P207">
        <v>0.01</v>
      </c>
      <c r="Q207" t="s">
        <v>579</v>
      </c>
      <c r="R207">
        <v>0.05</v>
      </c>
      <c r="S207" t="s">
        <v>580</v>
      </c>
      <c r="T207">
        <v>0.1</v>
      </c>
      <c r="U207" t="s">
        <v>581</v>
      </c>
    </row>
    <row r="209" spans="10:24" x14ac:dyDescent="0.45">
      <c r="J209" t="s">
        <v>462</v>
      </c>
      <c r="K209" t="s">
        <v>463</v>
      </c>
      <c r="L209" t="s">
        <v>450</v>
      </c>
      <c r="M209" t="s">
        <v>464</v>
      </c>
      <c r="N209">
        <v>65862</v>
      </c>
    </row>
    <row r="210" spans="10:24" x14ac:dyDescent="0.45">
      <c r="J210" t="s">
        <v>465</v>
      </c>
      <c r="K210" t="s">
        <v>463</v>
      </c>
      <c r="L210" t="s">
        <v>450</v>
      </c>
      <c r="M210" t="s">
        <v>464</v>
      </c>
      <c r="N210">
        <v>28618</v>
      </c>
    </row>
    <row r="211" spans="10:24" x14ac:dyDescent="0.45">
      <c r="J211" t="s">
        <v>466</v>
      </c>
      <c r="K211">
        <v>0.56549000000000005</v>
      </c>
    </row>
    <row r="212" spans="10:24" x14ac:dyDescent="0.45">
      <c r="J212" t="s">
        <v>467</v>
      </c>
      <c r="K212" t="s">
        <v>466</v>
      </c>
      <c r="L212">
        <v>0.50965000000000005</v>
      </c>
    </row>
    <row r="213" spans="10:24" x14ac:dyDescent="0.45">
      <c r="J213" t="s">
        <v>468</v>
      </c>
      <c r="K213">
        <v>25.883800000000001</v>
      </c>
      <c r="L213" t="s">
        <v>469</v>
      </c>
      <c r="M213">
        <v>9</v>
      </c>
      <c r="N213" t="s">
        <v>470</v>
      </c>
      <c r="O213">
        <v>179</v>
      </c>
      <c r="P213" t="s">
        <v>471</v>
      </c>
      <c r="Q213" t="s">
        <v>472</v>
      </c>
      <c r="R213" t="s">
        <v>473</v>
      </c>
      <c r="S213" s="1">
        <v>2.2200000000000001E-16</v>
      </c>
    </row>
    <row r="216" spans="10:24" x14ac:dyDescent="0.45">
      <c r="J216" t="s">
        <v>517</v>
      </c>
      <c r="K216" t="s">
        <v>634</v>
      </c>
    </row>
    <row r="218" spans="10:24" x14ac:dyDescent="0.45">
      <c r="J218" t="s">
        <v>411</v>
      </c>
      <c r="K218" t="s">
        <v>662</v>
      </c>
      <c r="L218" t="s">
        <v>663</v>
      </c>
      <c r="M218" t="s">
        <v>664</v>
      </c>
      <c r="N218" t="s">
        <v>665</v>
      </c>
      <c r="O218" t="s">
        <v>666</v>
      </c>
    </row>
    <row r="219" spans="10:24" x14ac:dyDescent="0.45">
      <c r="X219" s="22" t="s">
        <v>402</v>
      </c>
    </row>
    <row r="220" spans="10:24" x14ac:dyDescent="0.45">
      <c r="J220" t="s">
        <v>600</v>
      </c>
    </row>
  </sheetData>
  <mergeCells count="7">
    <mergeCell ref="B29:D29"/>
    <mergeCell ref="E29:G29"/>
    <mergeCell ref="B1:D1"/>
    <mergeCell ref="B2:G2"/>
    <mergeCell ref="B3:D3"/>
    <mergeCell ref="E3:G3"/>
    <mergeCell ref="B28:G28"/>
  </mergeCells>
  <pageMargins left="0.7" right="0.7" top="0.75" bottom="0.75" header="0.3" footer="0.3"/>
  <pageSetup paperSize="9" orientation="portrait" horizontalDpi="1200" verticalDpi="120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Y1282"/>
  <sheetViews>
    <sheetView topLeftCell="A17" zoomScale="200" zoomScaleNormal="200" workbookViewId="0">
      <selection activeCell="A2" sqref="A2:K69"/>
    </sheetView>
  </sheetViews>
  <sheetFormatPr defaultRowHeight="14.25" x14ac:dyDescent="0.45"/>
  <sheetData>
    <row r="1" spans="1:51" x14ac:dyDescent="0.45">
      <c r="B1" s="93" t="s">
        <v>613</v>
      </c>
      <c r="C1" s="93"/>
      <c r="D1" s="93"/>
      <c r="E1" s="93"/>
      <c r="F1" s="93"/>
      <c r="G1" s="93"/>
      <c r="H1" s="93"/>
    </row>
    <row r="2" spans="1:51" x14ac:dyDescent="0.45">
      <c r="B2" s="93" t="s">
        <v>199</v>
      </c>
      <c r="C2" s="93"/>
      <c r="D2" s="93"/>
      <c r="E2" s="93"/>
      <c r="F2" s="93"/>
      <c r="G2" s="93" t="s">
        <v>200</v>
      </c>
      <c r="H2" s="93"/>
      <c r="I2" s="93"/>
      <c r="J2" s="93"/>
      <c r="K2" s="93"/>
      <c r="O2">
        <v>-1.0713299999999999</v>
      </c>
      <c r="P2">
        <v>0.52044789999999996</v>
      </c>
      <c r="Q2">
        <v>1.03363</v>
      </c>
      <c r="R2">
        <v>-0.36413000000000001</v>
      </c>
      <c r="S2">
        <v>-0.90736000000000006</v>
      </c>
      <c r="V2">
        <v>0.89512999999999998</v>
      </c>
      <c r="W2">
        <v>1.0476099999999999</v>
      </c>
      <c r="X2">
        <v>1.7567729999999999</v>
      </c>
      <c r="Y2">
        <v>1.8411999999999999</v>
      </c>
      <c r="Z2">
        <v>1.0483100000000001</v>
      </c>
    </row>
    <row r="3" spans="1:51" x14ac:dyDescent="0.45">
      <c r="B3" t="s">
        <v>127</v>
      </c>
      <c r="C3" t="s">
        <v>127</v>
      </c>
      <c r="D3" t="s">
        <v>127</v>
      </c>
      <c r="E3" t="s">
        <v>127</v>
      </c>
      <c r="F3" t="s">
        <v>127</v>
      </c>
      <c r="G3" t="s">
        <v>127</v>
      </c>
      <c r="H3" t="s">
        <v>127</v>
      </c>
      <c r="I3" t="s">
        <v>127</v>
      </c>
      <c r="J3" t="s">
        <v>127</v>
      </c>
      <c r="K3" t="s">
        <v>127</v>
      </c>
      <c r="O3">
        <v>2.2929999999999999E-2</v>
      </c>
      <c r="P3">
        <v>9.1060000000000002E-2</v>
      </c>
      <c r="Q3">
        <v>2.3900000000000001E-2</v>
      </c>
      <c r="R3">
        <v>0.53817340000000002</v>
      </c>
      <c r="S3">
        <v>8.4239999999999995E-2</v>
      </c>
      <c r="V3">
        <v>0.28475329999999999</v>
      </c>
      <c r="W3">
        <v>2.6960000000000001E-2</v>
      </c>
      <c r="X3">
        <v>3.9360000000000003E-3</v>
      </c>
      <c r="Y3">
        <v>1.8679999999999999E-2</v>
      </c>
      <c r="Z3">
        <v>0.2379464</v>
      </c>
    </row>
    <row r="4" spans="1:51" x14ac:dyDescent="0.45">
      <c r="A4" t="s">
        <v>382</v>
      </c>
      <c r="B4" s="3">
        <v>-0.72130000000000005</v>
      </c>
      <c r="C4" s="3">
        <v>-0.32524999999999998</v>
      </c>
      <c r="D4" s="3">
        <v>0.24048</v>
      </c>
      <c r="E4" s="3">
        <v>-0.78635999999999995</v>
      </c>
      <c r="F4" s="3">
        <v>-0.61995500000000003</v>
      </c>
      <c r="G4" s="3">
        <v>-1.70638</v>
      </c>
      <c r="H4" s="3">
        <v>-0.60803799999999997</v>
      </c>
      <c r="I4" s="3">
        <v>-0.10092</v>
      </c>
      <c r="J4" s="3">
        <v>-1.8402400000000001</v>
      </c>
      <c r="K4" s="3">
        <v>-1.552376</v>
      </c>
      <c r="O4">
        <v>-0.46356999999999998</v>
      </c>
      <c r="P4">
        <v>-1.3186728999999999</v>
      </c>
      <c r="Q4">
        <v>-1.74231</v>
      </c>
      <c r="R4">
        <v>-0.47560999999999998</v>
      </c>
      <c r="S4">
        <v>-0.95845000000000002</v>
      </c>
      <c r="V4">
        <v>-3.3667099999999999</v>
      </c>
      <c r="W4">
        <v>-1.49783</v>
      </c>
      <c r="X4">
        <v>-2.181244</v>
      </c>
      <c r="Y4">
        <v>-1.5743400000000001</v>
      </c>
      <c r="Z4">
        <v>-3.9472399999999999</v>
      </c>
    </row>
    <row r="5" spans="1:51" x14ac:dyDescent="0.45">
      <c r="B5" s="3">
        <v>5.8240000000000002E-3</v>
      </c>
      <c r="C5" s="3">
        <v>4.8272000000000002E-2</v>
      </c>
      <c r="D5" s="3">
        <v>0.2742</v>
      </c>
      <c r="E5" s="3">
        <v>6.195E-3</v>
      </c>
      <c r="F5" s="3">
        <v>1.33233E-2</v>
      </c>
      <c r="G5" s="3">
        <v>2E-16</v>
      </c>
      <c r="H5" s="3">
        <v>8.864E-7</v>
      </c>
      <c r="I5" s="3">
        <v>0.56210000000000004</v>
      </c>
      <c r="J5" s="3">
        <v>2.9899999999999998E-16</v>
      </c>
      <c r="K5" s="3">
        <v>4.4940000000000001E-15</v>
      </c>
      <c r="O5">
        <v>0.65752999999999995</v>
      </c>
      <c r="P5">
        <v>5.1240000000000001E-2</v>
      </c>
      <c r="Q5">
        <v>4.2130000000000001E-2</v>
      </c>
      <c r="R5">
        <v>0.58239790000000002</v>
      </c>
      <c r="S5">
        <v>0.36606</v>
      </c>
      <c r="V5">
        <v>1.0509999999999999E-4</v>
      </c>
      <c r="W5">
        <v>0.15836</v>
      </c>
      <c r="X5">
        <v>2.1242E-2</v>
      </c>
      <c r="Y5">
        <v>8.8959999999999997E-2</v>
      </c>
      <c r="Z5">
        <v>3.8660000000000002E-4</v>
      </c>
    </row>
    <row r="6" spans="1:51" x14ac:dyDescent="0.45">
      <c r="A6" t="s">
        <v>381</v>
      </c>
      <c r="B6" s="3">
        <v>-0.55657000000000001</v>
      </c>
      <c r="C6" s="3">
        <v>0.64668000000000003</v>
      </c>
      <c r="D6" s="3">
        <v>-0.46677999999999997</v>
      </c>
      <c r="E6" s="3">
        <v>-0.52612999999999999</v>
      </c>
      <c r="F6" s="3">
        <v>-0.764934</v>
      </c>
      <c r="G6" s="3">
        <v>0.48986000000000002</v>
      </c>
      <c r="H6" s="3">
        <v>1.116001</v>
      </c>
      <c r="I6" s="3">
        <v>0.34333000000000002</v>
      </c>
      <c r="J6" s="3">
        <v>0.44734000000000002</v>
      </c>
      <c r="K6" s="3">
        <v>0.43391800000000003</v>
      </c>
      <c r="O6">
        <v>1.4251199999999999</v>
      </c>
      <c r="P6">
        <v>-3.5880999999999999E-3</v>
      </c>
      <c r="Q6">
        <v>0.16041</v>
      </c>
      <c r="R6">
        <v>1.3466199999999999</v>
      </c>
      <c r="S6">
        <v>1.73512</v>
      </c>
      <c r="V6">
        <v>1.72</v>
      </c>
      <c r="W6">
        <v>0.1159</v>
      </c>
      <c r="X6">
        <v>-2.0395E-2</v>
      </c>
      <c r="Y6">
        <v>0.72979000000000005</v>
      </c>
      <c r="Z6">
        <v>1.7181900000000001</v>
      </c>
    </row>
    <row r="7" spans="1:51" x14ac:dyDescent="0.45">
      <c r="B7" s="3">
        <v>0.186857</v>
      </c>
      <c r="C7" s="3">
        <v>4.7476999999999998E-2</v>
      </c>
      <c r="D7" s="3">
        <v>0.47210000000000002</v>
      </c>
      <c r="E7" s="3">
        <v>0.34234100000000001</v>
      </c>
      <c r="F7" s="3">
        <v>6.9276000000000004E-2</v>
      </c>
      <c r="G7" s="3">
        <v>4.6240000000000003E-2</v>
      </c>
      <c r="H7" s="3">
        <v>3.7749999999999999E-6</v>
      </c>
      <c r="I7" s="3">
        <v>0.26440000000000002</v>
      </c>
      <c r="J7" s="3">
        <v>0.117685</v>
      </c>
      <c r="K7" s="3">
        <v>9.6740000000000007E-2</v>
      </c>
      <c r="O7">
        <v>2.9090000000000001E-2</v>
      </c>
      <c r="P7">
        <v>0.98892999999999998</v>
      </c>
      <c r="Q7">
        <v>0.30103999999999997</v>
      </c>
      <c r="R7">
        <v>1.3940299999999999E-2</v>
      </c>
      <c r="S7">
        <v>3.184E-2</v>
      </c>
      <c r="V7">
        <v>2.0136299999999999E-2</v>
      </c>
      <c r="W7">
        <v>0.80240999999999996</v>
      </c>
      <c r="X7">
        <v>0.96188600000000002</v>
      </c>
      <c r="Y7">
        <v>0.26118000000000002</v>
      </c>
      <c r="Z7">
        <v>3.4951900000000001E-2</v>
      </c>
    </row>
    <row r="8" spans="1:51" x14ac:dyDescent="0.45">
      <c r="A8" t="s">
        <v>383</v>
      </c>
      <c r="B8" s="3">
        <v>0.14964</v>
      </c>
      <c r="C8" s="3">
        <v>-0.59026000000000001</v>
      </c>
      <c r="D8" s="3">
        <v>-0.31142999999999998</v>
      </c>
      <c r="E8" s="3">
        <v>0.21348</v>
      </c>
      <c r="F8" s="3">
        <v>8.5549E-2</v>
      </c>
      <c r="G8" s="3">
        <v>0.13627</v>
      </c>
      <c r="H8" s="3">
        <v>-0.34988900000000001</v>
      </c>
      <c r="I8" s="3">
        <v>-0.2984</v>
      </c>
      <c r="J8" s="3">
        <v>0.22764999999999999</v>
      </c>
      <c r="K8" s="3">
        <v>0.13431100000000001</v>
      </c>
      <c r="P8">
        <v>-1.5931827999999999</v>
      </c>
      <c r="Q8">
        <v>-10.55537</v>
      </c>
      <c r="R8">
        <v>88.614000000000004</v>
      </c>
      <c r="S8">
        <v>-0.95162999999999998</v>
      </c>
      <c r="T8" s="1"/>
      <c r="W8">
        <v>-1.76356</v>
      </c>
      <c r="X8">
        <v>-10.028283999999999</v>
      </c>
      <c r="Y8">
        <v>193.29076000000001</v>
      </c>
      <c r="Z8">
        <v>-0.58743000000000001</v>
      </c>
    </row>
    <row r="9" spans="1:51" x14ac:dyDescent="0.45">
      <c r="B9" s="3">
        <v>0.52490599999999998</v>
      </c>
      <c r="C9" s="3">
        <v>3.241E-3</v>
      </c>
      <c r="D9" s="3">
        <v>0.54759999999999998</v>
      </c>
      <c r="E9" s="3">
        <v>0.49549599999999999</v>
      </c>
      <c r="F9" s="3">
        <v>0.72367440000000005</v>
      </c>
      <c r="G9" s="3">
        <v>0.33488000000000001</v>
      </c>
      <c r="H9" s="3">
        <v>9.2010000000000008E-3</v>
      </c>
      <c r="I9" s="3">
        <v>0.37069999999999997</v>
      </c>
      <c r="J9" s="3">
        <v>0.220558</v>
      </c>
      <c r="K9" s="3">
        <v>0.39262999999999998</v>
      </c>
      <c r="P9" s="1">
        <v>9.4739999999999996E-14</v>
      </c>
      <c r="Q9" s="1">
        <v>1.7879999999999999E-10</v>
      </c>
      <c r="R9">
        <v>3.4190000000000002E-4</v>
      </c>
      <c r="S9" s="1">
        <v>1.132E-5</v>
      </c>
      <c r="T9" s="1"/>
      <c r="W9" s="1">
        <v>5.3629999999999998E-8</v>
      </c>
      <c r="X9" s="1">
        <v>2.6139999999999999E-6</v>
      </c>
      <c r="Y9" s="1">
        <v>1.2439999999999999E-5</v>
      </c>
      <c r="Z9">
        <v>7.4831999999999997E-3</v>
      </c>
    </row>
    <row r="10" spans="1:51" x14ac:dyDescent="0.45">
      <c r="A10" s="3" t="s">
        <v>188</v>
      </c>
      <c r="B10" s="3"/>
      <c r="C10" s="3">
        <v>-1.44004</v>
      </c>
      <c r="D10" s="3"/>
      <c r="E10" s="3"/>
      <c r="F10" s="3"/>
      <c r="G10" s="3"/>
      <c r="H10" s="3">
        <v>-1.239814</v>
      </c>
      <c r="I10" s="3"/>
      <c r="J10" s="3"/>
      <c r="K10" s="3"/>
      <c r="S10">
        <v>5.4674800000000001</v>
      </c>
      <c r="Z10">
        <v>-9.1341900000000003</v>
      </c>
    </row>
    <row r="11" spans="1:51" x14ac:dyDescent="0.45">
      <c r="B11" s="3"/>
      <c r="C11" s="3">
        <v>2.2E-16</v>
      </c>
      <c r="D11" s="3"/>
      <c r="E11" s="3"/>
      <c r="F11" s="3"/>
      <c r="G11" s="3"/>
      <c r="H11" s="3">
        <v>2.2E-16</v>
      </c>
      <c r="I11" s="3"/>
      <c r="J11" s="3"/>
      <c r="K11" s="3"/>
      <c r="S11">
        <v>0.11989</v>
      </c>
      <c r="Z11">
        <v>6.1138699999999997E-2</v>
      </c>
    </row>
    <row r="12" spans="1:51" x14ac:dyDescent="0.45">
      <c r="A12" t="s">
        <v>526</v>
      </c>
      <c r="B12" s="3"/>
      <c r="C12" s="3"/>
      <c r="D12" s="3">
        <v>-10.514279999999999</v>
      </c>
      <c r="E12" s="3"/>
      <c r="F12" s="3"/>
      <c r="G12" s="3"/>
      <c r="H12" s="3"/>
      <c r="I12" s="3">
        <v>-9.7756299999999996</v>
      </c>
      <c r="J12" s="3"/>
      <c r="K12" s="3"/>
    </row>
    <row r="13" spans="1:51" x14ac:dyDescent="0.45">
      <c r="B13" s="3"/>
      <c r="C13" s="3"/>
      <c r="D13" s="3">
        <v>2.345E-14</v>
      </c>
      <c r="E13" s="3"/>
      <c r="F13" s="3"/>
      <c r="G13" s="3"/>
      <c r="H13" s="3"/>
      <c r="I13" s="3">
        <v>2E-16</v>
      </c>
      <c r="J13" s="3"/>
      <c r="K13" s="3"/>
      <c r="O13">
        <v>-0.23663999999999999</v>
      </c>
      <c r="P13">
        <v>-0.46456999999999998</v>
      </c>
      <c r="Q13">
        <v>-0.38567000000000001</v>
      </c>
      <c r="R13">
        <v>-0.27156999999999998</v>
      </c>
      <c r="S13">
        <v>-0.58833400000000002</v>
      </c>
      <c r="V13">
        <v>-0.17086999999999999</v>
      </c>
      <c r="W13">
        <v>-0.115567</v>
      </c>
      <c r="X13">
        <v>-0.13888</v>
      </c>
      <c r="Y13">
        <v>0.10363</v>
      </c>
      <c r="Z13">
        <v>0.48361100000000001</v>
      </c>
    </row>
    <row r="14" spans="1:51" x14ac:dyDescent="0.45">
      <c r="A14" t="s">
        <v>384</v>
      </c>
      <c r="B14" s="3"/>
      <c r="C14" s="3"/>
      <c r="D14" s="3"/>
      <c r="E14" s="3">
        <v>80.112390000000005</v>
      </c>
      <c r="F14" s="3"/>
      <c r="G14" s="3"/>
      <c r="H14" s="3"/>
      <c r="I14" s="3"/>
      <c r="J14" s="3">
        <v>35.298850000000002</v>
      </c>
      <c r="K14" s="3"/>
      <c r="O14">
        <v>0.36080000000000001</v>
      </c>
      <c r="P14">
        <v>0.10568</v>
      </c>
      <c r="Q14">
        <v>0.13364000000000001</v>
      </c>
      <c r="R14">
        <v>0.32764199999999999</v>
      </c>
      <c r="S14">
        <v>1.5166000000000001E-2</v>
      </c>
      <c r="V14">
        <v>0.23200000000000001</v>
      </c>
      <c r="W14">
        <v>0.57279999999999998</v>
      </c>
      <c r="X14">
        <v>0.47970000000000002</v>
      </c>
      <c r="Y14">
        <v>0.59457000000000004</v>
      </c>
      <c r="Z14">
        <v>3.3132000000000002E-2</v>
      </c>
    </row>
    <row r="15" spans="1:51" x14ac:dyDescent="0.45">
      <c r="B15" s="3"/>
      <c r="C15" s="3"/>
      <c r="D15" s="3"/>
      <c r="E15" s="3">
        <v>8.3040000000000005E-5</v>
      </c>
      <c r="F15" s="3"/>
      <c r="G15" s="3"/>
      <c r="H15" s="3"/>
      <c r="I15" s="3"/>
      <c r="J15" s="3">
        <v>1.8890000000000001E-3</v>
      </c>
      <c r="K15" s="3"/>
      <c r="O15">
        <v>-1.6198999999999999</v>
      </c>
      <c r="P15">
        <v>-1.40344</v>
      </c>
      <c r="Q15">
        <v>-0.53422999999999998</v>
      </c>
      <c r="R15">
        <v>-1.86564</v>
      </c>
      <c r="S15">
        <v>-0.90969900000000004</v>
      </c>
      <c r="V15">
        <v>-0.79396</v>
      </c>
      <c r="W15">
        <v>-0.73456600000000005</v>
      </c>
      <c r="X15">
        <v>-0.885185</v>
      </c>
      <c r="Y15">
        <v>-0.63595000000000002</v>
      </c>
      <c r="Z15">
        <v>-0.46437099999999998</v>
      </c>
      <c r="AX15" t="s">
        <v>402</v>
      </c>
      <c r="AY15" t="s">
        <v>181</v>
      </c>
    </row>
    <row r="16" spans="1:51" x14ac:dyDescent="0.45">
      <c r="A16" t="s">
        <v>182</v>
      </c>
      <c r="B16" s="3"/>
      <c r="C16" s="3"/>
      <c r="D16" s="3"/>
      <c r="E16" s="3"/>
      <c r="F16" s="3">
        <v>-0.35290899999999997</v>
      </c>
      <c r="G16" s="3"/>
      <c r="H16" s="3"/>
      <c r="I16" s="3"/>
      <c r="J16" s="3"/>
      <c r="K16" s="3">
        <v>-0.62012400000000001</v>
      </c>
      <c r="O16">
        <v>5.1389999999999998E-2</v>
      </c>
      <c r="P16">
        <v>3.1099999999999999E-2</v>
      </c>
      <c r="Q16">
        <v>2.2859999999999998E-2</v>
      </c>
      <c r="R16">
        <v>6.5989999999999998E-3</v>
      </c>
      <c r="S16">
        <v>9.8720000000000002E-2</v>
      </c>
      <c r="V16">
        <v>0.1991</v>
      </c>
      <c r="W16">
        <v>0.31330000000000002</v>
      </c>
      <c r="X16">
        <v>0.2014</v>
      </c>
      <c r="Y16">
        <v>0.20749000000000001</v>
      </c>
      <c r="Z16">
        <v>0.46719100000000002</v>
      </c>
    </row>
    <row r="17" spans="1:26" x14ac:dyDescent="0.45">
      <c r="B17" s="3"/>
      <c r="C17" s="3"/>
      <c r="D17" s="3"/>
      <c r="E17" s="3"/>
      <c r="F17" s="3">
        <v>1.7489999999999999E-6</v>
      </c>
      <c r="G17" s="3"/>
      <c r="H17" s="3"/>
      <c r="I17" s="3"/>
      <c r="J17" s="3"/>
      <c r="K17" s="3">
        <v>2.2E-16</v>
      </c>
      <c r="O17">
        <v>-0.17780000000000001</v>
      </c>
      <c r="P17">
        <v>-0.25496000000000002</v>
      </c>
      <c r="Q17">
        <v>-0.24374999999999999</v>
      </c>
      <c r="R17">
        <v>-0.53966000000000003</v>
      </c>
      <c r="S17">
        <v>-7.2535000000000002E-2</v>
      </c>
      <c r="V17">
        <v>-0.13003000000000001</v>
      </c>
      <c r="W17">
        <v>-0.14214599999999999</v>
      </c>
      <c r="X17">
        <v>-7.4338000000000001E-2</v>
      </c>
      <c r="Y17">
        <v>-0.19420999999999999</v>
      </c>
      <c r="Z17">
        <v>-7.2877999999999998E-2</v>
      </c>
    </row>
    <row r="18" spans="1:26" x14ac:dyDescent="0.45">
      <c r="A18" t="s">
        <v>181</v>
      </c>
      <c r="B18" s="3"/>
      <c r="C18" s="3"/>
      <c r="D18" s="3"/>
      <c r="E18" s="3"/>
      <c r="F18" s="3">
        <v>-5.512194</v>
      </c>
      <c r="G18" s="3"/>
      <c r="H18" s="3"/>
      <c r="I18" s="3"/>
      <c r="J18" s="3"/>
      <c r="K18" s="3">
        <v>3.2611530000000002</v>
      </c>
      <c r="O18">
        <v>0.47443999999999997</v>
      </c>
      <c r="P18">
        <v>0.31888</v>
      </c>
      <c r="Q18">
        <v>0.30436000000000002</v>
      </c>
      <c r="R18">
        <v>2.0004999999999998E-2</v>
      </c>
      <c r="S18">
        <v>0.75531800000000004</v>
      </c>
      <c r="V18">
        <v>0.65490000000000004</v>
      </c>
      <c r="W18">
        <v>0.58750000000000002</v>
      </c>
      <c r="X18">
        <v>0.78849999999999998</v>
      </c>
      <c r="Y18">
        <v>0.62839</v>
      </c>
      <c r="Z18">
        <v>0.74552499999999999</v>
      </c>
    </row>
    <row r="19" spans="1:26" x14ac:dyDescent="0.45">
      <c r="B19" s="3"/>
      <c r="C19" s="3"/>
      <c r="D19" s="3"/>
      <c r="E19" s="3"/>
      <c r="F19" s="3">
        <v>1.6589999999999999E-4</v>
      </c>
      <c r="G19" s="3"/>
      <c r="H19" s="3"/>
      <c r="I19" s="3"/>
      <c r="J19" s="3"/>
      <c r="K19" s="3">
        <v>3.4680000000000002E-2</v>
      </c>
      <c r="P19">
        <v>1.38317</v>
      </c>
      <c r="Q19">
        <v>3.40699</v>
      </c>
      <c r="R19">
        <v>-41.187330000000003</v>
      </c>
      <c r="S19">
        <v>-0.62955399999999995</v>
      </c>
      <c r="W19">
        <v>-8.1436999999999996E-2</v>
      </c>
      <c r="X19">
        <v>-0.121479</v>
      </c>
      <c r="Y19">
        <v>37.323129999999999</v>
      </c>
      <c r="Z19">
        <v>-0.88475700000000002</v>
      </c>
    </row>
    <row r="20" spans="1:26" x14ac:dyDescent="0.45">
      <c r="A20" t="s">
        <v>196</v>
      </c>
      <c r="B20" t="s">
        <v>217</v>
      </c>
      <c r="C20" t="s">
        <v>217</v>
      </c>
      <c r="D20" t="s">
        <v>217</v>
      </c>
      <c r="E20" t="s">
        <v>217</v>
      </c>
      <c r="F20" t="s">
        <v>217</v>
      </c>
      <c r="K20" s="3"/>
      <c r="P20">
        <v>7.127E-2</v>
      </c>
      <c r="Q20">
        <v>3.7740000000000003E-2</v>
      </c>
      <c r="R20">
        <v>3.6833999999999999E-2</v>
      </c>
      <c r="S20">
        <v>2.8240000000000001E-3</v>
      </c>
      <c r="W20">
        <v>0.84179999999999999</v>
      </c>
      <c r="X20">
        <v>0.95099999999999996</v>
      </c>
      <c r="Y20">
        <v>2.4469999999999999E-2</v>
      </c>
      <c r="Z20">
        <v>8.822E-3</v>
      </c>
    </row>
    <row r="21" spans="1:26" x14ac:dyDescent="0.45">
      <c r="A21" t="s">
        <v>197</v>
      </c>
      <c r="B21">
        <v>870</v>
      </c>
      <c r="S21">
        <v>37.732514000000002</v>
      </c>
      <c r="T21" s="1"/>
      <c r="Z21">
        <v>2.4636010000000002</v>
      </c>
    </row>
    <row r="22" spans="1:26" x14ac:dyDescent="0.45">
      <c r="A22" t="s">
        <v>198</v>
      </c>
      <c r="B22" s="3">
        <v>-2.8060000000000002E-2</v>
      </c>
      <c r="C22" s="3"/>
      <c r="D22" s="3"/>
      <c r="E22" s="3"/>
      <c r="F22" s="3"/>
      <c r="S22" s="1">
        <v>1.5909999999999998E-5</v>
      </c>
      <c r="Z22">
        <v>0.62741000000000002</v>
      </c>
    </row>
    <row r="24" spans="1:26" x14ac:dyDescent="0.45">
      <c r="B24" s="93" t="s">
        <v>613</v>
      </c>
      <c r="C24" s="93"/>
      <c r="D24" s="93"/>
      <c r="E24" s="93"/>
      <c r="F24" s="93"/>
      <c r="G24" s="93"/>
      <c r="H24" s="93"/>
      <c r="O24">
        <v>3.0547900000000001</v>
      </c>
      <c r="P24">
        <v>0.34253099999999997</v>
      </c>
      <c r="Q24">
        <v>1.6649099999999999</v>
      </c>
      <c r="R24">
        <v>2.5957599999999998</v>
      </c>
      <c r="S24">
        <v>4.0125200000000003</v>
      </c>
      <c r="V24">
        <v>3.17883</v>
      </c>
      <c r="W24">
        <v>-5.2016E-2</v>
      </c>
      <c r="X24">
        <v>1.4272899999999999</v>
      </c>
      <c r="Y24">
        <v>2.9897800000000001</v>
      </c>
      <c r="Z24">
        <v>4.3662369999999999</v>
      </c>
    </row>
    <row r="25" spans="1:26" x14ac:dyDescent="0.45">
      <c r="B25" s="93" t="s">
        <v>199</v>
      </c>
      <c r="C25" s="93"/>
      <c r="D25" s="93"/>
      <c r="E25" s="93"/>
      <c r="F25" s="93"/>
      <c r="G25" s="93" t="s">
        <v>200</v>
      </c>
      <c r="H25" s="93"/>
      <c r="I25" s="93"/>
      <c r="J25" s="93"/>
      <c r="K25" s="93"/>
      <c r="O25">
        <v>1.3965E-3</v>
      </c>
      <c r="P25">
        <v>0.59030000000000005</v>
      </c>
      <c r="Q25">
        <v>1.2460000000000001E-2</v>
      </c>
      <c r="R25">
        <v>2.4905999999999999E-3</v>
      </c>
      <c r="S25">
        <v>3.2229999999999997E-4</v>
      </c>
      <c r="V25">
        <v>4.57E-4</v>
      </c>
      <c r="W25">
        <v>0.8821</v>
      </c>
      <c r="X25">
        <v>5.0493999999999997E-2</v>
      </c>
      <c r="Y25" s="1">
        <v>6.0810000000000002E-5</v>
      </c>
      <c r="Z25">
        <v>4.8619999999999997E-2</v>
      </c>
    </row>
    <row r="26" spans="1:26" x14ac:dyDescent="0.45">
      <c r="B26" t="s">
        <v>146</v>
      </c>
      <c r="C26" t="s">
        <v>146</v>
      </c>
      <c r="D26" t="s">
        <v>146</v>
      </c>
      <c r="E26" t="s">
        <v>146</v>
      </c>
      <c r="F26" t="s">
        <v>146</v>
      </c>
      <c r="G26" t="s">
        <v>146</v>
      </c>
      <c r="H26" t="s">
        <v>146</v>
      </c>
      <c r="I26" t="s">
        <v>146</v>
      </c>
      <c r="J26" t="s">
        <v>146</v>
      </c>
      <c r="K26" t="s">
        <v>146</v>
      </c>
      <c r="O26">
        <v>-1.72861</v>
      </c>
      <c r="P26">
        <v>-1.1373979999999999</v>
      </c>
      <c r="Q26">
        <v>-0.85640000000000005</v>
      </c>
      <c r="R26">
        <v>-2.0190700000000001</v>
      </c>
      <c r="S26">
        <v>-2.1146799999999999</v>
      </c>
      <c r="V26">
        <v>1.3863700000000001</v>
      </c>
      <c r="W26">
        <v>0.825492</v>
      </c>
      <c r="X26">
        <v>0.90971000000000002</v>
      </c>
      <c r="Y26">
        <v>-8.1680000000000003E-2</v>
      </c>
      <c r="Z26">
        <v>0.21345500000000001</v>
      </c>
    </row>
    <row r="27" spans="1:26" x14ac:dyDescent="0.45">
      <c r="A27" t="s">
        <v>382</v>
      </c>
      <c r="B27" s="3">
        <v>0.51328499999999999</v>
      </c>
      <c r="C27" s="3" t="s">
        <v>818</v>
      </c>
      <c r="D27" s="3">
        <v>1.1008199999999999</v>
      </c>
      <c r="E27" s="3">
        <v>0.58388399999999996</v>
      </c>
      <c r="F27" s="3">
        <v>0.42548000000000002</v>
      </c>
      <c r="G27" s="3">
        <v>-0.72707999999999995</v>
      </c>
      <c r="H27" s="3">
        <v>0.83177599999999996</v>
      </c>
      <c r="I27" s="3">
        <v>0.75584099999999999</v>
      </c>
      <c r="J27" s="3">
        <v>-0.72228999999999999</v>
      </c>
      <c r="K27" s="3">
        <v>-0.93652999999999997</v>
      </c>
      <c r="O27">
        <v>7.3094999999999993E-2</v>
      </c>
      <c r="P27">
        <v>0.183</v>
      </c>
      <c r="Q27">
        <v>0.41609000000000002</v>
      </c>
      <c r="R27">
        <v>1.3733799999999999E-2</v>
      </c>
      <c r="S27">
        <v>1.7457799999999999E-2</v>
      </c>
      <c r="V27">
        <v>0.408582</v>
      </c>
      <c r="W27">
        <v>0.67459999999999998</v>
      </c>
      <c r="X27">
        <v>0.43809599999999999</v>
      </c>
      <c r="Y27">
        <v>0.95882999999999996</v>
      </c>
      <c r="Z27">
        <v>0.88495999999999997</v>
      </c>
    </row>
    <row r="28" spans="1:26" x14ac:dyDescent="0.45">
      <c r="B28" s="3">
        <v>8.4164000000000003E-2</v>
      </c>
      <c r="C28" s="3" t="s">
        <v>818</v>
      </c>
      <c r="D28" s="3">
        <v>3.9340000000000001E-10</v>
      </c>
      <c r="E28" s="3">
        <v>5.7206E-2</v>
      </c>
      <c r="F28" s="3">
        <v>0.17441300000000001</v>
      </c>
      <c r="G28" s="3">
        <v>5.4509999999999997E-4</v>
      </c>
      <c r="H28" s="3">
        <v>4.296E-6</v>
      </c>
      <c r="I28" s="3">
        <v>6.6730000000000001E-3</v>
      </c>
      <c r="J28" s="3">
        <v>6.4030000000000001E-4</v>
      </c>
      <c r="K28" s="3">
        <v>7.5560000000000002E-5</v>
      </c>
      <c r="O28">
        <v>2.1951299999999998</v>
      </c>
      <c r="P28">
        <v>-3.1458E-2</v>
      </c>
      <c r="Q28">
        <v>0.36836000000000002</v>
      </c>
      <c r="R28">
        <v>1.9852799999999999</v>
      </c>
      <c r="S28">
        <v>1.8720300000000001</v>
      </c>
      <c r="V28">
        <v>0.41269</v>
      </c>
      <c r="W28">
        <v>-0.81718900000000005</v>
      </c>
      <c r="X28">
        <v>-0.96043000000000001</v>
      </c>
      <c r="Y28">
        <v>0.29594999999999999</v>
      </c>
      <c r="Z28">
        <v>-7.9742999999999994E-2</v>
      </c>
    </row>
    <row r="29" spans="1:26" x14ac:dyDescent="0.45">
      <c r="A29" t="s">
        <v>381</v>
      </c>
      <c r="B29" s="3">
        <v>-2.9921E-2</v>
      </c>
      <c r="C29" s="3" t="s">
        <v>818</v>
      </c>
      <c r="D29" s="3">
        <v>-0.96523000000000003</v>
      </c>
      <c r="E29" s="3">
        <v>-6.3202999999999995E-2</v>
      </c>
      <c r="F29" s="3">
        <v>0.17716000000000001</v>
      </c>
      <c r="G29" s="3">
        <v>1.0082500000000001</v>
      </c>
      <c r="H29" s="3">
        <v>1.3561999999999999E-2</v>
      </c>
      <c r="I29" s="3">
        <v>0.15765399999999999</v>
      </c>
      <c r="J29" s="3">
        <v>0.95676000000000005</v>
      </c>
      <c r="K29" s="3">
        <v>1.21675</v>
      </c>
      <c r="O29">
        <v>1.6479999999999999E-4</v>
      </c>
      <c r="P29">
        <v>0.95760000000000001</v>
      </c>
      <c r="Q29">
        <v>0.33051000000000003</v>
      </c>
      <c r="R29">
        <v>7.0439999999999999E-4</v>
      </c>
      <c r="S29">
        <v>1.7426E-3</v>
      </c>
      <c r="V29">
        <v>0.80854300000000001</v>
      </c>
      <c r="W29">
        <v>0.46129999999999999</v>
      </c>
      <c r="X29">
        <v>0.56184800000000001</v>
      </c>
      <c r="Y29">
        <v>0.80079999999999996</v>
      </c>
      <c r="Z29">
        <v>0.95291000000000003</v>
      </c>
    </row>
    <row r="30" spans="1:26" x14ac:dyDescent="0.45">
      <c r="B30" s="3">
        <v>0.97196199999999999</v>
      </c>
      <c r="C30" s="3" t="s">
        <v>818</v>
      </c>
      <c r="D30" s="3">
        <v>8.2540000000000002E-2</v>
      </c>
      <c r="E30" s="3">
        <v>0.93981599999999998</v>
      </c>
      <c r="F30" s="3">
        <v>0.846777</v>
      </c>
      <c r="G30" s="3">
        <v>0.13863929999999999</v>
      </c>
      <c r="H30" s="3">
        <v>0.9718</v>
      </c>
      <c r="I30" s="3">
        <v>0.78691</v>
      </c>
      <c r="J30" s="3">
        <v>0.1609284</v>
      </c>
      <c r="K30" s="3">
        <v>0.113021</v>
      </c>
      <c r="P30">
        <v>-1.765703</v>
      </c>
      <c r="Q30">
        <v>-13.202730000000001</v>
      </c>
      <c r="R30">
        <v>76.277339999999995</v>
      </c>
      <c r="S30">
        <v>0.22548000000000001</v>
      </c>
      <c r="W30">
        <v>-2.450377</v>
      </c>
      <c r="X30">
        <v>-13.530480000000001</v>
      </c>
      <c r="Y30">
        <v>225.64196999999999</v>
      </c>
      <c r="Z30">
        <v>3.9961000000000003E-2</v>
      </c>
    </row>
    <row r="31" spans="1:26" x14ac:dyDescent="0.45">
      <c r="A31" t="s">
        <v>383</v>
      </c>
      <c r="B31" s="3">
        <v>1.321958</v>
      </c>
      <c r="C31" s="3" t="s">
        <v>818</v>
      </c>
      <c r="D31" s="3">
        <v>0.44672000000000001</v>
      </c>
      <c r="E31" s="3">
        <v>1.325914</v>
      </c>
      <c r="F31" s="3">
        <v>1.3888</v>
      </c>
      <c r="G31" s="3">
        <v>0.95469000000000004</v>
      </c>
      <c r="H31" s="3">
        <v>-0.246304</v>
      </c>
      <c r="I31" s="3">
        <v>2.1197000000000001E-2</v>
      </c>
      <c r="J31" s="3">
        <v>0.94750000000000001</v>
      </c>
      <c r="K31" s="3">
        <v>1.30958</v>
      </c>
      <c r="P31" s="1">
        <v>1.6170000000000001E-9</v>
      </c>
      <c r="Q31" s="1">
        <v>2.2219999999999999E-11</v>
      </c>
      <c r="R31">
        <v>7.6603000000000001E-3</v>
      </c>
      <c r="S31">
        <v>0.20719019999999999</v>
      </c>
      <c r="W31" s="1">
        <v>3.553E-5</v>
      </c>
      <c r="X31">
        <v>5.6509999999999998E-3</v>
      </c>
      <c r="Y31">
        <v>3.0349999999999999E-2</v>
      </c>
      <c r="Z31">
        <v>0.93703999999999998</v>
      </c>
    </row>
    <row r="32" spans="1:26" x14ac:dyDescent="0.45">
      <c r="B32" s="3">
        <v>2.777E-3</v>
      </c>
      <c r="C32" s="3" t="s">
        <v>818</v>
      </c>
      <c r="D32" s="3">
        <v>5.8689999999999999E-2</v>
      </c>
      <c r="E32" s="3">
        <v>2.4420000000000002E-3</v>
      </c>
      <c r="F32" s="3">
        <v>3.1619999999999999E-3</v>
      </c>
      <c r="G32" s="3">
        <v>4.6927000000000002E-3</v>
      </c>
      <c r="H32" s="3">
        <v>0.34670000000000001</v>
      </c>
      <c r="I32" s="3">
        <v>0.95818800000000004</v>
      </c>
      <c r="J32" s="3">
        <v>5.6071000000000003E-3</v>
      </c>
      <c r="K32" s="3">
        <v>7.6309999999999995E-4</v>
      </c>
      <c r="S32">
        <v>-16.645199999999999</v>
      </c>
      <c r="Z32">
        <v>-17.070065</v>
      </c>
    </row>
    <row r="33" spans="1:51" x14ac:dyDescent="0.45">
      <c r="A33" s="3" t="s">
        <v>188</v>
      </c>
      <c r="B33" s="3"/>
      <c r="C33" s="3" t="s">
        <v>818</v>
      </c>
      <c r="D33" s="3"/>
      <c r="E33" s="3"/>
      <c r="F33" s="3"/>
      <c r="G33" s="3"/>
      <c r="H33" s="3">
        <v>-1.2045600000000001</v>
      </c>
      <c r="I33" s="3"/>
      <c r="J33" s="3"/>
      <c r="K33" s="3"/>
      <c r="S33">
        <v>1.0288000000000001E-3</v>
      </c>
      <c r="Z33">
        <v>0.15973000000000001</v>
      </c>
    </row>
    <row r="34" spans="1:51" x14ac:dyDescent="0.45">
      <c r="B34" s="3"/>
      <c r="C34" s="3" t="s">
        <v>818</v>
      </c>
      <c r="D34" s="3"/>
      <c r="E34" s="3"/>
      <c r="F34" s="3"/>
      <c r="G34" s="3"/>
      <c r="H34" s="3">
        <v>2.2E-16</v>
      </c>
      <c r="I34" s="3"/>
      <c r="J34" s="3"/>
      <c r="K34" s="3"/>
    </row>
    <row r="35" spans="1:51" x14ac:dyDescent="0.45">
      <c r="A35" t="s">
        <v>526</v>
      </c>
      <c r="B35" s="3"/>
      <c r="C35" s="3"/>
      <c r="D35" s="3">
        <v>-8.1106300000000005</v>
      </c>
      <c r="E35" s="3"/>
      <c r="F35" s="3"/>
      <c r="G35" s="3"/>
      <c r="H35" s="3"/>
      <c r="I35" s="3">
        <v>-6.0058179999999997</v>
      </c>
      <c r="J35" s="3"/>
      <c r="K35" s="3"/>
    </row>
    <row r="36" spans="1:51" x14ac:dyDescent="0.45">
      <c r="B36" s="3"/>
      <c r="C36" s="3"/>
      <c r="D36" s="3">
        <v>1.148E-12</v>
      </c>
      <c r="E36" s="3"/>
      <c r="F36" s="3"/>
      <c r="G36" s="3"/>
      <c r="H36" s="3"/>
      <c r="I36" s="3">
        <v>1.7669999999999999E-8</v>
      </c>
      <c r="J36" s="3"/>
      <c r="K36" s="3"/>
    </row>
    <row r="37" spans="1:51" x14ac:dyDescent="0.45">
      <c r="A37" t="s">
        <v>384</v>
      </c>
      <c r="B37" s="3"/>
      <c r="C37" s="3"/>
      <c r="D37" s="3"/>
      <c r="E37" s="3">
        <v>168.808954</v>
      </c>
      <c r="F37" s="3"/>
      <c r="G37" s="3"/>
      <c r="H37" s="3"/>
      <c r="I37" s="3"/>
      <c r="J37" s="3">
        <v>1.9329099999999999</v>
      </c>
      <c r="K37" s="3"/>
    </row>
    <row r="38" spans="1:51" x14ac:dyDescent="0.45">
      <c r="B38" s="3"/>
      <c r="C38" s="3"/>
      <c r="D38" s="3"/>
      <c r="E38" s="3">
        <v>4.0200000000000001E-4</v>
      </c>
      <c r="F38" s="3"/>
      <c r="G38" s="3"/>
      <c r="H38" s="3"/>
      <c r="I38" s="3"/>
      <c r="J38" s="3">
        <v>8.1950200000000001E-2</v>
      </c>
      <c r="K38" s="3"/>
    </row>
    <row r="39" spans="1:51" x14ac:dyDescent="0.45">
      <c r="A39" t="s">
        <v>182</v>
      </c>
      <c r="B39" s="3"/>
      <c r="C39" s="3"/>
      <c r="D39" s="3"/>
      <c r="E39" s="3"/>
      <c r="F39" s="3">
        <v>0.17183000000000001</v>
      </c>
      <c r="G39" s="3"/>
      <c r="H39" s="3"/>
      <c r="I39" s="3"/>
      <c r="J39" s="3"/>
      <c r="K39" s="3">
        <v>-0.10292999999999999</v>
      </c>
    </row>
    <row r="40" spans="1:51" x14ac:dyDescent="0.45">
      <c r="B40" s="3"/>
      <c r="C40" s="3"/>
      <c r="D40" s="3"/>
      <c r="E40" s="3"/>
      <c r="F40" s="3">
        <v>0.15414700000000001</v>
      </c>
      <c r="G40" s="3"/>
      <c r="H40" s="3"/>
      <c r="I40" s="3"/>
      <c r="J40" s="3"/>
      <c r="K40" s="3">
        <v>0.39103640000000001</v>
      </c>
      <c r="N40" t="s">
        <v>669</v>
      </c>
      <c r="AC40" t="s">
        <v>669</v>
      </c>
      <c r="AD40" t="s">
        <v>777</v>
      </c>
      <c r="AE40" t="s">
        <v>420</v>
      </c>
      <c r="AF40" t="s">
        <v>803</v>
      </c>
      <c r="AG40" t="s">
        <v>501</v>
      </c>
      <c r="AH40">
        <v>201708</v>
      </c>
      <c r="AI40" t="s">
        <v>819</v>
      </c>
    </row>
    <row r="41" spans="1:51" x14ac:dyDescent="0.45">
      <c r="A41" t="s">
        <v>181</v>
      </c>
      <c r="B41" s="3"/>
      <c r="C41" s="3"/>
      <c r="D41" s="3"/>
      <c r="E41" s="3"/>
      <c r="F41" s="3">
        <v>2.9978500000000001</v>
      </c>
      <c r="G41" s="3"/>
      <c r="H41" s="3"/>
      <c r="I41" s="3"/>
      <c r="J41" s="3"/>
      <c r="K41" s="3">
        <v>12.211410000000001</v>
      </c>
    </row>
    <row r="42" spans="1:51" x14ac:dyDescent="0.45">
      <c r="B42" s="3"/>
      <c r="C42" s="3"/>
      <c r="D42" s="3"/>
      <c r="E42" s="3"/>
      <c r="F42" s="3">
        <v>0.16647799999999999</v>
      </c>
      <c r="G42" s="3"/>
      <c r="H42" s="3"/>
      <c r="I42" s="3"/>
      <c r="J42" s="3"/>
      <c r="K42" s="3">
        <v>2.0740000000000001E-5</v>
      </c>
      <c r="N42" t="s">
        <v>668</v>
      </c>
      <c r="AC42" t="s">
        <v>668</v>
      </c>
    </row>
    <row r="43" spans="1:51" x14ac:dyDescent="0.45">
      <c r="A43" t="s">
        <v>196</v>
      </c>
      <c r="K43" s="3"/>
    </row>
    <row r="44" spans="1:51" x14ac:dyDescent="0.45">
      <c r="A44" t="s">
        <v>197</v>
      </c>
      <c r="N44" t="s">
        <v>674</v>
      </c>
      <c r="AC44" t="s">
        <v>674</v>
      </c>
      <c r="AD44" t="s">
        <v>193</v>
      </c>
    </row>
    <row r="45" spans="1:51" x14ac:dyDescent="0.45">
      <c r="A45" t="s">
        <v>198</v>
      </c>
      <c r="B45" s="3"/>
      <c r="C45" s="3"/>
      <c r="D45" s="3"/>
      <c r="E45" s="3"/>
      <c r="F45" s="3"/>
    </row>
    <row r="46" spans="1:51" x14ac:dyDescent="0.45">
      <c r="N46" t="s">
        <v>820</v>
      </c>
      <c r="AC46" t="s">
        <v>820</v>
      </c>
      <c r="AD46" t="s">
        <v>399</v>
      </c>
      <c r="AE46" t="s">
        <v>382</v>
      </c>
      <c r="AF46" t="s">
        <v>402</v>
      </c>
      <c r="AG46" t="s">
        <v>381</v>
      </c>
      <c r="AH46" t="s">
        <v>402</v>
      </c>
      <c r="AI46" t="s">
        <v>383</v>
      </c>
      <c r="AX46" t="s">
        <v>581</v>
      </c>
      <c r="AY46" t="s">
        <v>582</v>
      </c>
    </row>
    <row r="48" spans="1:51" x14ac:dyDescent="0.45">
      <c r="B48" s="93" t="s">
        <v>613</v>
      </c>
      <c r="C48" s="93"/>
      <c r="D48" s="93"/>
      <c r="E48" s="93"/>
      <c r="F48" s="93"/>
      <c r="G48" s="93"/>
      <c r="H48" s="93"/>
      <c r="N48" t="s">
        <v>821</v>
      </c>
      <c r="AC48" t="s">
        <v>821</v>
      </c>
      <c r="AD48" t="s">
        <v>399</v>
      </c>
      <c r="AE48" t="s">
        <v>382</v>
      </c>
      <c r="AF48" t="s">
        <v>402</v>
      </c>
      <c r="AG48" t="s">
        <v>381</v>
      </c>
      <c r="AH48" t="s">
        <v>402</v>
      </c>
      <c r="AI48" t="s">
        <v>383</v>
      </c>
      <c r="AJ48" t="s">
        <v>402</v>
      </c>
      <c r="AK48" t="s">
        <v>188</v>
      </c>
    </row>
    <row r="49" spans="1:50" x14ac:dyDescent="0.45">
      <c r="B49" s="93" t="s">
        <v>199</v>
      </c>
      <c r="C49" s="93"/>
      <c r="D49" s="93"/>
      <c r="E49" s="93"/>
      <c r="F49" s="93"/>
      <c r="G49" s="93" t="s">
        <v>200</v>
      </c>
      <c r="H49" s="93"/>
      <c r="I49" s="93"/>
      <c r="J49" s="93"/>
      <c r="K49" s="93"/>
    </row>
    <row r="50" spans="1:50" x14ac:dyDescent="0.45">
      <c r="B50" t="s">
        <v>193</v>
      </c>
      <c r="C50" t="s">
        <v>193</v>
      </c>
      <c r="D50" t="s">
        <v>193</v>
      </c>
      <c r="E50" t="s">
        <v>193</v>
      </c>
      <c r="F50" t="s">
        <v>193</v>
      </c>
      <c r="G50" t="s">
        <v>193</v>
      </c>
      <c r="H50" t="s">
        <v>193</v>
      </c>
      <c r="I50" t="s">
        <v>193</v>
      </c>
      <c r="J50" t="s">
        <v>193</v>
      </c>
      <c r="K50" t="s">
        <v>193</v>
      </c>
      <c r="N50" t="s">
        <v>822</v>
      </c>
      <c r="AC50" t="s">
        <v>822</v>
      </c>
      <c r="AD50" t="s">
        <v>399</v>
      </c>
      <c r="AE50" t="s">
        <v>382</v>
      </c>
      <c r="AF50" t="s">
        <v>402</v>
      </c>
      <c r="AG50" t="s">
        <v>381</v>
      </c>
      <c r="AH50" t="s">
        <v>402</v>
      </c>
      <c r="AI50" t="s">
        <v>383</v>
      </c>
      <c r="AJ50" t="s">
        <v>402</v>
      </c>
      <c r="AK50" t="s">
        <v>526</v>
      </c>
    </row>
    <row r="51" spans="1:50" x14ac:dyDescent="0.45">
      <c r="A51" t="s">
        <v>382</v>
      </c>
      <c r="B51">
        <v>0.89512999999999998</v>
      </c>
      <c r="C51">
        <v>1.0476099999999999</v>
      </c>
      <c r="D51">
        <v>1.7567729999999999</v>
      </c>
      <c r="E51">
        <v>1.8411999999999999</v>
      </c>
      <c r="F51">
        <v>1.0483100000000001</v>
      </c>
      <c r="G51">
        <v>-1.0713299999999999</v>
      </c>
      <c r="H51">
        <v>0.52044789999999996</v>
      </c>
      <c r="I51">
        <v>1.03363</v>
      </c>
      <c r="J51">
        <v>-0.36413000000000001</v>
      </c>
      <c r="K51">
        <v>-0.90736000000000006</v>
      </c>
    </row>
    <row r="52" spans="1:50" x14ac:dyDescent="0.45">
      <c r="B52">
        <v>0.28475329999999999</v>
      </c>
      <c r="C52">
        <v>2.6960000000000001E-2</v>
      </c>
      <c r="D52">
        <v>3.9360000000000003E-3</v>
      </c>
      <c r="E52">
        <v>1.8679999999999999E-2</v>
      </c>
      <c r="F52">
        <v>0.2379464</v>
      </c>
      <c r="G52">
        <v>2.2929999999999999E-2</v>
      </c>
      <c r="H52">
        <v>9.1060000000000002E-2</v>
      </c>
      <c r="I52">
        <v>2.3900000000000001E-2</v>
      </c>
      <c r="J52">
        <v>0.53817340000000002</v>
      </c>
      <c r="K52">
        <v>8.4239999999999995E-2</v>
      </c>
      <c r="N52" t="s">
        <v>823</v>
      </c>
      <c r="AC52" t="s">
        <v>823</v>
      </c>
      <c r="AD52" t="s">
        <v>399</v>
      </c>
      <c r="AE52" t="s">
        <v>382</v>
      </c>
      <c r="AF52" t="s">
        <v>402</v>
      </c>
      <c r="AG52" t="s">
        <v>381</v>
      </c>
      <c r="AH52" t="s">
        <v>402</v>
      </c>
      <c r="AI52" t="s">
        <v>383</v>
      </c>
      <c r="AJ52" t="s">
        <v>402</v>
      </c>
      <c r="AK52" t="s">
        <v>408</v>
      </c>
    </row>
    <row r="53" spans="1:50" x14ac:dyDescent="0.45">
      <c r="A53" t="s">
        <v>381</v>
      </c>
      <c r="B53">
        <v>-3.3667099999999999</v>
      </c>
      <c r="C53">
        <v>-1.49783</v>
      </c>
      <c r="D53">
        <v>-2.181244</v>
      </c>
      <c r="E53">
        <v>-1.5743400000000001</v>
      </c>
      <c r="F53">
        <v>-3.9472399999999999</v>
      </c>
      <c r="G53">
        <v>-0.46356999999999998</v>
      </c>
      <c r="H53">
        <v>-1.3186728999999999</v>
      </c>
      <c r="I53">
        <v>-1.74231</v>
      </c>
      <c r="J53">
        <v>-0.47560999999999998</v>
      </c>
      <c r="K53">
        <v>-0.95845000000000002</v>
      </c>
      <c r="O53" t="s">
        <v>777</v>
      </c>
      <c r="X53" t="s">
        <v>501</v>
      </c>
      <c r="Y53" t="s">
        <v>819</v>
      </c>
    </row>
    <row r="54" spans="1:50" x14ac:dyDescent="0.45">
      <c r="B54">
        <v>1.0509999999999999E-4</v>
      </c>
      <c r="C54">
        <v>0.15836</v>
      </c>
      <c r="D54">
        <v>2.1242E-2</v>
      </c>
      <c r="E54">
        <v>8.8959999999999997E-2</v>
      </c>
      <c r="F54">
        <v>3.8660000000000002E-4</v>
      </c>
      <c r="G54">
        <v>0.65752999999999995</v>
      </c>
      <c r="H54">
        <v>5.1240000000000001E-2</v>
      </c>
      <c r="I54">
        <v>4.2130000000000001E-2</v>
      </c>
      <c r="J54">
        <v>0.58239790000000002</v>
      </c>
      <c r="K54">
        <v>0.36606</v>
      </c>
      <c r="N54" t="s">
        <v>824</v>
      </c>
      <c r="AC54" t="s">
        <v>824</v>
      </c>
      <c r="AD54" t="s">
        <v>399</v>
      </c>
      <c r="AE54" t="s">
        <v>382</v>
      </c>
      <c r="AF54" t="s">
        <v>402</v>
      </c>
      <c r="AG54" t="s">
        <v>381</v>
      </c>
      <c r="AH54" t="s">
        <v>402</v>
      </c>
      <c r="AI54" t="s">
        <v>383</v>
      </c>
      <c r="AJ54" t="s">
        <v>402</v>
      </c>
      <c r="AK54" t="s">
        <v>182</v>
      </c>
    </row>
    <row r="55" spans="1:50" x14ac:dyDescent="0.45">
      <c r="A55" t="s">
        <v>383</v>
      </c>
      <c r="B55">
        <v>1.72</v>
      </c>
      <c r="C55">
        <v>0.1159</v>
      </c>
      <c r="D55">
        <v>-2.0395E-2</v>
      </c>
      <c r="E55">
        <v>0.72979000000000005</v>
      </c>
      <c r="F55">
        <v>1.7181900000000001</v>
      </c>
      <c r="G55">
        <v>1.4251199999999999</v>
      </c>
      <c r="H55">
        <v>-3.5880999999999999E-3</v>
      </c>
      <c r="I55">
        <v>0.16041</v>
      </c>
      <c r="J55">
        <v>1.3466199999999999</v>
      </c>
      <c r="K55">
        <v>1.73512</v>
      </c>
    </row>
    <row r="56" spans="1:50" x14ac:dyDescent="0.45">
      <c r="B56">
        <v>2.0136299999999999E-2</v>
      </c>
      <c r="C56">
        <v>0.80240999999999996</v>
      </c>
      <c r="D56">
        <v>0.96188600000000002</v>
      </c>
      <c r="E56">
        <v>0.26118000000000002</v>
      </c>
      <c r="F56">
        <v>3.4951900000000001E-2</v>
      </c>
      <c r="G56">
        <v>2.9090000000000001E-2</v>
      </c>
      <c r="H56">
        <v>0.98892999999999998</v>
      </c>
      <c r="I56">
        <v>0.30103999999999997</v>
      </c>
      <c r="J56">
        <v>1.3940299999999999E-2</v>
      </c>
      <c r="K56">
        <v>3.184E-2</v>
      </c>
      <c r="N56" t="s">
        <v>668</v>
      </c>
      <c r="AC56" t="s">
        <v>668</v>
      </c>
    </row>
    <row r="57" spans="1:50" x14ac:dyDescent="0.45">
      <c r="A57" s="3" t="s">
        <v>188</v>
      </c>
      <c r="C57">
        <v>-1.76356</v>
      </c>
      <c r="H57">
        <v>-1.5931827999999999</v>
      </c>
      <c r="O57" t="s">
        <v>193</v>
      </c>
    </row>
    <row r="58" spans="1:50" x14ac:dyDescent="0.45">
      <c r="C58" s="1">
        <v>5.3629999999999998E-8</v>
      </c>
      <c r="H58" s="1">
        <v>9.4739999999999996E-14</v>
      </c>
      <c r="N58" t="s">
        <v>668</v>
      </c>
      <c r="AC58" t="s">
        <v>668</v>
      </c>
    </row>
    <row r="59" spans="1:50" x14ac:dyDescent="0.45">
      <c r="A59" t="s">
        <v>526</v>
      </c>
      <c r="D59">
        <v>-10.028283999999999</v>
      </c>
      <c r="I59">
        <v>-10.55537</v>
      </c>
      <c r="O59" t="s">
        <v>399</v>
      </c>
      <c r="X59" t="s">
        <v>381</v>
      </c>
      <c r="Y59" t="s">
        <v>383</v>
      </c>
    </row>
    <row r="60" spans="1:50" x14ac:dyDescent="0.45">
      <c r="D60" s="1">
        <v>2.6139999999999999E-6</v>
      </c>
      <c r="I60" s="1">
        <v>1.7879999999999999E-10</v>
      </c>
      <c r="N60" t="s">
        <v>668</v>
      </c>
      <c r="AC60" t="s">
        <v>668</v>
      </c>
    </row>
    <row r="61" spans="1:50" x14ac:dyDescent="0.45">
      <c r="A61" t="s">
        <v>384</v>
      </c>
      <c r="B61" s="3"/>
      <c r="C61" s="3"/>
      <c r="E61">
        <v>193.29076000000001</v>
      </c>
      <c r="G61" s="3"/>
      <c r="H61" s="3"/>
      <c r="J61">
        <v>88.614000000000004</v>
      </c>
      <c r="O61" t="s">
        <v>399</v>
      </c>
      <c r="X61" t="s">
        <v>381</v>
      </c>
      <c r="Y61" t="s">
        <v>383</v>
      </c>
      <c r="Z61" t="s">
        <v>188</v>
      </c>
    </row>
    <row r="62" spans="1:50" x14ac:dyDescent="0.45">
      <c r="B62" s="3"/>
      <c r="C62" s="3"/>
      <c r="E62" s="1">
        <v>1.2439999999999999E-5</v>
      </c>
      <c r="G62" s="3"/>
      <c r="H62" s="3"/>
      <c r="J62">
        <v>3.4190000000000002E-4</v>
      </c>
      <c r="N62" t="s">
        <v>674</v>
      </c>
      <c r="AC62" t="s">
        <v>674</v>
      </c>
      <c r="AD62" t="s">
        <v>820</v>
      </c>
      <c r="AE62" t="s">
        <v>401</v>
      </c>
      <c r="AF62" t="s">
        <v>675</v>
      </c>
      <c r="AG62" t="s">
        <v>402</v>
      </c>
      <c r="AH62" t="s">
        <v>676</v>
      </c>
      <c r="AI62" t="s">
        <v>402</v>
      </c>
      <c r="AJ62" t="s">
        <v>690</v>
      </c>
      <c r="AX62" t="s">
        <v>434</v>
      </c>
    </row>
    <row r="63" spans="1:50" x14ac:dyDescent="0.45">
      <c r="A63" t="s">
        <v>182</v>
      </c>
      <c r="B63" s="3"/>
      <c r="C63" s="3"/>
      <c r="D63" s="3"/>
      <c r="F63">
        <v>-0.58743000000000001</v>
      </c>
      <c r="G63" s="3"/>
      <c r="H63" s="3"/>
      <c r="I63" s="3"/>
      <c r="K63">
        <v>-0.95162999999999998</v>
      </c>
      <c r="O63" t="s">
        <v>399</v>
      </c>
      <c r="X63" t="s">
        <v>381</v>
      </c>
      <c r="Y63" t="s">
        <v>383</v>
      </c>
      <c r="Z63" t="s">
        <v>526</v>
      </c>
    </row>
    <row r="64" spans="1:50" x14ac:dyDescent="0.45">
      <c r="B64" s="3"/>
      <c r="C64" s="3"/>
      <c r="D64" s="3"/>
      <c r="F64">
        <v>7.4831999999999997E-3</v>
      </c>
      <c r="G64" s="3"/>
      <c r="H64" s="3"/>
      <c r="I64" s="3"/>
      <c r="K64" s="1">
        <v>1.132E-5</v>
      </c>
      <c r="N64" t="s">
        <v>668</v>
      </c>
      <c r="AC64" t="s">
        <v>668</v>
      </c>
    </row>
    <row r="65" spans="1:51" x14ac:dyDescent="0.45">
      <c r="A65" t="s">
        <v>181</v>
      </c>
      <c r="B65" s="3"/>
      <c r="C65" s="3"/>
      <c r="D65" s="3"/>
      <c r="E65" s="3"/>
      <c r="F65">
        <v>-9.1341900000000003</v>
      </c>
      <c r="G65" s="3"/>
      <c r="H65" s="3"/>
      <c r="I65" s="3"/>
      <c r="J65" s="3"/>
      <c r="K65">
        <v>5.4674800000000001</v>
      </c>
      <c r="O65" t="s">
        <v>399</v>
      </c>
      <c r="X65" t="s">
        <v>381</v>
      </c>
      <c r="Y65" t="s">
        <v>383</v>
      </c>
      <c r="Z65" t="s">
        <v>408</v>
      </c>
    </row>
    <row r="66" spans="1:51" x14ac:dyDescent="0.45">
      <c r="B66" s="3"/>
      <c r="C66" s="3"/>
      <c r="D66" s="3"/>
      <c r="E66" s="3"/>
      <c r="F66">
        <v>6.1138699999999997E-2</v>
      </c>
      <c r="G66" s="3"/>
      <c r="H66" s="3"/>
      <c r="I66" s="3"/>
      <c r="J66" s="3"/>
      <c r="K66">
        <v>0.11989</v>
      </c>
      <c r="N66" t="s">
        <v>677</v>
      </c>
      <c r="AC66" t="s">
        <v>677</v>
      </c>
    </row>
    <row r="67" spans="1:51" x14ac:dyDescent="0.45">
      <c r="A67" t="s">
        <v>196</v>
      </c>
      <c r="D67" s="3"/>
      <c r="E67" s="3"/>
      <c r="F67" s="3"/>
      <c r="I67" s="3"/>
      <c r="J67" s="3"/>
      <c r="K67" s="3"/>
      <c r="O67" t="s">
        <v>399</v>
      </c>
      <c r="X67" t="s">
        <v>381</v>
      </c>
      <c r="Y67" t="s">
        <v>383</v>
      </c>
      <c r="Z67" t="s">
        <v>182</v>
      </c>
    </row>
    <row r="68" spans="1:51" x14ac:dyDescent="0.45">
      <c r="A68" t="s">
        <v>197</v>
      </c>
      <c r="D68" s="3"/>
      <c r="E68" s="3"/>
      <c r="F68" s="3"/>
      <c r="I68" s="3"/>
      <c r="J68" s="3"/>
      <c r="K68" s="3"/>
      <c r="N68" t="s">
        <v>414</v>
      </c>
      <c r="AC68" t="s">
        <v>414</v>
      </c>
    </row>
    <row r="69" spans="1:51" x14ac:dyDescent="0.45">
      <c r="A69" t="s">
        <v>198</v>
      </c>
      <c r="B69" s="3"/>
      <c r="C69" s="3"/>
      <c r="E69" s="3"/>
      <c r="F69" s="3"/>
      <c r="J69" s="3"/>
      <c r="K69" s="3"/>
      <c r="N69" t="s">
        <v>677</v>
      </c>
      <c r="AC69" t="s">
        <v>677</v>
      </c>
    </row>
    <row r="70" spans="1:51" x14ac:dyDescent="0.45">
      <c r="E70" s="3"/>
      <c r="F70" s="3"/>
      <c r="J70" s="3"/>
      <c r="K70" s="3"/>
    </row>
    <row r="71" spans="1:51" x14ac:dyDescent="0.45">
      <c r="D71" s="3"/>
      <c r="F71" s="3"/>
      <c r="K71" s="3"/>
      <c r="N71" t="s">
        <v>416</v>
      </c>
      <c r="AC71" t="s">
        <v>416</v>
      </c>
      <c r="AD71" t="s">
        <v>417</v>
      </c>
      <c r="AE71" t="s">
        <v>420</v>
      </c>
    </row>
    <row r="72" spans="1:51" x14ac:dyDescent="0.45">
      <c r="F72" s="3"/>
      <c r="K72" s="3"/>
    </row>
    <row r="73" spans="1:51" x14ac:dyDescent="0.45">
      <c r="E73" s="3"/>
      <c r="K73" s="3"/>
      <c r="N73" t="s">
        <v>421</v>
      </c>
      <c r="AC73" t="s">
        <v>421</v>
      </c>
    </row>
    <row r="74" spans="1:51" x14ac:dyDescent="0.45">
      <c r="N74" t="s">
        <v>422</v>
      </c>
      <c r="AC74" t="s">
        <v>422</v>
      </c>
      <c r="AD74" t="s">
        <v>423</v>
      </c>
      <c r="AE74" t="s">
        <v>423</v>
      </c>
      <c r="AF74" t="s">
        <v>825</v>
      </c>
      <c r="AX74" t="s">
        <v>581</v>
      </c>
      <c r="AY74" t="s">
        <v>582</v>
      </c>
    </row>
    <row r="75" spans="1:51" x14ac:dyDescent="0.45">
      <c r="F75" s="3"/>
      <c r="O75" t="s">
        <v>820</v>
      </c>
      <c r="X75" t="s">
        <v>402</v>
      </c>
      <c r="Y75" t="s">
        <v>402</v>
      </c>
      <c r="AD75" t="s">
        <v>427</v>
      </c>
      <c r="AE75" t="s">
        <v>429</v>
      </c>
      <c r="AF75" t="s">
        <v>484</v>
      </c>
      <c r="AG75" t="s">
        <v>431</v>
      </c>
      <c r="AH75" t="s">
        <v>423</v>
      </c>
      <c r="AI75" t="s">
        <v>432</v>
      </c>
    </row>
    <row r="76" spans="1:51" x14ac:dyDescent="0.45">
      <c r="AD76" t="s">
        <v>433</v>
      </c>
      <c r="AE76" t="s">
        <v>435</v>
      </c>
    </row>
    <row r="78" spans="1:51" x14ac:dyDescent="0.45">
      <c r="N78" t="s">
        <v>436</v>
      </c>
      <c r="AC78" t="s">
        <v>601</v>
      </c>
      <c r="AD78" t="s">
        <v>437</v>
      </c>
      <c r="AE78" t="s">
        <v>826</v>
      </c>
    </row>
    <row r="80" spans="1:51" x14ac:dyDescent="0.45">
      <c r="N80" t="s">
        <v>441</v>
      </c>
      <c r="AC80" t="s">
        <v>441</v>
      </c>
      <c r="AD80" t="s">
        <v>442</v>
      </c>
    </row>
    <row r="81" spans="14:37" x14ac:dyDescent="0.45">
      <c r="AD81" t="s">
        <v>443</v>
      </c>
      <c r="AE81" t="s">
        <v>446</v>
      </c>
      <c r="AF81" t="s">
        <v>447</v>
      </c>
      <c r="AG81" t="s">
        <v>445</v>
      </c>
      <c r="AH81" t="s">
        <v>448</v>
      </c>
    </row>
    <row r="82" spans="14:37" x14ac:dyDescent="0.45">
      <c r="N82">
        <v>-63.770699999999998</v>
      </c>
      <c r="AC82">
        <v>-52.893000000000001</v>
      </c>
      <c r="AD82">
        <v>-8.1679999999999993</v>
      </c>
      <c r="AE82">
        <v>38.643999999999998</v>
      </c>
    </row>
    <row r="84" spans="14:37" x14ac:dyDescent="0.45">
      <c r="N84" t="s">
        <v>373</v>
      </c>
      <c r="O84" t="s">
        <v>417</v>
      </c>
      <c r="AC84" t="s">
        <v>373</v>
      </c>
      <c r="AD84" t="s">
        <v>449</v>
      </c>
    </row>
    <row r="86" spans="14:37" x14ac:dyDescent="0.45">
      <c r="AD86" t="s">
        <v>370</v>
      </c>
      <c r="AE86" t="s">
        <v>373</v>
      </c>
      <c r="AF86" t="s">
        <v>374</v>
      </c>
      <c r="AG86" t="s">
        <v>452</v>
      </c>
    </row>
    <row r="87" spans="14:37" x14ac:dyDescent="0.45">
      <c r="N87" t="s">
        <v>382</v>
      </c>
      <c r="O87" t="s">
        <v>423</v>
      </c>
      <c r="AC87" t="s">
        <v>382</v>
      </c>
      <c r="AD87">
        <v>0.89512999999999998</v>
      </c>
      <c r="AE87">
        <v>0.28475329999999999</v>
      </c>
    </row>
    <row r="88" spans="14:37" x14ac:dyDescent="0.45">
      <c r="N88" t="s">
        <v>381</v>
      </c>
      <c r="O88" t="s">
        <v>427</v>
      </c>
      <c r="X88" t="s">
        <v>431</v>
      </c>
      <c r="Y88" t="s">
        <v>432</v>
      </c>
      <c r="AC88" t="s">
        <v>381</v>
      </c>
      <c r="AD88">
        <v>-3.3667099999999999</v>
      </c>
      <c r="AE88">
        <v>1.0509999999999999E-4</v>
      </c>
      <c r="AF88" t="s">
        <v>375</v>
      </c>
    </row>
    <row r="89" spans="14:37" x14ac:dyDescent="0.45">
      <c r="N89" t="s">
        <v>383</v>
      </c>
      <c r="O89" t="s">
        <v>433</v>
      </c>
      <c r="AC89" t="s">
        <v>383</v>
      </c>
      <c r="AD89">
        <v>1.72</v>
      </c>
      <c r="AE89">
        <v>2.0136299999999999E-2</v>
      </c>
      <c r="AF89" t="s">
        <v>376</v>
      </c>
    </row>
    <row r="90" spans="14:37" x14ac:dyDescent="0.45">
      <c r="N90" t="s">
        <v>453</v>
      </c>
      <c r="AC90" t="s">
        <v>453</v>
      </c>
    </row>
    <row r="91" spans="14:37" x14ac:dyDescent="0.45">
      <c r="N91" t="s">
        <v>454</v>
      </c>
      <c r="O91" t="s">
        <v>437</v>
      </c>
      <c r="AC91" t="s">
        <v>454</v>
      </c>
      <c r="AD91" t="s">
        <v>455</v>
      </c>
      <c r="AE91">
        <v>1E-3</v>
      </c>
      <c r="AF91" t="s">
        <v>578</v>
      </c>
      <c r="AG91">
        <v>0.01</v>
      </c>
      <c r="AH91" t="s">
        <v>579</v>
      </c>
      <c r="AI91">
        <v>0.05</v>
      </c>
      <c r="AJ91" t="s">
        <v>580</v>
      </c>
      <c r="AK91">
        <v>0.1</v>
      </c>
    </row>
    <row r="93" spans="14:37" x14ac:dyDescent="0.45">
      <c r="N93" t="s">
        <v>462</v>
      </c>
      <c r="O93" t="s">
        <v>442</v>
      </c>
      <c r="AC93" t="s">
        <v>462</v>
      </c>
      <c r="AD93" t="s">
        <v>463</v>
      </c>
      <c r="AE93">
        <v>52839</v>
      </c>
    </row>
    <row r="94" spans="14:37" x14ac:dyDescent="0.45">
      <c r="N94" t="s">
        <v>465</v>
      </c>
      <c r="O94" t="s">
        <v>443</v>
      </c>
      <c r="X94" t="s">
        <v>445</v>
      </c>
      <c r="AC94" t="s">
        <v>465</v>
      </c>
      <c r="AD94" t="s">
        <v>463</v>
      </c>
      <c r="AE94">
        <v>43536</v>
      </c>
    </row>
    <row r="95" spans="14:37" x14ac:dyDescent="0.45">
      <c r="N95" t="s">
        <v>466</v>
      </c>
      <c r="O95">
        <v>-9.3901000000000003</v>
      </c>
      <c r="AC95" t="s">
        <v>466</v>
      </c>
      <c r="AD95">
        <v>0.17607</v>
      </c>
    </row>
    <row r="96" spans="14:37" x14ac:dyDescent="0.45">
      <c r="N96" t="s">
        <v>467</v>
      </c>
      <c r="AC96" t="s">
        <v>467</v>
      </c>
      <c r="AD96" t="s">
        <v>466</v>
      </c>
    </row>
    <row r="97" spans="2:37" x14ac:dyDescent="0.45">
      <c r="N97" t="s">
        <v>468</v>
      </c>
      <c r="O97" t="s">
        <v>449</v>
      </c>
      <c r="AC97" t="s">
        <v>468</v>
      </c>
      <c r="AD97">
        <v>8.7617899999999995</v>
      </c>
      <c r="AE97" t="s">
        <v>470</v>
      </c>
      <c r="AF97">
        <v>123</v>
      </c>
      <c r="AG97" t="s">
        <v>471</v>
      </c>
      <c r="AH97" t="s">
        <v>472</v>
      </c>
      <c r="AI97" s="1">
        <v>2.5996E-5</v>
      </c>
    </row>
    <row r="98" spans="2:37" x14ac:dyDescent="0.45">
      <c r="N98" t="s">
        <v>677</v>
      </c>
      <c r="AC98" t="s">
        <v>677</v>
      </c>
    </row>
    <row r="99" spans="2:37" x14ac:dyDescent="0.45">
      <c r="O99" t="s">
        <v>370</v>
      </c>
      <c r="X99" t="s">
        <v>452</v>
      </c>
    </row>
    <row r="100" spans="2:37" x14ac:dyDescent="0.45">
      <c r="N100" t="s">
        <v>488</v>
      </c>
      <c r="O100">
        <v>-1.0713299999999999</v>
      </c>
      <c r="AC100" t="s">
        <v>488</v>
      </c>
      <c r="AD100">
        <v>2000</v>
      </c>
    </row>
    <row r="101" spans="2:37" x14ac:dyDescent="0.45">
      <c r="N101" t="s">
        <v>677</v>
      </c>
      <c r="O101">
        <v>-0.46356999999999998</v>
      </c>
      <c r="AC101" t="s">
        <v>677</v>
      </c>
    </row>
    <row r="102" spans="2:37" x14ac:dyDescent="0.45">
      <c r="O102">
        <v>1.4251199999999999</v>
      </c>
    </row>
    <row r="103" spans="2:37" x14ac:dyDescent="0.45">
      <c r="N103" t="s">
        <v>416</v>
      </c>
      <c r="AC103" t="s">
        <v>416</v>
      </c>
      <c r="AD103" t="s">
        <v>417</v>
      </c>
      <c r="AE103" t="s">
        <v>420</v>
      </c>
    </row>
    <row r="104" spans="2:37" x14ac:dyDescent="0.45">
      <c r="O104" t="s">
        <v>455</v>
      </c>
      <c r="X104">
        <v>0.01</v>
      </c>
      <c r="Y104">
        <v>0.05</v>
      </c>
      <c r="Z104">
        <v>0.1</v>
      </c>
    </row>
    <row r="105" spans="2:37" x14ac:dyDescent="0.45">
      <c r="N105" t="s">
        <v>421</v>
      </c>
      <c r="AC105" t="s">
        <v>421</v>
      </c>
    </row>
    <row r="106" spans="2:37" x14ac:dyDescent="0.45">
      <c r="N106" t="s">
        <v>422</v>
      </c>
      <c r="O106" t="s">
        <v>463</v>
      </c>
      <c r="AC106" t="s">
        <v>422</v>
      </c>
      <c r="AD106" t="s">
        <v>423</v>
      </c>
      <c r="AE106" t="s">
        <v>423</v>
      </c>
      <c r="AF106" t="s">
        <v>825</v>
      </c>
    </row>
    <row r="107" spans="2:37" x14ac:dyDescent="0.45">
      <c r="O107" t="s">
        <v>463</v>
      </c>
      <c r="AD107" t="s">
        <v>427</v>
      </c>
      <c r="AE107" t="s">
        <v>429</v>
      </c>
      <c r="AF107" t="s">
        <v>680</v>
      </c>
      <c r="AG107" t="s">
        <v>431</v>
      </c>
      <c r="AH107" t="s">
        <v>423</v>
      </c>
      <c r="AI107" t="s">
        <v>432</v>
      </c>
      <c r="AJ107" t="s">
        <v>433</v>
      </c>
      <c r="AK107" t="s">
        <v>423</v>
      </c>
    </row>
    <row r="108" spans="2:37" x14ac:dyDescent="0.45">
      <c r="O108">
        <v>5.4628999999999997E-2</v>
      </c>
      <c r="AD108" t="s">
        <v>435</v>
      </c>
    </row>
    <row r="109" spans="2:37" x14ac:dyDescent="0.45">
      <c r="O109" t="s">
        <v>466</v>
      </c>
    </row>
    <row r="110" spans="2:37" x14ac:dyDescent="0.45">
      <c r="B110" t="s">
        <v>427</v>
      </c>
      <c r="C110" t="s">
        <v>423</v>
      </c>
      <c r="G110" t="s">
        <v>431</v>
      </c>
      <c r="H110" t="s">
        <v>423</v>
      </c>
      <c r="N110" t="s">
        <v>436</v>
      </c>
      <c r="O110">
        <v>5.0658599999999998</v>
      </c>
      <c r="X110" t="s">
        <v>471</v>
      </c>
      <c r="Y110">
        <v>1.9934000000000002E-3</v>
      </c>
      <c r="AC110" t="s">
        <v>601</v>
      </c>
      <c r="AD110" t="s">
        <v>437</v>
      </c>
      <c r="AE110" t="s">
        <v>827</v>
      </c>
    </row>
    <row r="111" spans="2:37" x14ac:dyDescent="0.45">
      <c r="B111" t="s">
        <v>433</v>
      </c>
      <c r="C111" t="s">
        <v>423</v>
      </c>
    </row>
    <row r="112" spans="2:37" x14ac:dyDescent="0.45">
      <c r="D112" t="s">
        <v>428</v>
      </c>
      <c r="I112" t="s">
        <v>432</v>
      </c>
      <c r="N112" t="s">
        <v>441</v>
      </c>
      <c r="AC112" t="s">
        <v>441</v>
      </c>
      <c r="AD112" t="s">
        <v>442</v>
      </c>
    </row>
    <row r="113" spans="1:35" x14ac:dyDescent="0.45">
      <c r="A113" t="s">
        <v>436</v>
      </c>
      <c r="B113" t="s">
        <v>437</v>
      </c>
      <c r="C113" t="s">
        <v>589</v>
      </c>
      <c r="D113" t="s">
        <v>434</v>
      </c>
      <c r="O113">
        <v>2000</v>
      </c>
      <c r="AD113" t="s">
        <v>443</v>
      </c>
      <c r="AE113" t="s">
        <v>446</v>
      </c>
      <c r="AF113" t="s">
        <v>447</v>
      </c>
      <c r="AG113" t="s">
        <v>445</v>
      </c>
      <c r="AH113" t="s">
        <v>448</v>
      </c>
    </row>
    <row r="114" spans="1:35" x14ac:dyDescent="0.45">
      <c r="E114" t="s">
        <v>429</v>
      </c>
      <c r="N114">
        <v>-34.365099999999998</v>
      </c>
      <c r="AC114">
        <v>-31.861080000000001</v>
      </c>
      <c r="AD114">
        <v>-1.2479499999999999</v>
      </c>
      <c r="AE114">
        <v>12.258369999999999</v>
      </c>
    </row>
    <row r="115" spans="1:35" x14ac:dyDescent="0.45">
      <c r="A115" t="s">
        <v>441</v>
      </c>
      <c r="B115" t="s">
        <v>442</v>
      </c>
      <c r="D115" t="s">
        <v>785</v>
      </c>
      <c r="E115" t="s">
        <v>435</v>
      </c>
    </row>
    <row r="116" spans="1:35" x14ac:dyDescent="0.45">
      <c r="B116" t="s">
        <v>443</v>
      </c>
      <c r="C116" t="s">
        <v>444</v>
      </c>
      <c r="F116" t="s">
        <v>477</v>
      </c>
      <c r="G116" t="s">
        <v>445</v>
      </c>
      <c r="H116" t="s">
        <v>448</v>
      </c>
      <c r="N116" t="s">
        <v>373</v>
      </c>
      <c r="O116" t="s">
        <v>417</v>
      </c>
      <c r="AC116" t="s">
        <v>373</v>
      </c>
      <c r="AD116" t="s">
        <v>449</v>
      </c>
    </row>
    <row r="117" spans="1:35" x14ac:dyDescent="0.45">
      <c r="A117">
        <v>-61.647399999999998</v>
      </c>
      <c r="B117">
        <v>-10.5868</v>
      </c>
      <c r="C117">
        <v>5.4404000000000003</v>
      </c>
      <c r="E117" t="s">
        <v>694</v>
      </c>
    </row>
    <row r="118" spans="1:35" x14ac:dyDescent="0.45">
      <c r="D118" t="s">
        <v>445</v>
      </c>
      <c r="AD118" t="s">
        <v>370</v>
      </c>
      <c r="AE118" t="s">
        <v>373</v>
      </c>
      <c r="AF118" t="s">
        <v>374</v>
      </c>
      <c r="AG118" t="s">
        <v>452</v>
      </c>
    </row>
    <row r="119" spans="1:35" x14ac:dyDescent="0.45">
      <c r="B119" t="s">
        <v>759</v>
      </c>
      <c r="D119">
        <v>13.4275</v>
      </c>
      <c r="N119" t="s">
        <v>382</v>
      </c>
      <c r="O119" t="s">
        <v>423</v>
      </c>
      <c r="AC119" t="s">
        <v>382</v>
      </c>
      <c r="AD119">
        <v>-0.17086999999999999</v>
      </c>
      <c r="AE119">
        <v>0.23200000000000001</v>
      </c>
    </row>
    <row r="120" spans="1:35" x14ac:dyDescent="0.45">
      <c r="A120" t="s">
        <v>798</v>
      </c>
      <c r="B120">
        <v>-0.72707999999999995</v>
      </c>
      <c r="C120">
        <v>0.83177599999999996</v>
      </c>
      <c r="E120" t="s">
        <v>446</v>
      </c>
      <c r="H120" t="s">
        <v>465</v>
      </c>
      <c r="L120">
        <v>522740</v>
      </c>
      <c r="N120" t="s">
        <v>381</v>
      </c>
      <c r="O120" t="s">
        <v>427</v>
      </c>
      <c r="X120" t="s">
        <v>431</v>
      </c>
      <c r="Y120" t="s">
        <v>432</v>
      </c>
      <c r="Z120" t="s">
        <v>423</v>
      </c>
      <c r="AC120" t="s">
        <v>381</v>
      </c>
      <c r="AD120">
        <v>-0.79396</v>
      </c>
      <c r="AE120">
        <v>0.1991</v>
      </c>
    </row>
    <row r="121" spans="1:35" x14ac:dyDescent="0.45">
      <c r="B121">
        <v>5.4509999999999997E-4</v>
      </c>
      <c r="C121" s="1">
        <v>4.296E-6</v>
      </c>
      <c r="E121">
        <v>38.4617</v>
      </c>
      <c r="N121" t="s">
        <v>383</v>
      </c>
      <c r="O121" t="s">
        <v>435</v>
      </c>
      <c r="AC121" t="s">
        <v>383</v>
      </c>
      <c r="AD121">
        <v>-0.13003000000000001</v>
      </c>
      <c r="AE121">
        <v>0.65490000000000004</v>
      </c>
    </row>
    <row r="122" spans="1:35" x14ac:dyDescent="0.45">
      <c r="A122" t="s">
        <v>381</v>
      </c>
      <c r="B122">
        <v>1.0082500000000001</v>
      </c>
      <c r="C122">
        <v>1.3561999999999999E-2</v>
      </c>
      <c r="D122">
        <v>0.75584099999999999</v>
      </c>
      <c r="F122" t="s">
        <v>447</v>
      </c>
      <c r="H122" t="s">
        <v>467</v>
      </c>
      <c r="I122" t="s">
        <v>463</v>
      </c>
      <c r="N122" t="s">
        <v>453</v>
      </c>
    </row>
    <row r="123" spans="1:35" x14ac:dyDescent="0.45">
      <c r="B123">
        <v>0.13863929999999999</v>
      </c>
      <c r="C123">
        <v>0.9718</v>
      </c>
      <c r="D123">
        <v>6.6730000000000001E-3</v>
      </c>
      <c r="N123" t="s">
        <v>454</v>
      </c>
      <c r="O123" t="s">
        <v>437</v>
      </c>
      <c r="AC123" t="s">
        <v>462</v>
      </c>
      <c r="AD123" t="s">
        <v>463</v>
      </c>
      <c r="AE123">
        <v>2724.7</v>
      </c>
    </row>
    <row r="124" spans="1:35" x14ac:dyDescent="0.45">
      <c r="A124" t="s">
        <v>383</v>
      </c>
      <c r="B124">
        <v>0.95469000000000004</v>
      </c>
      <c r="C124">
        <v>-0.246304</v>
      </c>
      <c r="D124">
        <v>0.15765399999999999</v>
      </c>
      <c r="E124">
        <v>-0.72228999999999999</v>
      </c>
      <c r="H124" t="s">
        <v>691</v>
      </c>
      <c r="I124" t="s">
        <v>466</v>
      </c>
      <c r="J124" t="s">
        <v>450</v>
      </c>
      <c r="AC124" t="s">
        <v>465</v>
      </c>
      <c r="AD124" t="s">
        <v>463</v>
      </c>
      <c r="AE124">
        <v>2615.9</v>
      </c>
    </row>
    <row r="125" spans="1:35" x14ac:dyDescent="0.45">
      <c r="B125">
        <v>4.6927000000000002E-3</v>
      </c>
      <c r="C125">
        <v>0.34670000000000001</v>
      </c>
      <c r="D125">
        <v>0.78691</v>
      </c>
      <c r="E125">
        <v>6.4030000000000001E-4</v>
      </c>
      <c r="N125" t="s">
        <v>462</v>
      </c>
      <c r="O125" t="s">
        <v>442</v>
      </c>
      <c r="AC125" t="s">
        <v>466</v>
      </c>
      <c r="AD125">
        <v>3.9913999999999998E-2</v>
      </c>
    </row>
    <row r="126" spans="1:35" x14ac:dyDescent="0.45">
      <c r="A126" s="3" t="s">
        <v>188</v>
      </c>
      <c r="B126" s="3"/>
      <c r="C126">
        <v>-1.2045600000000001</v>
      </c>
      <c r="D126">
        <v>2.1197000000000001E-2</v>
      </c>
      <c r="E126">
        <v>0.95676000000000005</v>
      </c>
      <c r="F126">
        <v>-0.93652999999999997</v>
      </c>
      <c r="H126" t="s">
        <v>488</v>
      </c>
      <c r="J126">
        <v>0.13150000000000001</v>
      </c>
      <c r="K126" t="s">
        <v>464</v>
      </c>
      <c r="N126" t="s">
        <v>465</v>
      </c>
      <c r="O126" t="s">
        <v>443</v>
      </c>
      <c r="X126" t="s">
        <v>445</v>
      </c>
      <c r="AC126" t="s">
        <v>467</v>
      </c>
      <c r="AD126" t="s">
        <v>466</v>
      </c>
    </row>
    <row r="127" spans="1:35" x14ac:dyDescent="0.45">
      <c r="A127" s="3"/>
      <c r="B127" s="3"/>
      <c r="C127" s="1">
        <v>2.2E-16</v>
      </c>
      <c r="D127">
        <v>0.95818800000000004</v>
      </c>
      <c r="E127">
        <v>0.1609284</v>
      </c>
      <c r="F127" s="1">
        <v>7.5560000000000002E-5</v>
      </c>
      <c r="N127" t="s">
        <v>466</v>
      </c>
      <c r="O127">
        <v>-2.9260000000000002</v>
      </c>
      <c r="AC127" t="s">
        <v>468</v>
      </c>
      <c r="AD127">
        <v>0.83147700000000002</v>
      </c>
      <c r="AE127" t="s">
        <v>470</v>
      </c>
      <c r="AF127">
        <v>60</v>
      </c>
      <c r="AG127" t="s">
        <v>471</v>
      </c>
      <c r="AH127" t="s">
        <v>472</v>
      </c>
      <c r="AI127">
        <v>0.48181000000000002</v>
      </c>
    </row>
    <row r="128" spans="1:35" x14ac:dyDescent="0.45">
      <c r="A128" t="s">
        <v>526</v>
      </c>
      <c r="B128" s="3"/>
      <c r="C128" s="3"/>
      <c r="E128">
        <v>0.94750000000000001</v>
      </c>
      <c r="F128">
        <v>1.21675</v>
      </c>
      <c r="I128">
        <v>2000</v>
      </c>
      <c r="N128" t="s">
        <v>467</v>
      </c>
      <c r="AC128" t="s">
        <v>677</v>
      </c>
    </row>
    <row r="129" spans="1:37" x14ac:dyDescent="0.45">
      <c r="B129" s="3"/>
      <c r="C129" s="3"/>
      <c r="E129">
        <v>5.6071000000000003E-3</v>
      </c>
      <c r="F129">
        <v>0.113021</v>
      </c>
      <c r="N129" t="s">
        <v>468</v>
      </c>
      <c r="O129" t="s">
        <v>449</v>
      </c>
    </row>
    <row r="130" spans="1:37" x14ac:dyDescent="0.45">
      <c r="A130" t="s">
        <v>384</v>
      </c>
      <c r="B130" s="3"/>
      <c r="C130" s="3"/>
      <c r="D130">
        <v>-6.0058179999999997</v>
      </c>
      <c r="F130">
        <v>1.30958</v>
      </c>
      <c r="N130" t="s">
        <v>677</v>
      </c>
      <c r="AC130" t="s">
        <v>501</v>
      </c>
      <c r="AD130">
        <v>2000</v>
      </c>
    </row>
    <row r="131" spans="1:37" x14ac:dyDescent="0.45">
      <c r="B131" s="3"/>
      <c r="C131" s="3"/>
      <c r="D131" s="1">
        <v>1.7669999999999999E-8</v>
      </c>
      <c r="F131">
        <v>7.6309999999999995E-4</v>
      </c>
      <c r="O131" t="s">
        <v>370</v>
      </c>
      <c r="X131" t="s">
        <v>452</v>
      </c>
      <c r="AC131" t="s">
        <v>677</v>
      </c>
    </row>
    <row r="132" spans="1:37" x14ac:dyDescent="0.45">
      <c r="A132" t="s">
        <v>182</v>
      </c>
      <c r="B132" s="3"/>
      <c r="C132" s="3"/>
      <c r="D132" s="3"/>
      <c r="H132" t="s">
        <v>422</v>
      </c>
      <c r="L132" t="s">
        <v>423</v>
      </c>
      <c r="N132" t="s">
        <v>501</v>
      </c>
      <c r="O132">
        <v>-0.23663999999999999</v>
      </c>
    </row>
    <row r="133" spans="1:37" x14ac:dyDescent="0.45">
      <c r="B133" s="3"/>
      <c r="C133" s="3"/>
      <c r="D133" s="3"/>
      <c r="N133" t="s">
        <v>677</v>
      </c>
      <c r="O133">
        <v>-1.6198999999999999</v>
      </c>
      <c r="AC133" t="s">
        <v>416</v>
      </c>
      <c r="AD133" t="s">
        <v>417</v>
      </c>
      <c r="AE133" t="s">
        <v>420</v>
      </c>
    </row>
    <row r="134" spans="1:37" x14ac:dyDescent="0.45">
      <c r="A134" t="s">
        <v>181</v>
      </c>
      <c r="B134" s="3"/>
      <c r="C134" s="3"/>
      <c r="D134" s="3"/>
      <c r="E134">
        <v>1.9329099999999999</v>
      </c>
      <c r="I134" t="s">
        <v>423</v>
      </c>
      <c r="O134">
        <v>-0.17780000000000001</v>
      </c>
    </row>
    <row r="135" spans="1:37" x14ac:dyDescent="0.45">
      <c r="B135" s="3"/>
      <c r="C135" s="3"/>
      <c r="D135" s="3"/>
      <c r="E135">
        <v>8.1950200000000001E-2</v>
      </c>
      <c r="N135" t="s">
        <v>416</v>
      </c>
      <c r="AC135" t="s">
        <v>421</v>
      </c>
    </row>
    <row r="136" spans="1:37" x14ac:dyDescent="0.45">
      <c r="B136" s="3"/>
      <c r="C136" s="3"/>
      <c r="D136" s="3"/>
      <c r="E136" s="3"/>
      <c r="I136" t="s">
        <v>435</v>
      </c>
      <c r="J136" t="s">
        <v>678</v>
      </c>
      <c r="O136" t="s">
        <v>455</v>
      </c>
      <c r="X136">
        <v>0.01</v>
      </c>
      <c r="Y136">
        <v>0.05</v>
      </c>
      <c r="Z136">
        <v>0.1</v>
      </c>
      <c r="AC136" t="s">
        <v>422</v>
      </c>
      <c r="AD136" t="s">
        <v>423</v>
      </c>
      <c r="AE136" t="s">
        <v>423</v>
      </c>
      <c r="AF136" t="s">
        <v>825</v>
      </c>
    </row>
    <row r="137" spans="1:37" x14ac:dyDescent="0.45">
      <c r="B137" t="s">
        <v>169</v>
      </c>
      <c r="D137" s="3"/>
      <c r="E137" s="3"/>
      <c r="N137" t="s">
        <v>421</v>
      </c>
      <c r="AD137" t="s">
        <v>427</v>
      </c>
      <c r="AE137" t="s">
        <v>429</v>
      </c>
      <c r="AF137" t="s">
        <v>681</v>
      </c>
      <c r="AG137" t="s">
        <v>431</v>
      </c>
      <c r="AH137" t="s">
        <v>423</v>
      </c>
      <c r="AI137" t="s">
        <v>432</v>
      </c>
      <c r="AJ137" t="s">
        <v>433</v>
      </c>
      <c r="AK137" t="s">
        <v>423</v>
      </c>
    </row>
    <row r="138" spans="1:37" x14ac:dyDescent="0.45">
      <c r="A138" t="s">
        <v>798</v>
      </c>
      <c r="B138">
        <v>0.26521400000000001</v>
      </c>
      <c r="C138">
        <v>-0.42358390000000001</v>
      </c>
      <c r="D138" s="3"/>
      <c r="E138" s="3"/>
      <c r="F138">
        <v>-0.10292999999999999</v>
      </c>
      <c r="K138" t="s">
        <v>425</v>
      </c>
      <c r="N138" t="s">
        <v>422</v>
      </c>
      <c r="O138" t="s">
        <v>463</v>
      </c>
      <c r="AD138" t="s">
        <v>435</v>
      </c>
    </row>
    <row r="139" spans="1:37" x14ac:dyDescent="0.45">
      <c r="B139">
        <v>0.15989999999999999</v>
      </c>
      <c r="C139">
        <v>3.9940000000000003E-2</v>
      </c>
      <c r="E139" s="3"/>
      <c r="F139">
        <v>0.39103640000000001</v>
      </c>
      <c r="O139" t="s">
        <v>463</v>
      </c>
    </row>
    <row r="140" spans="1:37" x14ac:dyDescent="0.45">
      <c r="A140" t="s">
        <v>381</v>
      </c>
      <c r="B140">
        <v>-1.507E-2</v>
      </c>
      <c r="C140">
        <v>3.7618999999999999E-3</v>
      </c>
      <c r="D140">
        <v>-0.168875</v>
      </c>
      <c r="E140" s="3"/>
      <c r="F140">
        <v>12.211410000000001</v>
      </c>
      <c r="O140">
        <v>8.6993000000000001E-2</v>
      </c>
      <c r="AC140" t="s">
        <v>601</v>
      </c>
      <c r="AD140" t="s">
        <v>437</v>
      </c>
      <c r="AE140" t="s">
        <v>828</v>
      </c>
    </row>
    <row r="141" spans="1:37" x14ac:dyDescent="0.45">
      <c r="B141">
        <v>0.9778</v>
      </c>
      <c r="C141">
        <v>0.99268999999999996</v>
      </c>
      <c r="D141">
        <v>0.36769000000000002</v>
      </c>
      <c r="F141" s="1">
        <v>2.0740000000000001E-5</v>
      </c>
      <c r="O141" t="s">
        <v>466</v>
      </c>
    </row>
    <row r="142" spans="1:37" x14ac:dyDescent="0.45">
      <c r="A142" t="s">
        <v>383</v>
      </c>
      <c r="B142">
        <v>-7.2943999999999995E-2</v>
      </c>
      <c r="C142">
        <v>0.11174580000000001</v>
      </c>
      <c r="D142">
        <v>0.19615299999999999</v>
      </c>
      <c r="E142">
        <v>0.28406900000000002</v>
      </c>
      <c r="F142" s="1"/>
      <c r="N142" t="s">
        <v>436</v>
      </c>
      <c r="O142">
        <v>2.7313999999999998</v>
      </c>
      <c r="X142" t="s">
        <v>471</v>
      </c>
      <c r="Y142">
        <v>4.8734E-2</v>
      </c>
      <c r="AC142" t="s">
        <v>441</v>
      </c>
      <c r="AD142" t="s">
        <v>442</v>
      </c>
    </row>
    <row r="143" spans="1:37" x14ac:dyDescent="0.45">
      <c r="B143">
        <v>0.8034</v>
      </c>
      <c r="C143">
        <v>0.67286999999999997</v>
      </c>
      <c r="D143">
        <v>0.68318000000000001</v>
      </c>
      <c r="E143">
        <v>0.12470000000000001</v>
      </c>
      <c r="AD143" t="s">
        <v>443</v>
      </c>
      <c r="AE143" t="s">
        <v>446</v>
      </c>
      <c r="AF143" t="s">
        <v>447</v>
      </c>
      <c r="AG143" t="s">
        <v>445</v>
      </c>
      <c r="AH143" t="s">
        <v>448</v>
      </c>
    </row>
    <row r="144" spans="1:37" x14ac:dyDescent="0.45">
      <c r="A144" s="3" t="s">
        <v>188</v>
      </c>
      <c r="B144" s="3"/>
      <c r="C144">
        <v>3.5930279999999999</v>
      </c>
      <c r="D144">
        <v>1.3612000000000001E-2</v>
      </c>
      <c r="E144">
        <v>-0.16184599999999999</v>
      </c>
      <c r="F144">
        <v>0.30265799999999998</v>
      </c>
      <c r="N144" t="s">
        <v>441</v>
      </c>
      <c r="AC144">
        <v>-31.084240000000001</v>
      </c>
      <c r="AD144">
        <v>-8.9677100000000003</v>
      </c>
      <c r="AE144">
        <v>33.454999999999998</v>
      </c>
    </row>
    <row r="145" spans="1:37" x14ac:dyDescent="0.45">
      <c r="A145" s="3"/>
      <c r="B145" s="3"/>
      <c r="C145" s="1">
        <v>6.9580000000000002E-10</v>
      </c>
      <c r="D145">
        <v>0.96779999999999999</v>
      </c>
      <c r="E145">
        <v>0.76859999999999995</v>
      </c>
      <c r="F145">
        <v>4.061E-2</v>
      </c>
      <c r="O145">
        <v>2000</v>
      </c>
    </row>
    <row r="146" spans="1:37" x14ac:dyDescent="0.45">
      <c r="A146" t="s">
        <v>526</v>
      </c>
      <c r="B146" s="3"/>
      <c r="C146" s="3"/>
      <c r="E146">
        <v>-6.3760999999999998E-2</v>
      </c>
      <c r="F146">
        <v>-5.2005000000000003E-2</v>
      </c>
      <c r="N146">
        <v>-41.662979999999997</v>
      </c>
      <c r="AC146" t="s">
        <v>373</v>
      </c>
      <c r="AD146" t="s">
        <v>449</v>
      </c>
    </row>
    <row r="147" spans="1:37" x14ac:dyDescent="0.45">
      <c r="B147" s="3"/>
      <c r="C147" s="3"/>
      <c r="E147">
        <v>0.82730000000000004</v>
      </c>
      <c r="F147">
        <v>0.87697999999999998</v>
      </c>
    </row>
    <row r="148" spans="1:37" x14ac:dyDescent="0.45">
      <c r="A148" t="s">
        <v>384</v>
      </c>
      <c r="B148" s="3"/>
      <c r="C148" s="3"/>
      <c r="D148">
        <v>4.3282629999999997</v>
      </c>
      <c r="F148">
        <v>-2.8371E-2</v>
      </c>
      <c r="N148" t="s">
        <v>373</v>
      </c>
      <c r="O148" t="s">
        <v>417</v>
      </c>
      <c r="AD148" t="s">
        <v>370</v>
      </c>
      <c r="AE148" t="s">
        <v>373</v>
      </c>
      <c r="AF148" t="s">
        <v>374</v>
      </c>
      <c r="AG148" t="s">
        <v>452</v>
      </c>
    </row>
    <row r="149" spans="1:37" x14ac:dyDescent="0.45">
      <c r="B149" s="3"/>
      <c r="C149" s="3"/>
      <c r="D149">
        <v>1.56E-3</v>
      </c>
      <c r="F149">
        <v>0.86909999999999998</v>
      </c>
      <c r="AC149" t="s">
        <v>382</v>
      </c>
      <c r="AD149">
        <v>3.17883</v>
      </c>
      <c r="AE149">
        <v>4.57E-4</v>
      </c>
      <c r="AF149" t="s">
        <v>375</v>
      </c>
    </row>
    <row r="150" spans="1:37" x14ac:dyDescent="0.45">
      <c r="A150" t="s">
        <v>182</v>
      </c>
      <c r="B150" s="3"/>
      <c r="C150" s="3"/>
      <c r="D150" s="3"/>
      <c r="AC150" t="s">
        <v>381</v>
      </c>
      <c r="AD150">
        <v>1.3863700000000001</v>
      </c>
      <c r="AE150">
        <v>0.408582</v>
      </c>
    </row>
    <row r="151" spans="1:37" x14ac:dyDescent="0.45">
      <c r="B151" s="3"/>
      <c r="C151" s="3"/>
      <c r="D151" s="3"/>
      <c r="N151" t="s">
        <v>382</v>
      </c>
      <c r="O151" t="s">
        <v>423</v>
      </c>
      <c r="AC151" t="s">
        <v>383</v>
      </c>
      <c r="AD151">
        <v>0.41269</v>
      </c>
      <c r="AE151">
        <v>0.80854300000000001</v>
      </c>
    </row>
    <row r="152" spans="1:37" x14ac:dyDescent="0.45">
      <c r="A152" t="s">
        <v>181</v>
      </c>
      <c r="B152" s="3"/>
      <c r="C152" s="3"/>
      <c r="D152" s="3"/>
      <c r="E152">
        <v>-30.437097000000001</v>
      </c>
      <c r="G152">
        <v>1</v>
      </c>
      <c r="N152" t="s">
        <v>381</v>
      </c>
      <c r="O152" t="s">
        <v>427</v>
      </c>
      <c r="X152" t="s">
        <v>431</v>
      </c>
      <c r="Y152" t="s">
        <v>432</v>
      </c>
      <c r="Z152" t="s">
        <v>423</v>
      </c>
      <c r="AC152" t="s">
        <v>453</v>
      </c>
    </row>
    <row r="153" spans="1:37" x14ac:dyDescent="0.45">
      <c r="B153" s="3"/>
      <c r="C153" s="3"/>
      <c r="D153" s="3"/>
      <c r="E153" s="1">
        <v>2E-16</v>
      </c>
      <c r="N153" t="s">
        <v>383</v>
      </c>
      <c r="O153" t="s">
        <v>435</v>
      </c>
      <c r="AC153" t="s">
        <v>454</v>
      </c>
      <c r="AD153" t="s">
        <v>455</v>
      </c>
      <c r="AE153">
        <v>1E-3</v>
      </c>
      <c r="AF153" t="s">
        <v>578</v>
      </c>
      <c r="AG153">
        <v>0.01</v>
      </c>
      <c r="AH153" t="s">
        <v>579</v>
      </c>
      <c r="AI153">
        <v>0.05</v>
      </c>
      <c r="AJ153" t="s">
        <v>580</v>
      </c>
      <c r="AK153">
        <v>0.1</v>
      </c>
    </row>
    <row r="154" spans="1:37" x14ac:dyDescent="0.45">
      <c r="B154" s="3"/>
      <c r="C154" s="3"/>
      <c r="D154" s="3"/>
      <c r="E154" s="3"/>
      <c r="N154" t="s">
        <v>453</v>
      </c>
    </row>
    <row r="155" spans="1:37" x14ac:dyDescent="0.45">
      <c r="D155" s="3"/>
      <c r="E155" s="3"/>
      <c r="N155" t="s">
        <v>454</v>
      </c>
      <c r="O155" t="s">
        <v>437</v>
      </c>
      <c r="AC155" t="s">
        <v>462</v>
      </c>
      <c r="AD155" t="s">
        <v>463</v>
      </c>
      <c r="AE155">
        <v>15062</v>
      </c>
    </row>
    <row r="156" spans="1:37" x14ac:dyDescent="0.45">
      <c r="B156" t="s">
        <v>799</v>
      </c>
      <c r="D156" s="3"/>
      <c r="E156" s="3"/>
      <c r="F156">
        <v>-1.919891</v>
      </c>
      <c r="AC156" t="s">
        <v>465</v>
      </c>
      <c r="AD156" t="s">
        <v>463</v>
      </c>
      <c r="AE156">
        <v>10261</v>
      </c>
    </row>
    <row r="157" spans="1:37" x14ac:dyDescent="0.45">
      <c r="A157" t="s">
        <v>798</v>
      </c>
      <c r="B157">
        <v>3.1717070000000001</v>
      </c>
      <c r="C157">
        <v>0.62031000000000003</v>
      </c>
      <c r="E157" s="3"/>
      <c r="F157" s="1">
        <v>2E-16</v>
      </c>
      <c r="N157" t="s">
        <v>462</v>
      </c>
      <c r="O157" t="s">
        <v>442</v>
      </c>
      <c r="AC157" t="s">
        <v>466</v>
      </c>
      <c r="AD157">
        <v>0.31874000000000002</v>
      </c>
    </row>
    <row r="158" spans="1:37" x14ac:dyDescent="0.45">
      <c r="B158" s="1">
        <v>2.159E-8</v>
      </c>
      <c r="C158">
        <v>7.7439999999999995E-2</v>
      </c>
      <c r="E158" s="3"/>
      <c r="F158">
        <v>73.98733</v>
      </c>
      <c r="N158" t="s">
        <v>465</v>
      </c>
      <c r="O158" t="s">
        <v>443</v>
      </c>
      <c r="X158" t="s">
        <v>445</v>
      </c>
      <c r="AC158" t="s">
        <v>467</v>
      </c>
      <c r="AD158" t="s">
        <v>466</v>
      </c>
    </row>
    <row r="159" spans="1:37" x14ac:dyDescent="0.45">
      <c r="A159" t="s">
        <v>381</v>
      </c>
      <c r="B159">
        <v>-5.3734999999999998E-2</v>
      </c>
      <c r="C159">
        <v>-0.41533999999999999</v>
      </c>
      <c r="D159">
        <v>1.57474</v>
      </c>
      <c r="F159" s="1">
        <v>2E-16</v>
      </c>
      <c r="N159" t="s">
        <v>466</v>
      </c>
      <c r="O159">
        <v>-10.868589999999999</v>
      </c>
      <c r="AC159" t="s">
        <v>468</v>
      </c>
      <c r="AD159">
        <v>7.9539099999999996</v>
      </c>
      <c r="AE159" t="s">
        <v>470</v>
      </c>
      <c r="AF159">
        <v>51</v>
      </c>
      <c r="AG159" t="s">
        <v>471</v>
      </c>
      <c r="AH159" t="s">
        <v>472</v>
      </c>
      <c r="AI159">
        <v>1.9043E-4</v>
      </c>
    </row>
    <row r="160" spans="1:37" x14ac:dyDescent="0.45">
      <c r="B160">
        <v>0.95941379999999998</v>
      </c>
      <c r="C160">
        <v>0.43263000000000001</v>
      </c>
      <c r="D160" s="1">
        <v>6.2330000000000003E-6</v>
      </c>
      <c r="N160" t="s">
        <v>467</v>
      </c>
      <c r="AC160" t="s">
        <v>677</v>
      </c>
    </row>
    <row r="161" spans="1:37" x14ac:dyDescent="0.45">
      <c r="A161" t="s">
        <v>383</v>
      </c>
      <c r="B161">
        <v>1.4624699999999999</v>
      </c>
      <c r="C161">
        <v>-0.32229000000000002</v>
      </c>
      <c r="D161">
        <v>-1.4035</v>
      </c>
      <c r="E161">
        <v>3.2322799999999998</v>
      </c>
      <c r="N161" t="s">
        <v>468</v>
      </c>
      <c r="O161" t="s">
        <v>449</v>
      </c>
    </row>
    <row r="162" spans="1:37" x14ac:dyDescent="0.45">
      <c r="B162">
        <v>6.0309999999999997E-4</v>
      </c>
      <c r="C162">
        <v>0.39868999999999999</v>
      </c>
      <c r="D162">
        <v>5.0619999999999998E-2</v>
      </c>
      <c r="E162" s="1">
        <v>1.5239999999999999E-8</v>
      </c>
      <c r="N162" t="s">
        <v>677</v>
      </c>
      <c r="AC162" t="s">
        <v>668</v>
      </c>
    </row>
    <row r="163" spans="1:37" x14ac:dyDescent="0.45">
      <c r="A163" s="3" t="s">
        <v>188</v>
      </c>
      <c r="B163" s="3"/>
      <c r="C163">
        <v>-1.65428</v>
      </c>
      <c r="D163">
        <v>0.83828000000000003</v>
      </c>
      <c r="E163">
        <v>-0.16317999999999999</v>
      </c>
      <c r="F163">
        <v>4.7447800000000004</v>
      </c>
      <c r="O163" t="s">
        <v>370</v>
      </c>
      <c r="X163" t="s">
        <v>452</v>
      </c>
    </row>
    <row r="164" spans="1:37" x14ac:dyDescent="0.45">
      <c r="A164" s="3"/>
      <c r="B164" s="3"/>
      <c r="C164" s="1">
        <v>2E-16</v>
      </c>
      <c r="D164">
        <v>9.0910000000000005E-2</v>
      </c>
      <c r="E164">
        <v>0.87820310000000001</v>
      </c>
      <c r="F164" s="1">
        <v>2.4450000000000001E-9</v>
      </c>
      <c r="N164" t="s">
        <v>668</v>
      </c>
      <c r="O164">
        <v>3.0547900000000001</v>
      </c>
      <c r="AC164" t="s">
        <v>674</v>
      </c>
      <c r="AD164" t="s">
        <v>821</v>
      </c>
      <c r="AE164" t="s">
        <v>401</v>
      </c>
      <c r="AF164" t="s">
        <v>382</v>
      </c>
      <c r="AG164" t="s">
        <v>402</v>
      </c>
      <c r="AH164" t="s">
        <v>381</v>
      </c>
      <c r="AI164" t="s">
        <v>402</v>
      </c>
      <c r="AJ164" t="s">
        <v>383</v>
      </c>
      <c r="AK164" t="s">
        <v>402</v>
      </c>
    </row>
    <row r="165" spans="1:37" x14ac:dyDescent="0.45">
      <c r="A165" t="s">
        <v>526</v>
      </c>
      <c r="B165" s="3"/>
      <c r="C165" s="3"/>
      <c r="E165">
        <v>1.5007299999999999</v>
      </c>
      <c r="F165">
        <v>0.23211999999999999</v>
      </c>
      <c r="O165">
        <v>-1.72861</v>
      </c>
    </row>
    <row r="166" spans="1:37" x14ac:dyDescent="0.45">
      <c r="B166" s="3"/>
      <c r="C166" s="3"/>
      <c r="E166">
        <v>6.2909999999999995E-4</v>
      </c>
      <c r="F166">
        <v>0.82902900000000002</v>
      </c>
      <c r="N166" t="s">
        <v>674</v>
      </c>
      <c r="O166">
        <v>2.1951299999999998</v>
      </c>
      <c r="AC166" t="s">
        <v>668</v>
      </c>
    </row>
    <row r="167" spans="1:37" x14ac:dyDescent="0.45">
      <c r="A167" t="s">
        <v>384</v>
      </c>
      <c r="B167" s="3"/>
      <c r="C167" s="3"/>
      <c r="D167">
        <v>-9.7807899999999997</v>
      </c>
      <c r="F167">
        <v>0.53327999999999998</v>
      </c>
    </row>
    <row r="168" spans="1:37" x14ac:dyDescent="0.45">
      <c r="B168" s="3"/>
      <c r="C168" s="3"/>
      <c r="D168" s="1">
        <v>3.383E-9</v>
      </c>
      <c r="F168">
        <v>0.26944699999999999</v>
      </c>
      <c r="N168" t="s">
        <v>668</v>
      </c>
      <c r="O168" t="s">
        <v>455</v>
      </c>
      <c r="X168">
        <v>0.01</v>
      </c>
      <c r="Y168">
        <v>0.05</v>
      </c>
      <c r="Z168">
        <v>0.1</v>
      </c>
      <c r="AC168" t="s">
        <v>677</v>
      </c>
    </row>
    <row r="169" spans="1:37" x14ac:dyDescent="0.45">
      <c r="A169" t="s">
        <v>182</v>
      </c>
      <c r="B169" s="3"/>
      <c r="C169" s="3"/>
      <c r="D169" s="3"/>
    </row>
    <row r="170" spans="1:37" x14ac:dyDescent="0.45">
      <c r="B170" s="3"/>
      <c r="C170" s="3"/>
      <c r="D170" s="3"/>
      <c r="N170" t="s">
        <v>677</v>
      </c>
      <c r="O170" t="s">
        <v>463</v>
      </c>
      <c r="AC170" t="s">
        <v>414</v>
      </c>
    </row>
    <row r="171" spans="1:37" x14ac:dyDescent="0.45">
      <c r="A171" t="s">
        <v>181</v>
      </c>
      <c r="B171" s="3"/>
      <c r="C171" s="3"/>
      <c r="D171" s="3"/>
      <c r="E171">
        <v>-202.48759999999999</v>
      </c>
      <c r="G171">
        <v>1</v>
      </c>
      <c r="O171" t="s">
        <v>463</v>
      </c>
      <c r="AC171" t="s">
        <v>677</v>
      </c>
    </row>
    <row r="172" spans="1:37" x14ac:dyDescent="0.45">
      <c r="D172" s="3"/>
      <c r="E172">
        <v>0.59705260000000004</v>
      </c>
      <c r="N172" t="s">
        <v>414</v>
      </c>
      <c r="O172">
        <v>0.33023000000000002</v>
      </c>
    </row>
    <row r="173" spans="1:37" x14ac:dyDescent="0.45">
      <c r="B173" t="s">
        <v>754</v>
      </c>
      <c r="D173" s="3"/>
      <c r="E173" s="3"/>
      <c r="N173" t="s">
        <v>677</v>
      </c>
      <c r="O173" t="s">
        <v>466</v>
      </c>
      <c r="AC173" t="s">
        <v>416</v>
      </c>
      <c r="AD173" t="s">
        <v>417</v>
      </c>
      <c r="AE173" t="s">
        <v>420</v>
      </c>
    </row>
    <row r="174" spans="1:37" x14ac:dyDescent="0.45">
      <c r="A174" t="s">
        <v>798</v>
      </c>
      <c r="B174" t="s">
        <v>801</v>
      </c>
      <c r="C174" t="s">
        <v>801</v>
      </c>
      <c r="E174" s="3"/>
      <c r="O174">
        <v>27.1173</v>
      </c>
      <c r="X174" t="s">
        <v>471</v>
      </c>
      <c r="Y174" s="1">
        <v>2.6079000000000001E-14</v>
      </c>
    </row>
    <row r="175" spans="1:37" x14ac:dyDescent="0.45">
      <c r="A175" t="s">
        <v>381</v>
      </c>
      <c r="B175" t="s">
        <v>801</v>
      </c>
      <c r="C175" t="s">
        <v>801</v>
      </c>
      <c r="E175" s="3"/>
      <c r="F175">
        <v>1.13663</v>
      </c>
      <c r="N175" t="s">
        <v>416</v>
      </c>
      <c r="AC175" t="s">
        <v>421</v>
      </c>
    </row>
    <row r="176" spans="1:37" x14ac:dyDescent="0.45">
      <c r="A176" t="s">
        <v>383</v>
      </c>
      <c r="B176" t="s">
        <v>801</v>
      </c>
      <c r="C176" t="s">
        <v>801</v>
      </c>
      <c r="D176" t="s">
        <v>801</v>
      </c>
      <c r="F176" s="1">
        <v>1.6049999999999999E-11</v>
      </c>
      <c r="AC176" t="s">
        <v>422</v>
      </c>
      <c r="AD176" t="s">
        <v>423</v>
      </c>
      <c r="AE176" t="s">
        <v>423</v>
      </c>
      <c r="AF176" t="s">
        <v>829</v>
      </c>
    </row>
    <row r="177" spans="1:35" x14ac:dyDescent="0.45">
      <c r="A177" s="3" t="s">
        <v>188</v>
      </c>
      <c r="B177" s="3" t="s">
        <v>801</v>
      </c>
      <c r="C177" s="3" t="s">
        <v>801</v>
      </c>
      <c r="D177" t="s">
        <v>801</v>
      </c>
      <c r="F177">
        <v>-12.504250000000001</v>
      </c>
      <c r="G177" s="1"/>
      <c r="N177" t="s">
        <v>421</v>
      </c>
      <c r="AD177" t="s">
        <v>427</v>
      </c>
      <c r="AE177" t="s">
        <v>429</v>
      </c>
      <c r="AF177" t="s">
        <v>484</v>
      </c>
      <c r="AG177" t="s">
        <v>431</v>
      </c>
      <c r="AH177" t="s">
        <v>423</v>
      </c>
      <c r="AI177" t="s">
        <v>432</v>
      </c>
    </row>
    <row r="178" spans="1:35" x14ac:dyDescent="0.45">
      <c r="A178" t="s">
        <v>526</v>
      </c>
      <c r="B178" s="3" t="s">
        <v>801</v>
      </c>
      <c r="C178" s="3" t="s">
        <v>801</v>
      </c>
      <c r="D178" t="s">
        <v>801</v>
      </c>
      <c r="E178" s="1" t="s">
        <v>801</v>
      </c>
      <c r="F178">
        <v>1.044E-3</v>
      </c>
      <c r="G178" s="3"/>
      <c r="H178" s="3"/>
      <c r="N178" t="s">
        <v>422</v>
      </c>
      <c r="AD178" t="s">
        <v>433</v>
      </c>
      <c r="AE178" t="s">
        <v>435</v>
      </c>
    </row>
    <row r="179" spans="1:35" x14ac:dyDescent="0.45">
      <c r="A179" t="s">
        <v>384</v>
      </c>
      <c r="B179" s="3" t="s">
        <v>801</v>
      </c>
      <c r="C179" s="3" t="s">
        <v>801</v>
      </c>
      <c r="D179" t="s">
        <v>801</v>
      </c>
      <c r="E179" t="s">
        <v>801</v>
      </c>
      <c r="G179" s="3"/>
      <c r="H179" s="3"/>
      <c r="O179" t="s">
        <v>821</v>
      </c>
      <c r="X179" t="s">
        <v>402</v>
      </c>
      <c r="Y179" t="s">
        <v>402</v>
      </c>
      <c r="Z179" t="s">
        <v>402</v>
      </c>
    </row>
    <row r="180" spans="1:35" x14ac:dyDescent="0.45">
      <c r="A180" t="s">
        <v>182</v>
      </c>
      <c r="B180" s="3" t="s">
        <v>801</v>
      </c>
      <c r="C180" s="3" t="s">
        <v>801</v>
      </c>
      <c r="D180" s="3" t="s">
        <v>801</v>
      </c>
      <c r="E180" t="s">
        <v>801</v>
      </c>
      <c r="F180" t="s">
        <v>801</v>
      </c>
      <c r="G180" s="3"/>
      <c r="H180" s="3"/>
      <c r="I180" s="3"/>
      <c r="K180" s="1"/>
      <c r="AC180" t="s">
        <v>601</v>
      </c>
      <c r="AD180" t="s">
        <v>437</v>
      </c>
      <c r="AE180" t="s">
        <v>826</v>
      </c>
    </row>
    <row r="181" spans="1:35" x14ac:dyDescent="0.45">
      <c r="A181" t="s">
        <v>181</v>
      </c>
      <c r="B181" s="3" t="s">
        <v>801</v>
      </c>
      <c r="C181" s="3" t="s">
        <v>801</v>
      </c>
      <c r="D181" s="3" t="s">
        <v>801</v>
      </c>
      <c r="E181" s="1" t="s">
        <v>801</v>
      </c>
      <c r="F181" t="s">
        <v>801</v>
      </c>
      <c r="G181" s="3"/>
      <c r="H181" s="3"/>
      <c r="I181" s="3"/>
      <c r="L181">
        <v>1</v>
      </c>
    </row>
    <row r="182" spans="1:35" x14ac:dyDescent="0.45">
      <c r="B182" s="3"/>
      <c r="C182" s="3"/>
      <c r="D182" s="3" t="s">
        <v>801</v>
      </c>
      <c r="E182" s="3" t="s">
        <v>801</v>
      </c>
      <c r="F182" t="s">
        <v>801</v>
      </c>
      <c r="G182" s="3"/>
      <c r="H182" s="3"/>
      <c r="I182" s="3"/>
      <c r="N182" t="s">
        <v>436</v>
      </c>
      <c r="AC182" t="s">
        <v>441</v>
      </c>
      <c r="AD182" t="s">
        <v>442</v>
      </c>
    </row>
    <row r="183" spans="1:35" x14ac:dyDescent="0.45">
      <c r="B183" t="s">
        <v>800</v>
      </c>
      <c r="D183" s="3" t="s">
        <v>801</v>
      </c>
      <c r="E183" s="3" t="s">
        <v>801</v>
      </c>
      <c r="F183" t="s">
        <v>801</v>
      </c>
      <c r="I183" s="3"/>
      <c r="J183" s="3"/>
      <c r="AD183" t="s">
        <v>443</v>
      </c>
      <c r="AE183" t="s">
        <v>446</v>
      </c>
      <c r="AF183" t="s">
        <v>447</v>
      </c>
      <c r="AG183" t="s">
        <v>445</v>
      </c>
      <c r="AH183" t="s">
        <v>448</v>
      </c>
    </row>
    <row r="184" spans="1:35" x14ac:dyDescent="0.45">
      <c r="A184" t="s">
        <v>798</v>
      </c>
      <c r="B184" t="s">
        <v>801</v>
      </c>
      <c r="C184" t="s">
        <v>801</v>
      </c>
      <c r="D184" s="3"/>
      <c r="E184" s="3" t="s">
        <v>801</v>
      </c>
      <c r="F184" s="3" t="s">
        <v>801</v>
      </c>
      <c r="I184" s="3"/>
      <c r="J184" s="3"/>
      <c r="K184" s="1"/>
      <c r="N184" t="s">
        <v>441</v>
      </c>
      <c r="AC184">
        <v>-36.378489999999999</v>
      </c>
      <c r="AD184">
        <v>-7.9371</v>
      </c>
      <c r="AE184">
        <v>25.772539999999999</v>
      </c>
    </row>
    <row r="185" spans="1:35" x14ac:dyDescent="0.45">
      <c r="A185" t="s">
        <v>381</v>
      </c>
      <c r="B185" t="s">
        <v>801</v>
      </c>
      <c r="C185" t="s">
        <v>801</v>
      </c>
      <c r="E185" s="3" t="s">
        <v>801</v>
      </c>
      <c r="F185" s="3" t="s">
        <v>801</v>
      </c>
      <c r="J185" s="3"/>
      <c r="K185" s="3"/>
    </row>
    <row r="186" spans="1:35" x14ac:dyDescent="0.45">
      <c r="A186" t="s">
        <v>383</v>
      </c>
      <c r="B186" t="s">
        <v>801</v>
      </c>
      <c r="C186" t="s">
        <v>801</v>
      </c>
      <c r="D186" t="s">
        <v>801</v>
      </c>
      <c r="E186" s="3"/>
      <c r="F186" s="3" t="s">
        <v>801</v>
      </c>
      <c r="J186" s="3"/>
      <c r="K186" s="3"/>
      <c r="N186">
        <v>-40.435670000000002</v>
      </c>
      <c r="AC186" t="s">
        <v>373</v>
      </c>
      <c r="AD186" t="s">
        <v>449</v>
      </c>
    </row>
    <row r="187" spans="1:35" x14ac:dyDescent="0.45">
      <c r="A187" s="3" t="s">
        <v>188</v>
      </c>
      <c r="B187" t="s">
        <v>801</v>
      </c>
      <c r="C187" t="s">
        <v>801</v>
      </c>
      <c r="D187" t="s">
        <v>801</v>
      </c>
      <c r="F187" s="3" t="s">
        <v>801</v>
      </c>
      <c r="K187" s="3"/>
    </row>
    <row r="188" spans="1:35" x14ac:dyDescent="0.45">
      <c r="A188" t="s">
        <v>526</v>
      </c>
      <c r="B188" t="s">
        <v>801</v>
      </c>
      <c r="C188" t="s">
        <v>801</v>
      </c>
      <c r="D188" t="s">
        <v>801</v>
      </c>
      <c r="E188" t="s">
        <v>801</v>
      </c>
      <c r="F188" s="3"/>
      <c r="K188" s="3"/>
      <c r="N188" t="s">
        <v>373</v>
      </c>
      <c r="O188" t="s">
        <v>417</v>
      </c>
      <c r="AD188" t="s">
        <v>370</v>
      </c>
      <c r="AE188" t="s">
        <v>373</v>
      </c>
      <c r="AF188" t="s">
        <v>374</v>
      </c>
      <c r="AG188" t="s">
        <v>452</v>
      </c>
    </row>
    <row r="189" spans="1:35" x14ac:dyDescent="0.45">
      <c r="A189" t="s">
        <v>384</v>
      </c>
      <c r="B189" t="s">
        <v>801</v>
      </c>
      <c r="C189" t="s">
        <v>801</v>
      </c>
      <c r="D189" t="s">
        <v>801</v>
      </c>
      <c r="E189" t="s">
        <v>801</v>
      </c>
      <c r="AC189" t="s">
        <v>382</v>
      </c>
      <c r="AD189">
        <v>1.0476099999999999</v>
      </c>
      <c r="AE189">
        <v>2.6960000000000001E-2</v>
      </c>
      <c r="AF189" t="s">
        <v>376</v>
      </c>
    </row>
    <row r="190" spans="1:35" x14ac:dyDescent="0.45">
      <c r="A190" t="s">
        <v>182</v>
      </c>
      <c r="B190" t="s">
        <v>801</v>
      </c>
      <c r="C190" t="s">
        <v>801</v>
      </c>
      <c r="D190" t="s">
        <v>801</v>
      </c>
      <c r="E190" t="s">
        <v>801</v>
      </c>
      <c r="F190" t="s">
        <v>801</v>
      </c>
      <c r="K190" s="1"/>
      <c r="AC190" t="s">
        <v>381</v>
      </c>
      <c r="AD190">
        <v>-1.49783</v>
      </c>
      <c r="AE190">
        <v>0.15836</v>
      </c>
    </row>
    <row r="191" spans="1:35" x14ac:dyDescent="0.45">
      <c r="A191" t="s">
        <v>181</v>
      </c>
      <c r="B191" s="3"/>
      <c r="C191" s="3"/>
      <c r="D191" t="s">
        <v>801</v>
      </c>
      <c r="E191" t="s">
        <v>801</v>
      </c>
      <c r="F191" t="s">
        <v>801</v>
      </c>
      <c r="G191" s="3"/>
      <c r="H191" s="3"/>
      <c r="L191">
        <v>1</v>
      </c>
      <c r="N191" t="s">
        <v>382</v>
      </c>
      <c r="O191" t="s">
        <v>423</v>
      </c>
      <c r="AC191" t="s">
        <v>383</v>
      </c>
      <c r="AD191">
        <v>0.1159</v>
      </c>
      <c r="AE191">
        <v>0.80240999999999996</v>
      </c>
    </row>
    <row r="192" spans="1:35" x14ac:dyDescent="0.45">
      <c r="B192" t="s">
        <v>370</v>
      </c>
      <c r="C192" t="s">
        <v>373</v>
      </c>
      <c r="D192" t="s">
        <v>801</v>
      </c>
      <c r="E192" t="s">
        <v>801</v>
      </c>
      <c r="F192" t="s">
        <v>801</v>
      </c>
      <c r="N192" t="s">
        <v>381</v>
      </c>
      <c r="O192" t="s">
        <v>427</v>
      </c>
      <c r="X192" t="s">
        <v>431</v>
      </c>
      <c r="Y192" t="s">
        <v>432</v>
      </c>
      <c r="AC192" t="s">
        <v>188</v>
      </c>
      <c r="AD192">
        <v>-1.76356</v>
      </c>
      <c r="AE192" s="1">
        <v>5.3629999999999998E-8</v>
      </c>
      <c r="AF192" t="s">
        <v>375</v>
      </c>
    </row>
    <row r="193" spans="1:37" x14ac:dyDescent="0.45">
      <c r="A193" t="s">
        <v>382</v>
      </c>
      <c r="B193">
        <v>-0.72707999999999995</v>
      </c>
      <c r="C193">
        <v>5.4509999999999997E-4</v>
      </c>
      <c r="D193" s="3"/>
      <c r="E193" t="s">
        <v>801</v>
      </c>
      <c r="F193" t="s">
        <v>801</v>
      </c>
      <c r="I193" s="3"/>
      <c r="J193" s="3"/>
      <c r="N193" t="s">
        <v>383</v>
      </c>
      <c r="O193" t="s">
        <v>433</v>
      </c>
      <c r="AC193" t="s">
        <v>453</v>
      </c>
    </row>
    <row r="194" spans="1:37" x14ac:dyDescent="0.45">
      <c r="A194" t="s">
        <v>381</v>
      </c>
      <c r="B194">
        <v>1.0082500000000001</v>
      </c>
      <c r="C194">
        <v>0.13863929999999999</v>
      </c>
      <c r="D194" t="s">
        <v>374</v>
      </c>
      <c r="E194" t="s">
        <v>801</v>
      </c>
      <c r="F194" t="s">
        <v>801</v>
      </c>
      <c r="J194" s="3"/>
      <c r="K194" s="1"/>
      <c r="N194" t="s">
        <v>188</v>
      </c>
      <c r="AC194" t="s">
        <v>454</v>
      </c>
      <c r="AD194" t="s">
        <v>455</v>
      </c>
      <c r="AE194">
        <v>1E-3</v>
      </c>
      <c r="AF194" t="s">
        <v>578</v>
      </c>
      <c r="AG194">
        <v>0.01</v>
      </c>
      <c r="AH194" t="s">
        <v>579</v>
      </c>
      <c r="AI194">
        <v>0.05</v>
      </c>
      <c r="AJ194" t="s">
        <v>580</v>
      </c>
      <c r="AK194">
        <v>0.1</v>
      </c>
    </row>
    <row r="195" spans="1:37" x14ac:dyDescent="0.45">
      <c r="A195" t="s">
        <v>383</v>
      </c>
      <c r="B195">
        <v>0.95469000000000004</v>
      </c>
      <c r="C195">
        <v>4.6927000000000002E-3</v>
      </c>
      <c r="D195" t="s">
        <v>375</v>
      </c>
      <c r="E195" s="3"/>
      <c r="F195" t="s">
        <v>801</v>
      </c>
      <c r="J195" s="3"/>
      <c r="K195" s="3"/>
      <c r="N195" t="s">
        <v>453</v>
      </c>
      <c r="O195" t="s">
        <v>437</v>
      </c>
    </row>
    <row r="196" spans="1:37" x14ac:dyDescent="0.45">
      <c r="A196" t="s">
        <v>453</v>
      </c>
      <c r="E196" t="s">
        <v>452</v>
      </c>
      <c r="F196" t="s">
        <v>801</v>
      </c>
      <c r="K196" s="3"/>
      <c r="N196" t="s">
        <v>454</v>
      </c>
      <c r="AC196" t="s">
        <v>462</v>
      </c>
      <c r="AD196" t="s">
        <v>463</v>
      </c>
      <c r="AE196">
        <v>52839</v>
      </c>
    </row>
    <row r="197" spans="1:37" x14ac:dyDescent="0.45">
      <c r="A197" t="s">
        <v>454</v>
      </c>
      <c r="B197" t="s">
        <v>455</v>
      </c>
      <c r="C197">
        <v>1E-3</v>
      </c>
      <c r="D197" t="s">
        <v>487</v>
      </c>
      <c r="F197" s="3"/>
      <c r="G197">
        <v>0.05</v>
      </c>
      <c r="H197" t="s">
        <v>580</v>
      </c>
      <c r="K197" s="3"/>
      <c r="O197" t="s">
        <v>442</v>
      </c>
      <c r="AC197" t="s">
        <v>465</v>
      </c>
      <c r="AD197" t="s">
        <v>463</v>
      </c>
      <c r="AE197">
        <v>17128</v>
      </c>
    </row>
    <row r="198" spans="1:37" x14ac:dyDescent="0.45">
      <c r="N198" t="s">
        <v>462</v>
      </c>
      <c r="O198" t="s">
        <v>443</v>
      </c>
      <c r="X198" t="s">
        <v>445</v>
      </c>
      <c r="AC198" t="s">
        <v>466</v>
      </c>
      <c r="AD198">
        <v>0.67584</v>
      </c>
    </row>
    <row r="199" spans="1:37" x14ac:dyDescent="0.45">
      <c r="A199" t="s">
        <v>462</v>
      </c>
      <c r="B199" t="s">
        <v>463</v>
      </c>
      <c r="C199">
        <v>184870</v>
      </c>
      <c r="D199" t="s">
        <v>578</v>
      </c>
      <c r="I199">
        <v>0.1</v>
      </c>
      <c r="N199" t="s">
        <v>465</v>
      </c>
      <c r="O199">
        <v>-7.5492299999999997</v>
      </c>
      <c r="AC199" t="s">
        <v>467</v>
      </c>
      <c r="AD199" t="s">
        <v>466</v>
      </c>
    </row>
    <row r="200" spans="1:37" x14ac:dyDescent="0.45">
      <c r="A200" t="s">
        <v>465</v>
      </c>
      <c r="B200" t="s">
        <v>463</v>
      </c>
      <c r="C200">
        <v>178930</v>
      </c>
      <c r="N200" t="s">
        <v>466</v>
      </c>
      <c r="AC200" t="s">
        <v>468</v>
      </c>
      <c r="AD200">
        <v>63.5901</v>
      </c>
      <c r="AE200" t="s">
        <v>470</v>
      </c>
      <c r="AF200">
        <v>122</v>
      </c>
      <c r="AG200" t="s">
        <v>471</v>
      </c>
      <c r="AH200" t="s">
        <v>472</v>
      </c>
      <c r="AI200" t="s">
        <v>473</v>
      </c>
      <c r="AJ200" s="1">
        <v>2.2200000000000001E-16</v>
      </c>
    </row>
    <row r="201" spans="1:37" x14ac:dyDescent="0.45">
      <c r="A201" t="s">
        <v>466</v>
      </c>
      <c r="B201">
        <v>3.2121999999999998E-2</v>
      </c>
      <c r="E201">
        <v>0.01</v>
      </c>
      <c r="J201" t="s">
        <v>581</v>
      </c>
      <c r="N201" t="s">
        <v>467</v>
      </c>
      <c r="O201" t="s">
        <v>449</v>
      </c>
      <c r="AC201" t="s">
        <v>677</v>
      </c>
    </row>
    <row r="202" spans="1:37" x14ac:dyDescent="0.45">
      <c r="A202" t="s">
        <v>467</v>
      </c>
      <c r="B202" t="s">
        <v>466</v>
      </c>
      <c r="N202" t="s">
        <v>468</v>
      </c>
    </row>
    <row r="203" spans="1:37" x14ac:dyDescent="0.45">
      <c r="A203" t="s">
        <v>468</v>
      </c>
      <c r="B203">
        <v>5.8300599999999996</v>
      </c>
      <c r="C203" t="s">
        <v>470</v>
      </c>
      <c r="F203" t="s">
        <v>579</v>
      </c>
      <c r="G203">
        <v>6.3604999999999998E-4</v>
      </c>
      <c r="K203" t="s">
        <v>582</v>
      </c>
      <c r="N203" t="s">
        <v>677</v>
      </c>
      <c r="O203" t="s">
        <v>370</v>
      </c>
      <c r="X203" t="s">
        <v>452</v>
      </c>
      <c r="AC203" t="s">
        <v>488</v>
      </c>
      <c r="AD203">
        <v>2000</v>
      </c>
    </row>
    <row r="204" spans="1:37" x14ac:dyDescent="0.45">
      <c r="A204" t="s">
        <v>692</v>
      </c>
      <c r="O204">
        <v>0.52044789999999996</v>
      </c>
      <c r="AC204" t="s">
        <v>677</v>
      </c>
    </row>
    <row r="205" spans="1:37" x14ac:dyDescent="0.45">
      <c r="D205">
        <v>527</v>
      </c>
      <c r="N205" t="s">
        <v>488</v>
      </c>
      <c r="O205">
        <v>-1.3186728999999999</v>
      </c>
    </row>
    <row r="206" spans="1:37" x14ac:dyDescent="0.45">
      <c r="A206" t="s">
        <v>488</v>
      </c>
      <c r="B206">
        <v>2000</v>
      </c>
      <c r="N206" t="s">
        <v>677</v>
      </c>
      <c r="O206">
        <v>-3.5880999999999999E-3</v>
      </c>
      <c r="AC206" t="s">
        <v>416</v>
      </c>
      <c r="AD206" t="s">
        <v>417</v>
      </c>
      <c r="AE206" t="s">
        <v>420</v>
      </c>
    </row>
    <row r="207" spans="1:37" x14ac:dyDescent="0.45">
      <c r="A207" t="s">
        <v>692</v>
      </c>
      <c r="E207" t="s">
        <v>471</v>
      </c>
      <c r="O207">
        <v>-1.5931827999999999</v>
      </c>
      <c r="P207" s="1"/>
      <c r="Q207" s="1"/>
      <c r="R207" s="1"/>
      <c r="S207" s="1"/>
      <c r="T207" s="1"/>
      <c r="U207" s="1"/>
      <c r="V207" s="1"/>
      <c r="W207" s="1"/>
    </row>
    <row r="208" spans="1:37" x14ac:dyDescent="0.45">
      <c r="N208" t="s">
        <v>416</v>
      </c>
      <c r="AC208" t="s">
        <v>421</v>
      </c>
    </row>
    <row r="209" spans="1:37" x14ac:dyDescent="0.45">
      <c r="A209" t="s">
        <v>416</v>
      </c>
      <c r="B209" t="s">
        <v>417</v>
      </c>
      <c r="C209" t="s">
        <v>420</v>
      </c>
      <c r="F209" t="s">
        <v>472</v>
      </c>
      <c r="O209" t="s">
        <v>455</v>
      </c>
      <c r="X209">
        <v>0.01</v>
      </c>
      <c r="Y209">
        <v>0.05</v>
      </c>
      <c r="Z209">
        <v>0.1</v>
      </c>
      <c r="AC209" t="s">
        <v>422</v>
      </c>
      <c r="AD209" t="s">
        <v>423</v>
      </c>
      <c r="AE209" t="s">
        <v>423</v>
      </c>
      <c r="AF209" t="s">
        <v>829</v>
      </c>
    </row>
    <row r="210" spans="1:37" x14ac:dyDescent="0.45">
      <c r="N210" t="s">
        <v>421</v>
      </c>
      <c r="AD210" t="s">
        <v>427</v>
      </c>
      <c r="AE210" t="s">
        <v>429</v>
      </c>
      <c r="AF210" t="s">
        <v>680</v>
      </c>
      <c r="AG210" t="s">
        <v>431</v>
      </c>
      <c r="AH210" t="s">
        <v>423</v>
      </c>
      <c r="AI210" t="s">
        <v>432</v>
      </c>
      <c r="AJ210" t="s">
        <v>433</v>
      </c>
      <c r="AK210" t="s">
        <v>423</v>
      </c>
    </row>
    <row r="211" spans="1:37" x14ac:dyDescent="0.45">
      <c r="A211" t="s">
        <v>421</v>
      </c>
      <c r="N211" t="s">
        <v>422</v>
      </c>
      <c r="O211" t="s">
        <v>463</v>
      </c>
      <c r="AD211" t="s">
        <v>435</v>
      </c>
    </row>
    <row r="212" spans="1:37" x14ac:dyDescent="0.45">
      <c r="A212" t="s">
        <v>422</v>
      </c>
      <c r="B212" t="s">
        <v>423</v>
      </c>
      <c r="C212" t="s">
        <v>423</v>
      </c>
      <c r="O212" t="s">
        <v>463</v>
      </c>
    </row>
    <row r="213" spans="1:37" x14ac:dyDescent="0.45">
      <c r="B213" t="s">
        <v>427</v>
      </c>
      <c r="C213" t="s">
        <v>429</v>
      </c>
      <c r="G213" t="s">
        <v>432</v>
      </c>
      <c r="H213" t="s">
        <v>433</v>
      </c>
      <c r="O213">
        <v>0.64205999999999996</v>
      </c>
      <c r="AC213" t="s">
        <v>601</v>
      </c>
      <c r="AD213" t="s">
        <v>437</v>
      </c>
      <c r="AE213" t="s">
        <v>827</v>
      </c>
    </row>
    <row r="214" spans="1:37" x14ac:dyDescent="0.45">
      <c r="B214" t="s">
        <v>435</v>
      </c>
      <c r="D214" t="s">
        <v>784</v>
      </c>
      <c r="O214" t="s">
        <v>466</v>
      </c>
    </row>
    <row r="215" spans="1:37" x14ac:dyDescent="0.45">
      <c r="D215" t="s">
        <v>489</v>
      </c>
      <c r="I215" t="s">
        <v>423</v>
      </c>
      <c r="N215" t="s">
        <v>436</v>
      </c>
      <c r="O215">
        <v>117.49299999999999</v>
      </c>
      <c r="X215" t="s">
        <v>471</v>
      </c>
      <c r="Y215" t="s">
        <v>473</v>
      </c>
      <c r="AC215" t="s">
        <v>441</v>
      </c>
      <c r="AD215" t="s">
        <v>442</v>
      </c>
    </row>
    <row r="216" spans="1:37" x14ac:dyDescent="0.45">
      <c r="A216" t="s">
        <v>436</v>
      </c>
      <c r="B216" t="s">
        <v>437</v>
      </c>
      <c r="C216" t="s">
        <v>786</v>
      </c>
      <c r="AD216" t="s">
        <v>443</v>
      </c>
      <c r="AE216" t="s">
        <v>446</v>
      </c>
      <c r="AF216" t="s">
        <v>447</v>
      </c>
      <c r="AG216" t="s">
        <v>445</v>
      </c>
      <c r="AH216" t="s">
        <v>448</v>
      </c>
    </row>
    <row r="217" spans="1:37" x14ac:dyDescent="0.45">
      <c r="E217" t="s">
        <v>431</v>
      </c>
      <c r="J217" t="s">
        <v>434</v>
      </c>
      <c r="N217" t="s">
        <v>441</v>
      </c>
      <c r="AC217">
        <v>-32.063299999999998</v>
      </c>
      <c r="AD217">
        <v>-1.3466100000000001</v>
      </c>
      <c r="AE217">
        <v>12.567539999999999</v>
      </c>
    </row>
    <row r="218" spans="1:37" x14ac:dyDescent="0.45">
      <c r="A218" t="s">
        <v>441</v>
      </c>
      <c r="B218" t="s">
        <v>442</v>
      </c>
      <c r="O218">
        <v>2000</v>
      </c>
    </row>
    <row r="219" spans="1:37" x14ac:dyDescent="0.45">
      <c r="B219" t="s">
        <v>443</v>
      </c>
      <c r="C219" t="s">
        <v>446</v>
      </c>
      <c r="F219" t="s">
        <v>423</v>
      </c>
      <c r="N219">
        <v>-34.111800000000002</v>
      </c>
      <c r="AC219" t="s">
        <v>373</v>
      </c>
      <c r="AD219" t="s">
        <v>449</v>
      </c>
    </row>
    <row r="220" spans="1:37" x14ac:dyDescent="0.45">
      <c r="A220">
        <v>-61.140099999999997</v>
      </c>
      <c r="B220">
        <v>-1.3917999999999999</v>
      </c>
      <c r="C220">
        <v>13.750299999999999</v>
      </c>
    </row>
    <row r="221" spans="1:37" x14ac:dyDescent="0.45">
      <c r="D221" t="s">
        <v>447</v>
      </c>
      <c r="N221" t="s">
        <v>373</v>
      </c>
      <c r="O221" t="s">
        <v>417</v>
      </c>
      <c r="AD221" t="s">
        <v>370</v>
      </c>
      <c r="AE221" t="s">
        <v>373</v>
      </c>
      <c r="AF221" t="s">
        <v>374</v>
      </c>
      <c r="AG221" t="s">
        <v>452</v>
      </c>
    </row>
    <row r="222" spans="1:37" x14ac:dyDescent="0.45">
      <c r="A222" t="s">
        <v>373</v>
      </c>
      <c r="B222" t="s">
        <v>449</v>
      </c>
      <c r="AC222" t="s">
        <v>382</v>
      </c>
      <c r="AD222">
        <v>-0.115567</v>
      </c>
      <c r="AE222">
        <v>0.57279999999999998</v>
      </c>
    </row>
    <row r="223" spans="1:37" x14ac:dyDescent="0.45">
      <c r="E223" t="s">
        <v>445</v>
      </c>
      <c r="AC223" t="s">
        <v>381</v>
      </c>
      <c r="AD223">
        <v>-0.73456600000000005</v>
      </c>
      <c r="AE223">
        <v>0.31330000000000002</v>
      </c>
    </row>
    <row r="224" spans="1:37" x14ac:dyDescent="0.45">
      <c r="B224" t="s">
        <v>370</v>
      </c>
      <c r="C224" t="s">
        <v>373</v>
      </c>
      <c r="N224" t="s">
        <v>382</v>
      </c>
      <c r="O224" t="s">
        <v>423</v>
      </c>
      <c r="AC224" t="s">
        <v>383</v>
      </c>
      <c r="AD224">
        <v>-0.14214599999999999</v>
      </c>
      <c r="AE224">
        <v>0.58750000000000002</v>
      </c>
    </row>
    <row r="225" spans="1:35" x14ac:dyDescent="0.45">
      <c r="A225" t="s">
        <v>382</v>
      </c>
      <c r="B225">
        <v>0.26521400000000001</v>
      </c>
      <c r="C225">
        <v>0.15989999999999999</v>
      </c>
      <c r="F225" t="s">
        <v>448</v>
      </c>
      <c r="N225" t="s">
        <v>381</v>
      </c>
      <c r="O225" t="s">
        <v>427</v>
      </c>
      <c r="X225" t="s">
        <v>431</v>
      </c>
      <c r="Y225" t="s">
        <v>432</v>
      </c>
      <c r="Z225" t="s">
        <v>423</v>
      </c>
      <c r="AC225" t="s">
        <v>188</v>
      </c>
      <c r="AD225">
        <v>-8.1436999999999996E-2</v>
      </c>
      <c r="AE225">
        <v>0.84179999999999999</v>
      </c>
    </row>
    <row r="226" spans="1:35" x14ac:dyDescent="0.45">
      <c r="A226" t="s">
        <v>381</v>
      </c>
      <c r="B226">
        <v>-1.507E-2</v>
      </c>
      <c r="C226">
        <v>0.9778</v>
      </c>
      <c r="D226" t="s">
        <v>374</v>
      </c>
      <c r="N226" t="s">
        <v>383</v>
      </c>
      <c r="O226" t="s">
        <v>435</v>
      </c>
    </row>
    <row r="227" spans="1:35" x14ac:dyDescent="0.45">
      <c r="A227" t="s">
        <v>383</v>
      </c>
      <c r="B227">
        <v>-7.2943999999999995E-2</v>
      </c>
      <c r="C227">
        <v>0.8034</v>
      </c>
      <c r="N227" t="s">
        <v>188</v>
      </c>
      <c r="AC227" t="s">
        <v>462</v>
      </c>
      <c r="AD227" t="s">
        <v>463</v>
      </c>
      <c r="AE227">
        <v>2724.7</v>
      </c>
    </row>
    <row r="228" spans="1:35" x14ac:dyDescent="0.45">
      <c r="E228" t="s">
        <v>452</v>
      </c>
      <c r="N228" t="s">
        <v>453</v>
      </c>
      <c r="O228" t="s">
        <v>437</v>
      </c>
      <c r="AC228" t="s">
        <v>465</v>
      </c>
      <c r="AD228" t="s">
        <v>463</v>
      </c>
      <c r="AE228">
        <v>2611.8000000000002</v>
      </c>
    </row>
    <row r="229" spans="1:35" x14ac:dyDescent="0.45">
      <c r="A229" t="s">
        <v>462</v>
      </c>
      <c r="B229" t="s">
        <v>463</v>
      </c>
      <c r="C229">
        <v>37924</v>
      </c>
      <c r="N229" t="s">
        <v>454</v>
      </c>
      <c r="AC229" t="s">
        <v>466</v>
      </c>
      <c r="AD229">
        <v>4.1411000000000003E-2</v>
      </c>
    </row>
    <row r="230" spans="1:35" x14ac:dyDescent="0.45">
      <c r="A230" t="s">
        <v>465</v>
      </c>
      <c r="B230" t="s">
        <v>463</v>
      </c>
      <c r="C230">
        <v>37566</v>
      </c>
      <c r="O230" t="s">
        <v>442</v>
      </c>
      <c r="AC230" t="s">
        <v>467</v>
      </c>
      <c r="AD230" t="s">
        <v>466</v>
      </c>
    </row>
    <row r="231" spans="1:35" x14ac:dyDescent="0.45">
      <c r="A231" t="s">
        <v>466</v>
      </c>
      <c r="B231">
        <v>9.4248999999999999E-3</v>
      </c>
      <c r="N231" t="s">
        <v>462</v>
      </c>
      <c r="O231" t="s">
        <v>443</v>
      </c>
      <c r="X231" t="s">
        <v>445</v>
      </c>
      <c r="AC231" t="s">
        <v>468</v>
      </c>
      <c r="AD231">
        <v>0.63719800000000004</v>
      </c>
      <c r="AE231" t="s">
        <v>470</v>
      </c>
      <c r="AF231">
        <v>59</v>
      </c>
      <c r="AG231" t="s">
        <v>471</v>
      </c>
      <c r="AH231" t="s">
        <v>472</v>
      </c>
      <c r="AI231">
        <v>0.63800999999999997</v>
      </c>
    </row>
    <row r="232" spans="1:35" x14ac:dyDescent="0.45">
      <c r="A232" t="s">
        <v>467</v>
      </c>
      <c r="B232" t="s">
        <v>466</v>
      </c>
      <c r="N232" t="s">
        <v>465</v>
      </c>
      <c r="O232">
        <v>-3.2963</v>
      </c>
      <c r="AC232" t="s">
        <v>677</v>
      </c>
    </row>
    <row r="233" spans="1:35" x14ac:dyDescent="0.45">
      <c r="A233" t="s">
        <v>468</v>
      </c>
      <c r="B233">
        <v>0.713592</v>
      </c>
      <c r="C233" t="s">
        <v>470</v>
      </c>
      <c r="G233">
        <v>0.54479</v>
      </c>
      <c r="N233" t="s">
        <v>466</v>
      </c>
    </row>
    <row r="234" spans="1:35" x14ac:dyDescent="0.45">
      <c r="A234" t="s">
        <v>692</v>
      </c>
      <c r="N234" t="s">
        <v>467</v>
      </c>
      <c r="O234" t="s">
        <v>449</v>
      </c>
      <c r="AC234" t="s">
        <v>501</v>
      </c>
      <c r="AD234">
        <v>2000</v>
      </c>
    </row>
    <row r="235" spans="1:35" x14ac:dyDescent="0.45">
      <c r="D235">
        <v>225</v>
      </c>
      <c r="N235" t="s">
        <v>468</v>
      </c>
      <c r="AC235" t="s">
        <v>677</v>
      </c>
    </row>
    <row r="236" spans="1:35" x14ac:dyDescent="0.45">
      <c r="A236" t="s">
        <v>501</v>
      </c>
      <c r="B236">
        <v>2000</v>
      </c>
      <c r="N236" t="s">
        <v>677</v>
      </c>
      <c r="O236" t="s">
        <v>370</v>
      </c>
      <c r="X236" t="s">
        <v>452</v>
      </c>
    </row>
    <row r="237" spans="1:35" x14ac:dyDescent="0.45">
      <c r="A237" t="s">
        <v>692</v>
      </c>
      <c r="E237" t="s">
        <v>471</v>
      </c>
      <c r="O237">
        <v>-0.46456999999999998</v>
      </c>
      <c r="AC237" t="s">
        <v>416</v>
      </c>
      <c r="AD237" t="s">
        <v>417</v>
      </c>
      <c r="AE237" t="s">
        <v>420</v>
      </c>
    </row>
    <row r="238" spans="1:35" x14ac:dyDescent="0.45">
      <c r="N238" t="s">
        <v>501</v>
      </c>
      <c r="O238">
        <v>-1.40344</v>
      </c>
    </row>
    <row r="239" spans="1:35" x14ac:dyDescent="0.45">
      <c r="A239" t="s">
        <v>416</v>
      </c>
      <c r="B239" t="s">
        <v>417</v>
      </c>
      <c r="C239" t="s">
        <v>420</v>
      </c>
      <c r="F239" t="s">
        <v>472</v>
      </c>
      <c r="N239" t="s">
        <v>677</v>
      </c>
      <c r="O239">
        <v>-0.25496000000000002</v>
      </c>
      <c r="AC239" t="s">
        <v>421</v>
      </c>
    </row>
    <row r="240" spans="1:35" x14ac:dyDescent="0.45">
      <c r="O240">
        <v>1.38317</v>
      </c>
      <c r="AC240" t="s">
        <v>422</v>
      </c>
      <c r="AD240" t="s">
        <v>423</v>
      </c>
      <c r="AE240" t="s">
        <v>423</v>
      </c>
      <c r="AF240" t="s">
        <v>829</v>
      </c>
    </row>
    <row r="241" spans="1:37" x14ac:dyDescent="0.45">
      <c r="A241" t="s">
        <v>421</v>
      </c>
      <c r="N241" t="s">
        <v>416</v>
      </c>
      <c r="AD241" t="s">
        <v>427</v>
      </c>
      <c r="AE241" t="s">
        <v>429</v>
      </c>
      <c r="AF241" t="s">
        <v>681</v>
      </c>
      <c r="AG241" t="s">
        <v>431</v>
      </c>
      <c r="AH241" t="s">
        <v>423</v>
      </c>
      <c r="AI241" t="s">
        <v>432</v>
      </c>
      <c r="AJ241" t="s">
        <v>433</v>
      </c>
      <c r="AK241" t="s">
        <v>423</v>
      </c>
    </row>
    <row r="242" spans="1:37" x14ac:dyDescent="0.45">
      <c r="A242" t="s">
        <v>422</v>
      </c>
      <c r="B242" t="s">
        <v>423</v>
      </c>
      <c r="C242" t="s">
        <v>423</v>
      </c>
      <c r="O242" t="s">
        <v>455</v>
      </c>
      <c r="X242">
        <v>0.01</v>
      </c>
      <c r="Y242">
        <v>0.05</v>
      </c>
      <c r="Z242">
        <v>0.1</v>
      </c>
      <c r="AD242" t="s">
        <v>435</v>
      </c>
    </row>
    <row r="243" spans="1:37" x14ac:dyDescent="0.45">
      <c r="B243" t="s">
        <v>427</v>
      </c>
      <c r="C243" t="s">
        <v>429</v>
      </c>
      <c r="G243" t="s">
        <v>432</v>
      </c>
      <c r="H243" t="s">
        <v>433</v>
      </c>
      <c r="N243" t="s">
        <v>421</v>
      </c>
    </row>
    <row r="244" spans="1:37" x14ac:dyDescent="0.45">
      <c r="B244" t="s">
        <v>435</v>
      </c>
      <c r="D244" t="s">
        <v>784</v>
      </c>
      <c r="N244" t="s">
        <v>422</v>
      </c>
      <c r="O244" t="s">
        <v>463</v>
      </c>
      <c r="AC244" t="s">
        <v>601</v>
      </c>
      <c r="AD244" t="s">
        <v>437</v>
      </c>
      <c r="AE244" t="s">
        <v>828</v>
      </c>
    </row>
    <row r="245" spans="1:37" x14ac:dyDescent="0.45">
      <c r="D245" t="s">
        <v>502</v>
      </c>
      <c r="I245" t="s">
        <v>423</v>
      </c>
      <c r="O245" t="s">
        <v>463</v>
      </c>
    </row>
    <row r="246" spans="1:37" x14ac:dyDescent="0.45">
      <c r="A246" t="s">
        <v>436</v>
      </c>
      <c r="B246" t="s">
        <v>437</v>
      </c>
      <c r="C246" t="s">
        <v>548</v>
      </c>
      <c r="O246">
        <v>0.11321000000000001</v>
      </c>
      <c r="AC246" t="s">
        <v>441</v>
      </c>
      <c r="AD246" t="s">
        <v>442</v>
      </c>
    </row>
    <row r="247" spans="1:37" x14ac:dyDescent="0.45">
      <c r="E247" t="s">
        <v>431</v>
      </c>
      <c r="J247" t="s">
        <v>434</v>
      </c>
      <c r="O247" t="s">
        <v>466</v>
      </c>
      <c r="AD247" t="s">
        <v>443</v>
      </c>
      <c r="AE247" t="s">
        <v>446</v>
      </c>
      <c r="AF247" t="s">
        <v>447</v>
      </c>
      <c r="AG247" t="s">
        <v>445</v>
      </c>
      <c r="AH247" t="s">
        <v>448</v>
      </c>
    </row>
    <row r="248" spans="1:37" x14ac:dyDescent="0.45">
      <c r="A248" t="s">
        <v>441</v>
      </c>
      <c r="B248" t="s">
        <v>442</v>
      </c>
      <c r="N248" t="s">
        <v>436</v>
      </c>
      <c r="O248">
        <v>2.7129300000000001</v>
      </c>
      <c r="X248" t="s">
        <v>471</v>
      </c>
      <c r="Y248">
        <v>3.5205E-2</v>
      </c>
      <c r="AC248">
        <v>-20.391300000000001</v>
      </c>
      <c r="AD248">
        <v>-5.7881</v>
      </c>
      <c r="AE248">
        <v>27.031600000000001</v>
      </c>
    </row>
    <row r="249" spans="1:37" x14ac:dyDescent="0.45">
      <c r="B249" t="s">
        <v>443</v>
      </c>
      <c r="C249" t="s">
        <v>446</v>
      </c>
      <c r="F249" t="s">
        <v>423</v>
      </c>
    </row>
    <row r="250" spans="1:37" x14ac:dyDescent="0.45">
      <c r="A250">
        <v>-39.389780000000002</v>
      </c>
      <c r="B250">
        <v>-11.94247</v>
      </c>
      <c r="C250">
        <v>43.140529999999998</v>
      </c>
      <c r="N250" t="s">
        <v>441</v>
      </c>
      <c r="AC250" t="s">
        <v>373</v>
      </c>
      <c r="AD250" t="s">
        <v>449</v>
      </c>
    </row>
    <row r="251" spans="1:37" x14ac:dyDescent="0.45">
      <c r="D251" t="s">
        <v>447</v>
      </c>
      <c r="L251">
        <v>1</v>
      </c>
      <c r="O251">
        <v>2000</v>
      </c>
    </row>
    <row r="252" spans="1:37" x14ac:dyDescent="0.45">
      <c r="A252" t="s">
        <v>373</v>
      </c>
      <c r="B252" t="s">
        <v>449</v>
      </c>
      <c r="N252">
        <v>-30.001529999999999</v>
      </c>
      <c r="AD252" t="s">
        <v>370</v>
      </c>
      <c r="AE252" t="s">
        <v>373</v>
      </c>
      <c r="AF252" t="s">
        <v>374</v>
      </c>
      <c r="AG252" t="s">
        <v>452</v>
      </c>
    </row>
    <row r="253" spans="1:37" x14ac:dyDescent="0.45">
      <c r="E253" t="s">
        <v>445</v>
      </c>
      <c r="AC253" t="s">
        <v>382</v>
      </c>
      <c r="AD253">
        <v>-5.2016E-2</v>
      </c>
      <c r="AE253">
        <v>0.8821</v>
      </c>
    </row>
    <row r="254" spans="1:37" x14ac:dyDescent="0.45">
      <c r="B254" t="s">
        <v>370</v>
      </c>
      <c r="C254" t="s">
        <v>373</v>
      </c>
      <c r="N254" t="s">
        <v>373</v>
      </c>
      <c r="O254" t="s">
        <v>417</v>
      </c>
      <c r="AC254" t="s">
        <v>381</v>
      </c>
      <c r="AD254">
        <v>0.825492</v>
      </c>
      <c r="AE254">
        <v>0.67459999999999998</v>
      </c>
    </row>
    <row r="255" spans="1:37" x14ac:dyDescent="0.45">
      <c r="A255" t="s">
        <v>382</v>
      </c>
      <c r="B255">
        <v>3.1717070000000001</v>
      </c>
      <c r="C255" s="1">
        <v>2.159E-8</v>
      </c>
      <c r="F255" t="s">
        <v>448</v>
      </c>
      <c r="AC255" t="s">
        <v>383</v>
      </c>
      <c r="AD255">
        <v>-0.81718900000000005</v>
      </c>
      <c r="AE255">
        <v>0.46129999999999999</v>
      </c>
    </row>
    <row r="256" spans="1:37" x14ac:dyDescent="0.45">
      <c r="A256" t="s">
        <v>381</v>
      </c>
      <c r="B256">
        <v>-5.3734999999999998E-2</v>
      </c>
      <c r="C256">
        <v>0.95941379999999998</v>
      </c>
      <c r="D256" t="s">
        <v>374</v>
      </c>
      <c r="AC256" t="s">
        <v>188</v>
      </c>
      <c r="AD256">
        <v>-2.450377</v>
      </c>
      <c r="AE256" s="1">
        <v>3.553E-5</v>
      </c>
      <c r="AF256" t="s">
        <v>375</v>
      </c>
    </row>
    <row r="257" spans="1:37" x14ac:dyDescent="0.45">
      <c r="A257" t="s">
        <v>383</v>
      </c>
      <c r="B257">
        <v>1.4624699999999999</v>
      </c>
      <c r="C257">
        <v>6.0309999999999997E-4</v>
      </c>
      <c r="D257" t="s">
        <v>375</v>
      </c>
      <c r="N257" t="s">
        <v>382</v>
      </c>
      <c r="O257" t="s">
        <v>423</v>
      </c>
      <c r="AC257" t="s">
        <v>453</v>
      </c>
    </row>
    <row r="258" spans="1:37" x14ac:dyDescent="0.45">
      <c r="A258" t="s">
        <v>453</v>
      </c>
      <c r="E258" t="s">
        <v>452</v>
      </c>
      <c r="N258" t="s">
        <v>381</v>
      </c>
      <c r="O258" t="s">
        <v>427</v>
      </c>
      <c r="X258" t="s">
        <v>431</v>
      </c>
      <c r="Y258" t="s">
        <v>432</v>
      </c>
      <c r="Z258" t="s">
        <v>423</v>
      </c>
      <c r="AC258" t="s">
        <v>454</v>
      </c>
      <c r="AD258" t="s">
        <v>455</v>
      </c>
      <c r="AE258">
        <v>1E-3</v>
      </c>
      <c r="AF258" t="s">
        <v>578</v>
      </c>
      <c r="AG258">
        <v>0.01</v>
      </c>
      <c r="AH258" t="s">
        <v>579</v>
      </c>
      <c r="AI258">
        <v>0.05</v>
      </c>
      <c r="AJ258" t="s">
        <v>580</v>
      </c>
      <c r="AK258">
        <v>0.1</v>
      </c>
    </row>
    <row r="259" spans="1:37" x14ac:dyDescent="0.45">
      <c r="A259" t="s">
        <v>454</v>
      </c>
      <c r="B259" t="s">
        <v>455</v>
      </c>
      <c r="C259">
        <v>1E-3</v>
      </c>
      <c r="D259" t="s">
        <v>375</v>
      </c>
      <c r="G259">
        <v>0.05</v>
      </c>
      <c r="H259" t="s">
        <v>580</v>
      </c>
      <c r="N259" t="s">
        <v>383</v>
      </c>
      <c r="O259" t="s">
        <v>435</v>
      </c>
    </row>
    <row r="260" spans="1:37" x14ac:dyDescent="0.45">
      <c r="N260" t="s">
        <v>188</v>
      </c>
      <c r="AC260" t="s">
        <v>462</v>
      </c>
      <c r="AD260" t="s">
        <v>463</v>
      </c>
      <c r="AE260">
        <v>15062</v>
      </c>
    </row>
    <row r="261" spans="1:37" x14ac:dyDescent="0.45">
      <c r="A261" t="s">
        <v>462</v>
      </c>
      <c r="B261" t="s">
        <v>463</v>
      </c>
      <c r="C261">
        <v>117400</v>
      </c>
      <c r="D261" t="s">
        <v>578</v>
      </c>
      <c r="I261">
        <v>0.1</v>
      </c>
      <c r="N261" t="s">
        <v>453</v>
      </c>
      <c r="O261" t="s">
        <v>437</v>
      </c>
      <c r="AC261" t="s">
        <v>465</v>
      </c>
      <c r="AD261" t="s">
        <v>463</v>
      </c>
      <c r="AE261">
        <v>5331.3</v>
      </c>
    </row>
    <row r="262" spans="1:37" x14ac:dyDescent="0.45">
      <c r="A262" t="s">
        <v>465</v>
      </c>
      <c r="B262" t="s">
        <v>463</v>
      </c>
      <c r="C262">
        <v>82341</v>
      </c>
      <c r="N262" t="s">
        <v>454</v>
      </c>
      <c r="AC262" t="s">
        <v>466</v>
      </c>
      <c r="AD262">
        <v>0.64603999999999995</v>
      </c>
    </row>
    <row r="263" spans="1:37" x14ac:dyDescent="0.45">
      <c r="A263" t="s">
        <v>466</v>
      </c>
      <c r="B263">
        <v>0.29863000000000001</v>
      </c>
      <c r="E263">
        <v>0.01</v>
      </c>
      <c r="J263" t="s">
        <v>581</v>
      </c>
      <c r="O263" t="s">
        <v>442</v>
      </c>
      <c r="AC263" t="s">
        <v>467</v>
      </c>
      <c r="AD263" t="s">
        <v>466</v>
      </c>
    </row>
    <row r="264" spans="1:37" x14ac:dyDescent="0.45">
      <c r="A264" t="s">
        <v>467</v>
      </c>
      <c r="B264" t="s">
        <v>466</v>
      </c>
      <c r="N264" t="s">
        <v>462</v>
      </c>
      <c r="O264" t="s">
        <v>443</v>
      </c>
      <c r="X264" t="s">
        <v>445</v>
      </c>
      <c r="AC264" t="s">
        <v>468</v>
      </c>
      <c r="AD264">
        <v>22.814800000000002</v>
      </c>
      <c r="AE264" t="s">
        <v>470</v>
      </c>
      <c r="AF264">
        <v>50</v>
      </c>
      <c r="AG264" t="s">
        <v>471</v>
      </c>
      <c r="AH264" t="s">
        <v>472</v>
      </c>
      <c r="AI264" s="1">
        <v>9.0809999999999995E-11</v>
      </c>
    </row>
    <row r="265" spans="1:37" x14ac:dyDescent="0.45">
      <c r="A265" t="s">
        <v>468</v>
      </c>
      <c r="B265">
        <v>39.597299999999997</v>
      </c>
      <c r="C265" t="s">
        <v>470</v>
      </c>
      <c r="F265" t="s">
        <v>579</v>
      </c>
      <c r="G265" t="s">
        <v>473</v>
      </c>
      <c r="H265" s="1">
        <v>2.2200000000000001E-16</v>
      </c>
      <c r="K265" t="s">
        <v>582</v>
      </c>
      <c r="N265" t="s">
        <v>465</v>
      </c>
      <c r="O265">
        <v>-8.7979699999999994</v>
      </c>
      <c r="AC265" t="s">
        <v>677</v>
      </c>
    </row>
    <row r="266" spans="1:37" x14ac:dyDescent="0.45">
      <c r="A266" t="s">
        <v>692</v>
      </c>
      <c r="N266" t="s">
        <v>466</v>
      </c>
    </row>
    <row r="267" spans="1:37" x14ac:dyDescent="0.45">
      <c r="D267">
        <v>279</v>
      </c>
      <c r="N267" t="s">
        <v>467</v>
      </c>
      <c r="O267" t="s">
        <v>449</v>
      </c>
      <c r="AC267" t="s">
        <v>668</v>
      </c>
    </row>
    <row r="268" spans="1:37" x14ac:dyDescent="0.45">
      <c r="A268" t="s">
        <v>787</v>
      </c>
      <c r="N268" t="s">
        <v>468</v>
      </c>
    </row>
    <row r="269" spans="1:37" x14ac:dyDescent="0.45">
      <c r="E269" t="s">
        <v>471</v>
      </c>
      <c r="N269" t="s">
        <v>677</v>
      </c>
      <c r="O269" t="s">
        <v>370</v>
      </c>
      <c r="X269" t="s">
        <v>452</v>
      </c>
      <c r="AC269" t="s">
        <v>674</v>
      </c>
      <c r="AD269" t="s">
        <v>822</v>
      </c>
      <c r="AE269" t="s">
        <v>401</v>
      </c>
      <c r="AF269" t="s">
        <v>382</v>
      </c>
      <c r="AG269" t="s">
        <v>402</v>
      </c>
      <c r="AH269" t="s">
        <v>381</v>
      </c>
      <c r="AI269" t="s">
        <v>402</v>
      </c>
      <c r="AJ269" t="s">
        <v>383</v>
      </c>
      <c r="AK269" t="s">
        <v>402</v>
      </c>
    </row>
    <row r="270" spans="1:37" x14ac:dyDescent="0.45">
      <c r="A270" t="s">
        <v>674</v>
      </c>
      <c r="B270" t="s">
        <v>779</v>
      </c>
      <c r="C270" t="s">
        <v>401</v>
      </c>
      <c r="G270" t="s">
        <v>402</v>
      </c>
      <c r="H270" t="s">
        <v>383</v>
      </c>
      <c r="O270">
        <v>0.34253099999999997</v>
      </c>
    </row>
    <row r="271" spans="1:37" x14ac:dyDescent="0.45">
      <c r="F271" t="s">
        <v>472</v>
      </c>
      <c r="N271" t="s">
        <v>668</v>
      </c>
      <c r="O271">
        <v>-1.1373979999999999</v>
      </c>
      <c r="AC271" t="s">
        <v>668</v>
      </c>
    </row>
    <row r="272" spans="1:37" x14ac:dyDescent="0.45">
      <c r="A272" t="s">
        <v>787</v>
      </c>
      <c r="D272" t="s">
        <v>382</v>
      </c>
      <c r="I272" t="s">
        <v>402</v>
      </c>
      <c r="O272">
        <v>-3.1458E-2</v>
      </c>
    </row>
    <row r="273" spans="1:35" x14ac:dyDescent="0.45">
      <c r="N273" t="s">
        <v>674</v>
      </c>
      <c r="O273">
        <v>-1.765703</v>
      </c>
      <c r="P273" s="1"/>
      <c r="Q273" s="1"/>
      <c r="R273" s="1"/>
      <c r="S273" s="1"/>
      <c r="T273" s="1"/>
      <c r="U273" s="1"/>
      <c r="V273" s="1"/>
      <c r="W273" s="1"/>
      <c r="AC273" t="s">
        <v>677</v>
      </c>
    </row>
    <row r="274" spans="1:35" x14ac:dyDescent="0.45">
      <c r="A274" t="s">
        <v>692</v>
      </c>
      <c r="E274" t="s">
        <v>402</v>
      </c>
      <c r="J274" t="s">
        <v>188</v>
      </c>
    </row>
    <row r="275" spans="1:35" x14ac:dyDescent="0.45">
      <c r="N275" t="s">
        <v>668</v>
      </c>
      <c r="O275" t="s">
        <v>455</v>
      </c>
      <c r="X275">
        <v>0.01</v>
      </c>
      <c r="Y275">
        <v>0.05</v>
      </c>
      <c r="Z275">
        <v>0.1</v>
      </c>
      <c r="AC275" t="s">
        <v>414</v>
      </c>
    </row>
    <row r="276" spans="1:35" x14ac:dyDescent="0.45">
      <c r="A276" t="s">
        <v>414</v>
      </c>
      <c r="F276" t="s">
        <v>381</v>
      </c>
      <c r="AC276" t="s">
        <v>677</v>
      </c>
    </row>
    <row r="277" spans="1:35" x14ac:dyDescent="0.45">
      <c r="A277" t="s">
        <v>692</v>
      </c>
      <c r="N277" t="s">
        <v>677</v>
      </c>
      <c r="O277" t="s">
        <v>463</v>
      </c>
    </row>
    <row r="278" spans="1:35" x14ac:dyDescent="0.45">
      <c r="O278" t="s">
        <v>463</v>
      </c>
      <c r="AC278" t="s">
        <v>416</v>
      </c>
      <c r="AD278" t="s">
        <v>417</v>
      </c>
      <c r="AE278" t="s">
        <v>420</v>
      </c>
    </row>
    <row r="279" spans="1:35" x14ac:dyDescent="0.45">
      <c r="A279" t="s">
        <v>416</v>
      </c>
      <c r="B279" t="s">
        <v>417</v>
      </c>
      <c r="C279" t="s">
        <v>420</v>
      </c>
      <c r="N279" t="s">
        <v>414</v>
      </c>
      <c r="O279">
        <v>0.59877999999999998</v>
      </c>
    </row>
    <row r="280" spans="1:35" x14ac:dyDescent="0.45">
      <c r="N280" t="s">
        <v>677</v>
      </c>
      <c r="O280" t="s">
        <v>466</v>
      </c>
      <c r="AC280" t="s">
        <v>421</v>
      </c>
    </row>
    <row r="281" spans="1:35" x14ac:dyDescent="0.45">
      <c r="A281" t="s">
        <v>421</v>
      </c>
      <c r="O281">
        <v>61.188600000000001</v>
      </c>
      <c r="X281" t="s">
        <v>471</v>
      </c>
      <c r="Y281" t="s">
        <v>473</v>
      </c>
      <c r="AC281" t="s">
        <v>422</v>
      </c>
      <c r="AD281" t="s">
        <v>423</v>
      </c>
      <c r="AE281" t="s">
        <v>423</v>
      </c>
      <c r="AF281" t="s">
        <v>830</v>
      </c>
    </row>
    <row r="282" spans="1:35" x14ac:dyDescent="0.45">
      <c r="A282" t="s">
        <v>422</v>
      </c>
      <c r="B282" t="s">
        <v>423</v>
      </c>
      <c r="C282" t="s">
        <v>423</v>
      </c>
      <c r="N282" t="s">
        <v>416</v>
      </c>
      <c r="AD282" t="s">
        <v>427</v>
      </c>
      <c r="AE282" t="s">
        <v>429</v>
      </c>
      <c r="AF282" t="s">
        <v>484</v>
      </c>
      <c r="AG282" t="s">
        <v>431</v>
      </c>
      <c r="AH282" t="s">
        <v>423</v>
      </c>
      <c r="AI282" t="s">
        <v>432</v>
      </c>
    </row>
    <row r="283" spans="1:35" x14ac:dyDescent="0.45">
      <c r="B283" t="s">
        <v>427</v>
      </c>
      <c r="C283" t="s">
        <v>429</v>
      </c>
      <c r="G283" t="s">
        <v>432</v>
      </c>
      <c r="AD283" t="s">
        <v>433</v>
      </c>
      <c r="AE283" t="s">
        <v>435</v>
      </c>
    </row>
    <row r="284" spans="1:35" x14ac:dyDescent="0.45">
      <c r="B284" t="s">
        <v>433</v>
      </c>
      <c r="C284" t="s">
        <v>435</v>
      </c>
      <c r="D284" t="s">
        <v>788</v>
      </c>
      <c r="N284" t="s">
        <v>421</v>
      </c>
    </row>
    <row r="285" spans="1:35" x14ac:dyDescent="0.45">
      <c r="D285" t="s">
        <v>477</v>
      </c>
      <c r="N285" t="s">
        <v>422</v>
      </c>
      <c r="AC285" t="s">
        <v>601</v>
      </c>
      <c r="AD285" t="s">
        <v>437</v>
      </c>
      <c r="AE285" t="s">
        <v>745</v>
      </c>
    </row>
    <row r="286" spans="1:35" x14ac:dyDescent="0.45">
      <c r="A286" t="s">
        <v>436</v>
      </c>
      <c r="B286" t="s">
        <v>437</v>
      </c>
      <c r="C286" t="s">
        <v>694</v>
      </c>
      <c r="O286" t="s">
        <v>822</v>
      </c>
      <c r="X286" t="s">
        <v>402</v>
      </c>
      <c r="Y286" t="s">
        <v>402</v>
      </c>
      <c r="Z286" t="s">
        <v>402</v>
      </c>
    </row>
    <row r="287" spans="1:35" x14ac:dyDescent="0.45">
      <c r="E287" t="s">
        <v>431</v>
      </c>
      <c r="AC287" t="s">
        <v>441</v>
      </c>
      <c r="AD287" t="s">
        <v>442</v>
      </c>
    </row>
    <row r="288" spans="1:35" x14ac:dyDescent="0.45">
      <c r="A288" t="s">
        <v>441</v>
      </c>
      <c r="B288" t="s">
        <v>442</v>
      </c>
      <c r="AD288" t="s">
        <v>443</v>
      </c>
      <c r="AE288" t="s">
        <v>446</v>
      </c>
      <c r="AF288" t="s">
        <v>447</v>
      </c>
      <c r="AG288" t="s">
        <v>445</v>
      </c>
      <c r="AH288" t="s">
        <v>448</v>
      </c>
    </row>
    <row r="289" spans="1:37" x14ac:dyDescent="0.45">
      <c r="B289" t="s">
        <v>443</v>
      </c>
      <c r="C289" t="s">
        <v>446</v>
      </c>
      <c r="F289" t="s">
        <v>423</v>
      </c>
      <c r="N289" t="s">
        <v>436</v>
      </c>
      <c r="AC289">
        <v>-34.462200000000003</v>
      </c>
      <c r="AD289">
        <v>-7.3132999999999999</v>
      </c>
      <c r="AE289">
        <v>26.173500000000001</v>
      </c>
    </row>
    <row r="290" spans="1:37" x14ac:dyDescent="0.45">
      <c r="A290">
        <v>-66.853200000000001</v>
      </c>
      <c r="B290">
        <v>-5.9916999999999998</v>
      </c>
      <c r="C290">
        <v>33.689900000000002</v>
      </c>
    </row>
    <row r="291" spans="1:37" x14ac:dyDescent="0.45">
      <c r="D291" t="s">
        <v>447</v>
      </c>
      <c r="N291" t="s">
        <v>441</v>
      </c>
      <c r="AC291" t="s">
        <v>373</v>
      </c>
      <c r="AD291" t="s">
        <v>449</v>
      </c>
    </row>
    <row r="292" spans="1:37" x14ac:dyDescent="0.45">
      <c r="A292" t="s">
        <v>373</v>
      </c>
      <c r="B292" t="s">
        <v>449</v>
      </c>
      <c r="L292">
        <v>1</v>
      </c>
    </row>
    <row r="293" spans="1:37" x14ac:dyDescent="0.45">
      <c r="E293" t="s">
        <v>445</v>
      </c>
      <c r="N293">
        <v>-41.866570000000003</v>
      </c>
      <c r="AD293" t="s">
        <v>370</v>
      </c>
      <c r="AE293" t="s">
        <v>373</v>
      </c>
      <c r="AF293" t="s">
        <v>374</v>
      </c>
      <c r="AG293" t="s">
        <v>452</v>
      </c>
    </row>
    <row r="294" spans="1:37" x14ac:dyDescent="0.45">
      <c r="B294" t="s">
        <v>370</v>
      </c>
      <c r="C294" t="s">
        <v>373</v>
      </c>
      <c r="AC294" t="s">
        <v>382</v>
      </c>
      <c r="AD294">
        <v>1.7567729999999999</v>
      </c>
      <c r="AE294">
        <v>3.9360000000000003E-3</v>
      </c>
      <c r="AF294" t="s">
        <v>487</v>
      </c>
    </row>
    <row r="295" spans="1:37" x14ac:dyDescent="0.45">
      <c r="A295" t="s">
        <v>382</v>
      </c>
      <c r="B295">
        <v>0.83177599999999996</v>
      </c>
      <c r="C295" s="1">
        <v>4.296E-6</v>
      </c>
      <c r="F295" t="s">
        <v>448</v>
      </c>
      <c r="N295" t="s">
        <v>373</v>
      </c>
      <c r="O295" t="s">
        <v>417</v>
      </c>
      <c r="AC295" t="s">
        <v>381</v>
      </c>
      <c r="AD295">
        <v>-2.181244</v>
      </c>
      <c r="AE295">
        <v>2.1242E-2</v>
      </c>
      <c r="AF295" t="s">
        <v>376</v>
      </c>
    </row>
    <row r="296" spans="1:37" x14ac:dyDescent="0.45">
      <c r="A296" t="s">
        <v>381</v>
      </c>
      <c r="B296">
        <v>1.3561999999999999E-2</v>
      </c>
      <c r="C296">
        <v>0.9718</v>
      </c>
      <c r="D296" t="s">
        <v>374</v>
      </c>
      <c r="AC296" t="s">
        <v>383</v>
      </c>
      <c r="AD296">
        <v>-2.0395E-2</v>
      </c>
      <c r="AE296">
        <v>0.96188600000000002</v>
      </c>
    </row>
    <row r="297" spans="1:37" x14ac:dyDescent="0.45">
      <c r="A297" t="s">
        <v>383</v>
      </c>
      <c r="B297">
        <v>-0.246304</v>
      </c>
      <c r="C297">
        <v>0.34670000000000001</v>
      </c>
      <c r="D297" t="s">
        <v>375</v>
      </c>
      <c r="AC297" t="s">
        <v>526</v>
      </c>
      <c r="AD297">
        <v>-10.028283999999999</v>
      </c>
      <c r="AE297" s="1">
        <v>2.6139999999999999E-6</v>
      </c>
      <c r="AF297" t="s">
        <v>375</v>
      </c>
    </row>
    <row r="298" spans="1:37" x14ac:dyDescent="0.45">
      <c r="A298" t="s">
        <v>188</v>
      </c>
      <c r="B298">
        <v>-1.2045600000000001</v>
      </c>
      <c r="C298" s="1">
        <v>2.2E-16</v>
      </c>
      <c r="E298" t="s">
        <v>452</v>
      </c>
      <c r="N298" t="s">
        <v>382</v>
      </c>
      <c r="O298" t="s">
        <v>423</v>
      </c>
      <c r="AC298" t="s">
        <v>453</v>
      </c>
    </row>
    <row r="299" spans="1:37" x14ac:dyDescent="0.45">
      <c r="A299" t="s">
        <v>453</v>
      </c>
      <c r="N299" t="s">
        <v>381</v>
      </c>
      <c r="O299" t="s">
        <v>427</v>
      </c>
      <c r="X299" t="s">
        <v>431</v>
      </c>
      <c r="Y299" t="s">
        <v>432</v>
      </c>
      <c r="AC299" t="s">
        <v>454</v>
      </c>
      <c r="AD299" t="s">
        <v>455</v>
      </c>
      <c r="AE299">
        <v>1E-3</v>
      </c>
      <c r="AF299" t="s">
        <v>578</v>
      </c>
      <c r="AG299">
        <v>0.01</v>
      </c>
      <c r="AH299" t="s">
        <v>579</v>
      </c>
      <c r="AI299">
        <v>0.05</v>
      </c>
      <c r="AJ299" t="s">
        <v>580</v>
      </c>
      <c r="AK299">
        <v>0.1</v>
      </c>
    </row>
    <row r="300" spans="1:37" x14ac:dyDescent="0.45">
      <c r="A300" t="s">
        <v>454</v>
      </c>
      <c r="B300" t="s">
        <v>455</v>
      </c>
      <c r="C300">
        <v>1E-3</v>
      </c>
      <c r="D300" t="s">
        <v>375</v>
      </c>
      <c r="G300">
        <v>0.05</v>
      </c>
      <c r="H300" t="s">
        <v>580</v>
      </c>
      <c r="N300" t="s">
        <v>383</v>
      </c>
      <c r="O300" t="s">
        <v>433</v>
      </c>
    </row>
    <row r="301" spans="1:37" x14ac:dyDescent="0.45">
      <c r="N301" t="s">
        <v>526</v>
      </c>
      <c r="AC301" t="s">
        <v>462</v>
      </c>
      <c r="AD301" t="s">
        <v>463</v>
      </c>
      <c r="AE301">
        <v>42747</v>
      </c>
    </row>
    <row r="302" spans="1:37" x14ac:dyDescent="0.45">
      <c r="A302" t="s">
        <v>462</v>
      </c>
      <c r="B302" t="s">
        <v>463</v>
      </c>
      <c r="C302">
        <v>184870</v>
      </c>
      <c r="D302" t="s">
        <v>578</v>
      </c>
      <c r="I302">
        <v>0.1</v>
      </c>
      <c r="N302" t="s">
        <v>453</v>
      </c>
      <c r="O302" t="s">
        <v>437</v>
      </c>
      <c r="AC302" t="s">
        <v>465</v>
      </c>
      <c r="AD302" t="s">
        <v>463</v>
      </c>
      <c r="AE302">
        <v>18425</v>
      </c>
    </row>
    <row r="303" spans="1:37" x14ac:dyDescent="0.45">
      <c r="A303" t="s">
        <v>465</v>
      </c>
      <c r="B303" t="s">
        <v>463</v>
      </c>
      <c r="C303">
        <v>104110</v>
      </c>
      <c r="N303" t="s">
        <v>454</v>
      </c>
      <c r="AC303" t="s">
        <v>466</v>
      </c>
      <c r="AD303">
        <v>0.56898000000000004</v>
      </c>
    </row>
    <row r="304" spans="1:37" x14ac:dyDescent="0.45">
      <c r="A304" t="s">
        <v>466</v>
      </c>
      <c r="B304">
        <v>0.43686000000000003</v>
      </c>
      <c r="E304">
        <v>0.01</v>
      </c>
      <c r="J304" t="s">
        <v>581</v>
      </c>
      <c r="O304" t="s">
        <v>442</v>
      </c>
      <c r="AC304" t="s">
        <v>467</v>
      </c>
      <c r="AD304" t="s">
        <v>466</v>
      </c>
    </row>
    <row r="305" spans="1:37" x14ac:dyDescent="0.45">
      <c r="A305" t="s">
        <v>467</v>
      </c>
      <c r="B305" t="s">
        <v>466</v>
      </c>
      <c r="N305" t="s">
        <v>462</v>
      </c>
      <c r="O305" t="s">
        <v>443</v>
      </c>
      <c r="X305" t="s">
        <v>445</v>
      </c>
      <c r="AC305" t="s">
        <v>468</v>
      </c>
      <c r="AD305">
        <v>35.642600000000002</v>
      </c>
      <c r="AE305" t="s">
        <v>470</v>
      </c>
      <c r="AF305">
        <v>108</v>
      </c>
      <c r="AG305" t="s">
        <v>471</v>
      </c>
      <c r="AH305" t="s">
        <v>472</v>
      </c>
      <c r="AI305" t="s">
        <v>473</v>
      </c>
      <c r="AJ305" s="1">
        <v>2.2200000000000001E-16</v>
      </c>
    </row>
    <row r="306" spans="1:37" x14ac:dyDescent="0.45">
      <c r="A306" t="s">
        <v>468</v>
      </c>
      <c r="B306">
        <v>102.01300000000001</v>
      </c>
      <c r="C306" t="s">
        <v>470</v>
      </c>
      <c r="F306" t="s">
        <v>579</v>
      </c>
      <c r="G306" t="s">
        <v>473</v>
      </c>
      <c r="H306" s="1">
        <v>2.2200000000000001E-16</v>
      </c>
      <c r="K306" t="s">
        <v>582</v>
      </c>
      <c r="N306" t="s">
        <v>465</v>
      </c>
      <c r="O306">
        <v>-7.0411900000000003</v>
      </c>
      <c r="AC306" t="s">
        <v>677</v>
      </c>
    </row>
    <row r="307" spans="1:37" x14ac:dyDescent="0.45">
      <c r="A307" t="s">
        <v>692</v>
      </c>
      <c r="N307" t="s">
        <v>466</v>
      </c>
    </row>
    <row r="308" spans="1:37" x14ac:dyDescent="0.45">
      <c r="D308">
        <v>526</v>
      </c>
      <c r="N308" t="s">
        <v>467</v>
      </c>
      <c r="O308" t="s">
        <v>449</v>
      </c>
      <c r="AC308" t="s">
        <v>488</v>
      </c>
      <c r="AD308">
        <v>2000</v>
      </c>
    </row>
    <row r="309" spans="1:37" x14ac:dyDescent="0.45">
      <c r="A309" t="s">
        <v>488</v>
      </c>
      <c r="B309">
        <v>2000</v>
      </c>
      <c r="N309" t="s">
        <v>468</v>
      </c>
      <c r="AC309" t="s">
        <v>677</v>
      </c>
    </row>
    <row r="310" spans="1:37" x14ac:dyDescent="0.45">
      <c r="A310" t="s">
        <v>692</v>
      </c>
      <c r="E310" t="s">
        <v>471</v>
      </c>
      <c r="N310" t="s">
        <v>677</v>
      </c>
      <c r="O310" t="s">
        <v>370</v>
      </c>
      <c r="X310" t="s">
        <v>452</v>
      </c>
    </row>
    <row r="311" spans="1:37" x14ac:dyDescent="0.45">
      <c r="O311">
        <v>1.03363</v>
      </c>
      <c r="AC311" t="s">
        <v>416</v>
      </c>
      <c r="AD311" t="s">
        <v>417</v>
      </c>
      <c r="AE311" t="s">
        <v>420</v>
      </c>
    </row>
    <row r="312" spans="1:37" x14ac:dyDescent="0.45">
      <c r="A312" t="s">
        <v>416</v>
      </c>
      <c r="B312" t="s">
        <v>417</v>
      </c>
      <c r="C312" t="s">
        <v>420</v>
      </c>
      <c r="F312" t="s">
        <v>472</v>
      </c>
      <c r="N312" t="s">
        <v>488</v>
      </c>
      <c r="O312">
        <v>-1.74231</v>
      </c>
    </row>
    <row r="313" spans="1:37" x14ac:dyDescent="0.45">
      <c r="N313" t="s">
        <v>677</v>
      </c>
      <c r="O313">
        <v>0.16041</v>
      </c>
      <c r="AC313" t="s">
        <v>421</v>
      </c>
    </row>
    <row r="314" spans="1:37" x14ac:dyDescent="0.45">
      <c r="A314" t="s">
        <v>421</v>
      </c>
      <c r="O314">
        <v>-10.55537</v>
      </c>
      <c r="P314" s="1"/>
      <c r="Q314" s="1"/>
      <c r="R314" s="1"/>
      <c r="S314" s="1"/>
      <c r="T314" s="1"/>
      <c r="U314" s="1"/>
      <c r="V314" s="1"/>
      <c r="W314" s="1"/>
      <c r="AC314" t="s">
        <v>422</v>
      </c>
      <c r="AD314" t="s">
        <v>423</v>
      </c>
      <c r="AE314" t="s">
        <v>423</v>
      </c>
      <c r="AF314" t="s">
        <v>830</v>
      </c>
    </row>
    <row r="315" spans="1:37" x14ac:dyDescent="0.45">
      <c r="A315" t="s">
        <v>422</v>
      </c>
      <c r="B315" t="s">
        <v>423</v>
      </c>
      <c r="C315" t="s">
        <v>423</v>
      </c>
      <c r="N315" t="s">
        <v>416</v>
      </c>
      <c r="AD315" t="s">
        <v>427</v>
      </c>
      <c r="AE315" t="s">
        <v>429</v>
      </c>
      <c r="AF315" t="s">
        <v>680</v>
      </c>
      <c r="AG315" t="s">
        <v>431</v>
      </c>
      <c r="AH315" t="s">
        <v>423</v>
      </c>
      <c r="AI315" t="s">
        <v>432</v>
      </c>
      <c r="AJ315" t="s">
        <v>433</v>
      </c>
      <c r="AK315" t="s">
        <v>423</v>
      </c>
    </row>
    <row r="316" spans="1:37" x14ac:dyDescent="0.45">
      <c r="B316" t="s">
        <v>427</v>
      </c>
      <c r="C316" t="s">
        <v>429</v>
      </c>
      <c r="G316" t="s">
        <v>432</v>
      </c>
      <c r="H316" t="s">
        <v>433</v>
      </c>
      <c r="O316" t="s">
        <v>455</v>
      </c>
      <c r="X316">
        <v>0.01</v>
      </c>
      <c r="Y316">
        <v>0.05</v>
      </c>
      <c r="Z316">
        <v>0.1</v>
      </c>
      <c r="AD316" t="s">
        <v>435</v>
      </c>
    </row>
    <row r="317" spans="1:37" x14ac:dyDescent="0.45">
      <c r="B317" t="s">
        <v>435</v>
      </c>
      <c r="D317" t="s">
        <v>788</v>
      </c>
      <c r="N317" t="s">
        <v>421</v>
      </c>
    </row>
    <row r="318" spans="1:37" x14ac:dyDescent="0.45">
      <c r="D318" t="s">
        <v>489</v>
      </c>
      <c r="I318" t="s">
        <v>423</v>
      </c>
      <c r="N318" t="s">
        <v>422</v>
      </c>
      <c r="O318" t="s">
        <v>463</v>
      </c>
      <c r="AC318" t="s">
        <v>601</v>
      </c>
      <c r="AD318" t="s">
        <v>437</v>
      </c>
      <c r="AE318" t="s">
        <v>544</v>
      </c>
    </row>
    <row r="319" spans="1:37" x14ac:dyDescent="0.45">
      <c r="A319" t="s">
        <v>436</v>
      </c>
      <c r="B319" t="s">
        <v>437</v>
      </c>
      <c r="C319" t="s">
        <v>786</v>
      </c>
      <c r="O319" t="s">
        <v>463</v>
      </c>
    </row>
    <row r="320" spans="1:37" x14ac:dyDescent="0.45">
      <c r="E320" t="s">
        <v>431</v>
      </c>
      <c r="J320" t="s">
        <v>434</v>
      </c>
      <c r="O320">
        <v>0.57394000000000001</v>
      </c>
      <c r="AC320" t="s">
        <v>441</v>
      </c>
      <c r="AD320" t="s">
        <v>442</v>
      </c>
    </row>
    <row r="321" spans="1:35" x14ac:dyDescent="0.45">
      <c r="A321" t="s">
        <v>441</v>
      </c>
      <c r="B321" t="s">
        <v>442</v>
      </c>
      <c r="O321" t="s">
        <v>466</v>
      </c>
      <c r="AD321" t="s">
        <v>443</v>
      </c>
      <c r="AE321" t="s">
        <v>446</v>
      </c>
      <c r="AF321" t="s">
        <v>447</v>
      </c>
      <c r="AG321" t="s">
        <v>445</v>
      </c>
      <c r="AH321" t="s">
        <v>448</v>
      </c>
    </row>
    <row r="322" spans="1:35" x14ac:dyDescent="0.45">
      <c r="B322" t="s">
        <v>443</v>
      </c>
      <c r="C322" t="s">
        <v>446</v>
      </c>
      <c r="F322" t="s">
        <v>423</v>
      </c>
      <c r="N322" t="s">
        <v>436</v>
      </c>
      <c r="O322">
        <v>70.721299999999999</v>
      </c>
      <c r="X322" t="s">
        <v>471</v>
      </c>
      <c r="Y322" t="s">
        <v>473</v>
      </c>
      <c r="AC322">
        <v>-31.828099999999999</v>
      </c>
      <c r="AD322">
        <v>-1.3008</v>
      </c>
      <c r="AE322">
        <v>12.35328</v>
      </c>
    </row>
    <row r="323" spans="1:35" x14ac:dyDescent="0.45">
      <c r="A323">
        <v>-56.6203</v>
      </c>
      <c r="B323">
        <v>-2.8054000000000001</v>
      </c>
      <c r="C323">
        <v>16.2971</v>
      </c>
    </row>
    <row r="324" spans="1:35" x14ac:dyDescent="0.45">
      <c r="D324" t="s">
        <v>447</v>
      </c>
      <c r="N324" t="s">
        <v>441</v>
      </c>
      <c r="AC324" t="s">
        <v>373</v>
      </c>
      <c r="AD324" t="s">
        <v>449</v>
      </c>
    </row>
    <row r="325" spans="1:35" x14ac:dyDescent="0.45">
      <c r="A325" t="s">
        <v>373</v>
      </c>
      <c r="B325" t="s">
        <v>449</v>
      </c>
      <c r="L325">
        <v>1</v>
      </c>
      <c r="O325">
        <v>2000</v>
      </c>
    </row>
    <row r="326" spans="1:35" x14ac:dyDescent="0.45">
      <c r="E326" t="s">
        <v>445</v>
      </c>
      <c r="N326">
        <v>-33.706299999999999</v>
      </c>
      <c r="AD326" t="s">
        <v>370</v>
      </c>
      <c r="AE326" t="s">
        <v>373</v>
      </c>
      <c r="AF326" t="s">
        <v>374</v>
      </c>
      <c r="AG326" t="s">
        <v>452</v>
      </c>
    </row>
    <row r="327" spans="1:35" x14ac:dyDescent="0.45">
      <c r="B327" t="s">
        <v>370</v>
      </c>
      <c r="C327" t="s">
        <v>373</v>
      </c>
      <c r="AC327" t="s">
        <v>382</v>
      </c>
      <c r="AD327">
        <v>-0.13888</v>
      </c>
      <c r="AE327">
        <v>0.47970000000000002</v>
      </c>
    </row>
    <row r="328" spans="1:35" x14ac:dyDescent="0.45">
      <c r="A328" t="s">
        <v>382</v>
      </c>
      <c r="B328">
        <v>-0.42358390000000001</v>
      </c>
      <c r="C328">
        <v>3.9940000000000003E-2</v>
      </c>
      <c r="F328" t="s">
        <v>448</v>
      </c>
      <c r="N328" t="s">
        <v>373</v>
      </c>
      <c r="O328" t="s">
        <v>417</v>
      </c>
      <c r="AC328" t="s">
        <v>381</v>
      </c>
      <c r="AD328">
        <v>-0.885185</v>
      </c>
      <c r="AE328">
        <v>0.2014</v>
      </c>
    </row>
    <row r="329" spans="1:35" x14ac:dyDescent="0.45">
      <c r="A329" t="s">
        <v>381</v>
      </c>
      <c r="B329">
        <v>3.7618999999999999E-3</v>
      </c>
      <c r="C329">
        <v>0.99268999999999996</v>
      </c>
      <c r="D329" t="s">
        <v>374</v>
      </c>
      <c r="AC329" t="s">
        <v>383</v>
      </c>
      <c r="AD329">
        <v>-7.4338000000000001E-2</v>
      </c>
      <c r="AE329">
        <v>0.78849999999999998</v>
      </c>
    </row>
    <row r="330" spans="1:35" x14ac:dyDescent="0.45">
      <c r="A330" t="s">
        <v>383</v>
      </c>
      <c r="B330">
        <v>0.11174580000000001</v>
      </c>
      <c r="C330">
        <v>0.67286999999999997</v>
      </c>
      <c r="D330" t="s">
        <v>376</v>
      </c>
      <c r="AC330" t="s">
        <v>526</v>
      </c>
      <c r="AD330">
        <v>-0.121479</v>
      </c>
      <c r="AE330">
        <v>0.95099999999999996</v>
      </c>
    </row>
    <row r="331" spans="1:35" x14ac:dyDescent="0.45">
      <c r="A331" t="s">
        <v>188</v>
      </c>
      <c r="B331">
        <v>3.5930279999999999</v>
      </c>
      <c r="C331" s="1">
        <v>6.9580000000000002E-10</v>
      </c>
      <c r="E331" t="s">
        <v>452</v>
      </c>
      <c r="N331" t="s">
        <v>382</v>
      </c>
      <c r="O331" t="s">
        <v>423</v>
      </c>
    </row>
    <row r="332" spans="1:35" x14ac:dyDescent="0.45">
      <c r="A332" t="s">
        <v>453</v>
      </c>
      <c r="N332" t="s">
        <v>381</v>
      </c>
      <c r="O332" t="s">
        <v>427</v>
      </c>
      <c r="X332" t="s">
        <v>431</v>
      </c>
      <c r="Y332" t="s">
        <v>432</v>
      </c>
      <c r="Z332" t="s">
        <v>423</v>
      </c>
      <c r="AC332" t="s">
        <v>462</v>
      </c>
      <c r="AD332" t="s">
        <v>463</v>
      </c>
      <c r="AE332">
        <v>2601.4</v>
      </c>
    </row>
    <row r="333" spans="1:35" x14ac:dyDescent="0.45">
      <c r="A333" t="s">
        <v>454</v>
      </c>
      <c r="B333" t="s">
        <v>455</v>
      </c>
      <c r="C333">
        <v>1E-3</v>
      </c>
      <c r="D333" t="s">
        <v>375</v>
      </c>
      <c r="G333">
        <v>0.05</v>
      </c>
      <c r="H333" t="s">
        <v>580</v>
      </c>
      <c r="N333" t="s">
        <v>383</v>
      </c>
      <c r="O333" t="s">
        <v>435</v>
      </c>
      <c r="AC333" t="s">
        <v>465</v>
      </c>
      <c r="AD333" t="s">
        <v>463</v>
      </c>
      <c r="AE333">
        <v>2488.3000000000002</v>
      </c>
    </row>
    <row r="334" spans="1:35" x14ac:dyDescent="0.45">
      <c r="N334" t="s">
        <v>526</v>
      </c>
      <c r="AC334" t="s">
        <v>466</v>
      </c>
      <c r="AD334">
        <v>4.3501999999999999E-2</v>
      </c>
    </row>
    <row r="335" spans="1:35" x14ac:dyDescent="0.45">
      <c r="A335" t="s">
        <v>462</v>
      </c>
      <c r="B335" t="s">
        <v>463</v>
      </c>
      <c r="C335">
        <v>37924</v>
      </c>
      <c r="D335" t="s">
        <v>578</v>
      </c>
      <c r="I335">
        <v>0.1</v>
      </c>
      <c r="N335" t="s">
        <v>453</v>
      </c>
      <c r="O335" t="s">
        <v>437</v>
      </c>
      <c r="AC335" t="s">
        <v>467</v>
      </c>
      <c r="AD335" t="s">
        <v>466</v>
      </c>
    </row>
    <row r="336" spans="1:35" x14ac:dyDescent="0.45">
      <c r="A336" t="s">
        <v>465</v>
      </c>
      <c r="B336" t="s">
        <v>463</v>
      </c>
      <c r="C336">
        <v>34000</v>
      </c>
      <c r="N336" t="s">
        <v>454</v>
      </c>
      <c r="AC336" t="s">
        <v>468</v>
      </c>
      <c r="AD336">
        <v>0.59123999999999999</v>
      </c>
      <c r="AE336" t="s">
        <v>470</v>
      </c>
      <c r="AF336">
        <v>52</v>
      </c>
      <c r="AG336" t="s">
        <v>471</v>
      </c>
      <c r="AH336" t="s">
        <v>472</v>
      </c>
      <c r="AI336">
        <v>0.67047999999999996</v>
      </c>
    </row>
    <row r="337" spans="1:37" x14ac:dyDescent="0.45">
      <c r="A337" t="s">
        <v>466</v>
      </c>
      <c r="B337">
        <v>0.10346</v>
      </c>
      <c r="E337">
        <v>0.01</v>
      </c>
      <c r="J337" t="s">
        <v>581</v>
      </c>
      <c r="O337" t="s">
        <v>442</v>
      </c>
      <c r="AC337" t="s">
        <v>677</v>
      </c>
    </row>
    <row r="338" spans="1:37" x14ac:dyDescent="0.45">
      <c r="A338" t="s">
        <v>467</v>
      </c>
      <c r="B338" t="s">
        <v>466</v>
      </c>
      <c r="N338" t="s">
        <v>462</v>
      </c>
      <c r="O338" t="s">
        <v>443</v>
      </c>
      <c r="X338" t="s">
        <v>445</v>
      </c>
    </row>
    <row r="339" spans="1:37" x14ac:dyDescent="0.45">
      <c r="A339" t="s">
        <v>468</v>
      </c>
      <c r="B339">
        <v>6.46251</v>
      </c>
      <c r="C339" t="s">
        <v>470</v>
      </c>
      <c r="F339" t="s">
        <v>579</v>
      </c>
      <c r="G339" s="1">
        <v>6.1323999999999998E-5</v>
      </c>
      <c r="K339" t="s">
        <v>582</v>
      </c>
      <c r="N339" t="s">
        <v>465</v>
      </c>
      <c r="O339">
        <v>-2.4759000000000002</v>
      </c>
      <c r="AC339" t="s">
        <v>501</v>
      </c>
      <c r="AD339">
        <v>2000</v>
      </c>
    </row>
    <row r="340" spans="1:37" x14ac:dyDescent="0.45">
      <c r="A340" t="s">
        <v>692</v>
      </c>
      <c r="N340" t="s">
        <v>466</v>
      </c>
      <c r="AC340" t="s">
        <v>677</v>
      </c>
    </row>
    <row r="341" spans="1:37" x14ac:dyDescent="0.45">
      <c r="D341">
        <v>224</v>
      </c>
      <c r="N341" t="s">
        <v>467</v>
      </c>
      <c r="O341" t="s">
        <v>449</v>
      </c>
    </row>
    <row r="342" spans="1:37" x14ac:dyDescent="0.45">
      <c r="A342" t="s">
        <v>501</v>
      </c>
      <c r="B342">
        <v>2000</v>
      </c>
      <c r="N342" t="s">
        <v>468</v>
      </c>
      <c r="AC342" t="s">
        <v>416</v>
      </c>
      <c r="AD342" t="s">
        <v>417</v>
      </c>
      <c r="AE342" t="s">
        <v>420</v>
      </c>
    </row>
    <row r="343" spans="1:37" x14ac:dyDescent="0.45">
      <c r="A343" t="s">
        <v>692</v>
      </c>
      <c r="E343" t="s">
        <v>471</v>
      </c>
      <c r="N343" t="s">
        <v>677</v>
      </c>
      <c r="O343" t="s">
        <v>370</v>
      </c>
      <c r="X343" t="s">
        <v>452</v>
      </c>
    </row>
    <row r="344" spans="1:37" x14ac:dyDescent="0.45">
      <c r="O344">
        <v>-0.38567000000000001</v>
      </c>
      <c r="AC344" t="s">
        <v>421</v>
      </c>
    </row>
    <row r="345" spans="1:37" x14ac:dyDescent="0.45">
      <c r="A345" t="s">
        <v>416</v>
      </c>
      <c r="B345" t="s">
        <v>417</v>
      </c>
      <c r="C345" t="s">
        <v>420</v>
      </c>
      <c r="F345" t="s">
        <v>472</v>
      </c>
      <c r="N345" t="s">
        <v>501</v>
      </c>
      <c r="O345">
        <v>-0.53422999999999998</v>
      </c>
      <c r="AC345" t="s">
        <v>422</v>
      </c>
      <c r="AD345" t="s">
        <v>423</v>
      </c>
      <c r="AE345" t="s">
        <v>423</v>
      </c>
      <c r="AF345" t="s">
        <v>830</v>
      </c>
    </row>
    <row r="346" spans="1:37" x14ac:dyDescent="0.45">
      <c r="N346" t="s">
        <v>677</v>
      </c>
      <c r="O346">
        <v>-0.24374999999999999</v>
      </c>
      <c r="AD346" t="s">
        <v>427</v>
      </c>
      <c r="AE346" t="s">
        <v>429</v>
      </c>
      <c r="AF346" t="s">
        <v>681</v>
      </c>
      <c r="AG346" t="s">
        <v>431</v>
      </c>
      <c r="AH346" t="s">
        <v>423</v>
      </c>
      <c r="AI346" t="s">
        <v>432</v>
      </c>
      <c r="AJ346" t="s">
        <v>433</v>
      </c>
      <c r="AK346" t="s">
        <v>423</v>
      </c>
    </row>
    <row r="347" spans="1:37" x14ac:dyDescent="0.45">
      <c r="A347" t="s">
        <v>421</v>
      </c>
      <c r="O347">
        <v>3.40699</v>
      </c>
      <c r="AD347" t="s">
        <v>435</v>
      </c>
    </row>
    <row r="348" spans="1:37" x14ac:dyDescent="0.45">
      <c r="A348" t="s">
        <v>422</v>
      </c>
      <c r="B348" t="s">
        <v>423</v>
      </c>
      <c r="C348" t="s">
        <v>423</v>
      </c>
      <c r="N348" t="s">
        <v>416</v>
      </c>
    </row>
    <row r="349" spans="1:37" x14ac:dyDescent="0.45">
      <c r="B349" t="s">
        <v>427</v>
      </c>
      <c r="C349" t="s">
        <v>429</v>
      </c>
      <c r="G349" t="s">
        <v>432</v>
      </c>
      <c r="H349" t="s">
        <v>433</v>
      </c>
      <c r="O349" t="s">
        <v>455</v>
      </c>
      <c r="X349">
        <v>0.01</v>
      </c>
      <c r="Y349">
        <v>0.05</v>
      </c>
      <c r="Z349">
        <v>0.1</v>
      </c>
      <c r="AC349" t="s">
        <v>601</v>
      </c>
      <c r="AD349" t="s">
        <v>437</v>
      </c>
      <c r="AE349" t="s">
        <v>746</v>
      </c>
    </row>
    <row r="350" spans="1:37" x14ac:dyDescent="0.45">
      <c r="B350" t="s">
        <v>435</v>
      </c>
      <c r="D350" t="s">
        <v>788</v>
      </c>
      <c r="N350" t="s">
        <v>421</v>
      </c>
    </row>
    <row r="351" spans="1:37" x14ac:dyDescent="0.45">
      <c r="D351" t="s">
        <v>502</v>
      </c>
      <c r="I351" t="s">
        <v>423</v>
      </c>
      <c r="N351" t="s">
        <v>422</v>
      </c>
      <c r="O351" t="s">
        <v>463</v>
      </c>
      <c r="AC351" t="s">
        <v>441</v>
      </c>
      <c r="AD351" t="s">
        <v>442</v>
      </c>
    </row>
    <row r="352" spans="1:37" x14ac:dyDescent="0.45">
      <c r="A352" t="s">
        <v>436</v>
      </c>
      <c r="B352" t="s">
        <v>437</v>
      </c>
      <c r="C352" t="s">
        <v>548</v>
      </c>
      <c r="O352" t="s">
        <v>463</v>
      </c>
      <c r="AD352" t="s">
        <v>443</v>
      </c>
      <c r="AE352" t="s">
        <v>446</v>
      </c>
      <c r="AF352" t="s">
        <v>447</v>
      </c>
      <c r="AG352" t="s">
        <v>445</v>
      </c>
      <c r="AH352" t="s">
        <v>448</v>
      </c>
    </row>
    <row r="353" spans="1:37" x14ac:dyDescent="0.45">
      <c r="E353" t="s">
        <v>431</v>
      </c>
      <c r="J353" t="s">
        <v>434</v>
      </c>
      <c r="O353">
        <v>0.10526000000000001</v>
      </c>
      <c r="AC353">
        <v>-21.93637</v>
      </c>
      <c r="AD353">
        <v>-8.4410399999999992</v>
      </c>
      <c r="AE353">
        <v>28.472670000000001</v>
      </c>
    </row>
    <row r="354" spans="1:37" x14ac:dyDescent="0.45">
      <c r="A354" t="s">
        <v>441</v>
      </c>
      <c r="B354" t="s">
        <v>442</v>
      </c>
      <c r="O354" t="s">
        <v>466</v>
      </c>
    </row>
    <row r="355" spans="1:37" x14ac:dyDescent="0.45">
      <c r="B355" t="s">
        <v>443</v>
      </c>
      <c r="C355" t="s">
        <v>446</v>
      </c>
      <c r="F355" t="s">
        <v>423</v>
      </c>
      <c r="N355" t="s">
        <v>436</v>
      </c>
      <c r="O355">
        <v>2.1176499999999998</v>
      </c>
      <c r="X355" t="s">
        <v>471</v>
      </c>
      <c r="Y355">
        <v>8.7360999999999994E-2</v>
      </c>
      <c r="AC355" t="s">
        <v>373</v>
      </c>
      <c r="AD355" t="s">
        <v>449</v>
      </c>
    </row>
    <row r="356" spans="1:37" x14ac:dyDescent="0.45">
      <c r="A356">
        <v>-34.961399999999998</v>
      </c>
      <c r="B356">
        <v>-7.2613000000000003</v>
      </c>
      <c r="C356">
        <v>30.784800000000001</v>
      </c>
    </row>
    <row r="357" spans="1:37" x14ac:dyDescent="0.45">
      <c r="D357" t="s">
        <v>447</v>
      </c>
      <c r="N357" t="s">
        <v>441</v>
      </c>
      <c r="AD357" t="s">
        <v>370</v>
      </c>
      <c r="AE357" t="s">
        <v>373</v>
      </c>
      <c r="AF357" t="s">
        <v>374</v>
      </c>
      <c r="AG357" t="s">
        <v>452</v>
      </c>
    </row>
    <row r="358" spans="1:37" x14ac:dyDescent="0.45">
      <c r="A358" t="s">
        <v>373</v>
      </c>
      <c r="B358" t="s">
        <v>449</v>
      </c>
      <c r="L358">
        <v>1</v>
      </c>
      <c r="O358">
        <v>2000</v>
      </c>
      <c r="AC358" t="s">
        <v>382</v>
      </c>
      <c r="AD358">
        <v>1.4272899999999999</v>
      </c>
      <c r="AE358">
        <v>5.0493999999999997E-2</v>
      </c>
      <c r="AF358" t="s">
        <v>481</v>
      </c>
    </row>
    <row r="359" spans="1:37" x14ac:dyDescent="0.45">
      <c r="E359" t="s">
        <v>445</v>
      </c>
      <c r="N359">
        <v>-32.973269999999999</v>
      </c>
      <c r="AC359" t="s">
        <v>381</v>
      </c>
      <c r="AD359">
        <v>0.90971000000000002</v>
      </c>
      <c r="AE359">
        <v>0.43809599999999999</v>
      </c>
    </row>
    <row r="360" spans="1:37" x14ac:dyDescent="0.45">
      <c r="B360" t="s">
        <v>370</v>
      </c>
      <c r="C360" t="s">
        <v>373</v>
      </c>
      <c r="AC360" t="s">
        <v>383</v>
      </c>
      <c r="AD360">
        <v>-0.96043000000000001</v>
      </c>
      <c r="AE360">
        <v>0.56184800000000001</v>
      </c>
    </row>
    <row r="361" spans="1:37" x14ac:dyDescent="0.45">
      <c r="A361" t="s">
        <v>382</v>
      </c>
      <c r="B361">
        <v>0.62031000000000003</v>
      </c>
      <c r="C361">
        <v>7.7439999999999995E-2</v>
      </c>
      <c r="F361" t="s">
        <v>448</v>
      </c>
      <c r="N361" t="s">
        <v>373</v>
      </c>
      <c r="O361" t="s">
        <v>417</v>
      </c>
      <c r="AC361" t="s">
        <v>526</v>
      </c>
      <c r="AD361">
        <v>-13.530480000000001</v>
      </c>
      <c r="AE361">
        <v>5.6509999999999998E-3</v>
      </c>
      <c r="AF361" t="s">
        <v>487</v>
      </c>
    </row>
    <row r="362" spans="1:37" x14ac:dyDescent="0.45">
      <c r="A362" t="s">
        <v>381</v>
      </c>
      <c r="B362">
        <v>-0.41533999999999999</v>
      </c>
      <c r="C362">
        <v>0.43263000000000001</v>
      </c>
      <c r="D362" t="s">
        <v>374</v>
      </c>
      <c r="AC362" t="s">
        <v>453</v>
      </c>
    </row>
    <row r="363" spans="1:37" x14ac:dyDescent="0.45">
      <c r="A363" t="s">
        <v>383</v>
      </c>
      <c r="B363">
        <v>-0.32229000000000002</v>
      </c>
      <c r="C363">
        <v>0.39868999999999999</v>
      </c>
      <c r="D363" t="s">
        <v>481</v>
      </c>
      <c r="AC363" t="s">
        <v>454</v>
      </c>
      <c r="AD363" t="s">
        <v>455</v>
      </c>
      <c r="AE363">
        <v>1E-3</v>
      </c>
      <c r="AF363" t="s">
        <v>578</v>
      </c>
      <c r="AG363">
        <v>0.01</v>
      </c>
      <c r="AH363" t="s">
        <v>579</v>
      </c>
      <c r="AI363">
        <v>0.05</v>
      </c>
      <c r="AJ363" t="s">
        <v>580</v>
      </c>
      <c r="AK363">
        <v>0.1</v>
      </c>
    </row>
    <row r="364" spans="1:37" x14ac:dyDescent="0.45">
      <c r="A364" t="s">
        <v>188</v>
      </c>
      <c r="B364">
        <v>-1.65428</v>
      </c>
      <c r="C364" s="1">
        <v>2E-16</v>
      </c>
      <c r="E364" t="s">
        <v>452</v>
      </c>
      <c r="N364" t="s">
        <v>382</v>
      </c>
      <c r="O364" t="s">
        <v>423</v>
      </c>
    </row>
    <row r="365" spans="1:37" x14ac:dyDescent="0.45">
      <c r="A365" t="s">
        <v>453</v>
      </c>
      <c r="N365" t="s">
        <v>381</v>
      </c>
      <c r="O365" t="s">
        <v>427</v>
      </c>
      <c r="X365" t="s">
        <v>431</v>
      </c>
      <c r="Y365" t="s">
        <v>432</v>
      </c>
      <c r="Z365" t="s">
        <v>423</v>
      </c>
      <c r="AC365" t="s">
        <v>462</v>
      </c>
      <c r="AD365" t="s">
        <v>463</v>
      </c>
      <c r="AE365">
        <v>14023</v>
      </c>
    </row>
    <row r="366" spans="1:37" x14ac:dyDescent="0.45">
      <c r="A366" t="s">
        <v>454</v>
      </c>
      <c r="B366" t="s">
        <v>455</v>
      </c>
      <c r="C366">
        <v>1E-3</v>
      </c>
      <c r="D366" t="s">
        <v>375</v>
      </c>
      <c r="G366">
        <v>0.05</v>
      </c>
      <c r="H366" t="s">
        <v>580</v>
      </c>
      <c r="N366" t="s">
        <v>383</v>
      </c>
      <c r="O366" t="s">
        <v>435</v>
      </c>
      <c r="AC366" t="s">
        <v>465</v>
      </c>
      <c r="AD366" t="s">
        <v>463</v>
      </c>
      <c r="AE366">
        <v>7379</v>
      </c>
    </row>
    <row r="367" spans="1:37" x14ac:dyDescent="0.45">
      <c r="N367" t="s">
        <v>526</v>
      </c>
      <c r="AC367" t="s">
        <v>466</v>
      </c>
      <c r="AD367">
        <v>0.47378999999999999</v>
      </c>
    </row>
    <row r="368" spans="1:37" x14ac:dyDescent="0.45">
      <c r="A368" t="s">
        <v>462</v>
      </c>
      <c r="B368" t="s">
        <v>463</v>
      </c>
      <c r="C368">
        <v>117400</v>
      </c>
      <c r="D368" t="s">
        <v>578</v>
      </c>
      <c r="I368">
        <v>0.1</v>
      </c>
      <c r="N368" t="s">
        <v>453</v>
      </c>
      <c r="O368" t="s">
        <v>437</v>
      </c>
      <c r="AC368" t="s">
        <v>467</v>
      </c>
      <c r="AD368" t="s">
        <v>466</v>
      </c>
    </row>
    <row r="369" spans="1:37" x14ac:dyDescent="0.45">
      <c r="A369" t="s">
        <v>465</v>
      </c>
      <c r="B369" t="s">
        <v>463</v>
      </c>
      <c r="C369">
        <v>49804</v>
      </c>
      <c r="N369" t="s">
        <v>454</v>
      </c>
      <c r="AC369" t="s">
        <v>468</v>
      </c>
      <c r="AD369">
        <v>9.9042300000000001</v>
      </c>
      <c r="AE369" t="s">
        <v>470</v>
      </c>
      <c r="AF369">
        <v>44</v>
      </c>
      <c r="AG369" t="s">
        <v>471</v>
      </c>
      <c r="AH369" t="s">
        <v>472</v>
      </c>
      <c r="AI369" s="1">
        <v>8.3806999999999992E-6</v>
      </c>
    </row>
    <row r="370" spans="1:37" x14ac:dyDescent="0.45">
      <c r="A370" t="s">
        <v>466</v>
      </c>
      <c r="B370">
        <v>0.57577</v>
      </c>
      <c r="E370">
        <v>0.01</v>
      </c>
      <c r="J370" t="s">
        <v>581</v>
      </c>
      <c r="O370" t="s">
        <v>442</v>
      </c>
      <c r="AC370" t="s">
        <v>677</v>
      </c>
    </row>
    <row r="371" spans="1:37" x14ac:dyDescent="0.45">
      <c r="A371" t="s">
        <v>467</v>
      </c>
      <c r="B371" t="s">
        <v>466</v>
      </c>
      <c r="N371" t="s">
        <v>462</v>
      </c>
      <c r="O371" t="s">
        <v>443</v>
      </c>
      <c r="X371" t="s">
        <v>445</v>
      </c>
    </row>
    <row r="372" spans="1:37" x14ac:dyDescent="0.45">
      <c r="A372" t="s">
        <v>468</v>
      </c>
      <c r="B372">
        <v>94.327500000000001</v>
      </c>
      <c r="C372" t="s">
        <v>470</v>
      </c>
      <c r="F372" t="s">
        <v>579</v>
      </c>
      <c r="G372" t="s">
        <v>473</v>
      </c>
      <c r="H372" s="1">
        <v>2.2200000000000001E-16</v>
      </c>
      <c r="K372" t="s">
        <v>582</v>
      </c>
      <c r="N372" t="s">
        <v>465</v>
      </c>
      <c r="O372">
        <v>-8.0632800000000007</v>
      </c>
      <c r="AC372" t="s">
        <v>668</v>
      </c>
    </row>
    <row r="373" spans="1:37" x14ac:dyDescent="0.45">
      <c r="A373" t="s">
        <v>692</v>
      </c>
      <c r="N373" t="s">
        <v>466</v>
      </c>
    </row>
    <row r="374" spans="1:37" x14ac:dyDescent="0.45">
      <c r="D374">
        <v>278</v>
      </c>
      <c r="N374" t="s">
        <v>467</v>
      </c>
      <c r="O374" t="s">
        <v>449</v>
      </c>
      <c r="AC374" t="s">
        <v>674</v>
      </c>
      <c r="AD374" t="s">
        <v>823</v>
      </c>
      <c r="AE374" t="s">
        <v>401</v>
      </c>
      <c r="AF374" t="s">
        <v>382</v>
      </c>
      <c r="AG374" t="s">
        <v>402</v>
      </c>
      <c r="AH374" t="s">
        <v>381</v>
      </c>
      <c r="AI374" t="s">
        <v>402</v>
      </c>
      <c r="AJ374" t="s">
        <v>383</v>
      </c>
      <c r="AK374" t="s">
        <v>402</v>
      </c>
    </row>
    <row r="375" spans="1:37" x14ac:dyDescent="0.45">
      <c r="N375" t="s">
        <v>468</v>
      </c>
    </row>
    <row r="376" spans="1:37" x14ac:dyDescent="0.45">
      <c r="A376" t="s">
        <v>787</v>
      </c>
      <c r="E376" t="s">
        <v>471</v>
      </c>
      <c r="N376" t="s">
        <v>677</v>
      </c>
      <c r="O376" t="s">
        <v>370</v>
      </c>
      <c r="X376" t="s">
        <v>452</v>
      </c>
      <c r="AC376" t="s">
        <v>668</v>
      </c>
    </row>
    <row r="377" spans="1:37" x14ac:dyDescent="0.45">
      <c r="O377">
        <v>1.6649099999999999</v>
      </c>
    </row>
    <row r="378" spans="1:37" x14ac:dyDescent="0.45">
      <c r="A378" t="s">
        <v>674</v>
      </c>
      <c r="B378" t="s">
        <v>780</v>
      </c>
      <c r="C378" t="s">
        <v>401</v>
      </c>
      <c r="F378" t="s">
        <v>472</v>
      </c>
      <c r="G378" t="s">
        <v>402</v>
      </c>
      <c r="H378" t="s">
        <v>383</v>
      </c>
      <c r="N378" t="s">
        <v>668</v>
      </c>
      <c r="O378">
        <v>-0.85640000000000005</v>
      </c>
      <c r="AC378" t="s">
        <v>677</v>
      </c>
    </row>
    <row r="379" spans="1:37" x14ac:dyDescent="0.45">
      <c r="O379">
        <v>0.36836000000000002</v>
      </c>
    </row>
    <row r="380" spans="1:37" x14ac:dyDescent="0.45">
      <c r="A380" t="s">
        <v>787</v>
      </c>
      <c r="D380" t="s">
        <v>382</v>
      </c>
      <c r="I380" t="s">
        <v>402</v>
      </c>
      <c r="N380" t="s">
        <v>674</v>
      </c>
      <c r="O380">
        <v>-13.202730000000001</v>
      </c>
      <c r="P380" s="1"/>
      <c r="Q380" s="1"/>
      <c r="R380" s="1"/>
      <c r="S380" s="1"/>
      <c r="T380" s="1"/>
      <c r="U380" s="1"/>
      <c r="V380" s="1"/>
      <c r="W380" s="1"/>
      <c r="AC380" t="s">
        <v>414</v>
      </c>
    </row>
    <row r="381" spans="1:37" x14ac:dyDescent="0.45">
      <c r="AC381" t="s">
        <v>677</v>
      </c>
    </row>
    <row r="382" spans="1:37" x14ac:dyDescent="0.45">
      <c r="A382" t="s">
        <v>692</v>
      </c>
      <c r="E382" t="s">
        <v>402</v>
      </c>
      <c r="J382" t="s">
        <v>526</v>
      </c>
      <c r="N382" t="s">
        <v>668</v>
      </c>
      <c r="O382" t="s">
        <v>455</v>
      </c>
      <c r="X382">
        <v>0.01</v>
      </c>
      <c r="Y382">
        <v>0.05</v>
      </c>
      <c r="Z382">
        <v>0.1</v>
      </c>
    </row>
    <row r="383" spans="1:37" x14ac:dyDescent="0.45">
      <c r="AC383" t="s">
        <v>416</v>
      </c>
      <c r="AD383" t="s">
        <v>417</v>
      </c>
      <c r="AE383" t="s">
        <v>420</v>
      </c>
    </row>
    <row r="384" spans="1:37" x14ac:dyDescent="0.45">
      <c r="A384" t="s">
        <v>414</v>
      </c>
      <c r="F384" t="s">
        <v>381</v>
      </c>
      <c r="N384" t="s">
        <v>677</v>
      </c>
      <c r="O384" t="s">
        <v>463</v>
      </c>
    </row>
    <row r="385" spans="1:35" x14ac:dyDescent="0.45">
      <c r="A385" t="s">
        <v>692</v>
      </c>
      <c r="O385" t="s">
        <v>463</v>
      </c>
      <c r="AC385" t="s">
        <v>421</v>
      </c>
    </row>
    <row r="386" spans="1:35" x14ac:dyDescent="0.45">
      <c r="N386" t="s">
        <v>414</v>
      </c>
      <c r="O386">
        <v>0.59560000000000002</v>
      </c>
      <c r="AC386" t="s">
        <v>422</v>
      </c>
      <c r="AD386" t="s">
        <v>423</v>
      </c>
      <c r="AE386" t="s">
        <v>423</v>
      </c>
      <c r="AF386" t="s">
        <v>831</v>
      </c>
    </row>
    <row r="387" spans="1:35" x14ac:dyDescent="0.45">
      <c r="A387" t="s">
        <v>416</v>
      </c>
      <c r="B387" t="s">
        <v>417</v>
      </c>
      <c r="C387" t="s">
        <v>420</v>
      </c>
      <c r="N387" t="s">
        <v>677</v>
      </c>
      <c r="O387" t="s">
        <v>466</v>
      </c>
      <c r="AD387" t="s">
        <v>427</v>
      </c>
      <c r="AE387" t="s">
        <v>429</v>
      </c>
      <c r="AF387" t="s">
        <v>484</v>
      </c>
      <c r="AG387" t="s">
        <v>431</v>
      </c>
      <c r="AH387" t="s">
        <v>423</v>
      </c>
      <c r="AI387" t="s">
        <v>432</v>
      </c>
    </row>
    <row r="388" spans="1:35" x14ac:dyDescent="0.45">
      <c r="O388">
        <v>46.392499999999998</v>
      </c>
      <c r="X388" t="s">
        <v>471</v>
      </c>
      <c r="Y388" t="s">
        <v>473</v>
      </c>
      <c r="AD388" t="s">
        <v>433</v>
      </c>
      <c r="AE388" t="s">
        <v>435</v>
      </c>
    </row>
    <row r="389" spans="1:35" x14ac:dyDescent="0.45">
      <c r="A389" t="s">
        <v>421</v>
      </c>
      <c r="N389" t="s">
        <v>416</v>
      </c>
    </row>
    <row r="390" spans="1:35" x14ac:dyDescent="0.45">
      <c r="A390" t="s">
        <v>422</v>
      </c>
      <c r="B390" t="s">
        <v>423</v>
      </c>
      <c r="C390" t="s">
        <v>423</v>
      </c>
      <c r="AC390" t="s">
        <v>601</v>
      </c>
      <c r="AD390" t="s">
        <v>437</v>
      </c>
      <c r="AE390" t="s">
        <v>745</v>
      </c>
    </row>
    <row r="391" spans="1:35" x14ac:dyDescent="0.45">
      <c r="B391" t="s">
        <v>427</v>
      </c>
      <c r="C391" t="s">
        <v>429</v>
      </c>
      <c r="G391" t="s">
        <v>432</v>
      </c>
      <c r="N391" t="s">
        <v>421</v>
      </c>
    </row>
    <row r="392" spans="1:35" x14ac:dyDescent="0.45">
      <c r="B392" t="s">
        <v>433</v>
      </c>
      <c r="C392" t="s">
        <v>435</v>
      </c>
      <c r="D392" t="s">
        <v>789</v>
      </c>
      <c r="N392" t="s">
        <v>422</v>
      </c>
      <c r="AC392" t="s">
        <v>441</v>
      </c>
      <c r="AD392" t="s">
        <v>442</v>
      </c>
    </row>
    <row r="393" spans="1:35" x14ac:dyDescent="0.45">
      <c r="D393" t="s">
        <v>477</v>
      </c>
      <c r="O393" t="s">
        <v>823</v>
      </c>
      <c r="X393" t="s">
        <v>402</v>
      </c>
      <c r="Y393" t="s">
        <v>402</v>
      </c>
      <c r="Z393" t="s">
        <v>402</v>
      </c>
      <c r="AD393" t="s">
        <v>443</v>
      </c>
      <c r="AE393" t="s">
        <v>446</v>
      </c>
      <c r="AF393" t="s">
        <v>447</v>
      </c>
      <c r="AG393" t="s">
        <v>445</v>
      </c>
      <c r="AH393" t="s">
        <v>448</v>
      </c>
    </row>
    <row r="394" spans="1:35" x14ac:dyDescent="0.45">
      <c r="A394" t="s">
        <v>436</v>
      </c>
      <c r="B394" t="s">
        <v>437</v>
      </c>
      <c r="C394" t="s">
        <v>790</v>
      </c>
      <c r="AC394">
        <v>-34.899380000000001</v>
      </c>
      <c r="AD394">
        <v>-8.1897800000000007</v>
      </c>
      <c r="AE394">
        <v>29.733979999999999</v>
      </c>
    </row>
    <row r="395" spans="1:35" x14ac:dyDescent="0.45">
      <c r="E395" t="s">
        <v>431</v>
      </c>
    </row>
    <row r="396" spans="1:35" x14ac:dyDescent="0.45">
      <c r="A396" t="s">
        <v>441</v>
      </c>
      <c r="B396" t="s">
        <v>442</v>
      </c>
      <c r="N396" t="s">
        <v>436</v>
      </c>
      <c r="AC396" t="s">
        <v>373</v>
      </c>
      <c r="AD396" t="s">
        <v>449</v>
      </c>
    </row>
    <row r="397" spans="1:35" x14ac:dyDescent="0.45">
      <c r="B397" t="s">
        <v>443</v>
      </c>
      <c r="C397" t="s">
        <v>446</v>
      </c>
      <c r="F397" t="s">
        <v>423</v>
      </c>
    </row>
    <row r="398" spans="1:35" x14ac:dyDescent="0.45">
      <c r="A398">
        <v>-55.151499999999999</v>
      </c>
      <c r="B398">
        <v>-6.2820999999999998</v>
      </c>
      <c r="C398">
        <v>27.945799999999998</v>
      </c>
      <c r="N398" t="s">
        <v>441</v>
      </c>
      <c r="AD398" t="s">
        <v>370</v>
      </c>
      <c r="AE398" t="s">
        <v>373</v>
      </c>
      <c r="AF398" t="s">
        <v>374</v>
      </c>
      <c r="AG398" t="s">
        <v>452</v>
      </c>
    </row>
    <row r="399" spans="1:35" x14ac:dyDescent="0.45">
      <c r="D399" t="s">
        <v>447</v>
      </c>
      <c r="AC399" t="s">
        <v>382</v>
      </c>
      <c r="AD399">
        <v>1.8411999999999999</v>
      </c>
      <c r="AE399">
        <v>1.8679999999999999E-2</v>
      </c>
      <c r="AF399" t="s">
        <v>376</v>
      </c>
    </row>
    <row r="400" spans="1:35" x14ac:dyDescent="0.45">
      <c r="A400" t="s">
        <v>373</v>
      </c>
      <c r="B400" t="s">
        <v>449</v>
      </c>
      <c r="L400">
        <v>1</v>
      </c>
      <c r="N400">
        <v>-52.280799999999999</v>
      </c>
      <c r="AC400" t="s">
        <v>381</v>
      </c>
      <c r="AD400">
        <v>-1.5743400000000001</v>
      </c>
      <c r="AE400">
        <v>8.8959999999999997E-2</v>
      </c>
      <c r="AF400" t="s">
        <v>481</v>
      </c>
    </row>
    <row r="401" spans="1:37" x14ac:dyDescent="0.45">
      <c r="E401" t="s">
        <v>445</v>
      </c>
      <c r="AC401" t="s">
        <v>383</v>
      </c>
      <c r="AD401">
        <v>0.72979000000000005</v>
      </c>
      <c r="AE401">
        <v>0.26118000000000002</v>
      </c>
    </row>
    <row r="402" spans="1:37" x14ac:dyDescent="0.45">
      <c r="B402" t="s">
        <v>370</v>
      </c>
      <c r="C402" t="s">
        <v>373</v>
      </c>
      <c r="N402" t="s">
        <v>373</v>
      </c>
      <c r="O402" t="s">
        <v>417</v>
      </c>
      <c r="AC402" t="s">
        <v>408</v>
      </c>
      <c r="AD402">
        <v>193.29076000000001</v>
      </c>
      <c r="AE402" s="1">
        <v>1.2439999999999999E-5</v>
      </c>
      <c r="AF402" t="s">
        <v>375</v>
      </c>
    </row>
    <row r="403" spans="1:37" x14ac:dyDescent="0.45">
      <c r="A403" t="s">
        <v>382</v>
      </c>
      <c r="B403">
        <v>0.75584099999999999</v>
      </c>
      <c r="C403">
        <v>6.6730000000000001E-3</v>
      </c>
      <c r="F403" t="s">
        <v>448</v>
      </c>
      <c r="AC403" t="s">
        <v>453</v>
      </c>
    </row>
    <row r="404" spans="1:37" x14ac:dyDescent="0.45">
      <c r="A404" t="s">
        <v>381</v>
      </c>
      <c r="B404">
        <v>0.15765399999999999</v>
      </c>
      <c r="C404">
        <v>0.78691</v>
      </c>
      <c r="D404" t="s">
        <v>374</v>
      </c>
      <c r="AC404" t="s">
        <v>454</v>
      </c>
      <c r="AD404" t="s">
        <v>455</v>
      </c>
      <c r="AE404">
        <v>1E-3</v>
      </c>
      <c r="AF404" t="s">
        <v>578</v>
      </c>
      <c r="AG404">
        <v>0.01</v>
      </c>
      <c r="AH404" t="s">
        <v>579</v>
      </c>
      <c r="AI404">
        <v>0.05</v>
      </c>
      <c r="AJ404" t="s">
        <v>580</v>
      </c>
      <c r="AK404">
        <v>0.1</v>
      </c>
    </row>
    <row r="405" spans="1:37" x14ac:dyDescent="0.45">
      <c r="A405" t="s">
        <v>383</v>
      </c>
      <c r="B405">
        <v>2.1197000000000001E-2</v>
      </c>
      <c r="C405">
        <v>0.95818800000000004</v>
      </c>
      <c r="D405" t="s">
        <v>487</v>
      </c>
      <c r="N405" t="s">
        <v>382</v>
      </c>
      <c r="O405" t="s">
        <v>423</v>
      </c>
    </row>
    <row r="406" spans="1:37" x14ac:dyDescent="0.45">
      <c r="A406" t="s">
        <v>526</v>
      </c>
      <c r="B406">
        <v>-6.0058179999999997</v>
      </c>
      <c r="C406" s="1">
        <v>1.7669999999999999E-8</v>
      </c>
      <c r="E406" t="s">
        <v>452</v>
      </c>
      <c r="N406" t="s">
        <v>381</v>
      </c>
      <c r="O406" t="s">
        <v>427</v>
      </c>
      <c r="X406" t="s">
        <v>431</v>
      </c>
      <c r="Y406" t="s">
        <v>432</v>
      </c>
      <c r="AC406" t="s">
        <v>462</v>
      </c>
      <c r="AD406" t="s">
        <v>463</v>
      </c>
      <c r="AE406">
        <v>49986</v>
      </c>
    </row>
    <row r="407" spans="1:37" x14ac:dyDescent="0.45">
      <c r="A407" t="s">
        <v>453</v>
      </c>
      <c r="N407" t="s">
        <v>383</v>
      </c>
      <c r="O407" t="s">
        <v>433</v>
      </c>
      <c r="AC407" t="s">
        <v>465</v>
      </c>
      <c r="AD407" t="s">
        <v>463</v>
      </c>
      <c r="AE407">
        <v>21648</v>
      </c>
    </row>
    <row r="408" spans="1:37" x14ac:dyDescent="0.45">
      <c r="A408" t="s">
        <v>454</v>
      </c>
      <c r="B408" t="s">
        <v>455</v>
      </c>
      <c r="C408">
        <v>1E-3</v>
      </c>
      <c r="D408" t="s">
        <v>375</v>
      </c>
      <c r="G408">
        <v>0.05</v>
      </c>
      <c r="H408" t="s">
        <v>580</v>
      </c>
      <c r="N408" t="s">
        <v>408</v>
      </c>
      <c r="AC408" t="s">
        <v>466</v>
      </c>
      <c r="AD408">
        <v>0.56691000000000003</v>
      </c>
    </row>
    <row r="409" spans="1:37" x14ac:dyDescent="0.45">
      <c r="N409" t="s">
        <v>453</v>
      </c>
      <c r="O409" t="s">
        <v>437</v>
      </c>
      <c r="AC409" t="s">
        <v>467</v>
      </c>
      <c r="AD409" t="s">
        <v>466</v>
      </c>
    </row>
    <row r="410" spans="1:37" x14ac:dyDescent="0.45">
      <c r="A410" t="s">
        <v>462</v>
      </c>
      <c r="B410" t="s">
        <v>463</v>
      </c>
      <c r="C410">
        <v>132380</v>
      </c>
      <c r="D410" t="s">
        <v>578</v>
      </c>
      <c r="I410">
        <v>0.1</v>
      </c>
      <c r="N410" t="s">
        <v>454</v>
      </c>
      <c r="AC410" t="s">
        <v>468</v>
      </c>
      <c r="AD410">
        <v>35.342700000000001</v>
      </c>
      <c r="AE410" t="s">
        <v>470</v>
      </c>
      <c r="AF410">
        <v>108</v>
      </c>
      <c r="AG410" t="s">
        <v>471</v>
      </c>
      <c r="AH410" t="s">
        <v>472</v>
      </c>
      <c r="AI410" t="s">
        <v>473</v>
      </c>
      <c r="AJ410" s="1">
        <v>2.2200000000000001E-16</v>
      </c>
    </row>
    <row r="411" spans="1:37" x14ac:dyDescent="0.45">
      <c r="A411" t="s">
        <v>465</v>
      </c>
      <c r="B411" t="s">
        <v>463</v>
      </c>
      <c r="C411">
        <v>98182</v>
      </c>
      <c r="O411" t="s">
        <v>442</v>
      </c>
      <c r="AC411" t="s">
        <v>677</v>
      </c>
    </row>
    <row r="412" spans="1:37" x14ac:dyDescent="0.45">
      <c r="A412" t="s">
        <v>466</v>
      </c>
      <c r="B412">
        <v>0.25831999999999999</v>
      </c>
      <c r="E412">
        <v>0.01</v>
      </c>
      <c r="J412" t="s">
        <v>581</v>
      </c>
      <c r="N412" t="s">
        <v>462</v>
      </c>
      <c r="O412" t="s">
        <v>443</v>
      </c>
      <c r="X412" t="s">
        <v>445</v>
      </c>
    </row>
    <row r="413" spans="1:37" x14ac:dyDescent="0.45">
      <c r="A413" t="s">
        <v>467</v>
      </c>
      <c r="B413" t="s">
        <v>466</v>
      </c>
      <c r="N413" t="s">
        <v>465</v>
      </c>
      <c r="O413">
        <v>-8.3308</v>
      </c>
      <c r="AC413" t="s">
        <v>488</v>
      </c>
      <c r="AD413">
        <v>2000</v>
      </c>
    </row>
    <row r="414" spans="1:37" x14ac:dyDescent="0.45">
      <c r="A414" t="s">
        <v>468</v>
      </c>
      <c r="B414">
        <v>34.479900000000001</v>
      </c>
      <c r="C414" t="s">
        <v>470</v>
      </c>
      <c r="F414" t="s">
        <v>579</v>
      </c>
      <c r="G414" t="s">
        <v>473</v>
      </c>
      <c r="H414" s="1">
        <v>2.2200000000000001E-16</v>
      </c>
      <c r="K414" t="s">
        <v>582</v>
      </c>
      <c r="N414" t="s">
        <v>466</v>
      </c>
      <c r="AC414" t="s">
        <v>677</v>
      </c>
    </row>
    <row r="415" spans="1:37" x14ac:dyDescent="0.45">
      <c r="A415" t="s">
        <v>692</v>
      </c>
      <c r="N415" t="s">
        <v>467</v>
      </c>
      <c r="O415" t="s">
        <v>449</v>
      </c>
    </row>
    <row r="416" spans="1:37" x14ac:dyDescent="0.45">
      <c r="D416">
        <v>396</v>
      </c>
      <c r="N416" t="s">
        <v>468</v>
      </c>
      <c r="AC416" t="s">
        <v>416</v>
      </c>
      <c r="AD416" t="s">
        <v>417</v>
      </c>
      <c r="AE416" t="s">
        <v>420</v>
      </c>
    </row>
    <row r="417" spans="1:37" x14ac:dyDescent="0.45">
      <c r="A417" t="s">
        <v>488</v>
      </c>
      <c r="B417">
        <v>2000</v>
      </c>
      <c r="N417" t="s">
        <v>677</v>
      </c>
      <c r="O417" t="s">
        <v>370</v>
      </c>
      <c r="X417" t="s">
        <v>452</v>
      </c>
    </row>
    <row r="418" spans="1:37" x14ac:dyDescent="0.45">
      <c r="A418" t="s">
        <v>692</v>
      </c>
      <c r="E418" t="s">
        <v>471</v>
      </c>
      <c r="O418">
        <v>-0.36413000000000001</v>
      </c>
      <c r="AC418" t="s">
        <v>421</v>
      </c>
    </row>
    <row r="419" spans="1:37" x14ac:dyDescent="0.45">
      <c r="N419" t="s">
        <v>488</v>
      </c>
      <c r="O419">
        <v>-0.47560999999999998</v>
      </c>
      <c r="AC419" t="s">
        <v>422</v>
      </c>
      <c r="AD419" t="s">
        <v>423</v>
      </c>
      <c r="AE419" t="s">
        <v>423</v>
      </c>
      <c r="AF419" t="s">
        <v>831</v>
      </c>
    </row>
    <row r="420" spans="1:37" x14ac:dyDescent="0.45">
      <c r="A420" t="s">
        <v>416</v>
      </c>
      <c r="B420" t="s">
        <v>417</v>
      </c>
      <c r="C420" t="s">
        <v>420</v>
      </c>
      <c r="F420" t="s">
        <v>472</v>
      </c>
      <c r="N420" t="s">
        <v>677</v>
      </c>
      <c r="O420">
        <v>1.3466199999999999</v>
      </c>
      <c r="AD420" t="s">
        <v>427</v>
      </c>
      <c r="AE420" t="s">
        <v>429</v>
      </c>
      <c r="AF420" t="s">
        <v>680</v>
      </c>
      <c r="AG420" t="s">
        <v>431</v>
      </c>
      <c r="AH420" t="s">
        <v>423</v>
      </c>
      <c r="AI420" t="s">
        <v>432</v>
      </c>
      <c r="AJ420" t="s">
        <v>433</v>
      </c>
      <c r="AK420" t="s">
        <v>423</v>
      </c>
    </row>
    <row r="421" spans="1:37" x14ac:dyDescent="0.45">
      <c r="O421">
        <v>88.614000000000004</v>
      </c>
      <c r="AD421" t="s">
        <v>435</v>
      </c>
    </row>
    <row r="422" spans="1:37" x14ac:dyDescent="0.45">
      <c r="A422" t="s">
        <v>421</v>
      </c>
      <c r="N422" t="s">
        <v>416</v>
      </c>
    </row>
    <row r="423" spans="1:37" x14ac:dyDescent="0.45">
      <c r="A423" t="s">
        <v>422</v>
      </c>
      <c r="B423" t="s">
        <v>423</v>
      </c>
      <c r="C423" t="s">
        <v>423</v>
      </c>
      <c r="O423" t="s">
        <v>455</v>
      </c>
      <c r="X423">
        <v>0.01</v>
      </c>
      <c r="Y423">
        <v>0.05</v>
      </c>
      <c r="Z423">
        <v>0.1</v>
      </c>
      <c r="AC423" t="s">
        <v>601</v>
      </c>
      <c r="AD423" t="s">
        <v>437</v>
      </c>
      <c r="AE423" t="s">
        <v>544</v>
      </c>
    </row>
    <row r="424" spans="1:37" x14ac:dyDescent="0.45">
      <c r="B424" t="s">
        <v>427</v>
      </c>
      <c r="C424" t="s">
        <v>429</v>
      </c>
      <c r="G424" t="s">
        <v>432</v>
      </c>
      <c r="H424" t="s">
        <v>433</v>
      </c>
      <c r="N424" t="s">
        <v>421</v>
      </c>
    </row>
    <row r="425" spans="1:37" x14ac:dyDescent="0.45">
      <c r="B425" t="s">
        <v>435</v>
      </c>
      <c r="D425" t="s">
        <v>789</v>
      </c>
      <c r="N425" t="s">
        <v>422</v>
      </c>
      <c r="O425" t="s">
        <v>463</v>
      </c>
      <c r="AC425" t="s">
        <v>441</v>
      </c>
      <c r="AD425" t="s">
        <v>442</v>
      </c>
    </row>
    <row r="426" spans="1:37" x14ac:dyDescent="0.45">
      <c r="D426" t="s">
        <v>489</v>
      </c>
      <c r="I426" t="s">
        <v>423</v>
      </c>
      <c r="O426" t="s">
        <v>463</v>
      </c>
      <c r="AD426" t="s">
        <v>443</v>
      </c>
      <c r="AE426" t="s">
        <v>446</v>
      </c>
      <c r="AF426" t="s">
        <v>447</v>
      </c>
      <c r="AG426" t="s">
        <v>445</v>
      </c>
      <c r="AH426" t="s">
        <v>448</v>
      </c>
    </row>
    <row r="427" spans="1:37" x14ac:dyDescent="0.45">
      <c r="A427" t="s">
        <v>436</v>
      </c>
      <c r="B427" t="s">
        <v>437</v>
      </c>
      <c r="C427" t="s">
        <v>791</v>
      </c>
      <c r="O427">
        <v>0.28563</v>
      </c>
      <c r="AC427">
        <v>-31.670580000000001</v>
      </c>
      <c r="AD427">
        <v>-3.0281500000000001</v>
      </c>
      <c r="AE427">
        <v>12.396140000000001</v>
      </c>
    </row>
    <row r="428" spans="1:37" x14ac:dyDescent="0.45">
      <c r="E428" t="s">
        <v>431</v>
      </c>
      <c r="J428" t="s">
        <v>434</v>
      </c>
      <c r="O428" t="s">
        <v>466</v>
      </c>
    </row>
    <row r="429" spans="1:37" x14ac:dyDescent="0.45">
      <c r="A429" t="s">
        <v>441</v>
      </c>
      <c r="B429" t="s">
        <v>442</v>
      </c>
      <c r="N429" t="s">
        <v>436</v>
      </c>
      <c r="O429">
        <v>24.389500000000002</v>
      </c>
      <c r="X429" t="s">
        <v>471</v>
      </c>
      <c r="Y429" t="s">
        <v>473</v>
      </c>
      <c r="AC429" t="s">
        <v>373</v>
      </c>
      <c r="AD429" t="s">
        <v>449</v>
      </c>
    </row>
    <row r="430" spans="1:37" x14ac:dyDescent="0.45">
      <c r="B430" t="s">
        <v>443</v>
      </c>
      <c r="C430" t="s">
        <v>446</v>
      </c>
      <c r="F430" t="s">
        <v>423</v>
      </c>
    </row>
    <row r="431" spans="1:37" x14ac:dyDescent="0.45">
      <c r="A431">
        <v>-46.185499999999998</v>
      </c>
      <c r="B431">
        <v>-2.2964000000000002</v>
      </c>
      <c r="C431">
        <v>17.123699999999999</v>
      </c>
      <c r="N431" t="s">
        <v>441</v>
      </c>
      <c r="AD431" t="s">
        <v>370</v>
      </c>
      <c r="AE431" t="s">
        <v>373</v>
      </c>
      <c r="AF431" t="s">
        <v>374</v>
      </c>
      <c r="AG431" t="s">
        <v>452</v>
      </c>
    </row>
    <row r="432" spans="1:37" x14ac:dyDescent="0.45">
      <c r="D432" t="s">
        <v>447</v>
      </c>
      <c r="O432">
        <v>2000</v>
      </c>
      <c r="AC432" t="s">
        <v>382</v>
      </c>
      <c r="AD432">
        <v>0.10363</v>
      </c>
      <c r="AE432">
        <v>0.59457000000000004</v>
      </c>
    </row>
    <row r="433" spans="1:37" x14ac:dyDescent="0.45">
      <c r="A433" t="s">
        <v>373</v>
      </c>
      <c r="B433" t="s">
        <v>449</v>
      </c>
      <c r="L433">
        <v>1</v>
      </c>
      <c r="N433">
        <v>-32.398400000000002</v>
      </c>
      <c r="AC433" t="s">
        <v>381</v>
      </c>
      <c r="AD433">
        <v>-0.63595000000000002</v>
      </c>
      <c r="AE433">
        <v>0.20749000000000001</v>
      </c>
    </row>
    <row r="434" spans="1:37" x14ac:dyDescent="0.45">
      <c r="E434" t="s">
        <v>445</v>
      </c>
      <c r="AC434" t="s">
        <v>383</v>
      </c>
      <c r="AD434">
        <v>-0.19420999999999999</v>
      </c>
      <c r="AE434">
        <v>0.62839</v>
      </c>
    </row>
    <row r="435" spans="1:37" x14ac:dyDescent="0.45">
      <c r="B435" t="s">
        <v>370</v>
      </c>
      <c r="C435" t="s">
        <v>373</v>
      </c>
      <c r="N435" t="s">
        <v>373</v>
      </c>
      <c r="O435" t="s">
        <v>417</v>
      </c>
      <c r="AC435" t="s">
        <v>408</v>
      </c>
      <c r="AD435">
        <v>37.323129999999999</v>
      </c>
      <c r="AE435">
        <v>2.4469999999999999E-2</v>
      </c>
      <c r="AF435" t="s">
        <v>376</v>
      </c>
    </row>
    <row r="436" spans="1:37" x14ac:dyDescent="0.45">
      <c r="A436" t="s">
        <v>382</v>
      </c>
      <c r="B436">
        <v>-0.168875</v>
      </c>
      <c r="C436">
        <v>0.36769000000000002</v>
      </c>
      <c r="F436" t="s">
        <v>448</v>
      </c>
      <c r="AC436" t="s">
        <v>453</v>
      </c>
    </row>
    <row r="437" spans="1:37" x14ac:dyDescent="0.45">
      <c r="A437" t="s">
        <v>381</v>
      </c>
      <c r="B437">
        <v>0.19615299999999999</v>
      </c>
      <c r="C437">
        <v>0.68318000000000001</v>
      </c>
      <c r="D437" t="s">
        <v>374</v>
      </c>
      <c r="AC437" t="s">
        <v>454</v>
      </c>
      <c r="AD437" t="s">
        <v>455</v>
      </c>
      <c r="AE437">
        <v>1E-3</v>
      </c>
      <c r="AF437" t="s">
        <v>578</v>
      </c>
      <c r="AG437">
        <v>0.01</v>
      </c>
      <c r="AH437" t="s">
        <v>579</v>
      </c>
      <c r="AI437">
        <v>0.05</v>
      </c>
      <c r="AJ437" t="s">
        <v>580</v>
      </c>
      <c r="AK437">
        <v>0.1</v>
      </c>
    </row>
    <row r="438" spans="1:37" x14ac:dyDescent="0.45">
      <c r="A438" t="s">
        <v>383</v>
      </c>
      <c r="B438">
        <v>1.3612000000000001E-2</v>
      </c>
      <c r="C438">
        <v>0.96779999999999999</v>
      </c>
      <c r="N438" t="s">
        <v>382</v>
      </c>
      <c r="O438" t="s">
        <v>423</v>
      </c>
    </row>
    <row r="439" spans="1:37" x14ac:dyDescent="0.45">
      <c r="A439" t="s">
        <v>526</v>
      </c>
      <c r="B439">
        <v>4.3282629999999997</v>
      </c>
      <c r="C439">
        <v>1.56E-3</v>
      </c>
      <c r="E439" t="s">
        <v>452</v>
      </c>
      <c r="N439" t="s">
        <v>381</v>
      </c>
      <c r="O439" t="s">
        <v>427</v>
      </c>
      <c r="X439" t="s">
        <v>431</v>
      </c>
      <c r="Y439" t="s">
        <v>432</v>
      </c>
      <c r="Z439" t="s">
        <v>423</v>
      </c>
      <c r="AC439" t="s">
        <v>462</v>
      </c>
      <c r="AD439" t="s">
        <v>463</v>
      </c>
      <c r="AE439">
        <v>2719.6</v>
      </c>
    </row>
    <row r="440" spans="1:37" x14ac:dyDescent="0.45">
      <c r="A440" t="s">
        <v>453</v>
      </c>
      <c r="N440" t="s">
        <v>383</v>
      </c>
      <c r="O440" t="s">
        <v>435</v>
      </c>
      <c r="AC440" t="s">
        <v>465</v>
      </c>
      <c r="AD440" t="s">
        <v>463</v>
      </c>
      <c r="AE440">
        <v>2477.6999999999998</v>
      </c>
    </row>
    <row r="441" spans="1:37" x14ac:dyDescent="0.45">
      <c r="A441" t="s">
        <v>454</v>
      </c>
      <c r="B441" t="s">
        <v>455</v>
      </c>
      <c r="C441">
        <v>1E-3</v>
      </c>
      <c r="D441" t="s">
        <v>487</v>
      </c>
      <c r="G441">
        <v>0.05</v>
      </c>
      <c r="H441" t="s">
        <v>580</v>
      </c>
      <c r="N441" t="s">
        <v>408</v>
      </c>
      <c r="AC441" t="s">
        <v>466</v>
      </c>
      <c r="AD441">
        <v>8.8955999999999993E-2</v>
      </c>
    </row>
    <row r="442" spans="1:37" x14ac:dyDescent="0.45">
      <c r="N442" t="s">
        <v>453</v>
      </c>
      <c r="O442" t="s">
        <v>437</v>
      </c>
      <c r="AC442" t="s">
        <v>467</v>
      </c>
      <c r="AD442" t="s">
        <v>466</v>
      </c>
    </row>
    <row r="443" spans="1:37" x14ac:dyDescent="0.45">
      <c r="A443" t="s">
        <v>462</v>
      </c>
      <c r="B443" t="s">
        <v>463</v>
      </c>
      <c r="C443">
        <v>28684</v>
      </c>
      <c r="D443" t="s">
        <v>578</v>
      </c>
      <c r="I443">
        <v>0.1</v>
      </c>
      <c r="N443" t="s">
        <v>454</v>
      </c>
      <c r="AC443" t="s">
        <v>468</v>
      </c>
      <c r="AD443">
        <v>1.26935</v>
      </c>
      <c r="AE443" t="s">
        <v>470</v>
      </c>
      <c r="AF443">
        <v>52</v>
      </c>
      <c r="AG443" t="s">
        <v>471</v>
      </c>
      <c r="AH443" t="s">
        <v>472</v>
      </c>
      <c r="AI443">
        <v>0.29392000000000001</v>
      </c>
    </row>
    <row r="444" spans="1:37" x14ac:dyDescent="0.45">
      <c r="A444" t="s">
        <v>465</v>
      </c>
      <c r="B444" t="s">
        <v>463</v>
      </c>
      <c r="C444">
        <v>27361</v>
      </c>
      <c r="O444" t="s">
        <v>442</v>
      </c>
      <c r="AC444" t="s">
        <v>677</v>
      </c>
    </row>
    <row r="445" spans="1:37" x14ac:dyDescent="0.45">
      <c r="A445" t="s">
        <v>466</v>
      </c>
      <c r="B445">
        <v>4.6122000000000003E-2</v>
      </c>
      <c r="E445">
        <v>0.01</v>
      </c>
      <c r="J445" t="s">
        <v>581</v>
      </c>
      <c r="N445" t="s">
        <v>462</v>
      </c>
      <c r="O445" t="s">
        <v>443</v>
      </c>
      <c r="X445" t="s">
        <v>445</v>
      </c>
    </row>
    <row r="446" spans="1:37" x14ac:dyDescent="0.45">
      <c r="A446" t="s">
        <v>467</v>
      </c>
      <c r="B446" t="s">
        <v>466</v>
      </c>
      <c r="N446" t="s">
        <v>465</v>
      </c>
      <c r="O446">
        <v>-2.9171999999999998</v>
      </c>
      <c r="AC446" t="s">
        <v>501</v>
      </c>
      <c r="AD446">
        <v>2000</v>
      </c>
    </row>
    <row r="447" spans="1:37" x14ac:dyDescent="0.45">
      <c r="A447" t="s">
        <v>468</v>
      </c>
      <c r="B447">
        <v>2.1395900000000001</v>
      </c>
      <c r="C447" t="s">
        <v>470</v>
      </c>
      <c r="F447" t="s">
        <v>579</v>
      </c>
      <c r="G447">
        <v>7.7826000000000006E-2</v>
      </c>
      <c r="K447" t="s">
        <v>582</v>
      </c>
      <c r="N447" t="s">
        <v>466</v>
      </c>
      <c r="AC447" t="s">
        <v>677</v>
      </c>
    </row>
    <row r="448" spans="1:37" x14ac:dyDescent="0.45">
      <c r="A448" t="s">
        <v>692</v>
      </c>
      <c r="N448" t="s">
        <v>467</v>
      </c>
      <c r="O448" t="s">
        <v>449</v>
      </c>
    </row>
    <row r="449" spans="1:37" x14ac:dyDescent="0.45">
      <c r="D449">
        <v>177</v>
      </c>
      <c r="N449" t="s">
        <v>468</v>
      </c>
      <c r="AC449" t="s">
        <v>416</v>
      </c>
      <c r="AD449" t="s">
        <v>417</v>
      </c>
      <c r="AE449" t="s">
        <v>420</v>
      </c>
    </row>
    <row r="450" spans="1:37" x14ac:dyDescent="0.45">
      <c r="A450" t="s">
        <v>501</v>
      </c>
      <c r="B450">
        <v>2000</v>
      </c>
      <c r="N450" t="s">
        <v>677</v>
      </c>
      <c r="O450" t="s">
        <v>370</v>
      </c>
      <c r="X450" t="s">
        <v>452</v>
      </c>
    </row>
    <row r="451" spans="1:37" x14ac:dyDescent="0.45">
      <c r="A451" t="s">
        <v>692</v>
      </c>
      <c r="E451" t="s">
        <v>471</v>
      </c>
      <c r="O451">
        <v>-0.27156999999999998</v>
      </c>
      <c r="AC451" t="s">
        <v>421</v>
      </c>
    </row>
    <row r="452" spans="1:37" x14ac:dyDescent="0.45">
      <c r="N452" t="s">
        <v>501</v>
      </c>
      <c r="O452">
        <v>-1.86564</v>
      </c>
      <c r="AC452" t="s">
        <v>422</v>
      </c>
      <c r="AD452" t="s">
        <v>423</v>
      </c>
      <c r="AE452" t="s">
        <v>423</v>
      </c>
      <c r="AF452" t="s">
        <v>831</v>
      </c>
    </row>
    <row r="453" spans="1:37" x14ac:dyDescent="0.45">
      <c r="A453" t="s">
        <v>416</v>
      </c>
      <c r="B453" t="s">
        <v>417</v>
      </c>
      <c r="C453" t="s">
        <v>420</v>
      </c>
      <c r="F453" t="s">
        <v>472</v>
      </c>
      <c r="N453" t="s">
        <v>677</v>
      </c>
      <c r="O453">
        <v>-0.53966000000000003</v>
      </c>
      <c r="AD453" t="s">
        <v>427</v>
      </c>
      <c r="AE453" t="s">
        <v>429</v>
      </c>
      <c r="AF453" t="s">
        <v>681</v>
      </c>
      <c r="AG453" t="s">
        <v>431</v>
      </c>
      <c r="AH453" t="s">
        <v>423</v>
      </c>
      <c r="AI453" t="s">
        <v>432</v>
      </c>
      <c r="AJ453" t="s">
        <v>433</v>
      </c>
      <c r="AK453" t="s">
        <v>423</v>
      </c>
    </row>
    <row r="454" spans="1:37" x14ac:dyDescent="0.45">
      <c r="O454">
        <v>-41.187330000000003</v>
      </c>
      <c r="AD454" t="s">
        <v>435</v>
      </c>
    </row>
    <row r="455" spans="1:37" x14ac:dyDescent="0.45">
      <c r="A455" t="s">
        <v>421</v>
      </c>
      <c r="N455" t="s">
        <v>416</v>
      </c>
    </row>
    <row r="456" spans="1:37" x14ac:dyDescent="0.45">
      <c r="A456" t="s">
        <v>422</v>
      </c>
      <c r="B456" t="s">
        <v>423</v>
      </c>
      <c r="C456" t="s">
        <v>423</v>
      </c>
      <c r="O456" t="s">
        <v>455</v>
      </c>
      <c r="X456">
        <v>0.01</v>
      </c>
      <c r="Y456">
        <v>0.05</v>
      </c>
      <c r="Z456">
        <v>0.1</v>
      </c>
      <c r="AC456" t="s">
        <v>601</v>
      </c>
      <c r="AD456" t="s">
        <v>437</v>
      </c>
      <c r="AE456" t="s">
        <v>746</v>
      </c>
    </row>
    <row r="457" spans="1:37" x14ac:dyDescent="0.45">
      <c r="B457" t="s">
        <v>427</v>
      </c>
      <c r="C457" t="s">
        <v>429</v>
      </c>
      <c r="G457" t="s">
        <v>432</v>
      </c>
      <c r="H457" t="s">
        <v>433</v>
      </c>
      <c r="N457" t="s">
        <v>421</v>
      </c>
    </row>
    <row r="458" spans="1:37" x14ac:dyDescent="0.45">
      <c r="B458" t="s">
        <v>435</v>
      </c>
      <c r="D458" t="s">
        <v>789</v>
      </c>
      <c r="N458" t="s">
        <v>422</v>
      </c>
      <c r="O458" t="s">
        <v>463</v>
      </c>
      <c r="AC458" t="s">
        <v>441</v>
      </c>
      <c r="AD458" t="s">
        <v>442</v>
      </c>
    </row>
    <row r="459" spans="1:37" x14ac:dyDescent="0.45">
      <c r="D459" t="s">
        <v>502</v>
      </c>
      <c r="I459" t="s">
        <v>423</v>
      </c>
      <c r="O459" t="s">
        <v>463</v>
      </c>
      <c r="AD459" t="s">
        <v>443</v>
      </c>
      <c r="AE459" t="s">
        <v>446</v>
      </c>
      <c r="AF459" t="s">
        <v>447</v>
      </c>
      <c r="AG459" t="s">
        <v>445</v>
      </c>
      <c r="AH459" t="s">
        <v>448</v>
      </c>
    </row>
    <row r="460" spans="1:37" x14ac:dyDescent="0.45">
      <c r="A460" t="s">
        <v>601</v>
      </c>
      <c r="B460" t="s">
        <v>437</v>
      </c>
      <c r="C460" t="s">
        <v>792</v>
      </c>
      <c r="O460">
        <v>0.20333000000000001</v>
      </c>
      <c r="AC460">
        <v>-26.213913000000002</v>
      </c>
      <c r="AD460">
        <v>-7.336449</v>
      </c>
      <c r="AE460">
        <v>29.351759999999999</v>
      </c>
    </row>
    <row r="461" spans="1:37" x14ac:dyDescent="0.45">
      <c r="E461" t="s">
        <v>431</v>
      </c>
      <c r="J461" t="s">
        <v>434</v>
      </c>
      <c r="O461" t="s">
        <v>466</v>
      </c>
    </row>
    <row r="462" spans="1:37" x14ac:dyDescent="0.45">
      <c r="A462" t="s">
        <v>441</v>
      </c>
      <c r="B462" t="s">
        <v>442</v>
      </c>
      <c r="N462" t="s">
        <v>436</v>
      </c>
      <c r="O462">
        <v>5.1044900000000002</v>
      </c>
      <c r="X462" t="s">
        <v>471</v>
      </c>
      <c r="Y462">
        <v>1.0275E-3</v>
      </c>
      <c r="AC462" t="s">
        <v>373</v>
      </c>
      <c r="AD462" t="s">
        <v>449</v>
      </c>
    </row>
    <row r="463" spans="1:37" x14ac:dyDescent="0.45">
      <c r="B463" t="s">
        <v>443</v>
      </c>
      <c r="C463" t="s">
        <v>446</v>
      </c>
      <c r="F463" t="s">
        <v>423</v>
      </c>
    </row>
    <row r="464" spans="1:37" x14ac:dyDescent="0.45">
      <c r="A464">
        <v>-37.96255</v>
      </c>
      <c r="B464">
        <v>-9.2664100000000005</v>
      </c>
      <c r="C464">
        <v>28.152450000000002</v>
      </c>
      <c r="N464" t="s">
        <v>441</v>
      </c>
      <c r="AD464" t="s">
        <v>370</v>
      </c>
      <c r="AE464" t="s">
        <v>373</v>
      </c>
      <c r="AF464" t="s">
        <v>374</v>
      </c>
      <c r="AG464" t="s">
        <v>452</v>
      </c>
    </row>
    <row r="465" spans="1:37" x14ac:dyDescent="0.45">
      <c r="D465" t="s">
        <v>447</v>
      </c>
      <c r="O465">
        <v>2000</v>
      </c>
      <c r="AC465" t="s">
        <v>382</v>
      </c>
      <c r="AD465">
        <v>2.9897800000000001</v>
      </c>
      <c r="AE465" s="1">
        <v>6.0810000000000002E-5</v>
      </c>
      <c r="AF465" t="s">
        <v>375</v>
      </c>
    </row>
    <row r="466" spans="1:37" x14ac:dyDescent="0.45">
      <c r="A466" t="s">
        <v>373</v>
      </c>
      <c r="B466" t="s">
        <v>449</v>
      </c>
      <c r="L466">
        <v>1</v>
      </c>
      <c r="N466">
        <v>-38.586799999999997</v>
      </c>
      <c r="AC466" t="s">
        <v>381</v>
      </c>
      <c r="AD466">
        <v>-8.1680000000000003E-2</v>
      </c>
      <c r="AE466">
        <v>0.95882999999999996</v>
      </c>
    </row>
    <row r="467" spans="1:37" x14ac:dyDescent="0.45">
      <c r="E467" t="s">
        <v>445</v>
      </c>
      <c r="AC467" t="s">
        <v>383</v>
      </c>
      <c r="AD467">
        <v>0.29594999999999999</v>
      </c>
      <c r="AE467">
        <v>0.80079999999999996</v>
      </c>
    </row>
    <row r="468" spans="1:37" x14ac:dyDescent="0.45">
      <c r="B468" t="s">
        <v>370</v>
      </c>
      <c r="C468" t="s">
        <v>373</v>
      </c>
      <c r="N468" t="s">
        <v>373</v>
      </c>
      <c r="O468" t="s">
        <v>417</v>
      </c>
      <c r="AC468" t="s">
        <v>408</v>
      </c>
      <c r="AD468">
        <v>225.64196999999999</v>
      </c>
      <c r="AE468">
        <v>3.0349999999999999E-2</v>
      </c>
      <c r="AF468" t="s">
        <v>376</v>
      </c>
    </row>
    <row r="469" spans="1:37" x14ac:dyDescent="0.45">
      <c r="A469" t="s">
        <v>382</v>
      </c>
      <c r="B469">
        <v>1.57474</v>
      </c>
      <c r="C469" s="1">
        <v>6.2330000000000003E-6</v>
      </c>
      <c r="F469" t="s">
        <v>448</v>
      </c>
      <c r="AC469" t="s">
        <v>453</v>
      </c>
    </row>
    <row r="470" spans="1:37" x14ac:dyDescent="0.45">
      <c r="A470" t="s">
        <v>381</v>
      </c>
      <c r="B470">
        <v>-1.4035</v>
      </c>
      <c r="C470">
        <v>5.0619999999999998E-2</v>
      </c>
      <c r="D470" t="s">
        <v>374</v>
      </c>
      <c r="AC470" t="s">
        <v>454</v>
      </c>
      <c r="AD470" t="s">
        <v>455</v>
      </c>
      <c r="AE470">
        <v>1E-3</v>
      </c>
      <c r="AF470" t="s">
        <v>578</v>
      </c>
      <c r="AG470">
        <v>0.01</v>
      </c>
      <c r="AH470" t="s">
        <v>579</v>
      </c>
      <c r="AI470">
        <v>0.05</v>
      </c>
      <c r="AJ470" t="s">
        <v>580</v>
      </c>
      <c r="AK470">
        <v>0.1</v>
      </c>
    </row>
    <row r="471" spans="1:37" x14ac:dyDescent="0.45">
      <c r="A471" t="s">
        <v>383</v>
      </c>
      <c r="B471">
        <v>0.83828000000000003</v>
      </c>
      <c r="C471">
        <v>9.0910000000000005E-2</v>
      </c>
      <c r="D471" t="s">
        <v>375</v>
      </c>
      <c r="N471" t="s">
        <v>382</v>
      </c>
      <c r="O471" t="s">
        <v>423</v>
      </c>
    </row>
    <row r="472" spans="1:37" x14ac:dyDescent="0.45">
      <c r="A472" t="s">
        <v>526</v>
      </c>
      <c r="B472">
        <v>-9.7807899999999997</v>
      </c>
      <c r="C472" s="1">
        <v>3.383E-9</v>
      </c>
      <c r="D472" t="s">
        <v>481</v>
      </c>
      <c r="E472" t="s">
        <v>452</v>
      </c>
      <c r="N472" t="s">
        <v>381</v>
      </c>
      <c r="O472" t="s">
        <v>427</v>
      </c>
      <c r="X472" t="s">
        <v>431</v>
      </c>
      <c r="Y472" t="s">
        <v>432</v>
      </c>
      <c r="Z472" t="s">
        <v>423</v>
      </c>
      <c r="AC472" t="s">
        <v>462</v>
      </c>
      <c r="AD472" t="s">
        <v>463</v>
      </c>
      <c r="AE472">
        <v>14101</v>
      </c>
    </row>
    <row r="473" spans="1:37" x14ac:dyDescent="0.45">
      <c r="A473" t="s">
        <v>453</v>
      </c>
      <c r="D473" t="s">
        <v>481</v>
      </c>
      <c r="N473" t="s">
        <v>383</v>
      </c>
      <c r="O473" t="s">
        <v>435</v>
      </c>
      <c r="AC473" t="s">
        <v>465</v>
      </c>
      <c r="AD473" t="s">
        <v>463</v>
      </c>
      <c r="AE473">
        <v>7502.7</v>
      </c>
    </row>
    <row r="474" spans="1:37" x14ac:dyDescent="0.45">
      <c r="A474" t="s">
        <v>454</v>
      </c>
      <c r="B474" t="s">
        <v>455</v>
      </c>
      <c r="C474">
        <v>1E-3</v>
      </c>
      <c r="D474" t="s">
        <v>375</v>
      </c>
      <c r="G474">
        <v>0.05</v>
      </c>
      <c r="H474" t="s">
        <v>580</v>
      </c>
      <c r="N474" t="s">
        <v>408</v>
      </c>
      <c r="AC474" t="s">
        <v>466</v>
      </c>
      <c r="AD474">
        <v>0.46794999999999998</v>
      </c>
    </row>
    <row r="475" spans="1:37" x14ac:dyDescent="0.45">
      <c r="N475" t="s">
        <v>453</v>
      </c>
      <c r="O475" t="s">
        <v>437</v>
      </c>
      <c r="AC475" t="s">
        <v>467</v>
      </c>
      <c r="AD475" t="s">
        <v>466</v>
      </c>
    </row>
    <row r="476" spans="1:37" x14ac:dyDescent="0.45">
      <c r="A476" t="s">
        <v>462</v>
      </c>
      <c r="B476" t="s">
        <v>463</v>
      </c>
      <c r="C476">
        <v>81574</v>
      </c>
      <c r="D476" t="s">
        <v>578</v>
      </c>
      <c r="I476">
        <v>0.1</v>
      </c>
      <c r="N476" t="s">
        <v>454</v>
      </c>
      <c r="AC476" t="s">
        <v>468</v>
      </c>
      <c r="AD476">
        <v>9.6747899999999998</v>
      </c>
      <c r="AE476" t="s">
        <v>470</v>
      </c>
      <c r="AF476">
        <v>44</v>
      </c>
      <c r="AG476" t="s">
        <v>471</v>
      </c>
      <c r="AH476" t="s">
        <v>472</v>
      </c>
      <c r="AI476" s="1">
        <v>1.0564000000000001E-5</v>
      </c>
    </row>
    <row r="477" spans="1:37" x14ac:dyDescent="0.45">
      <c r="A477" t="s">
        <v>465</v>
      </c>
      <c r="B477" t="s">
        <v>463</v>
      </c>
      <c r="C477">
        <v>43309</v>
      </c>
      <c r="O477" t="s">
        <v>442</v>
      </c>
      <c r="AC477" t="s">
        <v>677</v>
      </c>
    </row>
    <row r="478" spans="1:37" x14ac:dyDescent="0.45">
      <c r="A478" t="s">
        <v>466</v>
      </c>
      <c r="B478">
        <v>0.46909000000000001</v>
      </c>
      <c r="E478">
        <v>0.01</v>
      </c>
      <c r="J478" t="s">
        <v>581</v>
      </c>
      <c r="N478" t="s">
        <v>462</v>
      </c>
      <c r="O478" t="s">
        <v>443</v>
      </c>
      <c r="X478" t="s">
        <v>445</v>
      </c>
    </row>
    <row r="479" spans="1:37" x14ac:dyDescent="0.45">
      <c r="A479" t="s">
        <v>467</v>
      </c>
      <c r="B479" t="s">
        <v>466</v>
      </c>
      <c r="N479" t="s">
        <v>465</v>
      </c>
      <c r="O479">
        <v>-9.8512000000000004</v>
      </c>
      <c r="AC479" t="s">
        <v>668</v>
      </c>
    </row>
    <row r="480" spans="1:37" x14ac:dyDescent="0.45">
      <c r="A480" t="s">
        <v>468</v>
      </c>
      <c r="B480">
        <v>44.177599999999998</v>
      </c>
      <c r="C480" t="s">
        <v>470</v>
      </c>
      <c r="F480" t="s">
        <v>579</v>
      </c>
      <c r="G480" t="s">
        <v>473</v>
      </c>
      <c r="H480" s="1">
        <v>2.2200000000000001E-16</v>
      </c>
      <c r="K480" t="s">
        <v>582</v>
      </c>
      <c r="N480" t="s">
        <v>466</v>
      </c>
    </row>
    <row r="481" spans="1:37" x14ac:dyDescent="0.45">
      <c r="A481" t="s">
        <v>692</v>
      </c>
      <c r="N481" t="s">
        <v>467</v>
      </c>
      <c r="O481" t="s">
        <v>449</v>
      </c>
      <c r="AC481" t="s">
        <v>674</v>
      </c>
      <c r="AD481" t="s">
        <v>824</v>
      </c>
      <c r="AE481" t="s">
        <v>401</v>
      </c>
      <c r="AF481" t="s">
        <v>382</v>
      </c>
      <c r="AG481" t="s">
        <v>402</v>
      </c>
      <c r="AH481" t="s">
        <v>381</v>
      </c>
      <c r="AI481" t="s">
        <v>402</v>
      </c>
      <c r="AJ481" t="s">
        <v>383</v>
      </c>
      <c r="AK481" t="s">
        <v>402</v>
      </c>
    </row>
    <row r="482" spans="1:37" x14ac:dyDescent="0.45">
      <c r="D482">
        <v>200</v>
      </c>
      <c r="N482" t="s">
        <v>468</v>
      </c>
    </row>
    <row r="483" spans="1:37" x14ac:dyDescent="0.45">
      <c r="N483" t="s">
        <v>677</v>
      </c>
      <c r="O483" t="s">
        <v>370</v>
      </c>
      <c r="X483" t="s">
        <v>452</v>
      </c>
      <c r="AC483" t="s">
        <v>668</v>
      </c>
    </row>
    <row r="484" spans="1:37" x14ac:dyDescent="0.45">
      <c r="A484" t="s">
        <v>787</v>
      </c>
      <c r="E484" t="s">
        <v>471</v>
      </c>
      <c r="O484">
        <v>2.5957599999999998</v>
      </c>
    </row>
    <row r="485" spans="1:37" x14ac:dyDescent="0.45">
      <c r="N485" t="s">
        <v>668</v>
      </c>
      <c r="O485">
        <v>-2.0190700000000001</v>
      </c>
      <c r="AC485" t="s">
        <v>677</v>
      </c>
    </row>
    <row r="486" spans="1:37" x14ac:dyDescent="0.45">
      <c r="A486" t="s">
        <v>674</v>
      </c>
      <c r="B486" t="s">
        <v>781</v>
      </c>
      <c r="C486" t="s">
        <v>401</v>
      </c>
      <c r="F486" t="s">
        <v>472</v>
      </c>
      <c r="G486" t="s">
        <v>402</v>
      </c>
      <c r="H486" t="s">
        <v>383</v>
      </c>
      <c r="O486">
        <v>1.9852799999999999</v>
      </c>
    </row>
    <row r="487" spans="1:37" x14ac:dyDescent="0.45">
      <c r="N487" t="s">
        <v>674</v>
      </c>
      <c r="O487">
        <v>76.277339999999995</v>
      </c>
      <c r="AC487" t="s">
        <v>414</v>
      </c>
    </row>
    <row r="488" spans="1:37" x14ac:dyDescent="0.45">
      <c r="A488" t="s">
        <v>787</v>
      </c>
      <c r="D488" t="s">
        <v>382</v>
      </c>
      <c r="I488" t="s">
        <v>402</v>
      </c>
      <c r="AC488" t="s">
        <v>677</v>
      </c>
    </row>
    <row r="489" spans="1:37" x14ac:dyDescent="0.45">
      <c r="N489" t="s">
        <v>668</v>
      </c>
      <c r="O489" t="s">
        <v>455</v>
      </c>
      <c r="X489">
        <v>0.01</v>
      </c>
      <c r="Y489">
        <v>0.05</v>
      </c>
      <c r="Z489">
        <v>0.1</v>
      </c>
    </row>
    <row r="490" spans="1:37" x14ac:dyDescent="0.45">
      <c r="A490" t="s">
        <v>692</v>
      </c>
      <c r="E490" t="s">
        <v>402</v>
      </c>
      <c r="J490" t="s">
        <v>405</v>
      </c>
      <c r="AC490" t="s">
        <v>416</v>
      </c>
      <c r="AD490" t="s">
        <v>417</v>
      </c>
      <c r="AE490" t="s">
        <v>420</v>
      </c>
    </row>
    <row r="491" spans="1:37" x14ac:dyDescent="0.45">
      <c r="N491" t="s">
        <v>677</v>
      </c>
      <c r="O491" t="s">
        <v>463</v>
      </c>
    </row>
    <row r="492" spans="1:37" x14ac:dyDescent="0.45">
      <c r="A492" t="s">
        <v>414</v>
      </c>
      <c r="F492" t="s">
        <v>381</v>
      </c>
      <c r="O492" t="s">
        <v>463</v>
      </c>
      <c r="AC492" t="s">
        <v>421</v>
      </c>
    </row>
    <row r="493" spans="1:37" x14ac:dyDescent="0.45">
      <c r="A493" t="s">
        <v>692</v>
      </c>
      <c r="N493" t="s">
        <v>414</v>
      </c>
      <c r="O493">
        <v>0.43668000000000001</v>
      </c>
      <c r="AC493" t="s">
        <v>422</v>
      </c>
      <c r="AD493" t="s">
        <v>423</v>
      </c>
      <c r="AE493" t="s">
        <v>423</v>
      </c>
      <c r="AF493" t="s">
        <v>832</v>
      </c>
    </row>
    <row r="494" spans="1:37" x14ac:dyDescent="0.45">
      <c r="N494" t="s">
        <v>677</v>
      </c>
      <c r="O494" t="s">
        <v>466</v>
      </c>
      <c r="AD494" t="s">
        <v>427</v>
      </c>
      <c r="AE494" t="s">
        <v>429</v>
      </c>
      <c r="AF494" t="s">
        <v>484</v>
      </c>
      <c r="AG494" t="s">
        <v>431</v>
      </c>
      <c r="AH494" t="s">
        <v>423</v>
      </c>
      <c r="AI494" t="s">
        <v>432</v>
      </c>
    </row>
    <row r="495" spans="1:37" x14ac:dyDescent="0.45">
      <c r="A495" t="s">
        <v>416</v>
      </c>
      <c r="B495" t="s">
        <v>417</v>
      </c>
      <c r="C495" t="s">
        <v>420</v>
      </c>
      <c r="O495">
        <v>29.263200000000001</v>
      </c>
      <c r="X495" t="s">
        <v>471</v>
      </c>
      <c r="Y495" t="s">
        <v>473</v>
      </c>
      <c r="AD495" t="s">
        <v>433</v>
      </c>
      <c r="AE495" t="s">
        <v>435</v>
      </c>
    </row>
    <row r="496" spans="1:37" x14ac:dyDescent="0.45">
      <c r="N496" t="s">
        <v>416</v>
      </c>
    </row>
    <row r="497" spans="1:37" x14ac:dyDescent="0.45">
      <c r="A497" t="s">
        <v>421</v>
      </c>
      <c r="AC497" t="s">
        <v>601</v>
      </c>
      <c r="AD497" t="s">
        <v>437</v>
      </c>
      <c r="AE497" t="s">
        <v>826</v>
      </c>
    </row>
    <row r="498" spans="1:37" x14ac:dyDescent="0.45">
      <c r="A498" t="s">
        <v>422</v>
      </c>
      <c r="B498" t="s">
        <v>423</v>
      </c>
      <c r="C498" t="s">
        <v>423</v>
      </c>
      <c r="N498" t="s">
        <v>421</v>
      </c>
    </row>
    <row r="499" spans="1:37" x14ac:dyDescent="0.45">
      <c r="B499" t="s">
        <v>427</v>
      </c>
      <c r="C499" t="s">
        <v>429</v>
      </c>
      <c r="G499" t="s">
        <v>432</v>
      </c>
      <c r="N499" t="s">
        <v>422</v>
      </c>
      <c r="AC499" t="s">
        <v>441</v>
      </c>
      <c r="AD499" t="s">
        <v>442</v>
      </c>
    </row>
    <row r="500" spans="1:37" x14ac:dyDescent="0.45">
      <c r="B500" t="s">
        <v>433</v>
      </c>
      <c r="C500" t="s">
        <v>435</v>
      </c>
      <c r="D500" t="s">
        <v>793</v>
      </c>
      <c r="O500" t="s">
        <v>824</v>
      </c>
      <c r="X500" t="s">
        <v>402</v>
      </c>
      <c r="Y500" t="s">
        <v>402</v>
      </c>
      <c r="Z500" t="s">
        <v>402</v>
      </c>
      <c r="AD500" t="s">
        <v>443</v>
      </c>
      <c r="AE500" t="s">
        <v>446</v>
      </c>
      <c r="AF500" t="s">
        <v>447</v>
      </c>
      <c r="AG500" t="s">
        <v>445</v>
      </c>
      <c r="AH500" t="s">
        <v>448</v>
      </c>
    </row>
    <row r="501" spans="1:37" x14ac:dyDescent="0.45">
      <c r="D501" t="s">
        <v>477</v>
      </c>
      <c r="AC501">
        <v>-55.432400000000001</v>
      </c>
      <c r="AD501">
        <v>-9.7475000000000005</v>
      </c>
      <c r="AE501">
        <v>36.417000000000002</v>
      </c>
    </row>
    <row r="502" spans="1:37" x14ac:dyDescent="0.45">
      <c r="A502" t="s">
        <v>436</v>
      </c>
      <c r="B502" t="s">
        <v>437</v>
      </c>
      <c r="C502" t="s">
        <v>794</v>
      </c>
    </row>
    <row r="503" spans="1:37" x14ac:dyDescent="0.45">
      <c r="E503" t="s">
        <v>431</v>
      </c>
      <c r="N503" t="s">
        <v>436</v>
      </c>
      <c r="AC503" t="s">
        <v>373</v>
      </c>
      <c r="AD503" t="s">
        <v>449</v>
      </c>
    </row>
    <row r="504" spans="1:37" x14ac:dyDescent="0.45">
      <c r="A504" t="s">
        <v>441</v>
      </c>
      <c r="B504" t="s">
        <v>442</v>
      </c>
    </row>
    <row r="505" spans="1:37" x14ac:dyDescent="0.45">
      <c r="B505" t="s">
        <v>443</v>
      </c>
      <c r="C505" t="s">
        <v>446</v>
      </c>
      <c r="F505" t="s">
        <v>423</v>
      </c>
      <c r="N505" t="s">
        <v>441</v>
      </c>
      <c r="AD505" t="s">
        <v>370</v>
      </c>
      <c r="AE505" t="s">
        <v>373</v>
      </c>
      <c r="AF505" t="s">
        <v>374</v>
      </c>
      <c r="AG505" t="s">
        <v>452</v>
      </c>
    </row>
    <row r="506" spans="1:37" x14ac:dyDescent="0.45">
      <c r="A506">
        <v>-61.490499999999997</v>
      </c>
      <c r="B506">
        <v>-10.767899999999999</v>
      </c>
      <c r="C506">
        <v>38.297400000000003</v>
      </c>
      <c r="AC506" t="s">
        <v>382</v>
      </c>
      <c r="AD506">
        <v>1.0483100000000001</v>
      </c>
      <c r="AE506">
        <v>0.2379464</v>
      </c>
    </row>
    <row r="507" spans="1:37" x14ac:dyDescent="0.45">
      <c r="D507" t="s">
        <v>447</v>
      </c>
      <c r="N507">
        <v>-57.529400000000003</v>
      </c>
      <c r="AC507" t="s">
        <v>381</v>
      </c>
      <c r="AD507">
        <v>-3.9472399999999999</v>
      </c>
      <c r="AE507">
        <v>3.8660000000000002E-4</v>
      </c>
      <c r="AF507" t="s">
        <v>375</v>
      </c>
    </row>
    <row r="508" spans="1:37" x14ac:dyDescent="0.45">
      <c r="A508" t="s">
        <v>373</v>
      </c>
      <c r="B508" t="s">
        <v>449</v>
      </c>
      <c r="L508">
        <v>1</v>
      </c>
      <c r="AC508" t="s">
        <v>383</v>
      </c>
      <c r="AD508">
        <v>1.7181900000000001</v>
      </c>
      <c r="AE508">
        <v>3.4951900000000001E-2</v>
      </c>
      <c r="AF508" t="s">
        <v>376</v>
      </c>
    </row>
    <row r="509" spans="1:37" x14ac:dyDescent="0.45">
      <c r="E509" t="s">
        <v>445</v>
      </c>
      <c r="N509" t="s">
        <v>373</v>
      </c>
      <c r="O509" t="s">
        <v>417</v>
      </c>
      <c r="AC509" t="s">
        <v>182</v>
      </c>
      <c r="AD509">
        <v>-0.58743000000000001</v>
      </c>
      <c r="AE509">
        <v>7.4831999999999997E-3</v>
      </c>
      <c r="AF509" t="s">
        <v>487</v>
      </c>
    </row>
    <row r="510" spans="1:37" x14ac:dyDescent="0.45">
      <c r="B510" t="s">
        <v>370</v>
      </c>
      <c r="C510" t="s">
        <v>373</v>
      </c>
      <c r="AC510" t="s">
        <v>181</v>
      </c>
      <c r="AD510">
        <v>-9.1341900000000003</v>
      </c>
      <c r="AE510">
        <v>6.1138699999999997E-2</v>
      </c>
      <c r="AF510" t="s">
        <v>481</v>
      </c>
    </row>
    <row r="511" spans="1:37" x14ac:dyDescent="0.45">
      <c r="A511" t="s">
        <v>382</v>
      </c>
      <c r="B511">
        <v>-0.72228999999999999</v>
      </c>
      <c r="C511">
        <v>6.4030000000000001E-4</v>
      </c>
      <c r="F511" t="s">
        <v>448</v>
      </c>
      <c r="AC511" t="s">
        <v>453</v>
      </c>
    </row>
    <row r="512" spans="1:37" x14ac:dyDescent="0.45">
      <c r="A512" t="s">
        <v>381</v>
      </c>
      <c r="B512">
        <v>0.95676000000000005</v>
      </c>
      <c r="C512">
        <v>0.1609284</v>
      </c>
      <c r="D512" t="s">
        <v>374</v>
      </c>
      <c r="N512" t="s">
        <v>382</v>
      </c>
      <c r="O512" t="s">
        <v>423</v>
      </c>
      <c r="AC512" t="s">
        <v>454</v>
      </c>
      <c r="AD512" t="s">
        <v>455</v>
      </c>
      <c r="AE512">
        <v>1E-3</v>
      </c>
      <c r="AF512" t="s">
        <v>578</v>
      </c>
      <c r="AG512">
        <v>0.01</v>
      </c>
      <c r="AH512" t="s">
        <v>579</v>
      </c>
      <c r="AI512">
        <v>0.05</v>
      </c>
      <c r="AJ512" t="s">
        <v>580</v>
      </c>
      <c r="AK512">
        <v>0.1</v>
      </c>
    </row>
    <row r="513" spans="1:37" x14ac:dyDescent="0.45">
      <c r="A513" t="s">
        <v>383</v>
      </c>
      <c r="B513">
        <v>0.94750000000000001</v>
      </c>
      <c r="C513">
        <v>5.6071000000000003E-3</v>
      </c>
      <c r="D513" t="s">
        <v>375</v>
      </c>
      <c r="N513" t="s">
        <v>381</v>
      </c>
      <c r="O513" t="s">
        <v>427</v>
      </c>
      <c r="X513" t="s">
        <v>431</v>
      </c>
      <c r="Y513" t="s">
        <v>432</v>
      </c>
    </row>
    <row r="514" spans="1:37" x14ac:dyDescent="0.45">
      <c r="A514" t="s">
        <v>405</v>
      </c>
      <c r="B514">
        <v>1.9329099999999999</v>
      </c>
      <c r="C514">
        <v>8.1950200000000001E-2</v>
      </c>
      <c r="E514" t="s">
        <v>452</v>
      </c>
      <c r="N514" t="s">
        <v>383</v>
      </c>
      <c r="O514" t="s">
        <v>433</v>
      </c>
      <c r="AC514" t="s">
        <v>462</v>
      </c>
      <c r="AD514" t="s">
        <v>463</v>
      </c>
      <c r="AE514">
        <v>52839</v>
      </c>
    </row>
    <row r="515" spans="1:37" x14ac:dyDescent="0.45">
      <c r="A515" t="s">
        <v>453</v>
      </c>
      <c r="D515" t="s">
        <v>487</v>
      </c>
      <c r="N515" t="s">
        <v>182</v>
      </c>
      <c r="AC515" t="s">
        <v>465</v>
      </c>
      <c r="AD515" t="s">
        <v>463</v>
      </c>
      <c r="AE515">
        <v>39521</v>
      </c>
    </row>
    <row r="516" spans="1:37" x14ac:dyDescent="0.45">
      <c r="A516" t="s">
        <v>454</v>
      </c>
      <c r="B516" t="s">
        <v>455</v>
      </c>
      <c r="C516">
        <v>1E-3</v>
      </c>
      <c r="D516" t="s">
        <v>481</v>
      </c>
      <c r="G516">
        <v>0.05</v>
      </c>
      <c r="H516" t="s">
        <v>580</v>
      </c>
      <c r="N516" t="s">
        <v>181</v>
      </c>
      <c r="O516" t="s">
        <v>437</v>
      </c>
      <c r="AC516" t="s">
        <v>466</v>
      </c>
      <c r="AD516">
        <v>0.25206000000000001</v>
      </c>
    </row>
    <row r="517" spans="1:37" x14ac:dyDescent="0.45">
      <c r="N517" t="s">
        <v>453</v>
      </c>
      <c r="AC517" t="s">
        <v>467</v>
      </c>
      <c r="AD517" t="s">
        <v>466</v>
      </c>
    </row>
    <row r="518" spans="1:37" x14ac:dyDescent="0.45">
      <c r="A518" t="s">
        <v>462</v>
      </c>
      <c r="B518" t="s">
        <v>463</v>
      </c>
      <c r="C518">
        <v>177510</v>
      </c>
      <c r="D518" t="s">
        <v>578</v>
      </c>
      <c r="I518">
        <v>0.1</v>
      </c>
      <c r="N518" t="s">
        <v>454</v>
      </c>
      <c r="O518" t="s">
        <v>442</v>
      </c>
      <c r="AC518" t="s">
        <v>468</v>
      </c>
      <c r="AD518">
        <v>8.1555400000000002</v>
      </c>
      <c r="AE518" t="s">
        <v>470</v>
      </c>
      <c r="AF518">
        <v>121</v>
      </c>
      <c r="AG518" t="s">
        <v>471</v>
      </c>
      <c r="AH518" t="s">
        <v>472</v>
      </c>
      <c r="AI518" s="1">
        <v>1.1601999999999999E-6</v>
      </c>
    </row>
    <row r="519" spans="1:37" x14ac:dyDescent="0.45">
      <c r="A519" t="s">
        <v>465</v>
      </c>
      <c r="B519" t="s">
        <v>463</v>
      </c>
      <c r="C519">
        <v>171870</v>
      </c>
      <c r="O519" t="s">
        <v>443</v>
      </c>
      <c r="X519" t="s">
        <v>445</v>
      </c>
      <c r="AC519" t="s">
        <v>677</v>
      </c>
    </row>
    <row r="520" spans="1:37" x14ac:dyDescent="0.45">
      <c r="A520" t="s">
        <v>466</v>
      </c>
      <c r="B520">
        <v>3.1805E-2</v>
      </c>
      <c r="E520">
        <v>0.01</v>
      </c>
      <c r="J520" t="s">
        <v>581</v>
      </c>
      <c r="N520" t="s">
        <v>462</v>
      </c>
      <c r="O520">
        <v>-10.972</v>
      </c>
    </row>
    <row r="521" spans="1:37" x14ac:dyDescent="0.45">
      <c r="A521" t="s">
        <v>467</v>
      </c>
      <c r="B521" t="s">
        <v>466</v>
      </c>
      <c r="N521" t="s">
        <v>465</v>
      </c>
      <c r="AC521" t="s">
        <v>488</v>
      </c>
      <c r="AD521">
        <v>2000</v>
      </c>
    </row>
    <row r="522" spans="1:37" x14ac:dyDescent="0.45">
      <c r="A522" t="s">
        <v>468</v>
      </c>
      <c r="B522">
        <v>4.1636699999999998</v>
      </c>
      <c r="C522" t="s">
        <v>470</v>
      </c>
      <c r="F522" t="s">
        <v>579</v>
      </c>
      <c r="G522">
        <v>2.5052999999999998E-3</v>
      </c>
      <c r="K522" t="s">
        <v>582</v>
      </c>
      <c r="N522" t="s">
        <v>466</v>
      </c>
      <c r="O522" t="s">
        <v>449</v>
      </c>
      <c r="AC522" t="s">
        <v>677</v>
      </c>
    </row>
    <row r="523" spans="1:37" x14ac:dyDescent="0.45">
      <c r="A523" t="s">
        <v>692</v>
      </c>
      <c r="N523" t="s">
        <v>467</v>
      </c>
    </row>
    <row r="524" spans="1:37" x14ac:dyDescent="0.45">
      <c r="D524">
        <v>507</v>
      </c>
      <c r="N524" t="s">
        <v>468</v>
      </c>
      <c r="O524" t="s">
        <v>370</v>
      </c>
      <c r="X524" t="s">
        <v>452</v>
      </c>
      <c r="AC524" t="s">
        <v>416</v>
      </c>
      <c r="AD524" t="s">
        <v>417</v>
      </c>
      <c r="AE524" t="s">
        <v>420</v>
      </c>
    </row>
    <row r="525" spans="1:37" x14ac:dyDescent="0.45">
      <c r="A525" t="s">
        <v>488</v>
      </c>
      <c r="B525">
        <v>2000</v>
      </c>
      <c r="N525" t="s">
        <v>677</v>
      </c>
      <c r="O525">
        <v>-0.90736000000000006</v>
      </c>
    </row>
    <row r="526" spans="1:37" x14ac:dyDescent="0.45">
      <c r="A526" t="s">
        <v>692</v>
      </c>
      <c r="E526" t="s">
        <v>471</v>
      </c>
      <c r="O526">
        <v>-0.95845000000000002</v>
      </c>
      <c r="AC526" t="s">
        <v>421</v>
      </c>
    </row>
    <row r="527" spans="1:37" x14ac:dyDescent="0.45">
      <c r="N527" t="s">
        <v>488</v>
      </c>
      <c r="O527">
        <v>1.73512</v>
      </c>
      <c r="AC527" t="s">
        <v>422</v>
      </c>
      <c r="AD527" t="s">
        <v>423</v>
      </c>
      <c r="AE527" t="s">
        <v>423</v>
      </c>
      <c r="AF527" t="s">
        <v>832</v>
      </c>
    </row>
    <row r="528" spans="1:37" x14ac:dyDescent="0.45">
      <c r="A528" t="s">
        <v>416</v>
      </c>
      <c r="B528" t="s">
        <v>417</v>
      </c>
      <c r="C528" t="s">
        <v>420</v>
      </c>
      <c r="F528" t="s">
        <v>472</v>
      </c>
      <c r="N528" t="s">
        <v>677</v>
      </c>
      <c r="O528">
        <v>-0.95162999999999998</v>
      </c>
      <c r="P528" s="1"/>
      <c r="Q528" s="1"/>
      <c r="R528" s="1"/>
      <c r="S528" s="1"/>
      <c r="T528" s="1"/>
      <c r="U528" s="1"/>
      <c r="V528" s="1"/>
      <c r="W528" s="1"/>
      <c r="AD528" t="s">
        <v>427</v>
      </c>
      <c r="AE528" t="s">
        <v>429</v>
      </c>
      <c r="AF528" t="s">
        <v>680</v>
      </c>
      <c r="AG528" t="s">
        <v>431</v>
      </c>
      <c r="AH528" t="s">
        <v>423</v>
      </c>
      <c r="AI528" t="s">
        <v>432</v>
      </c>
      <c r="AJ528" t="s">
        <v>433</v>
      </c>
      <c r="AK528" t="s">
        <v>423</v>
      </c>
    </row>
    <row r="529" spans="1:34" x14ac:dyDescent="0.45">
      <c r="O529">
        <v>5.4674800000000001</v>
      </c>
      <c r="AD529" t="s">
        <v>435</v>
      </c>
    </row>
    <row r="530" spans="1:34" x14ac:dyDescent="0.45">
      <c r="A530" t="s">
        <v>421</v>
      </c>
      <c r="N530" t="s">
        <v>416</v>
      </c>
    </row>
    <row r="531" spans="1:34" x14ac:dyDescent="0.45">
      <c r="A531" t="s">
        <v>422</v>
      </c>
      <c r="B531" t="s">
        <v>423</v>
      </c>
      <c r="C531" t="s">
        <v>423</v>
      </c>
      <c r="O531" t="s">
        <v>455</v>
      </c>
      <c r="X531">
        <v>0.01</v>
      </c>
      <c r="Y531">
        <v>0.05</v>
      </c>
      <c r="Z531">
        <v>0.1</v>
      </c>
      <c r="AC531" t="s">
        <v>601</v>
      </c>
      <c r="AD531" t="s">
        <v>437</v>
      </c>
      <c r="AE531" t="s">
        <v>827</v>
      </c>
    </row>
    <row r="532" spans="1:34" x14ac:dyDescent="0.45">
      <c r="B532" t="s">
        <v>427</v>
      </c>
      <c r="C532" t="s">
        <v>429</v>
      </c>
      <c r="G532" t="s">
        <v>432</v>
      </c>
      <c r="H532" t="s">
        <v>433</v>
      </c>
      <c r="N532" t="s">
        <v>421</v>
      </c>
    </row>
    <row r="533" spans="1:34" x14ac:dyDescent="0.45">
      <c r="B533" t="s">
        <v>435</v>
      </c>
      <c r="D533" t="s">
        <v>793</v>
      </c>
      <c r="N533" t="s">
        <v>422</v>
      </c>
      <c r="O533" t="s">
        <v>463</v>
      </c>
      <c r="AC533" t="s">
        <v>441</v>
      </c>
      <c r="AD533" t="s">
        <v>442</v>
      </c>
    </row>
    <row r="534" spans="1:34" x14ac:dyDescent="0.45">
      <c r="D534" t="s">
        <v>489</v>
      </c>
      <c r="I534" t="s">
        <v>423</v>
      </c>
      <c r="O534" t="s">
        <v>463</v>
      </c>
      <c r="AD534" t="s">
        <v>443</v>
      </c>
      <c r="AE534" t="s">
        <v>446</v>
      </c>
      <c r="AF534" t="s">
        <v>447</v>
      </c>
      <c r="AG534" t="s">
        <v>445</v>
      </c>
      <c r="AH534" t="s">
        <v>448</v>
      </c>
    </row>
    <row r="535" spans="1:34" x14ac:dyDescent="0.45">
      <c r="A535" t="s">
        <v>436</v>
      </c>
      <c r="B535" t="s">
        <v>437</v>
      </c>
      <c r="C535" t="s">
        <v>786</v>
      </c>
      <c r="O535">
        <v>0.12612000000000001</v>
      </c>
      <c r="AC535">
        <v>-31.503139999999998</v>
      </c>
      <c r="AD535">
        <v>-2.5691600000000001</v>
      </c>
      <c r="AE535">
        <v>11.74131</v>
      </c>
    </row>
    <row r="536" spans="1:34" x14ac:dyDescent="0.45">
      <c r="E536" t="s">
        <v>431</v>
      </c>
      <c r="J536" t="s">
        <v>434</v>
      </c>
      <c r="O536" t="s">
        <v>466</v>
      </c>
    </row>
    <row r="537" spans="1:34" x14ac:dyDescent="0.45">
      <c r="A537" t="s">
        <v>441</v>
      </c>
      <c r="B537" t="s">
        <v>442</v>
      </c>
      <c r="N537" t="s">
        <v>436</v>
      </c>
      <c r="O537">
        <v>7.0139500000000004</v>
      </c>
      <c r="X537" t="s">
        <v>471</v>
      </c>
      <c r="Y537" s="1">
        <v>3.8356000000000002E-6</v>
      </c>
      <c r="AC537" t="s">
        <v>373</v>
      </c>
      <c r="AD537" t="s">
        <v>449</v>
      </c>
    </row>
    <row r="538" spans="1:34" x14ac:dyDescent="0.45">
      <c r="B538" t="s">
        <v>443</v>
      </c>
      <c r="C538" t="s">
        <v>446</v>
      </c>
      <c r="F538" t="s">
        <v>423</v>
      </c>
    </row>
    <row r="539" spans="1:34" x14ac:dyDescent="0.45">
      <c r="A539">
        <v>-60.996400000000001</v>
      </c>
      <c r="B539">
        <v>-1.4742999999999999</v>
      </c>
      <c r="C539">
        <v>17.8447</v>
      </c>
      <c r="N539" t="s">
        <v>441</v>
      </c>
      <c r="AD539" t="s">
        <v>370</v>
      </c>
      <c r="AE539" t="s">
        <v>373</v>
      </c>
      <c r="AF539" t="s">
        <v>374</v>
      </c>
      <c r="AG539" t="s">
        <v>452</v>
      </c>
    </row>
    <row r="540" spans="1:34" x14ac:dyDescent="0.45">
      <c r="D540" t="s">
        <v>447</v>
      </c>
      <c r="O540">
        <v>2000</v>
      </c>
      <c r="AC540" t="s">
        <v>382</v>
      </c>
      <c r="AD540">
        <v>0.48361100000000001</v>
      </c>
      <c r="AE540">
        <v>3.3132000000000002E-2</v>
      </c>
      <c r="AF540" t="s">
        <v>376</v>
      </c>
    </row>
    <row r="541" spans="1:34" x14ac:dyDescent="0.45">
      <c r="A541" t="s">
        <v>373</v>
      </c>
      <c r="B541" t="s">
        <v>449</v>
      </c>
      <c r="L541">
        <v>1</v>
      </c>
      <c r="N541">
        <v>-33.898600000000002</v>
      </c>
      <c r="AC541" t="s">
        <v>381</v>
      </c>
      <c r="AD541">
        <v>-0.46437099999999998</v>
      </c>
      <c r="AE541">
        <v>0.46719100000000002</v>
      </c>
    </row>
    <row r="542" spans="1:34" x14ac:dyDescent="0.45">
      <c r="E542" t="s">
        <v>445</v>
      </c>
      <c r="AC542" t="s">
        <v>383</v>
      </c>
      <c r="AD542">
        <v>-7.2877999999999998E-2</v>
      </c>
      <c r="AE542">
        <v>0.74552499999999999</v>
      </c>
    </row>
    <row r="543" spans="1:34" x14ac:dyDescent="0.45">
      <c r="B543" t="s">
        <v>370</v>
      </c>
      <c r="C543" t="s">
        <v>373</v>
      </c>
      <c r="N543" t="s">
        <v>373</v>
      </c>
      <c r="O543" t="s">
        <v>417</v>
      </c>
      <c r="AC543" t="s">
        <v>182</v>
      </c>
      <c r="AD543">
        <v>-0.88475700000000002</v>
      </c>
      <c r="AE543">
        <v>8.822E-3</v>
      </c>
      <c r="AF543" t="s">
        <v>487</v>
      </c>
    </row>
    <row r="544" spans="1:34" x14ac:dyDescent="0.45">
      <c r="A544" t="s">
        <v>382</v>
      </c>
      <c r="B544">
        <v>0.28406900000000002</v>
      </c>
      <c r="C544">
        <v>0.12470000000000001</v>
      </c>
      <c r="F544" t="s">
        <v>448</v>
      </c>
      <c r="AC544" t="s">
        <v>181</v>
      </c>
      <c r="AD544">
        <v>2.4636010000000002</v>
      </c>
      <c r="AE544">
        <v>0.62741000000000002</v>
      </c>
    </row>
    <row r="545" spans="1:37" x14ac:dyDescent="0.45">
      <c r="A545" t="s">
        <v>381</v>
      </c>
      <c r="B545">
        <v>-0.16184599999999999</v>
      </c>
      <c r="C545">
        <v>0.76859999999999995</v>
      </c>
      <c r="D545" t="s">
        <v>374</v>
      </c>
      <c r="AC545" t="s">
        <v>453</v>
      </c>
    </row>
    <row r="546" spans="1:37" x14ac:dyDescent="0.45">
      <c r="A546" t="s">
        <v>383</v>
      </c>
      <c r="B546">
        <v>-6.3760999999999998E-2</v>
      </c>
      <c r="C546">
        <v>0.82730000000000004</v>
      </c>
      <c r="N546" t="s">
        <v>382</v>
      </c>
      <c r="O546" t="s">
        <v>423</v>
      </c>
      <c r="AC546" t="s">
        <v>454</v>
      </c>
      <c r="AD546" t="s">
        <v>455</v>
      </c>
      <c r="AE546">
        <v>1E-3</v>
      </c>
      <c r="AF546" t="s">
        <v>578</v>
      </c>
      <c r="AG546">
        <v>0.01</v>
      </c>
      <c r="AH546" t="s">
        <v>579</v>
      </c>
      <c r="AI546">
        <v>0.05</v>
      </c>
      <c r="AJ546" t="s">
        <v>580</v>
      </c>
      <c r="AK546">
        <v>0.1</v>
      </c>
    </row>
    <row r="547" spans="1:37" x14ac:dyDescent="0.45">
      <c r="A547" t="s">
        <v>405</v>
      </c>
      <c r="B547">
        <v>-30.437097000000001</v>
      </c>
      <c r="C547" s="1">
        <v>2E-16</v>
      </c>
      <c r="E547" t="s">
        <v>452</v>
      </c>
      <c r="N547" t="s">
        <v>381</v>
      </c>
      <c r="O547" t="s">
        <v>427</v>
      </c>
      <c r="X547" t="s">
        <v>431</v>
      </c>
      <c r="Y547" t="s">
        <v>432</v>
      </c>
      <c r="Z547" t="s">
        <v>423</v>
      </c>
    </row>
    <row r="548" spans="1:37" x14ac:dyDescent="0.45">
      <c r="A548" t="s">
        <v>453</v>
      </c>
      <c r="N548" t="s">
        <v>383</v>
      </c>
      <c r="O548" t="s">
        <v>435</v>
      </c>
      <c r="AC548" t="s">
        <v>462</v>
      </c>
      <c r="AD548" t="s">
        <v>463</v>
      </c>
      <c r="AE548">
        <v>2724.7</v>
      </c>
    </row>
    <row r="549" spans="1:37" x14ac:dyDescent="0.45">
      <c r="A549" t="s">
        <v>454</v>
      </c>
      <c r="B549" t="s">
        <v>455</v>
      </c>
      <c r="C549">
        <v>1E-3</v>
      </c>
      <c r="D549" t="s">
        <v>375</v>
      </c>
      <c r="G549">
        <v>0.05</v>
      </c>
      <c r="H549" t="s">
        <v>580</v>
      </c>
      <c r="N549" t="s">
        <v>182</v>
      </c>
      <c r="AC549" t="s">
        <v>465</v>
      </c>
      <c r="AD549" t="s">
        <v>463</v>
      </c>
      <c r="AE549">
        <v>2370.5</v>
      </c>
    </row>
    <row r="550" spans="1:37" x14ac:dyDescent="0.45">
      <c r="N550" t="s">
        <v>181</v>
      </c>
      <c r="O550" t="s">
        <v>437</v>
      </c>
      <c r="AC550" t="s">
        <v>466</v>
      </c>
      <c r="AD550">
        <v>0.13</v>
      </c>
    </row>
    <row r="551" spans="1:37" x14ac:dyDescent="0.45">
      <c r="A551" t="s">
        <v>462</v>
      </c>
      <c r="B551" t="s">
        <v>463</v>
      </c>
      <c r="C551">
        <v>37924</v>
      </c>
      <c r="D551" t="s">
        <v>578</v>
      </c>
      <c r="I551">
        <v>0.1</v>
      </c>
      <c r="N551" t="s">
        <v>453</v>
      </c>
      <c r="AC551" t="s">
        <v>467</v>
      </c>
      <c r="AD551" t="s">
        <v>466</v>
      </c>
    </row>
    <row r="552" spans="1:37" x14ac:dyDescent="0.45">
      <c r="A552" t="s">
        <v>465</v>
      </c>
      <c r="B552" t="s">
        <v>463</v>
      </c>
      <c r="C552">
        <v>36708</v>
      </c>
      <c r="N552" t="s">
        <v>454</v>
      </c>
      <c r="O552" t="s">
        <v>442</v>
      </c>
      <c r="AC552" t="s">
        <v>468</v>
      </c>
      <c r="AD552">
        <v>1.73336</v>
      </c>
      <c r="AE552" t="s">
        <v>470</v>
      </c>
      <c r="AF552">
        <v>58</v>
      </c>
      <c r="AG552" t="s">
        <v>471</v>
      </c>
      <c r="AH552" t="s">
        <v>472</v>
      </c>
      <c r="AI552">
        <v>0.14138000000000001</v>
      </c>
    </row>
    <row r="553" spans="1:37" x14ac:dyDescent="0.45">
      <c r="A553" t="s">
        <v>466</v>
      </c>
      <c r="B553">
        <v>3.2051999999999997E-2</v>
      </c>
      <c r="E553">
        <v>0.01</v>
      </c>
      <c r="J553" t="s">
        <v>581</v>
      </c>
      <c r="O553" t="s">
        <v>443</v>
      </c>
      <c r="X553" t="s">
        <v>445</v>
      </c>
      <c r="AC553" t="s">
        <v>677</v>
      </c>
    </row>
    <row r="554" spans="1:37" x14ac:dyDescent="0.45">
      <c r="A554" t="s">
        <v>467</v>
      </c>
      <c r="B554" t="s">
        <v>466</v>
      </c>
      <c r="N554" t="s">
        <v>462</v>
      </c>
      <c r="O554">
        <v>-2.2521</v>
      </c>
    </row>
    <row r="555" spans="1:37" x14ac:dyDescent="0.45">
      <c r="A555" t="s">
        <v>468</v>
      </c>
      <c r="B555">
        <v>1.8543700000000001</v>
      </c>
      <c r="C555" t="s">
        <v>470</v>
      </c>
      <c r="F555" t="s">
        <v>579</v>
      </c>
      <c r="G555">
        <v>0.11946</v>
      </c>
      <c r="K555" t="s">
        <v>582</v>
      </c>
      <c r="N555" t="s">
        <v>465</v>
      </c>
      <c r="AC555" t="s">
        <v>501</v>
      </c>
      <c r="AD555">
        <v>2000</v>
      </c>
    </row>
    <row r="556" spans="1:37" x14ac:dyDescent="0.45">
      <c r="A556" t="s">
        <v>692</v>
      </c>
      <c r="N556" t="s">
        <v>466</v>
      </c>
      <c r="O556" t="s">
        <v>449</v>
      </c>
      <c r="AC556" t="s">
        <v>677</v>
      </c>
    </row>
    <row r="557" spans="1:37" x14ac:dyDescent="0.45">
      <c r="D557">
        <v>224</v>
      </c>
      <c r="N557" t="s">
        <v>467</v>
      </c>
    </row>
    <row r="558" spans="1:37" x14ac:dyDescent="0.45">
      <c r="A558" t="s">
        <v>501</v>
      </c>
      <c r="B558">
        <v>2000</v>
      </c>
      <c r="N558" t="s">
        <v>468</v>
      </c>
      <c r="O558" t="s">
        <v>370</v>
      </c>
      <c r="X558" t="s">
        <v>452</v>
      </c>
      <c r="AC558" t="s">
        <v>416</v>
      </c>
      <c r="AD558" t="s">
        <v>417</v>
      </c>
      <c r="AE558" t="s">
        <v>420</v>
      </c>
    </row>
    <row r="559" spans="1:37" x14ac:dyDescent="0.45">
      <c r="A559" t="s">
        <v>692</v>
      </c>
      <c r="E559" t="s">
        <v>471</v>
      </c>
      <c r="N559" t="s">
        <v>677</v>
      </c>
      <c r="O559">
        <v>-0.58833400000000002</v>
      </c>
    </row>
    <row r="560" spans="1:37" x14ac:dyDescent="0.45">
      <c r="O560">
        <v>-0.90969900000000004</v>
      </c>
      <c r="AC560" t="s">
        <v>421</v>
      </c>
    </row>
    <row r="561" spans="1:37" x14ac:dyDescent="0.45">
      <c r="A561" t="s">
        <v>416</v>
      </c>
      <c r="B561" t="s">
        <v>417</v>
      </c>
      <c r="C561" t="s">
        <v>420</v>
      </c>
      <c r="F561" t="s">
        <v>472</v>
      </c>
      <c r="N561" t="s">
        <v>501</v>
      </c>
      <c r="O561">
        <v>-7.2535000000000002E-2</v>
      </c>
      <c r="AC561" t="s">
        <v>422</v>
      </c>
      <c r="AD561" t="s">
        <v>423</v>
      </c>
      <c r="AE561" t="s">
        <v>423</v>
      </c>
      <c r="AF561" t="s">
        <v>832</v>
      </c>
    </row>
    <row r="562" spans="1:37" x14ac:dyDescent="0.45">
      <c r="N562" t="s">
        <v>677</v>
      </c>
      <c r="O562">
        <v>-0.62955399999999995</v>
      </c>
      <c r="AD562" t="s">
        <v>427</v>
      </c>
      <c r="AE562" t="s">
        <v>429</v>
      </c>
      <c r="AF562" t="s">
        <v>681</v>
      </c>
      <c r="AG562" t="s">
        <v>431</v>
      </c>
      <c r="AH562" t="s">
        <v>423</v>
      </c>
      <c r="AI562" t="s">
        <v>432</v>
      </c>
      <c r="AJ562" t="s">
        <v>433</v>
      </c>
      <c r="AK562" t="s">
        <v>423</v>
      </c>
    </row>
    <row r="563" spans="1:37" x14ac:dyDescent="0.45">
      <c r="A563" t="s">
        <v>421</v>
      </c>
      <c r="O563">
        <v>37.732514000000002</v>
      </c>
      <c r="P563" s="1"/>
      <c r="Q563" s="1"/>
      <c r="R563" s="1"/>
      <c r="S563" s="1"/>
      <c r="T563" s="1"/>
      <c r="U563" s="1"/>
      <c r="V563" s="1"/>
      <c r="W563" s="1"/>
      <c r="AD563" t="s">
        <v>435</v>
      </c>
    </row>
    <row r="564" spans="1:37" x14ac:dyDescent="0.45">
      <c r="A564" t="s">
        <v>422</v>
      </c>
      <c r="B564" t="s">
        <v>423</v>
      </c>
      <c r="C564" t="s">
        <v>423</v>
      </c>
      <c r="N564" t="s">
        <v>416</v>
      </c>
    </row>
    <row r="565" spans="1:37" x14ac:dyDescent="0.45">
      <c r="B565" t="s">
        <v>427</v>
      </c>
      <c r="C565" t="s">
        <v>429</v>
      </c>
      <c r="G565" t="s">
        <v>432</v>
      </c>
      <c r="H565" t="s">
        <v>433</v>
      </c>
      <c r="O565" t="s">
        <v>455</v>
      </c>
      <c r="X565">
        <v>0.01</v>
      </c>
      <c r="Y565">
        <v>0.05</v>
      </c>
      <c r="Z565">
        <v>0.1</v>
      </c>
      <c r="AC565" t="s">
        <v>601</v>
      </c>
      <c r="AD565" t="s">
        <v>437</v>
      </c>
      <c r="AE565" t="s">
        <v>828</v>
      </c>
    </row>
    <row r="566" spans="1:37" x14ac:dyDescent="0.45">
      <c r="B566" t="s">
        <v>435</v>
      </c>
      <c r="D566" t="s">
        <v>793</v>
      </c>
      <c r="N566" t="s">
        <v>421</v>
      </c>
    </row>
    <row r="567" spans="1:37" x14ac:dyDescent="0.45">
      <c r="D567" t="s">
        <v>502</v>
      </c>
      <c r="I567" t="s">
        <v>423</v>
      </c>
      <c r="N567" t="s">
        <v>422</v>
      </c>
      <c r="O567" t="s">
        <v>463</v>
      </c>
      <c r="AC567" t="s">
        <v>441</v>
      </c>
      <c r="AD567" t="s">
        <v>442</v>
      </c>
    </row>
    <row r="568" spans="1:37" x14ac:dyDescent="0.45">
      <c r="A568" t="s">
        <v>436</v>
      </c>
      <c r="B568" t="s">
        <v>437</v>
      </c>
      <c r="C568" t="s">
        <v>683</v>
      </c>
      <c r="O568" t="s">
        <v>463</v>
      </c>
      <c r="AD568" t="s">
        <v>443</v>
      </c>
      <c r="AE568" t="s">
        <v>446</v>
      </c>
      <c r="AF568" t="s">
        <v>447</v>
      </c>
      <c r="AG568" t="s">
        <v>445</v>
      </c>
      <c r="AH568" t="s">
        <v>448</v>
      </c>
    </row>
    <row r="569" spans="1:37" x14ac:dyDescent="0.45">
      <c r="E569" t="s">
        <v>431</v>
      </c>
      <c r="J569" t="s">
        <v>434</v>
      </c>
      <c r="O569">
        <v>0.19145999999999999</v>
      </c>
      <c r="AC569">
        <v>-21.640219999999999</v>
      </c>
      <c r="AD569">
        <v>-7.3197799999999997</v>
      </c>
      <c r="AE569">
        <v>26.811219999999999</v>
      </c>
    </row>
    <row r="570" spans="1:37" x14ac:dyDescent="0.45">
      <c r="A570" t="s">
        <v>441</v>
      </c>
      <c r="B570" t="s">
        <v>442</v>
      </c>
      <c r="O570" t="s">
        <v>466</v>
      </c>
    </row>
    <row r="571" spans="1:37" x14ac:dyDescent="0.45">
      <c r="B571" t="s">
        <v>443</v>
      </c>
      <c r="C571" t="s">
        <v>446</v>
      </c>
      <c r="F571" t="s">
        <v>423</v>
      </c>
      <c r="N571" t="s">
        <v>436</v>
      </c>
      <c r="O571">
        <v>3.12575</v>
      </c>
      <c r="X571" t="s">
        <v>471</v>
      </c>
      <c r="Y571">
        <v>1.3604E-2</v>
      </c>
      <c r="AC571" t="s">
        <v>373</v>
      </c>
      <c r="AD571" t="s">
        <v>449</v>
      </c>
    </row>
    <row r="572" spans="1:37" x14ac:dyDescent="0.45">
      <c r="A572">
        <v>-39.814230000000002</v>
      </c>
      <c r="B572">
        <v>-11.36561</v>
      </c>
      <c r="C572">
        <v>43.415140000000001</v>
      </c>
    </row>
    <row r="573" spans="1:37" x14ac:dyDescent="0.45">
      <c r="D573" t="s">
        <v>447</v>
      </c>
      <c r="N573" t="s">
        <v>441</v>
      </c>
      <c r="AD573" t="s">
        <v>370</v>
      </c>
      <c r="AE573" t="s">
        <v>373</v>
      </c>
      <c r="AF573" t="s">
        <v>374</v>
      </c>
      <c r="AG573" t="s">
        <v>452</v>
      </c>
    </row>
    <row r="574" spans="1:37" x14ac:dyDescent="0.45">
      <c r="A574" t="s">
        <v>373</v>
      </c>
      <c r="B574" t="s">
        <v>449</v>
      </c>
      <c r="L574">
        <v>1</v>
      </c>
      <c r="O574">
        <v>2000</v>
      </c>
      <c r="AC574" t="s">
        <v>382</v>
      </c>
      <c r="AD574">
        <v>4.3662369999999999</v>
      </c>
      <c r="AE574">
        <v>4.8619999999999997E-2</v>
      </c>
      <c r="AF574" t="s">
        <v>376</v>
      </c>
    </row>
    <row r="575" spans="1:37" x14ac:dyDescent="0.45">
      <c r="E575" t="s">
        <v>445</v>
      </c>
      <c r="N575">
        <v>-44.892394000000003</v>
      </c>
      <c r="AC575" t="s">
        <v>381</v>
      </c>
      <c r="AD575">
        <v>0.21345500000000001</v>
      </c>
      <c r="AE575">
        <v>0.88495999999999997</v>
      </c>
    </row>
    <row r="576" spans="1:37" x14ac:dyDescent="0.45">
      <c r="B576" t="s">
        <v>370</v>
      </c>
      <c r="C576" t="s">
        <v>373</v>
      </c>
      <c r="AC576" t="s">
        <v>383</v>
      </c>
      <c r="AD576">
        <v>-7.9742999999999994E-2</v>
      </c>
      <c r="AE576">
        <v>0.95291000000000003</v>
      </c>
    </row>
    <row r="577" spans="1:37" x14ac:dyDescent="0.45">
      <c r="A577" t="s">
        <v>382</v>
      </c>
      <c r="B577">
        <v>3.2322799999999998</v>
      </c>
      <c r="C577" s="1">
        <v>1.5239999999999999E-8</v>
      </c>
      <c r="F577" t="s">
        <v>448</v>
      </c>
      <c r="N577" t="s">
        <v>373</v>
      </c>
      <c r="O577" t="s">
        <v>417</v>
      </c>
      <c r="AC577" t="s">
        <v>182</v>
      </c>
      <c r="AD577">
        <v>3.9961000000000003E-2</v>
      </c>
      <c r="AE577">
        <v>0.93703999999999998</v>
      </c>
    </row>
    <row r="578" spans="1:37" x14ac:dyDescent="0.45">
      <c r="A578" t="s">
        <v>381</v>
      </c>
      <c r="B578">
        <v>-0.16317999999999999</v>
      </c>
      <c r="C578">
        <v>0.87820310000000001</v>
      </c>
      <c r="D578" t="s">
        <v>374</v>
      </c>
      <c r="AC578" t="s">
        <v>181</v>
      </c>
      <c r="AD578">
        <v>-17.070065</v>
      </c>
      <c r="AE578">
        <v>0.15973000000000001</v>
      </c>
    </row>
    <row r="579" spans="1:37" x14ac:dyDescent="0.45">
      <c r="A579" t="s">
        <v>383</v>
      </c>
      <c r="B579">
        <v>1.5007299999999999</v>
      </c>
      <c r="C579">
        <v>6.2909999999999995E-4</v>
      </c>
      <c r="D579" t="s">
        <v>375</v>
      </c>
      <c r="AC579" t="s">
        <v>453</v>
      </c>
    </row>
    <row r="580" spans="1:37" x14ac:dyDescent="0.45">
      <c r="A580" t="s">
        <v>405</v>
      </c>
      <c r="B580">
        <v>-202.48759999999999</v>
      </c>
      <c r="C580">
        <v>0.59705260000000004</v>
      </c>
      <c r="E580" t="s">
        <v>452</v>
      </c>
      <c r="N580" t="s">
        <v>382</v>
      </c>
      <c r="O580" t="s">
        <v>423</v>
      </c>
      <c r="AC580" t="s">
        <v>454</v>
      </c>
      <c r="AD580" t="s">
        <v>455</v>
      </c>
      <c r="AE580">
        <v>1E-3</v>
      </c>
      <c r="AF580" t="s">
        <v>578</v>
      </c>
      <c r="AG580">
        <v>0.01</v>
      </c>
      <c r="AH580" t="s">
        <v>579</v>
      </c>
      <c r="AI580">
        <v>0.05</v>
      </c>
      <c r="AJ580" t="s">
        <v>580</v>
      </c>
      <c r="AK580">
        <v>0.1</v>
      </c>
    </row>
    <row r="581" spans="1:37" x14ac:dyDescent="0.45">
      <c r="A581" t="s">
        <v>453</v>
      </c>
      <c r="D581" t="s">
        <v>375</v>
      </c>
      <c r="N581" t="s">
        <v>381</v>
      </c>
      <c r="O581" t="s">
        <v>427</v>
      </c>
      <c r="X581" t="s">
        <v>431</v>
      </c>
      <c r="Y581" t="s">
        <v>432</v>
      </c>
      <c r="Z581" t="s">
        <v>423</v>
      </c>
    </row>
    <row r="582" spans="1:37" x14ac:dyDescent="0.45">
      <c r="A582" t="s">
        <v>454</v>
      </c>
      <c r="B582" t="s">
        <v>455</v>
      </c>
      <c r="C582">
        <v>1E-3</v>
      </c>
      <c r="G582">
        <v>0.05</v>
      </c>
      <c r="H582" t="s">
        <v>580</v>
      </c>
      <c r="N582" t="s">
        <v>383</v>
      </c>
      <c r="O582" t="s">
        <v>435</v>
      </c>
      <c r="AC582" t="s">
        <v>462</v>
      </c>
      <c r="AD582" t="s">
        <v>463</v>
      </c>
      <c r="AE582">
        <v>15062</v>
      </c>
    </row>
    <row r="583" spans="1:37" x14ac:dyDescent="0.45">
      <c r="N583" t="s">
        <v>182</v>
      </c>
      <c r="AC583" t="s">
        <v>465</v>
      </c>
      <c r="AD583" t="s">
        <v>463</v>
      </c>
      <c r="AE583">
        <v>7472.5</v>
      </c>
    </row>
    <row r="584" spans="1:37" x14ac:dyDescent="0.45">
      <c r="A584" t="s">
        <v>462</v>
      </c>
      <c r="B584" t="s">
        <v>463</v>
      </c>
      <c r="C584">
        <v>110040</v>
      </c>
      <c r="D584" t="s">
        <v>578</v>
      </c>
      <c r="I584">
        <v>0.1</v>
      </c>
      <c r="N584" t="s">
        <v>181</v>
      </c>
      <c r="O584" t="s">
        <v>437</v>
      </c>
      <c r="AC584" t="s">
        <v>466</v>
      </c>
      <c r="AD584">
        <v>0.50387999999999999</v>
      </c>
    </row>
    <row r="585" spans="1:37" x14ac:dyDescent="0.45">
      <c r="A585" t="s">
        <v>465</v>
      </c>
      <c r="B585" t="s">
        <v>463</v>
      </c>
      <c r="C585">
        <v>74713</v>
      </c>
      <c r="N585" t="s">
        <v>453</v>
      </c>
      <c r="AC585" t="s">
        <v>467</v>
      </c>
      <c r="AD585" t="s">
        <v>466</v>
      </c>
    </row>
    <row r="586" spans="1:37" x14ac:dyDescent="0.45">
      <c r="A586" t="s">
        <v>466</v>
      </c>
      <c r="B586">
        <v>0.32106000000000001</v>
      </c>
      <c r="E586">
        <v>0.01</v>
      </c>
      <c r="J586" t="s">
        <v>581</v>
      </c>
      <c r="L586" t="s">
        <v>181</v>
      </c>
      <c r="N586" t="s">
        <v>454</v>
      </c>
      <c r="O586" t="s">
        <v>442</v>
      </c>
      <c r="AC586" t="s">
        <v>468</v>
      </c>
      <c r="AD586">
        <v>9.9534000000000002</v>
      </c>
      <c r="AE586" t="s">
        <v>470</v>
      </c>
      <c r="AF586">
        <v>49</v>
      </c>
      <c r="AG586" t="s">
        <v>471</v>
      </c>
      <c r="AH586" t="s">
        <v>472</v>
      </c>
      <c r="AI586" s="1">
        <v>1.2962E-6</v>
      </c>
    </row>
    <row r="587" spans="1:37" x14ac:dyDescent="0.45">
      <c r="A587" t="s">
        <v>467</v>
      </c>
      <c r="B587" t="s">
        <v>466</v>
      </c>
      <c r="O587" t="s">
        <v>443</v>
      </c>
      <c r="X587" t="s">
        <v>445</v>
      </c>
      <c r="AC587" t="s">
        <v>677</v>
      </c>
    </row>
    <row r="588" spans="1:37" x14ac:dyDescent="0.45">
      <c r="A588" t="s">
        <v>468</v>
      </c>
      <c r="B588">
        <v>30.619299999999999</v>
      </c>
      <c r="C588" t="s">
        <v>470</v>
      </c>
      <c r="F588" t="s">
        <v>579</v>
      </c>
      <c r="G588" t="s">
        <v>473</v>
      </c>
      <c r="H588" s="1">
        <v>2.2200000000000001E-16</v>
      </c>
      <c r="K588" t="s">
        <v>582</v>
      </c>
      <c r="N588" t="s">
        <v>462</v>
      </c>
      <c r="O588">
        <v>-9.4285019999999999</v>
      </c>
    </row>
    <row r="589" spans="1:37" x14ac:dyDescent="0.45">
      <c r="A589" t="s">
        <v>692</v>
      </c>
      <c r="N589" t="s">
        <v>465</v>
      </c>
    </row>
    <row r="590" spans="1:37" x14ac:dyDescent="0.45">
      <c r="D590">
        <v>259</v>
      </c>
      <c r="N590" t="s">
        <v>466</v>
      </c>
      <c r="O590" t="s">
        <v>449</v>
      </c>
    </row>
    <row r="591" spans="1:37" x14ac:dyDescent="0.45">
      <c r="N591" t="s">
        <v>467</v>
      </c>
    </row>
    <row r="592" spans="1:37" x14ac:dyDescent="0.45">
      <c r="A592" t="s">
        <v>787</v>
      </c>
      <c r="E592" t="s">
        <v>471</v>
      </c>
      <c r="N592" t="s">
        <v>468</v>
      </c>
      <c r="O592" t="s">
        <v>370</v>
      </c>
      <c r="X592" t="s">
        <v>452</v>
      </c>
    </row>
    <row r="593" spans="1:26" x14ac:dyDescent="0.45">
      <c r="N593" t="s">
        <v>677</v>
      </c>
      <c r="O593">
        <v>4.0125200000000003</v>
      </c>
    </row>
    <row r="594" spans="1:26" x14ac:dyDescent="0.45">
      <c r="A594" t="s">
        <v>674</v>
      </c>
      <c r="B594" t="s">
        <v>782</v>
      </c>
      <c r="C594" t="s">
        <v>401</v>
      </c>
      <c r="F594" t="s">
        <v>472</v>
      </c>
      <c r="G594" t="s">
        <v>402</v>
      </c>
      <c r="H594" t="s">
        <v>383</v>
      </c>
      <c r="O594">
        <v>-2.1146799999999999</v>
      </c>
    </row>
    <row r="595" spans="1:26" x14ac:dyDescent="0.45">
      <c r="O595">
        <v>1.8720300000000001</v>
      </c>
    </row>
    <row r="596" spans="1:26" x14ac:dyDescent="0.45">
      <c r="A596" t="s">
        <v>787</v>
      </c>
      <c r="D596" t="s">
        <v>382</v>
      </c>
      <c r="I596" t="s">
        <v>402</v>
      </c>
      <c r="O596">
        <v>0.22548000000000001</v>
      </c>
    </row>
    <row r="597" spans="1:26" x14ac:dyDescent="0.45">
      <c r="O597">
        <v>-16.645199999999999</v>
      </c>
    </row>
    <row r="598" spans="1:26" x14ac:dyDescent="0.45">
      <c r="A598" t="s">
        <v>692</v>
      </c>
      <c r="E598" t="s">
        <v>402</v>
      </c>
      <c r="J598" t="s">
        <v>182</v>
      </c>
    </row>
    <row r="599" spans="1:26" x14ac:dyDescent="0.45">
      <c r="O599" t="s">
        <v>455</v>
      </c>
      <c r="X599">
        <v>0.01</v>
      </c>
      <c r="Y599">
        <v>0.05</v>
      </c>
      <c r="Z599">
        <v>0.1</v>
      </c>
    </row>
    <row r="600" spans="1:26" x14ac:dyDescent="0.45">
      <c r="A600" t="s">
        <v>414</v>
      </c>
      <c r="F600" t="s">
        <v>381</v>
      </c>
      <c r="K600" t="s">
        <v>402</v>
      </c>
    </row>
    <row r="601" spans="1:26" x14ac:dyDescent="0.45">
      <c r="A601" t="s">
        <v>692</v>
      </c>
      <c r="O601" t="s">
        <v>463</v>
      </c>
    </row>
    <row r="602" spans="1:26" x14ac:dyDescent="0.45">
      <c r="O602" t="s">
        <v>463</v>
      </c>
    </row>
    <row r="603" spans="1:26" x14ac:dyDescent="0.45">
      <c r="A603" t="s">
        <v>416</v>
      </c>
      <c r="B603" t="s">
        <v>417</v>
      </c>
      <c r="C603" t="s">
        <v>420</v>
      </c>
      <c r="O603">
        <v>0.40934999999999999</v>
      </c>
    </row>
    <row r="604" spans="1:26" x14ac:dyDescent="0.45">
      <c r="O604" t="s">
        <v>466</v>
      </c>
    </row>
    <row r="605" spans="1:26" x14ac:dyDescent="0.45">
      <c r="A605" t="s">
        <v>421</v>
      </c>
      <c r="O605">
        <v>22.5931</v>
      </c>
      <c r="X605" t="s">
        <v>471</v>
      </c>
      <c r="Y605" t="s">
        <v>473</v>
      </c>
    </row>
    <row r="606" spans="1:26" x14ac:dyDescent="0.45">
      <c r="A606" t="s">
        <v>422</v>
      </c>
      <c r="B606" t="s">
        <v>423</v>
      </c>
      <c r="C606" t="s">
        <v>423</v>
      </c>
    </row>
    <row r="607" spans="1:26" x14ac:dyDescent="0.45">
      <c r="B607" t="s">
        <v>427</v>
      </c>
      <c r="C607" t="s">
        <v>429</v>
      </c>
      <c r="G607" t="s">
        <v>432</v>
      </c>
    </row>
    <row r="608" spans="1:26" x14ac:dyDescent="0.45">
      <c r="B608" t="s">
        <v>433</v>
      </c>
      <c r="C608" t="s">
        <v>435</v>
      </c>
      <c r="D608" t="s">
        <v>795</v>
      </c>
    </row>
    <row r="609" spans="1:12" x14ac:dyDescent="0.45">
      <c r="D609" t="s">
        <v>477</v>
      </c>
    </row>
    <row r="610" spans="1:12" x14ac:dyDescent="0.45">
      <c r="A610" t="s">
        <v>436</v>
      </c>
      <c r="B610" t="s">
        <v>437</v>
      </c>
      <c r="C610" t="s">
        <v>796</v>
      </c>
    </row>
    <row r="611" spans="1:12" x14ac:dyDescent="0.45">
      <c r="E611" t="s">
        <v>431</v>
      </c>
    </row>
    <row r="612" spans="1:12" x14ac:dyDescent="0.45">
      <c r="A612" t="s">
        <v>441</v>
      </c>
      <c r="B612" t="s">
        <v>442</v>
      </c>
    </row>
    <row r="613" spans="1:12" x14ac:dyDescent="0.45">
      <c r="B613" t="s">
        <v>443</v>
      </c>
      <c r="C613" t="s">
        <v>446</v>
      </c>
      <c r="F613" t="s">
        <v>423</v>
      </c>
    </row>
    <row r="614" spans="1:12" x14ac:dyDescent="0.45">
      <c r="A614">
        <v>-42.910499999999999</v>
      </c>
      <c r="B614">
        <v>-11.441700000000001</v>
      </c>
      <c r="C614">
        <v>44.812899999999999</v>
      </c>
    </row>
    <row r="615" spans="1:12" x14ac:dyDescent="0.45">
      <c r="D615" t="s">
        <v>447</v>
      </c>
    </row>
    <row r="616" spans="1:12" x14ac:dyDescent="0.45">
      <c r="A616" t="s">
        <v>373</v>
      </c>
      <c r="B616" t="s">
        <v>449</v>
      </c>
    </row>
    <row r="617" spans="1:12" x14ac:dyDescent="0.45">
      <c r="E617" t="s">
        <v>445</v>
      </c>
      <c r="L617">
        <v>1</v>
      </c>
    </row>
    <row r="618" spans="1:12" x14ac:dyDescent="0.45">
      <c r="B618" t="s">
        <v>370</v>
      </c>
      <c r="C618" t="s">
        <v>373</v>
      </c>
    </row>
    <row r="619" spans="1:12" x14ac:dyDescent="0.45">
      <c r="A619" t="s">
        <v>382</v>
      </c>
      <c r="B619">
        <v>-0.93652999999999997</v>
      </c>
      <c r="C619" s="1">
        <v>7.5560000000000002E-5</v>
      </c>
      <c r="F619" t="s">
        <v>448</v>
      </c>
    </row>
    <row r="620" spans="1:12" x14ac:dyDescent="0.45">
      <c r="A620" t="s">
        <v>381</v>
      </c>
      <c r="B620">
        <v>1.21675</v>
      </c>
      <c r="C620">
        <v>0.113021</v>
      </c>
      <c r="D620" t="s">
        <v>374</v>
      </c>
    </row>
    <row r="621" spans="1:12" x14ac:dyDescent="0.45">
      <c r="A621" t="s">
        <v>383</v>
      </c>
      <c r="B621">
        <v>1.30958</v>
      </c>
      <c r="C621">
        <v>7.6309999999999995E-4</v>
      </c>
      <c r="D621" t="s">
        <v>375</v>
      </c>
    </row>
    <row r="622" spans="1:12" x14ac:dyDescent="0.45">
      <c r="A622" t="s">
        <v>182</v>
      </c>
      <c r="B622">
        <v>-0.10292999999999999</v>
      </c>
      <c r="C622">
        <v>0.39103640000000001</v>
      </c>
      <c r="E622" t="s">
        <v>452</v>
      </c>
    </row>
    <row r="623" spans="1:12" x14ac:dyDescent="0.45">
      <c r="A623" t="s">
        <v>181</v>
      </c>
      <c r="B623">
        <v>12.211410000000001</v>
      </c>
      <c r="C623" s="1">
        <v>2.0740000000000001E-5</v>
      </c>
      <c r="D623" t="s">
        <v>375</v>
      </c>
    </row>
    <row r="624" spans="1:12" x14ac:dyDescent="0.45">
      <c r="A624" t="s">
        <v>453</v>
      </c>
    </row>
    <row r="625" spans="1:11" x14ac:dyDescent="0.45">
      <c r="A625" t="s">
        <v>454</v>
      </c>
      <c r="B625" t="s">
        <v>455</v>
      </c>
      <c r="C625">
        <v>1E-3</v>
      </c>
      <c r="D625" t="s">
        <v>375</v>
      </c>
      <c r="G625">
        <v>0.05</v>
      </c>
      <c r="H625" t="s">
        <v>580</v>
      </c>
    </row>
    <row r="627" spans="1:11" x14ac:dyDescent="0.45">
      <c r="A627" t="s">
        <v>462</v>
      </c>
      <c r="B627" t="s">
        <v>463</v>
      </c>
      <c r="C627">
        <v>167290</v>
      </c>
      <c r="D627" t="s">
        <v>578</v>
      </c>
      <c r="I627">
        <v>0.1</v>
      </c>
    </row>
    <row r="628" spans="1:11" x14ac:dyDescent="0.45">
      <c r="A628" t="s">
        <v>465</v>
      </c>
      <c r="B628" t="s">
        <v>463</v>
      </c>
      <c r="C628">
        <v>154410</v>
      </c>
    </row>
    <row r="629" spans="1:11" x14ac:dyDescent="0.45">
      <c r="A629" t="s">
        <v>466</v>
      </c>
      <c r="B629">
        <v>7.6973E-2</v>
      </c>
      <c r="E629">
        <v>0.01</v>
      </c>
      <c r="J629" t="s">
        <v>581</v>
      </c>
    </row>
    <row r="630" spans="1:11" x14ac:dyDescent="0.45">
      <c r="A630" t="s">
        <v>467</v>
      </c>
      <c r="B630" t="s">
        <v>466</v>
      </c>
    </row>
    <row r="631" spans="1:11" x14ac:dyDescent="0.45">
      <c r="A631" t="s">
        <v>468</v>
      </c>
      <c r="B631">
        <v>7.8555599999999997</v>
      </c>
      <c r="C631" t="s">
        <v>470</v>
      </c>
      <c r="F631" t="s">
        <v>579</v>
      </c>
      <c r="G631" s="1">
        <v>4.0536999999999998E-7</v>
      </c>
      <c r="K631" t="s">
        <v>582</v>
      </c>
    </row>
    <row r="632" spans="1:11" x14ac:dyDescent="0.45">
      <c r="A632" t="s">
        <v>692</v>
      </c>
    </row>
    <row r="633" spans="1:11" x14ac:dyDescent="0.45">
      <c r="D633">
        <v>471</v>
      </c>
    </row>
    <row r="634" spans="1:11" x14ac:dyDescent="0.45">
      <c r="A634" t="s">
        <v>488</v>
      </c>
      <c r="B634">
        <v>2000</v>
      </c>
    </row>
    <row r="635" spans="1:11" x14ac:dyDescent="0.45">
      <c r="A635" t="s">
        <v>692</v>
      </c>
      <c r="E635" t="s">
        <v>471</v>
      </c>
    </row>
    <row r="637" spans="1:11" x14ac:dyDescent="0.45">
      <c r="A637" t="s">
        <v>416</v>
      </c>
      <c r="B637" t="s">
        <v>417</v>
      </c>
      <c r="C637" t="s">
        <v>420</v>
      </c>
      <c r="F637" t="s">
        <v>472</v>
      </c>
    </row>
    <row r="639" spans="1:11" x14ac:dyDescent="0.45">
      <c r="A639" t="s">
        <v>421</v>
      </c>
    </row>
    <row r="640" spans="1:11" x14ac:dyDescent="0.45">
      <c r="A640" t="s">
        <v>422</v>
      </c>
      <c r="B640" t="s">
        <v>423</v>
      </c>
      <c r="C640" t="s">
        <v>423</v>
      </c>
    </row>
    <row r="641" spans="1:12" x14ac:dyDescent="0.45">
      <c r="B641" t="s">
        <v>427</v>
      </c>
      <c r="C641" t="s">
        <v>429</v>
      </c>
      <c r="G641" t="s">
        <v>432</v>
      </c>
      <c r="H641" t="s">
        <v>433</v>
      </c>
    </row>
    <row r="642" spans="1:12" x14ac:dyDescent="0.45">
      <c r="B642" t="s">
        <v>435</v>
      </c>
      <c r="D642" t="s">
        <v>795</v>
      </c>
    </row>
    <row r="643" spans="1:12" x14ac:dyDescent="0.45">
      <c r="D643" t="s">
        <v>489</v>
      </c>
      <c r="I643" t="s">
        <v>423</v>
      </c>
    </row>
    <row r="644" spans="1:12" x14ac:dyDescent="0.45">
      <c r="A644" t="s">
        <v>436</v>
      </c>
      <c r="B644" t="s">
        <v>437</v>
      </c>
      <c r="C644" t="s">
        <v>797</v>
      </c>
    </row>
    <row r="645" spans="1:12" x14ac:dyDescent="0.45">
      <c r="E645" t="s">
        <v>431</v>
      </c>
      <c r="J645" t="s">
        <v>434</v>
      </c>
    </row>
    <row r="646" spans="1:12" x14ac:dyDescent="0.45">
      <c r="A646" t="s">
        <v>441</v>
      </c>
      <c r="B646" t="s">
        <v>442</v>
      </c>
    </row>
    <row r="647" spans="1:12" x14ac:dyDescent="0.45">
      <c r="B647" t="s">
        <v>443</v>
      </c>
      <c r="C647" t="s">
        <v>446</v>
      </c>
      <c r="F647" t="s">
        <v>423</v>
      </c>
    </row>
    <row r="648" spans="1:12" x14ac:dyDescent="0.45">
      <c r="A648">
        <v>-30.979769999999998</v>
      </c>
      <c r="B648">
        <v>-1.8921399999999999</v>
      </c>
      <c r="C648">
        <v>14.607710000000001</v>
      </c>
    </row>
    <row r="649" spans="1:12" x14ac:dyDescent="0.45">
      <c r="D649" t="s">
        <v>447</v>
      </c>
    </row>
    <row r="650" spans="1:12" x14ac:dyDescent="0.45">
      <c r="A650" t="s">
        <v>373</v>
      </c>
      <c r="B650" t="s">
        <v>449</v>
      </c>
    </row>
    <row r="651" spans="1:12" x14ac:dyDescent="0.45">
      <c r="E651" t="s">
        <v>445</v>
      </c>
      <c r="L651">
        <v>1</v>
      </c>
    </row>
    <row r="652" spans="1:12" x14ac:dyDescent="0.45">
      <c r="B652" t="s">
        <v>370</v>
      </c>
      <c r="C652" t="s">
        <v>373</v>
      </c>
    </row>
    <row r="653" spans="1:12" x14ac:dyDescent="0.45">
      <c r="A653" t="s">
        <v>382</v>
      </c>
      <c r="B653">
        <v>0.30265799999999998</v>
      </c>
      <c r="C653">
        <v>4.061E-2</v>
      </c>
      <c r="F653" t="s">
        <v>448</v>
      </c>
    </row>
    <row r="654" spans="1:12" x14ac:dyDescent="0.45">
      <c r="A654" t="s">
        <v>381</v>
      </c>
      <c r="B654">
        <v>-5.2005000000000003E-2</v>
      </c>
      <c r="C654">
        <v>0.87697999999999998</v>
      </c>
      <c r="D654" t="s">
        <v>374</v>
      </c>
    </row>
    <row r="655" spans="1:12" x14ac:dyDescent="0.45">
      <c r="A655" t="s">
        <v>383</v>
      </c>
      <c r="B655">
        <v>-2.8371E-2</v>
      </c>
      <c r="C655">
        <v>0.86909999999999998</v>
      </c>
      <c r="D655" t="s">
        <v>376</v>
      </c>
    </row>
    <row r="656" spans="1:12" x14ac:dyDescent="0.45">
      <c r="A656" t="s">
        <v>182</v>
      </c>
      <c r="B656">
        <v>-1.919891</v>
      </c>
      <c r="C656" s="1">
        <v>2E-16</v>
      </c>
      <c r="E656" t="s">
        <v>452</v>
      </c>
    </row>
    <row r="657" spans="1:11" x14ac:dyDescent="0.45">
      <c r="A657" t="s">
        <v>181</v>
      </c>
      <c r="B657">
        <v>73.98733</v>
      </c>
      <c r="C657" s="1">
        <v>2E-16</v>
      </c>
    </row>
    <row r="658" spans="1:11" x14ac:dyDescent="0.45">
      <c r="A658" t="s">
        <v>453</v>
      </c>
      <c r="D658" t="s">
        <v>375</v>
      </c>
    </row>
    <row r="659" spans="1:11" x14ac:dyDescent="0.45">
      <c r="A659" t="s">
        <v>454</v>
      </c>
      <c r="B659" t="s">
        <v>455</v>
      </c>
      <c r="C659">
        <v>1E-3</v>
      </c>
      <c r="D659" t="s">
        <v>375</v>
      </c>
      <c r="G659">
        <v>0.05</v>
      </c>
      <c r="H659" t="s">
        <v>580</v>
      </c>
    </row>
    <row r="661" spans="1:11" x14ac:dyDescent="0.45">
      <c r="A661" t="s">
        <v>462</v>
      </c>
      <c r="B661" t="s">
        <v>463</v>
      </c>
      <c r="C661">
        <v>16688</v>
      </c>
      <c r="D661" t="s">
        <v>578</v>
      </c>
      <c r="I661">
        <v>0.1</v>
      </c>
    </row>
    <row r="662" spans="1:11" x14ac:dyDescent="0.45">
      <c r="A662" t="s">
        <v>465</v>
      </c>
      <c r="B662" t="s">
        <v>463</v>
      </c>
      <c r="C662">
        <v>9845.7999999999993</v>
      </c>
    </row>
    <row r="663" spans="1:11" x14ac:dyDescent="0.45">
      <c r="A663" t="s">
        <v>466</v>
      </c>
      <c r="B663">
        <v>0.41000999999999999</v>
      </c>
      <c r="E663">
        <v>0.01</v>
      </c>
      <c r="J663" t="s">
        <v>581</v>
      </c>
    </row>
    <row r="664" spans="1:11" x14ac:dyDescent="0.45">
      <c r="A664" t="s">
        <v>467</v>
      </c>
      <c r="B664" t="s">
        <v>466</v>
      </c>
    </row>
    <row r="665" spans="1:11" x14ac:dyDescent="0.45">
      <c r="A665" t="s">
        <v>468</v>
      </c>
      <c r="B665">
        <v>23.488700000000001</v>
      </c>
      <c r="C665" t="s">
        <v>470</v>
      </c>
      <c r="F665" t="s">
        <v>579</v>
      </c>
      <c r="G665" t="s">
        <v>473</v>
      </c>
      <c r="H665" s="1">
        <v>2.2200000000000001E-16</v>
      </c>
      <c r="K665" t="s">
        <v>582</v>
      </c>
    </row>
    <row r="666" spans="1:11" x14ac:dyDescent="0.45">
      <c r="A666" t="s">
        <v>692</v>
      </c>
    </row>
    <row r="667" spans="1:11" x14ac:dyDescent="0.45">
      <c r="D667">
        <v>169</v>
      </c>
    </row>
    <row r="668" spans="1:11" x14ac:dyDescent="0.45">
      <c r="A668" t="s">
        <v>501</v>
      </c>
      <c r="B668">
        <v>2000</v>
      </c>
    </row>
    <row r="669" spans="1:11" x14ac:dyDescent="0.45">
      <c r="A669" t="s">
        <v>692</v>
      </c>
      <c r="E669" t="s">
        <v>471</v>
      </c>
    </row>
    <row r="671" spans="1:11" x14ac:dyDescent="0.45">
      <c r="A671" t="s">
        <v>416</v>
      </c>
      <c r="B671" t="s">
        <v>417</v>
      </c>
      <c r="C671" t="s">
        <v>420</v>
      </c>
      <c r="F671" t="s">
        <v>472</v>
      </c>
    </row>
    <row r="673" spans="1:12" x14ac:dyDescent="0.45">
      <c r="A673" t="s">
        <v>421</v>
      </c>
    </row>
    <row r="674" spans="1:12" x14ac:dyDescent="0.45">
      <c r="A674" t="s">
        <v>422</v>
      </c>
      <c r="B674" t="s">
        <v>423</v>
      </c>
      <c r="C674" t="s">
        <v>423</v>
      </c>
    </row>
    <row r="675" spans="1:12" x14ac:dyDescent="0.45">
      <c r="B675" t="s">
        <v>427</v>
      </c>
      <c r="C675" t="s">
        <v>429</v>
      </c>
      <c r="G675" t="s">
        <v>432</v>
      </c>
      <c r="H675" t="s">
        <v>433</v>
      </c>
    </row>
    <row r="676" spans="1:12" x14ac:dyDescent="0.45">
      <c r="B676" t="s">
        <v>435</v>
      </c>
      <c r="D676" t="s">
        <v>795</v>
      </c>
    </row>
    <row r="677" spans="1:12" x14ac:dyDescent="0.45">
      <c r="D677" t="s">
        <v>502</v>
      </c>
      <c r="I677" t="s">
        <v>423</v>
      </c>
    </row>
    <row r="678" spans="1:12" x14ac:dyDescent="0.45">
      <c r="A678" t="s">
        <v>436</v>
      </c>
      <c r="B678" t="s">
        <v>437</v>
      </c>
      <c r="C678" t="s">
        <v>548</v>
      </c>
    </row>
    <row r="679" spans="1:12" x14ac:dyDescent="0.45">
      <c r="E679" t="s">
        <v>431</v>
      </c>
      <c r="J679" t="s">
        <v>434</v>
      </c>
    </row>
    <row r="680" spans="1:12" x14ac:dyDescent="0.45">
      <c r="A680" t="s">
        <v>441</v>
      </c>
      <c r="B680" t="s">
        <v>442</v>
      </c>
    </row>
    <row r="681" spans="1:12" x14ac:dyDescent="0.45">
      <c r="B681" t="s">
        <v>443</v>
      </c>
      <c r="C681" t="s">
        <v>446</v>
      </c>
      <c r="F681" t="s">
        <v>423</v>
      </c>
    </row>
    <row r="682" spans="1:12" x14ac:dyDescent="0.45">
      <c r="A682">
        <v>-38.586739999999999</v>
      </c>
      <c r="B682">
        <v>-10.45233</v>
      </c>
      <c r="C682">
        <v>38.384650000000001</v>
      </c>
    </row>
    <row r="683" spans="1:12" x14ac:dyDescent="0.45">
      <c r="D683" t="s">
        <v>447</v>
      </c>
    </row>
    <row r="684" spans="1:12" x14ac:dyDescent="0.45">
      <c r="A684" t="s">
        <v>373</v>
      </c>
      <c r="B684" t="s">
        <v>449</v>
      </c>
    </row>
    <row r="685" spans="1:12" x14ac:dyDescent="0.45">
      <c r="E685" t="s">
        <v>445</v>
      </c>
      <c r="L685">
        <v>1</v>
      </c>
    </row>
    <row r="686" spans="1:12" x14ac:dyDescent="0.45">
      <c r="B686" t="s">
        <v>370</v>
      </c>
      <c r="C686" t="s">
        <v>373</v>
      </c>
    </row>
    <row r="687" spans="1:12" x14ac:dyDescent="0.45">
      <c r="A687" t="s">
        <v>382</v>
      </c>
      <c r="B687">
        <v>4.7447800000000004</v>
      </c>
      <c r="C687" s="1">
        <v>2.4450000000000001E-9</v>
      </c>
      <c r="F687" t="s">
        <v>448</v>
      </c>
    </row>
    <row r="688" spans="1:12" x14ac:dyDescent="0.45">
      <c r="A688" t="s">
        <v>381</v>
      </c>
      <c r="B688">
        <v>0.23211999999999999</v>
      </c>
      <c r="C688">
        <v>0.82902900000000002</v>
      </c>
      <c r="D688" t="s">
        <v>374</v>
      </c>
    </row>
    <row r="689" spans="1:11" x14ac:dyDescent="0.45">
      <c r="A689" t="s">
        <v>383</v>
      </c>
      <c r="B689">
        <v>0.53327999999999998</v>
      </c>
      <c r="C689">
        <v>0.26944699999999999</v>
      </c>
      <c r="D689" t="s">
        <v>375</v>
      </c>
    </row>
    <row r="690" spans="1:11" x14ac:dyDescent="0.45">
      <c r="A690" t="s">
        <v>182</v>
      </c>
      <c r="B690">
        <v>1.13663</v>
      </c>
      <c r="C690" s="1">
        <v>1.6049999999999999E-11</v>
      </c>
      <c r="E690" t="s">
        <v>452</v>
      </c>
    </row>
    <row r="691" spans="1:11" x14ac:dyDescent="0.45">
      <c r="A691" t="s">
        <v>181</v>
      </c>
      <c r="B691">
        <v>-12.504250000000001</v>
      </c>
      <c r="C691">
        <v>1.044E-3</v>
      </c>
    </row>
    <row r="692" spans="1:11" x14ac:dyDescent="0.45">
      <c r="A692" t="s">
        <v>453</v>
      </c>
      <c r="D692" t="s">
        <v>375</v>
      </c>
    </row>
    <row r="693" spans="1:11" x14ac:dyDescent="0.45">
      <c r="A693" t="s">
        <v>454</v>
      </c>
      <c r="B693" t="s">
        <v>455</v>
      </c>
      <c r="C693">
        <v>1E-3</v>
      </c>
      <c r="D693" t="s">
        <v>487</v>
      </c>
      <c r="G693">
        <v>0.05</v>
      </c>
      <c r="H693" t="s">
        <v>580</v>
      </c>
    </row>
    <row r="695" spans="1:11" x14ac:dyDescent="0.45">
      <c r="A695" t="s">
        <v>462</v>
      </c>
      <c r="B695" t="s">
        <v>463</v>
      </c>
      <c r="C695">
        <v>117400</v>
      </c>
      <c r="D695" t="s">
        <v>578</v>
      </c>
      <c r="I695">
        <v>0.1</v>
      </c>
    </row>
    <row r="696" spans="1:11" x14ac:dyDescent="0.45">
      <c r="A696" t="s">
        <v>465</v>
      </c>
      <c r="B696" t="s">
        <v>463</v>
      </c>
      <c r="C696">
        <v>72102</v>
      </c>
    </row>
    <row r="697" spans="1:11" x14ac:dyDescent="0.45">
      <c r="A697" t="s">
        <v>466</v>
      </c>
      <c r="B697">
        <v>0.38585000000000003</v>
      </c>
      <c r="E697">
        <v>0.01</v>
      </c>
      <c r="J697" t="s">
        <v>581</v>
      </c>
    </row>
    <row r="698" spans="1:11" x14ac:dyDescent="0.45">
      <c r="A698" t="s">
        <v>467</v>
      </c>
      <c r="B698" t="s">
        <v>466</v>
      </c>
    </row>
    <row r="699" spans="1:11" x14ac:dyDescent="0.45">
      <c r="A699" t="s">
        <v>468</v>
      </c>
      <c r="B699">
        <v>34.805599999999998</v>
      </c>
      <c r="C699" t="s">
        <v>470</v>
      </c>
      <c r="F699" t="s">
        <v>579</v>
      </c>
      <c r="G699" t="s">
        <v>473</v>
      </c>
      <c r="H699" s="1">
        <v>2.2200000000000001E-16</v>
      </c>
      <c r="K699" t="s">
        <v>582</v>
      </c>
    </row>
    <row r="700" spans="1:11" x14ac:dyDescent="0.45">
      <c r="A700" t="s">
        <v>692</v>
      </c>
    </row>
    <row r="701" spans="1:11" x14ac:dyDescent="0.45">
      <c r="D701">
        <v>277</v>
      </c>
    </row>
    <row r="703" spans="1:11" x14ac:dyDescent="0.45">
      <c r="A703" t="s">
        <v>802</v>
      </c>
      <c r="B703" t="s">
        <v>601</v>
      </c>
      <c r="C703" t="s">
        <v>146</v>
      </c>
      <c r="E703" t="s">
        <v>471</v>
      </c>
      <c r="G703" t="s">
        <v>777</v>
      </c>
      <c r="H703" t="s">
        <v>420</v>
      </c>
    </row>
    <row r="705" spans="1:51" x14ac:dyDescent="0.45">
      <c r="A705" t="s">
        <v>805</v>
      </c>
      <c r="D705" t="s">
        <v>389</v>
      </c>
      <c r="F705" t="s">
        <v>472</v>
      </c>
      <c r="I705" t="s">
        <v>803</v>
      </c>
      <c r="AX705" t="s">
        <v>581</v>
      </c>
      <c r="AY705" t="s">
        <v>582</v>
      </c>
    </row>
    <row r="706" spans="1:51" x14ac:dyDescent="0.45">
      <c r="A706" t="s">
        <v>669</v>
      </c>
      <c r="B706" t="s">
        <v>778</v>
      </c>
      <c r="C706" t="s">
        <v>399</v>
      </c>
      <c r="G706" t="s">
        <v>402</v>
      </c>
      <c r="H706" t="s">
        <v>381</v>
      </c>
    </row>
    <row r="707" spans="1:51" x14ac:dyDescent="0.45">
      <c r="A707" t="s">
        <v>805</v>
      </c>
      <c r="E707" t="s">
        <v>390</v>
      </c>
      <c r="J707" t="s">
        <v>804</v>
      </c>
    </row>
    <row r="708" spans="1:51" x14ac:dyDescent="0.45">
      <c r="A708" t="s">
        <v>382</v>
      </c>
      <c r="B708">
        <v>0.51328499999999999</v>
      </c>
      <c r="C708" s="3" t="s">
        <v>818</v>
      </c>
      <c r="D708" t="s">
        <v>404</v>
      </c>
      <c r="I708" t="s">
        <v>402</v>
      </c>
    </row>
    <row r="709" spans="1:51" x14ac:dyDescent="0.45">
      <c r="B709">
        <v>8.4164000000000003E-2</v>
      </c>
      <c r="C709" s="3" t="s">
        <v>818</v>
      </c>
      <c r="F709" t="s">
        <v>555</v>
      </c>
    </row>
    <row r="710" spans="1:51" x14ac:dyDescent="0.45">
      <c r="A710" t="s">
        <v>381</v>
      </c>
      <c r="B710">
        <v>-2.9921E-2</v>
      </c>
      <c r="C710" s="3" t="s">
        <v>818</v>
      </c>
      <c r="D710">
        <v>1.1008199999999999</v>
      </c>
      <c r="E710" t="s">
        <v>401</v>
      </c>
      <c r="J710" t="s">
        <v>383</v>
      </c>
    </row>
    <row r="711" spans="1:51" x14ac:dyDescent="0.45">
      <c r="B711">
        <v>0.97196199999999999</v>
      </c>
      <c r="C711" s="3" t="s">
        <v>818</v>
      </c>
      <c r="D711" s="1">
        <v>3.9340000000000001E-10</v>
      </c>
      <c r="I711" t="s">
        <v>668</v>
      </c>
      <c r="L711" t="s">
        <v>401</v>
      </c>
    </row>
    <row r="712" spans="1:51" x14ac:dyDescent="0.45">
      <c r="A712" t="s">
        <v>383</v>
      </c>
      <c r="B712">
        <v>1.321958</v>
      </c>
      <c r="C712" s="3" t="s">
        <v>818</v>
      </c>
      <c r="D712">
        <v>-0.96523000000000003</v>
      </c>
      <c r="E712">
        <v>0.58388399999999996</v>
      </c>
      <c r="F712" t="s">
        <v>382</v>
      </c>
      <c r="K712" t="s">
        <v>806</v>
      </c>
    </row>
    <row r="713" spans="1:51" x14ac:dyDescent="0.45">
      <c r="B713">
        <v>2.777E-3</v>
      </c>
      <c r="C713" s="3" t="s">
        <v>818</v>
      </c>
      <c r="D713">
        <v>8.2540000000000002E-2</v>
      </c>
      <c r="E713">
        <v>5.7206E-2</v>
      </c>
      <c r="I713" t="s">
        <v>670</v>
      </c>
      <c r="L713" t="s">
        <v>401</v>
      </c>
    </row>
    <row r="714" spans="1:51" x14ac:dyDescent="0.45">
      <c r="A714" s="3" t="s">
        <v>188</v>
      </c>
      <c r="C714" s="3" t="s">
        <v>818</v>
      </c>
      <c r="D714">
        <v>0.44672000000000001</v>
      </c>
      <c r="E714">
        <v>-6.3202999999999995E-2</v>
      </c>
      <c r="F714">
        <v>0.42548000000000002</v>
      </c>
    </row>
    <row r="715" spans="1:51" x14ac:dyDescent="0.45">
      <c r="C715" s="3" t="s">
        <v>818</v>
      </c>
      <c r="D715">
        <v>5.8689999999999999E-2</v>
      </c>
      <c r="E715">
        <v>0.93981599999999998</v>
      </c>
      <c r="F715">
        <v>0.17441300000000001</v>
      </c>
      <c r="I715" t="s">
        <v>671</v>
      </c>
      <c r="J715" t="s">
        <v>399</v>
      </c>
      <c r="L715" t="s">
        <v>401</v>
      </c>
    </row>
    <row r="716" spans="1:51" x14ac:dyDescent="0.45">
      <c r="A716" t="s">
        <v>526</v>
      </c>
      <c r="C716" s="3"/>
      <c r="D716">
        <v>-8.1106300000000005</v>
      </c>
      <c r="E716">
        <v>1.325914</v>
      </c>
      <c r="F716">
        <v>0.17716000000000001</v>
      </c>
    </row>
    <row r="717" spans="1:51" x14ac:dyDescent="0.45">
      <c r="C717" s="3"/>
      <c r="D717" s="1">
        <v>1.148E-12</v>
      </c>
      <c r="E717">
        <v>2.4420000000000002E-3</v>
      </c>
      <c r="F717">
        <v>0.846777</v>
      </c>
      <c r="I717" t="s">
        <v>689</v>
      </c>
      <c r="J717" t="s">
        <v>399</v>
      </c>
      <c r="K717" t="s">
        <v>400</v>
      </c>
      <c r="L717" t="s">
        <v>401</v>
      </c>
    </row>
    <row r="718" spans="1:51" x14ac:dyDescent="0.45">
      <c r="A718" t="s">
        <v>384</v>
      </c>
      <c r="C718" s="3"/>
      <c r="E718">
        <v>168.808954</v>
      </c>
      <c r="F718">
        <v>1.3888</v>
      </c>
    </row>
    <row r="719" spans="1:51" x14ac:dyDescent="0.45">
      <c r="B719">
        <v>0.115745</v>
      </c>
      <c r="C719">
        <v>7.8617999999999993E-2</v>
      </c>
      <c r="E719">
        <v>4.0200000000000001E-4</v>
      </c>
      <c r="F719">
        <v>3.1619999999999999E-3</v>
      </c>
      <c r="I719" t="s">
        <v>672</v>
      </c>
      <c r="J719" t="s">
        <v>399</v>
      </c>
      <c r="K719" t="s">
        <v>400</v>
      </c>
      <c r="L719" t="s">
        <v>401</v>
      </c>
    </row>
    <row r="720" spans="1:51" x14ac:dyDescent="0.45">
      <c r="A720" t="s">
        <v>182</v>
      </c>
      <c r="B720">
        <v>9.1189999999999993E-2</v>
      </c>
      <c r="C720">
        <v>0.2311</v>
      </c>
      <c r="F720">
        <v>0.17183000000000001</v>
      </c>
    </row>
    <row r="721" spans="1:12" x14ac:dyDescent="0.45">
      <c r="B721">
        <v>8.0864000000000005E-2</v>
      </c>
      <c r="C721">
        <v>5.8952999999999998E-2</v>
      </c>
      <c r="D721">
        <v>7.6440999999999995E-2</v>
      </c>
      <c r="F721">
        <v>0.15414700000000001</v>
      </c>
      <c r="I721" t="s">
        <v>673</v>
      </c>
      <c r="J721" t="s">
        <v>399</v>
      </c>
      <c r="K721" t="s">
        <v>400</v>
      </c>
    </row>
    <row r="722" spans="1:12" x14ac:dyDescent="0.45">
      <c r="A722" t="s">
        <v>181</v>
      </c>
      <c r="B722">
        <v>0.51565000000000005</v>
      </c>
      <c r="C722">
        <v>0.63639999999999997</v>
      </c>
      <c r="D722">
        <v>0.28439999999999999</v>
      </c>
      <c r="F722">
        <v>2.9978500000000001</v>
      </c>
    </row>
    <row r="723" spans="1:12" x14ac:dyDescent="0.45">
      <c r="B723">
        <v>0.11822199999999999</v>
      </c>
      <c r="C723">
        <v>8.6421999999999999E-2</v>
      </c>
      <c r="D723">
        <v>0.21259500000000001</v>
      </c>
      <c r="E723">
        <v>0.10391499999999999</v>
      </c>
      <c r="F723">
        <v>0.16647799999999999</v>
      </c>
      <c r="I723" t="s">
        <v>668</v>
      </c>
      <c r="J723" t="s">
        <v>399</v>
      </c>
      <c r="K723" t="s">
        <v>400</v>
      </c>
      <c r="L723" t="s">
        <v>400</v>
      </c>
    </row>
    <row r="724" spans="1:12" x14ac:dyDescent="0.45">
      <c r="B724">
        <v>0.32239000000000001</v>
      </c>
      <c r="C724">
        <v>0.57330000000000003</v>
      </c>
      <c r="D724">
        <v>9.7699999999999995E-2</v>
      </c>
      <c r="E724">
        <v>0.13139999999999999</v>
      </c>
    </row>
    <row r="725" spans="1:12" x14ac:dyDescent="0.45">
      <c r="A725" t="s">
        <v>807</v>
      </c>
      <c r="C725">
        <v>8.5775000000000004E-2</v>
      </c>
      <c r="D725">
        <v>0.116228</v>
      </c>
      <c r="E725">
        <v>6.8429000000000004E-2</v>
      </c>
      <c r="F725">
        <v>0.27768599999999999</v>
      </c>
      <c r="I725" t="s">
        <v>674</v>
      </c>
      <c r="K725" t="s">
        <v>400</v>
      </c>
    </row>
    <row r="726" spans="1:12" x14ac:dyDescent="0.45">
      <c r="C726">
        <v>0.28660000000000002</v>
      </c>
      <c r="D726">
        <v>0.5948</v>
      </c>
      <c r="E726">
        <v>0.58179999999999998</v>
      </c>
      <c r="F726">
        <v>1.1310000000000001E-3</v>
      </c>
    </row>
    <row r="727" spans="1:12" x14ac:dyDescent="0.45">
      <c r="D727">
        <v>0.26132300000000003</v>
      </c>
      <c r="E727">
        <v>0.118142</v>
      </c>
      <c r="F727">
        <v>7.7534000000000006E-2</v>
      </c>
      <c r="J727" t="s">
        <v>670</v>
      </c>
      <c r="L727" t="s">
        <v>376</v>
      </c>
    </row>
    <row r="728" spans="1:12" x14ac:dyDescent="0.45">
      <c r="D728">
        <v>0.62590000000000001</v>
      </c>
      <c r="E728">
        <v>0.32350000000000001</v>
      </c>
      <c r="F728">
        <v>0.582901</v>
      </c>
    </row>
    <row r="729" spans="1:12" x14ac:dyDescent="0.45">
      <c r="E729">
        <v>-19.314395000000001</v>
      </c>
      <c r="F729">
        <v>0.12252</v>
      </c>
      <c r="K729" t="s">
        <v>399</v>
      </c>
    </row>
    <row r="730" spans="1:12" x14ac:dyDescent="0.45">
      <c r="E730" s="1">
        <v>4.3320000000000001E-13</v>
      </c>
      <c r="F730">
        <v>0.47112300000000001</v>
      </c>
      <c r="L730" t="s">
        <v>423</v>
      </c>
    </row>
    <row r="731" spans="1:12" x14ac:dyDescent="0.45">
      <c r="F731">
        <v>-0.23280899999999999</v>
      </c>
      <c r="H731" t="s">
        <v>427</v>
      </c>
      <c r="J731">
        <v>2.2370000000000001</v>
      </c>
      <c r="L731" t="s">
        <v>682</v>
      </c>
    </row>
    <row r="732" spans="1:12" x14ac:dyDescent="0.45">
      <c r="F732">
        <v>4.5254000000000003E-2</v>
      </c>
      <c r="H732" t="s">
        <v>433</v>
      </c>
      <c r="I732" t="s">
        <v>423</v>
      </c>
    </row>
    <row r="733" spans="1:12" x14ac:dyDescent="0.45">
      <c r="F733">
        <v>-0.99840399999999996</v>
      </c>
      <c r="I733" t="s">
        <v>423</v>
      </c>
      <c r="K733">
        <v>2.5569600000000001E-2</v>
      </c>
    </row>
    <row r="734" spans="1:12" x14ac:dyDescent="0.45">
      <c r="F734">
        <v>0.44320300000000001</v>
      </c>
      <c r="I734" t="s">
        <v>423</v>
      </c>
      <c r="J734" t="s">
        <v>684</v>
      </c>
    </row>
    <row r="735" spans="1:12" x14ac:dyDescent="0.45">
      <c r="J735" t="s">
        <v>428</v>
      </c>
    </row>
    <row r="736" spans="1:12" x14ac:dyDescent="0.45">
      <c r="A736" t="s">
        <v>453</v>
      </c>
      <c r="J736" t="s">
        <v>434</v>
      </c>
      <c r="K736" t="s">
        <v>425</v>
      </c>
    </row>
    <row r="737" spans="1:12" x14ac:dyDescent="0.45">
      <c r="K737" t="s">
        <v>429</v>
      </c>
      <c r="L737" t="s">
        <v>487</v>
      </c>
    </row>
    <row r="738" spans="1:12" x14ac:dyDescent="0.45">
      <c r="A738" t="s">
        <v>416</v>
      </c>
      <c r="K738" t="s">
        <v>435</v>
      </c>
    </row>
    <row r="739" spans="1:12" x14ac:dyDescent="0.45">
      <c r="L739">
        <v>1E-3</v>
      </c>
    </row>
    <row r="740" spans="1:12" x14ac:dyDescent="0.45">
      <c r="A740" t="s">
        <v>421</v>
      </c>
      <c r="H740" s="3"/>
    </row>
    <row r="741" spans="1:12" x14ac:dyDescent="0.45">
      <c r="A741" t="s">
        <v>422</v>
      </c>
      <c r="B741" s="3"/>
      <c r="C741" s="3"/>
      <c r="G741" s="3"/>
      <c r="H741" s="3"/>
      <c r="J741">
        <v>3.2892000000000001</v>
      </c>
    </row>
    <row r="742" spans="1:12" x14ac:dyDescent="0.45">
      <c r="B742" s="3"/>
      <c r="C742" s="3"/>
    </row>
    <row r="743" spans="1:12" x14ac:dyDescent="0.45">
      <c r="B743" s="3"/>
      <c r="C743" s="3"/>
      <c r="D743" s="3"/>
      <c r="I743" s="3"/>
      <c r="K743">
        <v>1.0495000000000001E-3</v>
      </c>
    </row>
    <row r="744" spans="1:12" x14ac:dyDescent="0.45">
      <c r="B744" s="3"/>
      <c r="C744" s="3"/>
      <c r="D744" s="3"/>
    </row>
    <row r="745" spans="1:12" x14ac:dyDescent="0.45">
      <c r="A745" t="s">
        <v>601</v>
      </c>
      <c r="D745" s="3"/>
      <c r="E745" s="3"/>
      <c r="K745" t="s">
        <v>577</v>
      </c>
    </row>
    <row r="747" spans="1:12" x14ac:dyDescent="0.45">
      <c r="A747" t="s">
        <v>441</v>
      </c>
      <c r="F747" s="3"/>
    </row>
    <row r="749" spans="1:12" x14ac:dyDescent="0.45">
      <c r="A749">
        <v>-45.679900000000004</v>
      </c>
    </row>
    <row r="750" spans="1:12" x14ac:dyDescent="0.45">
      <c r="B750" t="s">
        <v>370</v>
      </c>
      <c r="C750" t="s">
        <v>373</v>
      </c>
    </row>
    <row r="751" spans="1:12" x14ac:dyDescent="0.45">
      <c r="A751" t="s">
        <v>373</v>
      </c>
      <c r="B751">
        <v>0.51328499999999999</v>
      </c>
      <c r="C751">
        <v>8.4164000000000003E-2</v>
      </c>
      <c r="D751" t="s">
        <v>374</v>
      </c>
      <c r="E751" t="s">
        <v>452</v>
      </c>
    </row>
    <row r="752" spans="1:12" x14ac:dyDescent="0.45">
      <c r="B752">
        <v>-2.9921E-2</v>
      </c>
      <c r="C752">
        <v>0.97196199999999999</v>
      </c>
      <c r="D752" t="s">
        <v>481</v>
      </c>
    </row>
    <row r="753" spans="1:12" x14ac:dyDescent="0.45">
      <c r="B753">
        <v>1.321958</v>
      </c>
      <c r="C753">
        <v>2.777E-3</v>
      </c>
    </row>
    <row r="754" spans="1:12" x14ac:dyDescent="0.45">
      <c r="A754" t="s">
        <v>382</v>
      </c>
      <c r="D754" t="s">
        <v>487</v>
      </c>
      <c r="L754" t="s">
        <v>423</v>
      </c>
    </row>
    <row r="755" spans="1:12" x14ac:dyDescent="0.45">
      <c r="A755" t="s">
        <v>381</v>
      </c>
      <c r="L755" t="s">
        <v>427</v>
      </c>
    </row>
    <row r="756" spans="1:12" x14ac:dyDescent="0.45">
      <c r="A756" t="s">
        <v>383</v>
      </c>
      <c r="L756" t="s">
        <v>433</v>
      </c>
    </row>
    <row r="759" spans="1:12" x14ac:dyDescent="0.45">
      <c r="B759" t="s">
        <v>417</v>
      </c>
      <c r="C759" t="s">
        <v>418</v>
      </c>
    </row>
    <row r="760" spans="1:12" x14ac:dyDescent="0.45">
      <c r="D760" t="s">
        <v>419</v>
      </c>
      <c r="E760" t="s">
        <v>420</v>
      </c>
      <c r="G760" t="s">
        <v>431</v>
      </c>
      <c r="H760" t="s">
        <v>423</v>
      </c>
    </row>
    <row r="762" spans="1:12" x14ac:dyDescent="0.45">
      <c r="B762" t="s">
        <v>423</v>
      </c>
      <c r="C762" t="s">
        <v>783</v>
      </c>
      <c r="I762" t="s">
        <v>432</v>
      </c>
    </row>
    <row r="763" spans="1:12" x14ac:dyDescent="0.45">
      <c r="B763" t="s">
        <v>427</v>
      </c>
      <c r="C763" t="s">
        <v>423</v>
      </c>
      <c r="D763" t="s">
        <v>425</v>
      </c>
      <c r="E763" t="s">
        <v>423</v>
      </c>
    </row>
    <row r="764" spans="1:12" x14ac:dyDescent="0.45">
      <c r="B764" t="s">
        <v>433</v>
      </c>
      <c r="C764" t="s">
        <v>423</v>
      </c>
      <c r="D764" t="s">
        <v>428</v>
      </c>
      <c r="E764" t="s">
        <v>429</v>
      </c>
    </row>
    <row r="765" spans="1:12" x14ac:dyDescent="0.45">
      <c r="D765" t="s">
        <v>434</v>
      </c>
      <c r="E765" t="s">
        <v>435</v>
      </c>
      <c r="F765" t="s">
        <v>808</v>
      </c>
    </row>
    <row r="766" spans="1:12" x14ac:dyDescent="0.45">
      <c r="B766" t="s">
        <v>437</v>
      </c>
      <c r="C766" t="s">
        <v>494</v>
      </c>
      <c r="F766" t="s">
        <v>477</v>
      </c>
      <c r="G766" t="s">
        <v>445</v>
      </c>
      <c r="H766" t="s">
        <v>448</v>
      </c>
    </row>
    <row r="767" spans="1:12" x14ac:dyDescent="0.45">
      <c r="D767" t="s">
        <v>679</v>
      </c>
      <c r="E767" t="s">
        <v>809</v>
      </c>
    </row>
    <row r="768" spans="1:12" x14ac:dyDescent="0.45">
      <c r="B768" t="s">
        <v>442</v>
      </c>
    </row>
    <row r="769" spans="1:12" x14ac:dyDescent="0.45">
      <c r="B769" t="s">
        <v>443</v>
      </c>
      <c r="C769" t="s">
        <v>444</v>
      </c>
    </row>
    <row r="770" spans="1:12" x14ac:dyDescent="0.45">
      <c r="B770">
        <v>-9.0502000000000002</v>
      </c>
      <c r="C770">
        <v>5.4577999999999998</v>
      </c>
      <c r="D770" t="s">
        <v>445</v>
      </c>
      <c r="E770" t="s">
        <v>446</v>
      </c>
    </row>
    <row r="771" spans="1:12" x14ac:dyDescent="0.45">
      <c r="D771">
        <v>11.0899</v>
      </c>
      <c r="E771">
        <v>31.372599999999998</v>
      </c>
    </row>
    <row r="772" spans="1:12" x14ac:dyDescent="0.45">
      <c r="B772" t="s">
        <v>449</v>
      </c>
      <c r="C772" t="s">
        <v>450</v>
      </c>
      <c r="F772" t="s">
        <v>447</v>
      </c>
    </row>
    <row r="773" spans="1:12" x14ac:dyDescent="0.45">
      <c r="D773" t="s">
        <v>451</v>
      </c>
    </row>
    <row r="774" spans="1:12" x14ac:dyDescent="0.45">
      <c r="A774" t="s">
        <v>453</v>
      </c>
      <c r="B774" t="s">
        <v>370</v>
      </c>
      <c r="C774" t="s">
        <v>373</v>
      </c>
    </row>
    <row r="775" spans="1:12" x14ac:dyDescent="0.45">
      <c r="A775" t="s">
        <v>454</v>
      </c>
      <c r="B775">
        <v>0.51328499999999999</v>
      </c>
      <c r="C775">
        <v>8.4164000000000003E-2</v>
      </c>
      <c r="D775" t="s">
        <v>374</v>
      </c>
      <c r="E775" t="s">
        <v>452</v>
      </c>
      <c r="L775" t="s">
        <v>437</v>
      </c>
    </row>
    <row r="776" spans="1:12" x14ac:dyDescent="0.45">
      <c r="B776">
        <v>-2.9921E-2</v>
      </c>
      <c r="C776">
        <v>0.97196199999999999</v>
      </c>
      <c r="D776" t="s">
        <v>481</v>
      </c>
    </row>
    <row r="777" spans="1:12" x14ac:dyDescent="0.45">
      <c r="A777" t="s">
        <v>462</v>
      </c>
      <c r="B777">
        <v>1.321958</v>
      </c>
      <c r="C777">
        <v>2.777E-3</v>
      </c>
      <c r="L777" t="s">
        <v>442</v>
      </c>
    </row>
    <row r="778" spans="1:12" x14ac:dyDescent="0.45">
      <c r="A778" t="s">
        <v>465</v>
      </c>
      <c r="D778" t="s">
        <v>487</v>
      </c>
      <c r="L778" t="s">
        <v>443</v>
      </c>
    </row>
    <row r="779" spans="1:12" x14ac:dyDescent="0.45">
      <c r="A779" t="s">
        <v>466</v>
      </c>
      <c r="L779">
        <v>-5.7107999999999999</v>
      </c>
    </row>
    <row r="780" spans="1:12" x14ac:dyDescent="0.45">
      <c r="A780" t="s">
        <v>467</v>
      </c>
    </row>
    <row r="781" spans="1:12" x14ac:dyDescent="0.45">
      <c r="A781" t="s">
        <v>468</v>
      </c>
      <c r="L781" t="s">
        <v>449</v>
      </c>
    </row>
    <row r="782" spans="1:12" x14ac:dyDescent="0.45">
      <c r="A782" t="s">
        <v>807</v>
      </c>
    </row>
    <row r="783" spans="1:12" x14ac:dyDescent="0.45">
      <c r="L783" t="s">
        <v>370</v>
      </c>
    </row>
    <row r="784" spans="1:12" x14ac:dyDescent="0.45">
      <c r="A784" t="s">
        <v>488</v>
      </c>
      <c r="L784">
        <v>-0.65454400000000001</v>
      </c>
    </row>
    <row r="785" spans="1:49" x14ac:dyDescent="0.45">
      <c r="A785" t="s">
        <v>807</v>
      </c>
      <c r="L785">
        <v>1.324E-2</v>
      </c>
    </row>
    <row r="786" spans="1:49" x14ac:dyDescent="0.45">
      <c r="L786">
        <v>-0.58140499999999995</v>
      </c>
      <c r="AW786" t="s">
        <v>582</v>
      </c>
    </row>
    <row r="787" spans="1:49" x14ac:dyDescent="0.45">
      <c r="A787" t="s">
        <v>416</v>
      </c>
      <c r="L787">
        <v>0.13904</v>
      </c>
    </row>
    <row r="788" spans="1:49" x14ac:dyDescent="0.45">
      <c r="L788">
        <v>-4.7919000000000003E-2</v>
      </c>
    </row>
    <row r="789" spans="1:49" x14ac:dyDescent="0.45">
      <c r="A789" t="s">
        <v>421</v>
      </c>
      <c r="L789">
        <v>0.71523000000000003</v>
      </c>
    </row>
    <row r="790" spans="1:49" x14ac:dyDescent="0.45">
      <c r="A790" t="s">
        <v>422</v>
      </c>
      <c r="L790">
        <v>20.317572999999999</v>
      </c>
    </row>
    <row r="791" spans="1:49" x14ac:dyDescent="0.45">
      <c r="L791">
        <v>5.8979999999999998E-2</v>
      </c>
    </row>
    <row r="792" spans="1:49" x14ac:dyDescent="0.45">
      <c r="L792" t="s">
        <v>455</v>
      </c>
    </row>
    <row r="793" spans="1:49" x14ac:dyDescent="0.45">
      <c r="G793">
        <v>0.05</v>
      </c>
      <c r="H793" t="s">
        <v>580</v>
      </c>
    </row>
    <row r="794" spans="1:49" x14ac:dyDescent="0.45">
      <c r="A794" t="s">
        <v>601</v>
      </c>
      <c r="L794" t="s">
        <v>463</v>
      </c>
    </row>
    <row r="795" spans="1:49" x14ac:dyDescent="0.45">
      <c r="I795">
        <v>0.1</v>
      </c>
      <c r="L795" t="s">
        <v>463</v>
      </c>
    </row>
    <row r="796" spans="1:49" x14ac:dyDescent="0.45">
      <c r="A796" t="s">
        <v>441</v>
      </c>
      <c r="B796" t="s">
        <v>455</v>
      </c>
      <c r="C796">
        <v>1E-3</v>
      </c>
      <c r="J796" t="s">
        <v>581</v>
      </c>
      <c r="L796">
        <v>0.191</v>
      </c>
    </row>
    <row r="797" spans="1:49" x14ac:dyDescent="0.45">
      <c r="D797" t="s">
        <v>578</v>
      </c>
      <c r="E797">
        <v>0.01</v>
      </c>
      <c r="L797" t="s">
        <v>466</v>
      </c>
    </row>
    <row r="798" spans="1:49" x14ac:dyDescent="0.45">
      <c r="A798">
        <v>-11.72964</v>
      </c>
      <c r="B798" t="s">
        <v>463</v>
      </c>
      <c r="C798">
        <v>80742</v>
      </c>
      <c r="K798" t="s">
        <v>582</v>
      </c>
      <c r="L798">
        <v>29.392800000000001</v>
      </c>
    </row>
    <row r="799" spans="1:49" x14ac:dyDescent="0.45">
      <c r="B799" t="s">
        <v>463</v>
      </c>
      <c r="C799">
        <v>74776</v>
      </c>
      <c r="F799" t="s">
        <v>579</v>
      </c>
      <c r="G799" s="1">
        <v>9.1123000000000002E-5</v>
      </c>
    </row>
    <row r="800" spans="1:49" x14ac:dyDescent="0.45">
      <c r="A800" t="s">
        <v>373</v>
      </c>
      <c r="B800">
        <v>7.3891999999999999E-2</v>
      </c>
    </row>
    <row r="801" spans="1:12" x14ac:dyDescent="0.45">
      <c r="B801" t="s">
        <v>466</v>
      </c>
    </row>
    <row r="802" spans="1:12" x14ac:dyDescent="0.45">
      <c r="B802">
        <v>7.3670600000000004</v>
      </c>
      <c r="C802" t="s">
        <v>470</v>
      </c>
    </row>
    <row r="803" spans="1:12" x14ac:dyDescent="0.45">
      <c r="A803" t="s">
        <v>382</v>
      </c>
      <c r="D803">
        <v>277</v>
      </c>
      <c r="E803" t="s">
        <v>471</v>
      </c>
    </row>
    <row r="804" spans="1:12" x14ac:dyDescent="0.45">
      <c r="A804" t="s">
        <v>381</v>
      </c>
      <c r="L804" t="s">
        <v>417</v>
      </c>
    </row>
    <row r="805" spans="1:12" x14ac:dyDescent="0.45">
      <c r="A805" t="s">
        <v>383</v>
      </c>
      <c r="B805">
        <v>2000</v>
      </c>
      <c r="F805" t="s">
        <v>472</v>
      </c>
    </row>
    <row r="806" spans="1:12" x14ac:dyDescent="0.45">
      <c r="A806" t="s">
        <v>453</v>
      </c>
    </row>
    <row r="807" spans="1:12" x14ac:dyDescent="0.45">
      <c r="A807" t="s">
        <v>454</v>
      </c>
      <c r="L807" t="s">
        <v>423</v>
      </c>
    </row>
    <row r="808" spans="1:12" x14ac:dyDescent="0.45">
      <c r="B808" t="s">
        <v>417</v>
      </c>
      <c r="C808" t="s">
        <v>420</v>
      </c>
      <c r="L808" t="s">
        <v>427</v>
      </c>
    </row>
    <row r="809" spans="1:12" x14ac:dyDescent="0.45">
      <c r="A809" t="s">
        <v>462</v>
      </c>
      <c r="G809" t="s">
        <v>432</v>
      </c>
      <c r="H809" t="s">
        <v>433</v>
      </c>
      <c r="L809" t="s">
        <v>433</v>
      </c>
    </row>
    <row r="810" spans="1:12" x14ac:dyDescent="0.45">
      <c r="A810" t="s">
        <v>465</v>
      </c>
    </row>
    <row r="811" spans="1:12" x14ac:dyDescent="0.45">
      <c r="A811" t="s">
        <v>466</v>
      </c>
      <c r="B811" t="s">
        <v>423</v>
      </c>
      <c r="C811" t="s">
        <v>423</v>
      </c>
      <c r="I811" t="s">
        <v>423</v>
      </c>
      <c r="L811" t="s">
        <v>437</v>
      </c>
    </row>
    <row r="812" spans="1:12" x14ac:dyDescent="0.45">
      <c r="A812" t="s">
        <v>467</v>
      </c>
      <c r="B812" t="s">
        <v>427</v>
      </c>
      <c r="C812" t="s">
        <v>429</v>
      </c>
      <c r="D812" t="s">
        <v>808</v>
      </c>
      <c r="J812" t="s">
        <v>434</v>
      </c>
    </row>
    <row r="813" spans="1:12" x14ac:dyDescent="0.45">
      <c r="A813" t="s">
        <v>468</v>
      </c>
      <c r="B813" t="s">
        <v>435</v>
      </c>
      <c r="D813" t="s">
        <v>680</v>
      </c>
      <c r="E813" t="s">
        <v>431</v>
      </c>
      <c r="L813" t="s">
        <v>442</v>
      </c>
    </row>
    <row r="814" spans="1:12" x14ac:dyDescent="0.45">
      <c r="A814" t="s">
        <v>807</v>
      </c>
      <c r="L814" t="s">
        <v>443</v>
      </c>
    </row>
    <row r="815" spans="1:12" x14ac:dyDescent="0.45">
      <c r="B815" t="s">
        <v>437</v>
      </c>
      <c r="C815" t="s">
        <v>810</v>
      </c>
      <c r="F815" t="s">
        <v>423</v>
      </c>
      <c r="L815">
        <v>-14.662599999999999</v>
      </c>
    </row>
    <row r="816" spans="1:12" x14ac:dyDescent="0.45">
      <c r="A816" t="s">
        <v>501</v>
      </c>
    </row>
    <row r="817" spans="1:49" x14ac:dyDescent="0.45">
      <c r="A817" t="s">
        <v>807</v>
      </c>
      <c r="B817" t="s">
        <v>442</v>
      </c>
      <c r="L817" t="s">
        <v>449</v>
      </c>
    </row>
    <row r="818" spans="1:49" x14ac:dyDescent="0.45">
      <c r="B818" t="s">
        <v>443</v>
      </c>
      <c r="C818" t="s">
        <v>446</v>
      </c>
    </row>
    <row r="819" spans="1:49" x14ac:dyDescent="0.45">
      <c r="A819" t="s">
        <v>416</v>
      </c>
      <c r="B819">
        <v>-0.96687000000000001</v>
      </c>
      <c r="C819">
        <v>4.5319399999999996</v>
      </c>
      <c r="D819" t="s">
        <v>447</v>
      </c>
      <c r="E819" t="s">
        <v>445</v>
      </c>
      <c r="L819" t="s">
        <v>370</v>
      </c>
    </row>
    <row r="820" spans="1:49" x14ac:dyDescent="0.45">
      <c r="L820">
        <v>-2.4687399999999999</v>
      </c>
      <c r="AW820" t="s">
        <v>582</v>
      </c>
    </row>
    <row r="821" spans="1:49" x14ac:dyDescent="0.45">
      <c r="A821" t="s">
        <v>421</v>
      </c>
      <c r="B821" t="s">
        <v>449</v>
      </c>
      <c r="F821" t="s">
        <v>448</v>
      </c>
      <c r="L821" s="1">
        <v>2.2E-16</v>
      </c>
    </row>
    <row r="822" spans="1:49" x14ac:dyDescent="0.45">
      <c r="A822" t="s">
        <v>422</v>
      </c>
      <c r="L822">
        <v>0.64895999999999998</v>
      </c>
    </row>
    <row r="823" spans="1:49" x14ac:dyDescent="0.45">
      <c r="B823" t="s">
        <v>370</v>
      </c>
      <c r="C823" t="s">
        <v>373</v>
      </c>
      <c r="L823">
        <v>9.3038999999999997E-2</v>
      </c>
    </row>
    <row r="824" spans="1:49" x14ac:dyDescent="0.45">
      <c r="B824">
        <v>0.115745</v>
      </c>
      <c r="C824">
        <v>9.1189999999999993E-2</v>
      </c>
      <c r="D824" t="s">
        <v>374</v>
      </c>
      <c r="E824" t="s">
        <v>452</v>
      </c>
      <c r="L824">
        <v>0.81728000000000001</v>
      </c>
    </row>
    <row r="825" spans="1:49" x14ac:dyDescent="0.45">
      <c r="B825">
        <v>8.0864000000000005E-2</v>
      </c>
      <c r="C825">
        <v>0.51565000000000005</v>
      </c>
      <c r="D825" t="s">
        <v>481</v>
      </c>
      <c r="G825">
        <v>0.05</v>
      </c>
      <c r="H825" t="s">
        <v>580</v>
      </c>
      <c r="L825">
        <v>1.7600000000000001E-2</v>
      </c>
    </row>
    <row r="826" spans="1:49" x14ac:dyDescent="0.45">
      <c r="A826" t="s">
        <v>601</v>
      </c>
      <c r="B826">
        <v>0.11822199999999999</v>
      </c>
      <c r="C826">
        <v>0.32239000000000001</v>
      </c>
      <c r="L826">
        <v>51.560279999999999</v>
      </c>
    </row>
    <row r="827" spans="1:49" x14ac:dyDescent="0.45">
      <c r="I827">
        <v>0.1</v>
      </c>
      <c r="L827">
        <v>5.3350000000000003E-3</v>
      </c>
    </row>
    <row r="828" spans="1:49" x14ac:dyDescent="0.45">
      <c r="A828" t="s">
        <v>441</v>
      </c>
      <c r="B828" t="s">
        <v>455</v>
      </c>
      <c r="C828">
        <v>1E-3</v>
      </c>
      <c r="J828" t="s">
        <v>581</v>
      </c>
      <c r="L828" t="s">
        <v>455</v>
      </c>
    </row>
    <row r="829" spans="1:49" x14ac:dyDescent="0.45">
      <c r="D829" t="s">
        <v>578</v>
      </c>
      <c r="E829">
        <v>0.01</v>
      </c>
    </row>
    <row r="830" spans="1:49" x14ac:dyDescent="0.45">
      <c r="A830">
        <v>-27.5733</v>
      </c>
      <c r="B830" t="s">
        <v>463</v>
      </c>
      <c r="C830">
        <v>977.43</v>
      </c>
      <c r="K830" t="s">
        <v>582</v>
      </c>
      <c r="L830" t="s">
        <v>463</v>
      </c>
    </row>
    <row r="831" spans="1:49" x14ac:dyDescent="0.45">
      <c r="B831" t="s">
        <v>463</v>
      </c>
      <c r="C831">
        <v>916.64</v>
      </c>
      <c r="F831" t="s">
        <v>579</v>
      </c>
      <c r="G831">
        <v>3.1648999999999997E-2</v>
      </c>
      <c r="L831" t="s">
        <v>463</v>
      </c>
    </row>
    <row r="832" spans="1:49" x14ac:dyDescent="0.45">
      <c r="A832" t="s">
        <v>373</v>
      </c>
      <c r="B832">
        <v>6.2197000000000002E-2</v>
      </c>
      <c r="L832">
        <v>0.27786</v>
      </c>
    </row>
    <row r="833" spans="1:12" x14ac:dyDescent="0.45">
      <c r="B833" t="s">
        <v>466</v>
      </c>
      <c r="L833" t="s">
        <v>466</v>
      </c>
    </row>
    <row r="834" spans="1:12" x14ac:dyDescent="0.45">
      <c r="B834">
        <v>3.0286900000000001</v>
      </c>
      <c r="C834" t="s">
        <v>470</v>
      </c>
      <c r="L834">
        <v>76.376000000000005</v>
      </c>
    </row>
    <row r="835" spans="1:12" x14ac:dyDescent="0.45">
      <c r="A835" t="s">
        <v>382</v>
      </c>
      <c r="D835">
        <v>137</v>
      </c>
      <c r="E835" t="s">
        <v>471</v>
      </c>
    </row>
    <row r="836" spans="1:12" x14ac:dyDescent="0.45">
      <c r="A836" t="s">
        <v>381</v>
      </c>
    </row>
    <row r="837" spans="1:12" x14ac:dyDescent="0.45">
      <c r="A837" t="s">
        <v>383</v>
      </c>
      <c r="B837">
        <v>2000</v>
      </c>
      <c r="F837" t="s">
        <v>472</v>
      </c>
    </row>
    <row r="838" spans="1:12" x14ac:dyDescent="0.45">
      <c r="A838" t="s">
        <v>453</v>
      </c>
    </row>
    <row r="839" spans="1:12" x14ac:dyDescent="0.45">
      <c r="A839" t="s">
        <v>454</v>
      </c>
      <c r="L839" t="s">
        <v>673</v>
      </c>
    </row>
    <row r="840" spans="1:12" x14ac:dyDescent="0.45">
      <c r="B840" t="s">
        <v>417</v>
      </c>
      <c r="C840" t="s">
        <v>420</v>
      </c>
    </row>
    <row r="841" spans="1:12" x14ac:dyDescent="0.45">
      <c r="A841" t="s">
        <v>462</v>
      </c>
      <c r="G841" t="s">
        <v>432</v>
      </c>
      <c r="H841" t="s">
        <v>433</v>
      </c>
    </row>
    <row r="842" spans="1:12" x14ac:dyDescent="0.45">
      <c r="A842" t="s">
        <v>465</v>
      </c>
    </row>
    <row r="843" spans="1:12" x14ac:dyDescent="0.45">
      <c r="A843" t="s">
        <v>466</v>
      </c>
      <c r="B843" t="s">
        <v>423</v>
      </c>
      <c r="C843" t="s">
        <v>423</v>
      </c>
      <c r="I843" t="s">
        <v>423</v>
      </c>
    </row>
    <row r="844" spans="1:12" x14ac:dyDescent="0.45">
      <c r="A844" t="s">
        <v>467</v>
      </c>
      <c r="B844" t="s">
        <v>427</v>
      </c>
      <c r="C844" t="s">
        <v>429</v>
      </c>
      <c r="D844" t="s">
        <v>808</v>
      </c>
      <c r="J844" t="s">
        <v>434</v>
      </c>
    </row>
    <row r="845" spans="1:12" x14ac:dyDescent="0.45">
      <c r="A845" t="s">
        <v>468</v>
      </c>
      <c r="B845" t="s">
        <v>435</v>
      </c>
      <c r="D845" t="s">
        <v>681</v>
      </c>
      <c r="E845" t="s">
        <v>431</v>
      </c>
    </row>
    <row r="846" spans="1:12" x14ac:dyDescent="0.45">
      <c r="A846" t="s">
        <v>807</v>
      </c>
      <c r="L846" t="s">
        <v>417</v>
      </c>
    </row>
    <row r="847" spans="1:12" x14ac:dyDescent="0.45">
      <c r="B847" t="s">
        <v>437</v>
      </c>
      <c r="C847" t="s">
        <v>811</v>
      </c>
      <c r="F847" t="s">
        <v>423</v>
      </c>
    </row>
    <row r="848" spans="1:12" x14ac:dyDescent="0.45">
      <c r="A848" t="s">
        <v>805</v>
      </c>
    </row>
    <row r="849" spans="1:49" x14ac:dyDescent="0.45">
      <c r="A849" t="s">
        <v>669</v>
      </c>
      <c r="B849" t="s">
        <v>442</v>
      </c>
      <c r="L849" t="s">
        <v>423</v>
      </c>
    </row>
    <row r="850" spans="1:49" x14ac:dyDescent="0.45">
      <c r="A850" t="s">
        <v>805</v>
      </c>
      <c r="B850" t="s">
        <v>443</v>
      </c>
      <c r="C850" t="s">
        <v>446</v>
      </c>
      <c r="L850" t="s">
        <v>427</v>
      </c>
    </row>
    <row r="851" spans="1:49" x14ac:dyDescent="0.45">
      <c r="B851">
        <v>-6.7747000000000002</v>
      </c>
      <c r="C851">
        <v>28.1815</v>
      </c>
      <c r="D851" t="s">
        <v>447</v>
      </c>
      <c r="E851" t="s">
        <v>445</v>
      </c>
      <c r="L851" t="s">
        <v>433</v>
      </c>
    </row>
    <row r="852" spans="1:49" x14ac:dyDescent="0.45">
      <c r="A852" t="s">
        <v>807</v>
      </c>
    </row>
    <row r="853" spans="1:49" x14ac:dyDescent="0.45">
      <c r="B853" t="s">
        <v>449</v>
      </c>
      <c r="F853" t="s">
        <v>448</v>
      </c>
      <c r="L853" t="s">
        <v>437</v>
      </c>
    </row>
    <row r="854" spans="1:49" x14ac:dyDescent="0.45">
      <c r="A854" t="s">
        <v>414</v>
      </c>
      <c r="AW854" t="s">
        <v>582</v>
      </c>
    </row>
    <row r="855" spans="1:49" x14ac:dyDescent="0.45">
      <c r="A855" t="s">
        <v>807</v>
      </c>
      <c r="B855" t="s">
        <v>370</v>
      </c>
      <c r="C855" t="s">
        <v>373</v>
      </c>
      <c r="L855" t="s">
        <v>442</v>
      </c>
    </row>
    <row r="856" spans="1:49" x14ac:dyDescent="0.45">
      <c r="B856">
        <v>2.8363900000000002</v>
      </c>
      <c r="C856" s="1">
        <v>2.6249999999999999E-9</v>
      </c>
      <c r="D856" t="s">
        <v>374</v>
      </c>
      <c r="E856" t="s">
        <v>452</v>
      </c>
      <c r="L856" t="s">
        <v>443</v>
      </c>
    </row>
    <row r="857" spans="1:49" x14ac:dyDescent="0.45">
      <c r="A857" t="s">
        <v>416</v>
      </c>
      <c r="B857">
        <v>-0.48522999999999999</v>
      </c>
      <c r="C857">
        <v>0.51590000000000003</v>
      </c>
      <c r="D857" t="s">
        <v>375</v>
      </c>
      <c r="G857">
        <v>0.05</v>
      </c>
      <c r="H857" t="s">
        <v>580</v>
      </c>
      <c r="L857">
        <v>-10.742699999999999</v>
      </c>
    </row>
    <row r="858" spans="1:49" x14ac:dyDescent="0.45">
      <c r="B858">
        <v>0.12576999999999999</v>
      </c>
      <c r="C858">
        <v>0.83099999999999996</v>
      </c>
    </row>
    <row r="859" spans="1:49" x14ac:dyDescent="0.45">
      <c r="A859" t="s">
        <v>421</v>
      </c>
      <c r="I859">
        <v>0.1</v>
      </c>
      <c r="L859" t="s">
        <v>449</v>
      </c>
    </row>
    <row r="860" spans="1:49" x14ac:dyDescent="0.45">
      <c r="A860" t="s">
        <v>422</v>
      </c>
      <c r="B860" t="s">
        <v>455</v>
      </c>
      <c r="C860">
        <v>1E-3</v>
      </c>
      <c r="J860" t="s">
        <v>581</v>
      </c>
    </row>
    <row r="861" spans="1:49" x14ac:dyDescent="0.45">
      <c r="D861" t="s">
        <v>578</v>
      </c>
      <c r="E861">
        <v>0.01</v>
      </c>
      <c r="L861" t="s">
        <v>370</v>
      </c>
    </row>
    <row r="862" spans="1:49" x14ac:dyDescent="0.45">
      <c r="B862" t="s">
        <v>463</v>
      </c>
      <c r="C862">
        <v>26920</v>
      </c>
      <c r="K862" t="s">
        <v>582</v>
      </c>
      <c r="L862">
        <v>-1.552376</v>
      </c>
    </row>
    <row r="863" spans="1:49" x14ac:dyDescent="0.45">
      <c r="B863" t="s">
        <v>463</v>
      </c>
      <c r="C863">
        <v>18601</v>
      </c>
      <c r="F863" t="s">
        <v>579</v>
      </c>
      <c r="G863" s="1">
        <v>1.9936999999999998E-9</v>
      </c>
      <c r="L863" s="1">
        <v>4.4940000000000001E-15</v>
      </c>
    </row>
    <row r="864" spans="1:49" x14ac:dyDescent="0.45">
      <c r="A864" t="s">
        <v>601</v>
      </c>
      <c r="B864">
        <v>0.30903999999999998</v>
      </c>
      <c r="L864">
        <v>0.43391800000000003</v>
      </c>
    </row>
    <row r="865" spans="1:27" x14ac:dyDescent="0.45">
      <c r="B865" t="s">
        <v>466</v>
      </c>
      <c r="L865">
        <v>9.6740000000000007E-2</v>
      </c>
    </row>
    <row r="866" spans="1:27" x14ac:dyDescent="0.45">
      <c r="A866" t="s">
        <v>441</v>
      </c>
      <c r="B866">
        <v>17.4434</v>
      </c>
      <c r="C866" t="s">
        <v>470</v>
      </c>
      <c r="L866">
        <v>0.13431100000000001</v>
      </c>
    </row>
    <row r="867" spans="1:27" x14ac:dyDescent="0.45">
      <c r="D867">
        <v>117</v>
      </c>
      <c r="E867" t="s">
        <v>471</v>
      </c>
      <c r="G867" t="s">
        <v>402</v>
      </c>
      <c r="H867" t="s">
        <v>383</v>
      </c>
      <c r="L867">
        <v>0.39262999999999998</v>
      </c>
    </row>
    <row r="868" spans="1:27" x14ac:dyDescent="0.45">
      <c r="A868">
        <v>-32.252009999999999</v>
      </c>
      <c r="L868">
        <v>-0.62012400000000001</v>
      </c>
      <c r="AA868" s="1"/>
    </row>
    <row r="869" spans="1:27" x14ac:dyDescent="0.45">
      <c r="F869" t="s">
        <v>472</v>
      </c>
      <c r="I869" t="s">
        <v>402</v>
      </c>
      <c r="L869" s="1">
        <v>2.2E-16</v>
      </c>
    </row>
    <row r="870" spans="1:27" x14ac:dyDescent="0.45">
      <c r="B870" t="s">
        <v>779</v>
      </c>
      <c r="C870" t="s">
        <v>401</v>
      </c>
      <c r="J870" t="s">
        <v>188</v>
      </c>
      <c r="L870">
        <v>3.2611530000000002</v>
      </c>
    </row>
    <row r="871" spans="1:27" x14ac:dyDescent="0.45">
      <c r="D871" t="s">
        <v>382</v>
      </c>
      <c r="E871" t="s">
        <v>402</v>
      </c>
      <c r="L871">
        <v>3.4680000000000002E-2</v>
      </c>
    </row>
    <row r="872" spans="1:27" x14ac:dyDescent="0.45">
      <c r="A872" t="s">
        <v>462</v>
      </c>
      <c r="L872" t="s">
        <v>455</v>
      </c>
    </row>
    <row r="873" spans="1:27" x14ac:dyDescent="0.45">
      <c r="A873" t="s">
        <v>465</v>
      </c>
      <c r="F873" t="s">
        <v>381</v>
      </c>
    </row>
    <row r="874" spans="1:27" x14ac:dyDescent="0.45">
      <c r="A874" t="s">
        <v>466</v>
      </c>
      <c r="L874" t="s">
        <v>463</v>
      </c>
    </row>
    <row r="875" spans="1:27" x14ac:dyDescent="0.45">
      <c r="A875" t="s">
        <v>467</v>
      </c>
      <c r="L875" t="s">
        <v>463</v>
      </c>
    </row>
    <row r="876" spans="1:27" x14ac:dyDescent="0.45">
      <c r="A876" t="s">
        <v>468</v>
      </c>
      <c r="L876">
        <v>0.20760000000000001</v>
      </c>
    </row>
    <row r="877" spans="1:27" x14ac:dyDescent="0.45">
      <c r="A877" t="s">
        <v>807</v>
      </c>
      <c r="L877" t="s">
        <v>466</v>
      </c>
    </row>
    <row r="878" spans="1:27" x14ac:dyDescent="0.45">
      <c r="B878" t="s">
        <v>417</v>
      </c>
      <c r="C878" t="s">
        <v>420</v>
      </c>
      <c r="L878">
        <v>78.542900000000003</v>
      </c>
    </row>
    <row r="879" spans="1:27" x14ac:dyDescent="0.45">
      <c r="A879" t="s">
        <v>488</v>
      </c>
      <c r="G879" t="s">
        <v>432</v>
      </c>
    </row>
    <row r="880" spans="1:27" x14ac:dyDescent="0.45">
      <c r="A880" t="s">
        <v>807</v>
      </c>
    </row>
    <row r="881" spans="1:49" x14ac:dyDescent="0.45">
      <c r="B881" t="s">
        <v>423</v>
      </c>
      <c r="C881" t="s">
        <v>423</v>
      </c>
      <c r="L881">
        <v>2000</v>
      </c>
    </row>
    <row r="882" spans="1:49" x14ac:dyDescent="0.45">
      <c r="A882" t="s">
        <v>416</v>
      </c>
      <c r="B882" t="s">
        <v>427</v>
      </c>
      <c r="C882" t="s">
        <v>429</v>
      </c>
      <c r="D882" t="s">
        <v>812</v>
      </c>
    </row>
    <row r="883" spans="1:49" x14ac:dyDescent="0.45">
      <c r="B883" t="s">
        <v>433</v>
      </c>
      <c r="C883" t="s">
        <v>435</v>
      </c>
      <c r="D883" t="s">
        <v>477</v>
      </c>
      <c r="E883" t="s">
        <v>431</v>
      </c>
    </row>
    <row r="884" spans="1:49" x14ac:dyDescent="0.45">
      <c r="A884" t="s">
        <v>421</v>
      </c>
      <c r="L884" t="s">
        <v>417</v>
      </c>
    </row>
    <row r="885" spans="1:49" x14ac:dyDescent="0.45">
      <c r="A885" t="s">
        <v>422</v>
      </c>
      <c r="B885" t="s">
        <v>437</v>
      </c>
      <c r="C885" t="s">
        <v>809</v>
      </c>
      <c r="F885" t="s">
        <v>423</v>
      </c>
    </row>
    <row r="887" spans="1:49" x14ac:dyDescent="0.45">
      <c r="B887" t="s">
        <v>442</v>
      </c>
      <c r="L887" t="s">
        <v>423</v>
      </c>
    </row>
    <row r="888" spans="1:49" x14ac:dyDescent="0.45">
      <c r="B888" t="s">
        <v>443</v>
      </c>
      <c r="C888" t="s">
        <v>446</v>
      </c>
      <c r="L888" t="s">
        <v>427</v>
      </c>
      <c r="AW888" t="s">
        <v>582</v>
      </c>
    </row>
    <row r="889" spans="1:49" x14ac:dyDescent="0.45">
      <c r="A889" t="s">
        <v>601</v>
      </c>
      <c r="B889">
        <v>-5.3834499999999998</v>
      </c>
      <c r="C889">
        <v>27.117619999999999</v>
      </c>
      <c r="D889" t="s">
        <v>447</v>
      </c>
      <c r="E889" t="s">
        <v>445</v>
      </c>
      <c r="L889" t="s">
        <v>435</v>
      </c>
    </row>
    <row r="891" spans="1:49" x14ac:dyDescent="0.45">
      <c r="A891" t="s">
        <v>441</v>
      </c>
      <c r="F891" t="s">
        <v>448</v>
      </c>
      <c r="L891" t="s">
        <v>437</v>
      </c>
    </row>
    <row r="893" spans="1:49" x14ac:dyDescent="0.45">
      <c r="A893">
        <v>-11.698270000000001</v>
      </c>
      <c r="B893" t="s">
        <v>463</v>
      </c>
      <c r="C893">
        <v>80742</v>
      </c>
      <c r="L893" t="s">
        <v>442</v>
      </c>
    </row>
    <row r="894" spans="1:49" x14ac:dyDescent="0.45">
      <c r="B894" t="s">
        <v>463</v>
      </c>
      <c r="C894">
        <v>35678</v>
      </c>
      <c r="G894" t="s">
        <v>473</v>
      </c>
      <c r="H894" s="1">
        <v>2.2200000000000001E-16</v>
      </c>
      <c r="L894" t="s">
        <v>443</v>
      </c>
    </row>
    <row r="895" spans="1:49" x14ac:dyDescent="0.45">
      <c r="A895" t="s">
        <v>373</v>
      </c>
      <c r="B895">
        <v>0.55811999999999995</v>
      </c>
      <c r="L895">
        <v>-4.5485300000000004</v>
      </c>
    </row>
    <row r="896" spans="1:49" x14ac:dyDescent="0.45">
      <c r="B896" t="s">
        <v>466</v>
      </c>
    </row>
    <row r="897" spans="1:27" x14ac:dyDescent="0.45">
      <c r="B897">
        <v>87.150199999999998</v>
      </c>
      <c r="C897" t="s">
        <v>470</v>
      </c>
      <c r="L897" t="s">
        <v>449</v>
      </c>
    </row>
    <row r="898" spans="1:27" x14ac:dyDescent="0.45">
      <c r="A898" t="s">
        <v>382</v>
      </c>
      <c r="D898">
        <v>276</v>
      </c>
      <c r="E898" t="s">
        <v>471</v>
      </c>
    </row>
    <row r="899" spans="1:27" x14ac:dyDescent="0.45">
      <c r="A899" t="s">
        <v>381</v>
      </c>
      <c r="L899" t="s">
        <v>370</v>
      </c>
    </row>
    <row r="900" spans="1:27" x14ac:dyDescent="0.45">
      <c r="A900" t="s">
        <v>383</v>
      </c>
      <c r="B900">
        <v>2000</v>
      </c>
      <c r="F900" t="s">
        <v>472</v>
      </c>
      <c r="L900">
        <v>-0.34220319999999999</v>
      </c>
    </row>
    <row r="901" spans="1:27" x14ac:dyDescent="0.45">
      <c r="A901" t="s">
        <v>188</v>
      </c>
      <c r="L901">
        <v>1.4999999999999999E-2</v>
      </c>
    </row>
    <row r="902" spans="1:27" x14ac:dyDescent="0.45">
      <c r="L902">
        <v>-1.7828E-3</v>
      </c>
    </row>
    <row r="903" spans="1:27" x14ac:dyDescent="0.45">
      <c r="A903" t="s">
        <v>462</v>
      </c>
      <c r="B903" t="s">
        <v>417</v>
      </c>
      <c r="C903" t="s">
        <v>420</v>
      </c>
      <c r="L903">
        <v>0.99219999999999997</v>
      </c>
    </row>
    <row r="904" spans="1:27" x14ac:dyDescent="0.45">
      <c r="A904" t="s">
        <v>465</v>
      </c>
      <c r="G904" t="s">
        <v>432</v>
      </c>
      <c r="H904" t="s">
        <v>433</v>
      </c>
      <c r="L904">
        <v>-0.24368129999999999</v>
      </c>
    </row>
    <row r="905" spans="1:27" x14ac:dyDescent="0.45">
      <c r="A905" t="s">
        <v>466</v>
      </c>
      <c r="L905">
        <v>1.6E-2</v>
      </c>
    </row>
    <row r="906" spans="1:27" x14ac:dyDescent="0.45">
      <c r="A906" t="s">
        <v>467</v>
      </c>
      <c r="B906" t="s">
        <v>423</v>
      </c>
      <c r="C906" t="s">
        <v>423</v>
      </c>
      <c r="I906" t="s">
        <v>423</v>
      </c>
      <c r="L906">
        <v>-1.5698319999999999</v>
      </c>
    </row>
    <row r="907" spans="1:27" x14ac:dyDescent="0.45">
      <c r="A907" t="s">
        <v>468</v>
      </c>
      <c r="B907" t="s">
        <v>427</v>
      </c>
      <c r="C907" t="s">
        <v>429</v>
      </c>
      <c r="D907" t="s">
        <v>812</v>
      </c>
      <c r="J907" t="s">
        <v>434</v>
      </c>
      <c r="L907" s="1">
        <v>1.378E-8</v>
      </c>
    </row>
    <row r="908" spans="1:27" x14ac:dyDescent="0.45">
      <c r="A908" t="s">
        <v>807</v>
      </c>
      <c r="B908" t="s">
        <v>435</v>
      </c>
      <c r="D908" t="s">
        <v>680</v>
      </c>
      <c r="E908" t="s">
        <v>431</v>
      </c>
      <c r="L908">
        <v>33.047382300000002</v>
      </c>
    </row>
    <row r="909" spans="1:27" x14ac:dyDescent="0.45">
      <c r="L909" s="1">
        <v>1.142E-6</v>
      </c>
    </row>
    <row r="910" spans="1:27" x14ac:dyDescent="0.45">
      <c r="A910" t="s">
        <v>501</v>
      </c>
      <c r="B910" t="s">
        <v>437</v>
      </c>
      <c r="C910" t="s">
        <v>810</v>
      </c>
      <c r="F910" t="s">
        <v>423</v>
      </c>
      <c r="L910" t="s">
        <v>455</v>
      </c>
      <c r="AA910" s="1"/>
    </row>
    <row r="911" spans="1:27" x14ac:dyDescent="0.45">
      <c r="A911" t="s">
        <v>807</v>
      </c>
    </row>
    <row r="912" spans="1:27" x14ac:dyDescent="0.45">
      <c r="B912" t="s">
        <v>442</v>
      </c>
      <c r="L912" t="s">
        <v>463</v>
      </c>
    </row>
    <row r="913" spans="1:49" x14ac:dyDescent="0.45">
      <c r="A913" t="s">
        <v>416</v>
      </c>
      <c r="B913" t="s">
        <v>443</v>
      </c>
      <c r="C913" t="s">
        <v>446</v>
      </c>
      <c r="L913" t="s">
        <v>463</v>
      </c>
    </row>
    <row r="914" spans="1:49" x14ac:dyDescent="0.45">
      <c r="B914">
        <v>-1.0515300000000001</v>
      </c>
      <c r="C914">
        <v>4.8270799999999996</v>
      </c>
      <c r="D914" t="s">
        <v>447</v>
      </c>
      <c r="E914" t="s">
        <v>445</v>
      </c>
      <c r="L914">
        <v>0.26289000000000001</v>
      </c>
    </row>
    <row r="915" spans="1:49" x14ac:dyDescent="0.45">
      <c r="A915" t="s">
        <v>421</v>
      </c>
      <c r="L915" t="s">
        <v>466</v>
      </c>
    </row>
    <row r="916" spans="1:49" x14ac:dyDescent="0.45">
      <c r="A916" t="s">
        <v>422</v>
      </c>
      <c r="B916" t="s">
        <v>449</v>
      </c>
      <c r="F916" t="s">
        <v>448</v>
      </c>
      <c r="L916">
        <v>34.237900000000003</v>
      </c>
    </row>
    <row r="918" spans="1:49" x14ac:dyDescent="0.45">
      <c r="B918" t="s">
        <v>370</v>
      </c>
      <c r="C918" t="s">
        <v>373</v>
      </c>
    </row>
    <row r="919" spans="1:49" x14ac:dyDescent="0.45">
      <c r="B919">
        <v>7.8617999999999993E-2</v>
      </c>
      <c r="C919">
        <v>0.2311</v>
      </c>
      <c r="D919" t="s">
        <v>374</v>
      </c>
      <c r="E919" t="s">
        <v>452</v>
      </c>
      <c r="L919">
        <v>2000</v>
      </c>
    </row>
    <row r="920" spans="1:49" x14ac:dyDescent="0.45">
      <c r="A920" t="s">
        <v>601</v>
      </c>
      <c r="B920">
        <v>5.8952999999999998E-2</v>
      </c>
      <c r="C920">
        <v>0.63639999999999997</v>
      </c>
    </row>
    <row r="921" spans="1:49" x14ac:dyDescent="0.45">
      <c r="B921">
        <v>8.6421999999999999E-2</v>
      </c>
      <c r="C921">
        <v>0.57330000000000003</v>
      </c>
    </row>
    <row r="922" spans="1:49" x14ac:dyDescent="0.45">
      <c r="A922" t="s">
        <v>441</v>
      </c>
      <c r="B922">
        <v>8.5775000000000004E-2</v>
      </c>
      <c r="C922">
        <v>0.28660000000000002</v>
      </c>
      <c r="L922" t="s">
        <v>417</v>
      </c>
      <c r="AW922" t="s">
        <v>582</v>
      </c>
    </row>
    <row r="924" spans="1:49" x14ac:dyDescent="0.45">
      <c r="A924">
        <v>-27.722200000000001</v>
      </c>
      <c r="B924" t="s">
        <v>463</v>
      </c>
      <c r="C924">
        <v>977.43</v>
      </c>
    </row>
    <row r="925" spans="1:49" x14ac:dyDescent="0.45">
      <c r="B925" t="s">
        <v>463</v>
      </c>
      <c r="C925">
        <v>905.9</v>
      </c>
      <c r="G925">
        <v>3.4053E-2</v>
      </c>
      <c r="L925" t="s">
        <v>423</v>
      </c>
    </row>
    <row r="926" spans="1:49" x14ac:dyDescent="0.45">
      <c r="A926" t="s">
        <v>373</v>
      </c>
      <c r="B926">
        <v>7.3178000000000007E-2</v>
      </c>
      <c r="L926" t="s">
        <v>427</v>
      </c>
    </row>
    <row r="927" spans="1:49" x14ac:dyDescent="0.45">
      <c r="B927" t="s">
        <v>466</v>
      </c>
      <c r="L927" t="s">
        <v>435</v>
      </c>
    </row>
    <row r="928" spans="1:49" x14ac:dyDescent="0.45">
      <c r="B928">
        <v>2.68452</v>
      </c>
      <c r="C928" t="s">
        <v>470</v>
      </c>
    </row>
    <row r="929" spans="1:12" x14ac:dyDescent="0.45">
      <c r="A929" t="s">
        <v>382</v>
      </c>
      <c r="D929">
        <v>136</v>
      </c>
      <c r="E929" t="s">
        <v>471</v>
      </c>
      <c r="L929" t="s">
        <v>437</v>
      </c>
    </row>
    <row r="930" spans="1:12" x14ac:dyDescent="0.45">
      <c r="A930" t="s">
        <v>381</v>
      </c>
    </row>
    <row r="931" spans="1:12" x14ac:dyDescent="0.45">
      <c r="A931" t="s">
        <v>383</v>
      </c>
      <c r="B931">
        <v>2000</v>
      </c>
      <c r="F931" t="s">
        <v>472</v>
      </c>
      <c r="L931" t="s">
        <v>442</v>
      </c>
    </row>
    <row r="932" spans="1:12" x14ac:dyDescent="0.45">
      <c r="A932" t="s">
        <v>188</v>
      </c>
      <c r="L932" t="s">
        <v>443</v>
      </c>
    </row>
    <row r="933" spans="1:12" x14ac:dyDescent="0.45">
      <c r="A933" t="s">
        <v>453</v>
      </c>
      <c r="L933">
        <v>-6.9904650000000004</v>
      </c>
    </row>
    <row r="934" spans="1:12" x14ac:dyDescent="0.45">
      <c r="A934" t="s">
        <v>454</v>
      </c>
      <c r="B934" t="s">
        <v>417</v>
      </c>
      <c r="C934" t="s">
        <v>420</v>
      </c>
    </row>
    <row r="935" spans="1:12" x14ac:dyDescent="0.45">
      <c r="G935" t="s">
        <v>432</v>
      </c>
      <c r="H935" t="s">
        <v>433</v>
      </c>
      <c r="L935" t="s">
        <v>449</v>
      </c>
    </row>
    <row r="936" spans="1:12" x14ac:dyDescent="0.45">
      <c r="A936" t="s">
        <v>462</v>
      </c>
    </row>
    <row r="937" spans="1:12" x14ac:dyDescent="0.45">
      <c r="A937" t="s">
        <v>465</v>
      </c>
      <c r="B937" t="s">
        <v>423</v>
      </c>
      <c r="C937" t="s">
        <v>423</v>
      </c>
      <c r="I937" t="s">
        <v>423</v>
      </c>
      <c r="L937" t="s">
        <v>370</v>
      </c>
    </row>
    <row r="938" spans="1:12" x14ac:dyDescent="0.45">
      <c r="A938" t="s">
        <v>466</v>
      </c>
      <c r="B938" t="s">
        <v>427</v>
      </c>
      <c r="C938" t="s">
        <v>429</v>
      </c>
      <c r="D938" t="s">
        <v>812</v>
      </c>
      <c r="J938" t="s">
        <v>434</v>
      </c>
      <c r="L938">
        <v>1.4440189999999999</v>
      </c>
    </row>
    <row r="939" spans="1:12" x14ac:dyDescent="0.45">
      <c r="A939" t="s">
        <v>467</v>
      </c>
      <c r="B939" t="s">
        <v>435</v>
      </c>
      <c r="D939" t="s">
        <v>681</v>
      </c>
      <c r="E939" t="s">
        <v>431</v>
      </c>
      <c r="L939" s="1">
        <v>2.482E-5</v>
      </c>
    </row>
    <row r="940" spans="1:12" x14ac:dyDescent="0.45">
      <c r="A940" t="s">
        <v>468</v>
      </c>
      <c r="L940">
        <v>-0.77325500000000003</v>
      </c>
    </row>
    <row r="941" spans="1:12" x14ac:dyDescent="0.45">
      <c r="A941" t="s">
        <v>807</v>
      </c>
      <c r="B941" t="s">
        <v>437</v>
      </c>
      <c r="C941" t="s">
        <v>811</v>
      </c>
      <c r="F941" t="s">
        <v>423</v>
      </c>
      <c r="L941">
        <v>4.3249999999999997E-2</v>
      </c>
    </row>
    <row r="942" spans="1:12" x14ac:dyDescent="0.45">
      <c r="L942">
        <v>0.36061100000000001</v>
      </c>
    </row>
    <row r="943" spans="1:12" x14ac:dyDescent="0.45">
      <c r="A943" t="s">
        <v>805</v>
      </c>
      <c r="B943" t="s">
        <v>442</v>
      </c>
      <c r="L943">
        <v>0.12271</v>
      </c>
    </row>
    <row r="944" spans="1:12" x14ac:dyDescent="0.45">
      <c r="A944" t="s">
        <v>669</v>
      </c>
      <c r="B944" t="s">
        <v>443</v>
      </c>
      <c r="C944" t="s">
        <v>446</v>
      </c>
      <c r="L944">
        <v>9.3684000000000003E-2</v>
      </c>
    </row>
    <row r="945" spans="1:27" x14ac:dyDescent="0.45">
      <c r="A945" t="s">
        <v>805</v>
      </c>
      <c r="B945">
        <v>-6.8869999999999996</v>
      </c>
      <c r="C945">
        <v>28.9147</v>
      </c>
      <c r="D945" t="s">
        <v>447</v>
      </c>
      <c r="E945" t="s">
        <v>445</v>
      </c>
      <c r="L945">
        <v>0.24997</v>
      </c>
    </row>
    <row r="946" spans="1:27" x14ac:dyDescent="0.45">
      <c r="L946">
        <v>-10.837935999999999</v>
      </c>
      <c r="AA946" s="1"/>
    </row>
    <row r="947" spans="1:27" x14ac:dyDescent="0.45">
      <c r="A947" t="s">
        <v>807</v>
      </c>
      <c r="B947" t="s">
        <v>449</v>
      </c>
      <c r="F947" t="s">
        <v>448</v>
      </c>
      <c r="L947" s="1">
        <v>2.328E-15</v>
      </c>
    </row>
    <row r="948" spans="1:27" x14ac:dyDescent="0.45">
      <c r="L948" t="s">
        <v>455</v>
      </c>
      <c r="AA948" s="1"/>
    </row>
    <row r="949" spans="1:27" x14ac:dyDescent="0.45">
      <c r="A949" t="s">
        <v>414</v>
      </c>
      <c r="B949" t="s">
        <v>370</v>
      </c>
      <c r="C949" t="s">
        <v>373</v>
      </c>
    </row>
    <row r="950" spans="1:27" x14ac:dyDescent="0.45">
      <c r="A950" t="s">
        <v>807</v>
      </c>
      <c r="B950">
        <v>3.1465200000000002</v>
      </c>
      <c r="C950" s="1">
        <v>2.4650000000000001E-9</v>
      </c>
      <c r="D950" t="s">
        <v>374</v>
      </c>
      <c r="E950" t="s">
        <v>452</v>
      </c>
      <c r="L950" t="s">
        <v>463</v>
      </c>
    </row>
    <row r="951" spans="1:27" x14ac:dyDescent="0.45">
      <c r="B951">
        <v>-0.16564000000000001</v>
      </c>
      <c r="C951">
        <v>0.83150000000000002</v>
      </c>
      <c r="D951" t="s">
        <v>375</v>
      </c>
      <c r="L951" t="s">
        <v>463</v>
      </c>
    </row>
    <row r="952" spans="1:27" x14ac:dyDescent="0.45">
      <c r="A952" t="s">
        <v>416</v>
      </c>
      <c r="B952">
        <v>0.18307000000000001</v>
      </c>
      <c r="C952">
        <v>0.7571</v>
      </c>
      <c r="G952">
        <v>0.05</v>
      </c>
      <c r="H952" t="s">
        <v>580</v>
      </c>
      <c r="L952">
        <v>0.10979</v>
      </c>
    </row>
    <row r="953" spans="1:27" x14ac:dyDescent="0.45">
      <c r="B953">
        <v>0.29679</v>
      </c>
      <c r="C953">
        <v>0.29509999999999997</v>
      </c>
      <c r="L953" t="s">
        <v>466</v>
      </c>
    </row>
    <row r="954" spans="1:27" x14ac:dyDescent="0.45">
      <c r="A954" t="s">
        <v>421</v>
      </c>
      <c r="I954">
        <v>0.1</v>
      </c>
      <c r="L954">
        <v>23.283899999999999</v>
      </c>
    </row>
    <row r="955" spans="1:27" x14ac:dyDescent="0.45">
      <c r="A955" t="s">
        <v>422</v>
      </c>
      <c r="B955" t="s">
        <v>455</v>
      </c>
      <c r="C955">
        <v>1E-3</v>
      </c>
      <c r="J955" t="s">
        <v>581</v>
      </c>
    </row>
    <row r="956" spans="1:27" x14ac:dyDescent="0.45">
      <c r="D956" t="s">
        <v>578</v>
      </c>
      <c r="E956">
        <v>0.01</v>
      </c>
    </row>
    <row r="957" spans="1:27" x14ac:dyDescent="0.45">
      <c r="B957" t="s">
        <v>463</v>
      </c>
      <c r="C957">
        <v>26920</v>
      </c>
      <c r="K957" t="s">
        <v>582</v>
      </c>
    </row>
    <row r="958" spans="1:27" x14ac:dyDescent="0.45">
      <c r="B958" t="s">
        <v>463</v>
      </c>
      <c r="C958">
        <v>18467</v>
      </c>
      <c r="F958" t="s">
        <v>579</v>
      </c>
      <c r="G958" s="1">
        <v>6.1667999999999998E-9</v>
      </c>
    </row>
    <row r="959" spans="1:27" x14ac:dyDescent="0.45">
      <c r="A959" t="s">
        <v>601</v>
      </c>
      <c r="B959">
        <v>0.31401000000000001</v>
      </c>
    </row>
    <row r="960" spans="1:27" x14ac:dyDescent="0.45">
      <c r="B960" t="s">
        <v>466</v>
      </c>
      <c r="L960" t="s">
        <v>417</v>
      </c>
    </row>
    <row r="961" spans="1:12" x14ac:dyDescent="0.45">
      <c r="A961" t="s">
        <v>441</v>
      </c>
      <c r="B961">
        <v>13.2746</v>
      </c>
      <c r="C961" t="s">
        <v>470</v>
      </c>
    </row>
    <row r="962" spans="1:12" x14ac:dyDescent="0.45">
      <c r="D962">
        <v>116</v>
      </c>
      <c r="E962" t="s">
        <v>471</v>
      </c>
      <c r="G962" t="s">
        <v>402</v>
      </c>
      <c r="H962" t="s">
        <v>383</v>
      </c>
    </row>
    <row r="963" spans="1:12" x14ac:dyDescent="0.45">
      <c r="A963">
        <v>-32.798200000000001</v>
      </c>
      <c r="L963" t="s">
        <v>423</v>
      </c>
    </row>
    <row r="964" spans="1:12" x14ac:dyDescent="0.45">
      <c r="F964" t="s">
        <v>472</v>
      </c>
      <c r="I964" t="s">
        <v>402</v>
      </c>
      <c r="L964" t="s">
        <v>427</v>
      </c>
    </row>
    <row r="965" spans="1:12" x14ac:dyDescent="0.45">
      <c r="A965" t="s">
        <v>373</v>
      </c>
      <c r="B965" t="s">
        <v>780</v>
      </c>
      <c r="C965" t="s">
        <v>401</v>
      </c>
      <c r="J965" t="s">
        <v>526</v>
      </c>
      <c r="L965" t="s">
        <v>433</v>
      </c>
    </row>
    <row r="966" spans="1:12" x14ac:dyDescent="0.45">
      <c r="D966" t="s">
        <v>382</v>
      </c>
      <c r="E966" t="s">
        <v>402</v>
      </c>
    </row>
    <row r="967" spans="1:12" x14ac:dyDescent="0.45">
      <c r="L967" t="s">
        <v>437</v>
      </c>
    </row>
    <row r="968" spans="1:12" x14ac:dyDescent="0.45">
      <c r="A968" t="s">
        <v>382</v>
      </c>
      <c r="F968" t="s">
        <v>381</v>
      </c>
    </row>
    <row r="969" spans="1:12" x14ac:dyDescent="0.45">
      <c r="A969" t="s">
        <v>381</v>
      </c>
      <c r="L969" t="s">
        <v>442</v>
      </c>
    </row>
    <row r="970" spans="1:12" x14ac:dyDescent="0.45">
      <c r="A970" t="s">
        <v>383</v>
      </c>
      <c r="L970" t="s">
        <v>443</v>
      </c>
    </row>
    <row r="971" spans="1:12" x14ac:dyDescent="0.45">
      <c r="A971" t="s">
        <v>526</v>
      </c>
      <c r="L971">
        <v>-5.2765000000000004</v>
      </c>
    </row>
    <row r="972" spans="1:12" x14ac:dyDescent="0.45">
      <c r="A972" t="s">
        <v>453</v>
      </c>
    </row>
    <row r="973" spans="1:12" x14ac:dyDescent="0.45">
      <c r="A973" t="s">
        <v>454</v>
      </c>
      <c r="B973" t="s">
        <v>417</v>
      </c>
      <c r="C973" t="s">
        <v>420</v>
      </c>
      <c r="L973" t="s">
        <v>449</v>
      </c>
    </row>
    <row r="974" spans="1:12" x14ac:dyDescent="0.45">
      <c r="G974" t="s">
        <v>432</v>
      </c>
    </row>
    <row r="975" spans="1:12" x14ac:dyDescent="0.45">
      <c r="A975" t="s">
        <v>462</v>
      </c>
      <c r="L975" t="s">
        <v>370</v>
      </c>
    </row>
    <row r="976" spans="1:12" x14ac:dyDescent="0.45">
      <c r="A976" t="s">
        <v>465</v>
      </c>
      <c r="B976" t="s">
        <v>423</v>
      </c>
      <c r="C976" t="s">
        <v>423</v>
      </c>
      <c r="L976">
        <v>-0.52001600000000003</v>
      </c>
    </row>
    <row r="977" spans="1:27" x14ac:dyDescent="0.45">
      <c r="A977" t="s">
        <v>466</v>
      </c>
      <c r="B977" t="s">
        <v>427</v>
      </c>
      <c r="C977" t="s">
        <v>429</v>
      </c>
      <c r="D977" t="s">
        <v>813</v>
      </c>
      <c r="L977">
        <v>1.8630000000000001E-2</v>
      </c>
    </row>
    <row r="978" spans="1:27" x14ac:dyDescent="0.45">
      <c r="A978" t="s">
        <v>467</v>
      </c>
      <c r="B978" t="s">
        <v>433</v>
      </c>
      <c r="C978" t="s">
        <v>435</v>
      </c>
      <c r="D978" t="s">
        <v>477</v>
      </c>
      <c r="E978" t="s">
        <v>431</v>
      </c>
      <c r="L978">
        <v>-0.47128300000000001</v>
      </c>
    </row>
    <row r="979" spans="1:27" x14ac:dyDescent="0.45">
      <c r="A979" t="s">
        <v>468</v>
      </c>
      <c r="L979">
        <v>7.2749999999999995E-2</v>
      </c>
    </row>
    <row r="980" spans="1:27" x14ac:dyDescent="0.45">
      <c r="A980" t="s">
        <v>807</v>
      </c>
      <c r="B980" t="s">
        <v>437</v>
      </c>
      <c r="C980" t="s">
        <v>814</v>
      </c>
      <c r="F980" t="s">
        <v>423</v>
      </c>
      <c r="L980">
        <v>2.5316999999999999E-2</v>
      </c>
    </row>
    <row r="981" spans="1:27" x14ac:dyDescent="0.45">
      <c r="L981">
        <v>0.82647999999999999</v>
      </c>
    </row>
    <row r="982" spans="1:27" x14ac:dyDescent="0.45">
      <c r="A982" t="s">
        <v>488</v>
      </c>
      <c r="B982" t="s">
        <v>442</v>
      </c>
      <c r="L982">
        <v>-0.27538699999999999</v>
      </c>
    </row>
    <row r="983" spans="1:27" x14ac:dyDescent="0.45">
      <c r="A983" t="s">
        <v>807</v>
      </c>
      <c r="B983" t="s">
        <v>443</v>
      </c>
      <c r="C983" t="s">
        <v>446</v>
      </c>
      <c r="L983" s="1">
        <v>6.6929999999999998E-5</v>
      </c>
    </row>
    <row r="984" spans="1:27" x14ac:dyDescent="0.45">
      <c r="B984">
        <v>-5.3465699999999998</v>
      </c>
      <c r="C984">
        <v>24.180900000000001</v>
      </c>
      <c r="D984" t="s">
        <v>447</v>
      </c>
      <c r="E984" t="s">
        <v>445</v>
      </c>
      <c r="L984">
        <v>-2.8577949999999999</v>
      </c>
    </row>
    <row r="985" spans="1:27" x14ac:dyDescent="0.45">
      <c r="A985" t="s">
        <v>416</v>
      </c>
      <c r="L985">
        <v>2.9950000000000001E-2</v>
      </c>
    </row>
    <row r="986" spans="1:27" x14ac:dyDescent="0.45">
      <c r="B986" t="s">
        <v>449</v>
      </c>
      <c r="F986" t="s">
        <v>448</v>
      </c>
      <c r="L986" t="s">
        <v>455</v>
      </c>
      <c r="AA986" s="1"/>
    </row>
    <row r="987" spans="1:27" x14ac:dyDescent="0.45">
      <c r="A987" t="s">
        <v>421</v>
      </c>
    </row>
    <row r="988" spans="1:27" x14ac:dyDescent="0.45">
      <c r="A988" t="s">
        <v>422</v>
      </c>
      <c r="B988" t="s">
        <v>370</v>
      </c>
      <c r="C988" t="s">
        <v>373</v>
      </c>
      <c r="L988" t="s">
        <v>463</v>
      </c>
    </row>
    <row r="989" spans="1:27" x14ac:dyDescent="0.45">
      <c r="B989">
        <v>1.1008199999999999</v>
      </c>
      <c r="C989" s="1">
        <v>3.9340000000000001E-10</v>
      </c>
      <c r="D989" t="s">
        <v>374</v>
      </c>
      <c r="E989" t="s">
        <v>452</v>
      </c>
      <c r="L989" t="s">
        <v>463</v>
      </c>
    </row>
    <row r="990" spans="1:27" x14ac:dyDescent="0.45">
      <c r="B990">
        <v>-0.96523000000000003</v>
      </c>
      <c r="C990">
        <v>8.2540000000000002E-2</v>
      </c>
      <c r="D990" t="s">
        <v>375</v>
      </c>
      <c r="L990">
        <v>0.14879000000000001</v>
      </c>
    </row>
    <row r="991" spans="1:27" x14ac:dyDescent="0.45">
      <c r="B991">
        <v>0.44672000000000001</v>
      </c>
      <c r="C991">
        <v>5.8689999999999999E-2</v>
      </c>
      <c r="D991" t="s">
        <v>481</v>
      </c>
      <c r="G991">
        <v>0.05</v>
      </c>
      <c r="H991" t="s">
        <v>580</v>
      </c>
      <c r="L991" t="s">
        <v>466</v>
      </c>
    </row>
    <row r="992" spans="1:27" x14ac:dyDescent="0.45">
      <c r="A992" t="s">
        <v>601</v>
      </c>
      <c r="B992">
        <v>-8.1106300000000005</v>
      </c>
      <c r="C992" s="1">
        <v>1.148E-12</v>
      </c>
      <c r="D992" t="s">
        <v>481</v>
      </c>
      <c r="L992">
        <v>24.121700000000001</v>
      </c>
    </row>
    <row r="993" spans="1:12" x14ac:dyDescent="0.45">
      <c r="D993" t="s">
        <v>375</v>
      </c>
      <c r="I993">
        <v>0.1</v>
      </c>
    </row>
    <row r="994" spans="1:12" x14ac:dyDescent="0.45">
      <c r="A994" t="s">
        <v>441</v>
      </c>
      <c r="B994" t="s">
        <v>455</v>
      </c>
      <c r="C994">
        <v>1E-3</v>
      </c>
      <c r="J994" t="s">
        <v>581</v>
      </c>
    </row>
    <row r="995" spans="1:12" x14ac:dyDescent="0.45">
      <c r="D995" t="s">
        <v>578</v>
      </c>
      <c r="E995">
        <v>0.01</v>
      </c>
    </row>
    <row r="996" spans="1:12" x14ac:dyDescent="0.45">
      <c r="A996">
        <v>-11.63001</v>
      </c>
      <c r="B996" t="s">
        <v>463</v>
      </c>
      <c r="C996">
        <v>57391</v>
      </c>
      <c r="K996" t="s">
        <v>582</v>
      </c>
    </row>
    <row r="997" spans="1:12" x14ac:dyDescent="0.45">
      <c r="B997" t="s">
        <v>463</v>
      </c>
      <c r="C997">
        <v>29579</v>
      </c>
      <c r="F997" t="s">
        <v>579</v>
      </c>
      <c r="G997" t="s">
        <v>473</v>
      </c>
      <c r="H997" s="1">
        <v>2.2200000000000001E-16</v>
      </c>
    </row>
    <row r="998" spans="1:12" x14ac:dyDescent="0.45">
      <c r="A998" t="s">
        <v>373</v>
      </c>
      <c r="B998">
        <v>0.48460999999999999</v>
      </c>
      <c r="L998" t="s">
        <v>417</v>
      </c>
    </row>
    <row r="999" spans="1:12" x14ac:dyDescent="0.45">
      <c r="B999" t="s">
        <v>466</v>
      </c>
    </row>
    <row r="1000" spans="1:12" x14ac:dyDescent="0.45">
      <c r="B1000">
        <v>48.424500000000002</v>
      </c>
      <c r="C1000" t="s">
        <v>470</v>
      </c>
    </row>
    <row r="1001" spans="1:12" x14ac:dyDescent="0.45">
      <c r="A1001" t="s">
        <v>382</v>
      </c>
      <c r="D1001">
        <v>206</v>
      </c>
      <c r="E1001" t="s">
        <v>471</v>
      </c>
      <c r="L1001" t="s">
        <v>423</v>
      </c>
    </row>
    <row r="1002" spans="1:12" x14ac:dyDescent="0.45">
      <c r="A1002" t="s">
        <v>381</v>
      </c>
      <c r="L1002" t="s">
        <v>427</v>
      </c>
    </row>
    <row r="1003" spans="1:12" x14ac:dyDescent="0.45">
      <c r="A1003" t="s">
        <v>383</v>
      </c>
      <c r="B1003">
        <v>2000</v>
      </c>
      <c r="F1003" t="s">
        <v>472</v>
      </c>
      <c r="L1003" t="s">
        <v>433</v>
      </c>
    </row>
    <row r="1004" spans="1:12" x14ac:dyDescent="0.45">
      <c r="A1004" t="s">
        <v>526</v>
      </c>
    </row>
    <row r="1005" spans="1:12" x14ac:dyDescent="0.45">
      <c r="A1005" t="s">
        <v>453</v>
      </c>
      <c r="L1005" t="s">
        <v>437</v>
      </c>
    </row>
    <row r="1006" spans="1:12" x14ac:dyDescent="0.45">
      <c r="A1006" t="s">
        <v>454</v>
      </c>
      <c r="B1006" t="s">
        <v>417</v>
      </c>
      <c r="C1006" t="s">
        <v>420</v>
      </c>
    </row>
    <row r="1007" spans="1:12" x14ac:dyDescent="0.45">
      <c r="G1007" t="s">
        <v>432</v>
      </c>
      <c r="H1007" t="s">
        <v>433</v>
      </c>
      <c r="L1007" t="s">
        <v>442</v>
      </c>
    </row>
    <row r="1008" spans="1:12" x14ac:dyDescent="0.45">
      <c r="A1008" t="s">
        <v>462</v>
      </c>
      <c r="L1008" t="s">
        <v>443</v>
      </c>
    </row>
    <row r="1009" spans="1:12" x14ac:dyDescent="0.45">
      <c r="A1009" t="s">
        <v>465</v>
      </c>
      <c r="B1009" t="s">
        <v>423</v>
      </c>
      <c r="C1009" t="s">
        <v>423</v>
      </c>
      <c r="I1009" t="s">
        <v>423</v>
      </c>
      <c r="L1009">
        <v>-15.9649</v>
      </c>
    </row>
    <row r="1010" spans="1:12" x14ac:dyDescent="0.45">
      <c r="A1010" t="s">
        <v>466</v>
      </c>
      <c r="B1010" t="s">
        <v>427</v>
      </c>
      <c r="C1010" t="s">
        <v>429</v>
      </c>
      <c r="D1010" t="s">
        <v>813</v>
      </c>
      <c r="J1010" t="s">
        <v>434</v>
      </c>
    </row>
    <row r="1011" spans="1:12" x14ac:dyDescent="0.45">
      <c r="A1011" t="s">
        <v>467</v>
      </c>
      <c r="B1011" t="s">
        <v>435</v>
      </c>
      <c r="D1011" t="s">
        <v>680</v>
      </c>
      <c r="E1011" t="s">
        <v>431</v>
      </c>
      <c r="L1011" t="s">
        <v>449</v>
      </c>
    </row>
    <row r="1012" spans="1:12" x14ac:dyDescent="0.45">
      <c r="A1012" t="s">
        <v>468</v>
      </c>
    </row>
    <row r="1013" spans="1:12" x14ac:dyDescent="0.45">
      <c r="A1013" t="s">
        <v>807</v>
      </c>
      <c r="B1013" t="s">
        <v>437</v>
      </c>
      <c r="C1013" t="s">
        <v>745</v>
      </c>
      <c r="F1013" t="s">
        <v>423</v>
      </c>
      <c r="L1013" t="s">
        <v>370</v>
      </c>
    </row>
    <row r="1014" spans="1:12" x14ac:dyDescent="0.45">
      <c r="L1014">
        <v>-2.3292700000000002</v>
      </c>
    </row>
    <row r="1015" spans="1:12" x14ac:dyDescent="0.45">
      <c r="A1015" t="s">
        <v>501</v>
      </c>
      <c r="B1015" t="s">
        <v>442</v>
      </c>
      <c r="L1015" s="1">
        <v>3.2179999999999998E-15</v>
      </c>
    </row>
    <row r="1016" spans="1:12" x14ac:dyDescent="0.45">
      <c r="A1016" t="s">
        <v>807</v>
      </c>
      <c r="B1016" t="s">
        <v>443</v>
      </c>
      <c r="C1016" t="s">
        <v>446</v>
      </c>
      <c r="L1016">
        <v>0.83528000000000002</v>
      </c>
    </row>
    <row r="1017" spans="1:12" x14ac:dyDescent="0.45">
      <c r="B1017">
        <v>-1.1337999999999999</v>
      </c>
      <c r="C1017">
        <v>4.8402700000000003</v>
      </c>
      <c r="D1017" t="s">
        <v>447</v>
      </c>
      <c r="E1017" t="s">
        <v>445</v>
      </c>
      <c r="L1017">
        <v>6.1015800000000002E-2</v>
      </c>
    </row>
    <row r="1018" spans="1:12" x14ac:dyDescent="0.45">
      <c r="A1018" t="s">
        <v>416</v>
      </c>
      <c r="L1018">
        <v>0.77458000000000005</v>
      </c>
    </row>
    <row r="1019" spans="1:12" x14ac:dyDescent="0.45">
      <c r="B1019" t="s">
        <v>449</v>
      </c>
      <c r="F1019" t="s">
        <v>448</v>
      </c>
      <c r="L1019">
        <v>3.0401500000000001E-2</v>
      </c>
    </row>
    <row r="1020" spans="1:12" x14ac:dyDescent="0.45">
      <c r="A1020" t="s">
        <v>421</v>
      </c>
      <c r="L1020">
        <v>-0.92712000000000006</v>
      </c>
    </row>
    <row r="1021" spans="1:12" x14ac:dyDescent="0.45">
      <c r="A1021" t="s">
        <v>422</v>
      </c>
      <c r="B1021" t="s">
        <v>370</v>
      </c>
      <c r="C1021" t="s">
        <v>373</v>
      </c>
      <c r="L1021" s="1">
        <v>2.2E-16</v>
      </c>
    </row>
    <row r="1022" spans="1:12" x14ac:dyDescent="0.45">
      <c r="B1022">
        <v>7.6440999999999995E-2</v>
      </c>
      <c r="C1022">
        <v>0.28439999999999999</v>
      </c>
      <c r="D1022" t="s">
        <v>374</v>
      </c>
      <c r="E1022" t="s">
        <v>452</v>
      </c>
      <c r="L1022">
        <v>9.0790199999999999</v>
      </c>
    </row>
    <row r="1023" spans="1:12" x14ac:dyDescent="0.45">
      <c r="B1023">
        <v>0.21259500000000001</v>
      </c>
      <c r="C1023">
        <v>9.7699999999999995E-2</v>
      </c>
      <c r="L1023">
        <v>4.3009999999999999E-4</v>
      </c>
    </row>
    <row r="1024" spans="1:12" x14ac:dyDescent="0.45">
      <c r="B1024">
        <v>0.116228</v>
      </c>
      <c r="C1024">
        <v>0.5948</v>
      </c>
      <c r="D1024" t="s">
        <v>481</v>
      </c>
      <c r="G1024">
        <v>0.05</v>
      </c>
      <c r="H1024" t="s">
        <v>580</v>
      </c>
      <c r="L1024" t="s">
        <v>455</v>
      </c>
    </row>
    <row r="1025" spans="1:12" x14ac:dyDescent="0.45">
      <c r="A1025" t="s">
        <v>601</v>
      </c>
      <c r="B1025">
        <v>0.26132300000000003</v>
      </c>
      <c r="C1025">
        <v>0.62590000000000001</v>
      </c>
    </row>
    <row r="1026" spans="1:12" x14ac:dyDescent="0.45">
      <c r="I1026">
        <v>0.1</v>
      </c>
      <c r="L1026" t="s">
        <v>463</v>
      </c>
    </row>
    <row r="1027" spans="1:12" x14ac:dyDescent="0.45">
      <c r="A1027" t="s">
        <v>441</v>
      </c>
      <c r="B1027" t="s">
        <v>455</v>
      </c>
      <c r="C1027">
        <v>1E-3</v>
      </c>
      <c r="J1027" t="s">
        <v>581</v>
      </c>
      <c r="L1027" t="s">
        <v>463</v>
      </c>
    </row>
    <row r="1028" spans="1:12" x14ac:dyDescent="0.45">
      <c r="D1028" t="s">
        <v>578</v>
      </c>
      <c r="E1028">
        <v>0.01</v>
      </c>
      <c r="L1028">
        <v>0.28339999999999999</v>
      </c>
    </row>
    <row r="1029" spans="1:12" x14ac:dyDescent="0.45">
      <c r="A1029">
        <v>-24.724</v>
      </c>
      <c r="B1029" t="s">
        <v>463</v>
      </c>
      <c r="C1029">
        <v>905.89</v>
      </c>
      <c r="K1029" t="s">
        <v>582</v>
      </c>
      <c r="L1029" t="s">
        <v>466</v>
      </c>
    </row>
    <row r="1030" spans="1:12" x14ac:dyDescent="0.45">
      <c r="B1030" t="s">
        <v>463</v>
      </c>
      <c r="C1030">
        <v>838.42</v>
      </c>
      <c r="F1030" t="s">
        <v>579</v>
      </c>
      <c r="G1030">
        <v>9.5538999999999999E-2</v>
      </c>
      <c r="L1030">
        <v>63.592300000000002</v>
      </c>
    </row>
    <row r="1031" spans="1:12" x14ac:dyDescent="0.45">
      <c r="A1031" t="s">
        <v>373</v>
      </c>
      <c r="B1031">
        <v>7.4481000000000006E-2</v>
      </c>
    </row>
    <row r="1032" spans="1:12" x14ac:dyDescent="0.45">
      <c r="B1032" t="s">
        <v>466</v>
      </c>
    </row>
    <row r="1033" spans="1:12" x14ac:dyDescent="0.45">
      <c r="B1033">
        <v>2.032</v>
      </c>
      <c r="C1033" t="s">
        <v>470</v>
      </c>
    </row>
    <row r="1034" spans="1:12" x14ac:dyDescent="0.45">
      <c r="A1034" t="s">
        <v>382</v>
      </c>
      <c r="D1034">
        <v>101</v>
      </c>
      <c r="E1034" t="s">
        <v>471</v>
      </c>
    </row>
    <row r="1035" spans="1:12" x14ac:dyDescent="0.45">
      <c r="A1035" t="s">
        <v>381</v>
      </c>
    </row>
    <row r="1036" spans="1:12" x14ac:dyDescent="0.45">
      <c r="A1036" t="s">
        <v>383</v>
      </c>
      <c r="B1036">
        <v>20000</v>
      </c>
      <c r="F1036" t="s">
        <v>472</v>
      </c>
    </row>
    <row r="1037" spans="1:12" x14ac:dyDescent="0.45">
      <c r="A1037" t="s">
        <v>526</v>
      </c>
    </row>
    <row r="1038" spans="1:12" x14ac:dyDescent="0.45">
      <c r="A1038" t="s">
        <v>453</v>
      </c>
    </row>
    <row r="1039" spans="1:12" x14ac:dyDescent="0.45">
      <c r="A1039" t="s">
        <v>454</v>
      </c>
      <c r="B1039" t="s">
        <v>417</v>
      </c>
      <c r="C1039" t="s">
        <v>420</v>
      </c>
    </row>
    <row r="1040" spans="1:12" x14ac:dyDescent="0.45">
      <c r="G1040" t="s">
        <v>432</v>
      </c>
      <c r="H1040" t="s">
        <v>433</v>
      </c>
    </row>
    <row r="1041" spans="1:10" x14ac:dyDescent="0.45">
      <c r="A1041" t="s">
        <v>462</v>
      </c>
    </row>
    <row r="1042" spans="1:10" x14ac:dyDescent="0.45">
      <c r="A1042" t="s">
        <v>465</v>
      </c>
      <c r="B1042" t="s">
        <v>423</v>
      </c>
      <c r="C1042" t="s">
        <v>423</v>
      </c>
      <c r="I1042" t="s">
        <v>423</v>
      </c>
    </row>
    <row r="1043" spans="1:10" x14ac:dyDescent="0.45">
      <c r="A1043" t="s">
        <v>466</v>
      </c>
      <c r="B1043" t="s">
        <v>427</v>
      </c>
      <c r="C1043" t="s">
        <v>429</v>
      </c>
      <c r="D1043" t="s">
        <v>813</v>
      </c>
      <c r="J1043" t="s">
        <v>434</v>
      </c>
    </row>
    <row r="1044" spans="1:10" x14ac:dyDescent="0.45">
      <c r="A1044" t="s">
        <v>467</v>
      </c>
      <c r="B1044" t="s">
        <v>435</v>
      </c>
      <c r="D1044" t="s">
        <v>681</v>
      </c>
      <c r="E1044" t="s">
        <v>431</v>
      </c>
    </row>
    <row r="1045" spans="1:10" x14ac:dyDescent="0.45">
      <c r="A1045" t="s">
        <v>468</v>
      </c>
    </row>
    <row r="1046" spans="1:10" x14ac:dyDescent="0.45">
      <c r="A1046" t="s">
        <v>807</v>
      </c>
      <c r="B1046" t="s">
        <v>437</v>
      </c>
      <c r="C1046" t="s">
        <v>815</v>
      </c>
      <c r="F1046" t="s">
        <v>423</v>
      </c>
    </row>
    <row r="1048" spans="1:10" x14ac:dyDescent="0.45">
      <c r="A1048" t="s">
        <v>805</v>
      </c>
      <c r="B1048" t="s">
        <v>442</v>
      </c>
    </row>
    <row r="1049" spans="1:10" x14ac:dyDescent="0.45">
      <c r="A1049" t="s">
        <v>669</v>
      </c>
      <c r="B1049" t="s">
        <v>443</v>
      </c>
      <c r="C1049" t="s">
        <v>446</v>
      </c>
    </row>
    <row r="1050" spans="1:10" x14ac:dyDescent="0.45">
      <c r="A1050" t="s">
        <v>805</v>
      </c>
      <c r="B1050">
        <v>-6.4565999999999999</v>
      </c>
      <c r="C1050">
        <v>28.590900000000001</v>
      </c>
      <c r="D1050" t="s">
        <v>447</v>
      </c>
      <c r="E1050" t="s">
        <v>445</v>
      </c>
    </row>
    <row r="1052" spans="1:10" x14ac:dyDescent="0.45">
      <c r="A1052" t="s">
        <v>807</v>
      </c>
      <c r="B1052" t="s">
        <v>449</v>
      </c>
      <c r="F1052" t="s">
        <v>448</v>
      </c>
    </row>
    <row r="1054" spans="1:10" x14ac:dyDescent="0.45">
      <c r="A1054" t="s">
        <v>414</v>
      </c>
      <c r="B1054" t="s">
        <v>370</v>
      </c>
      <c r="C1054" t="s">
        <v>373</v>
      </c>
    </row>
    <row r="1055" spans="1:10" x14ac:dyDescent="0.45">
      <c r="A1055" t="s">
        <v>807</v>
      </c>
      <c r="B1055">
        <v>2.8051200000000001</v>
      </c>
      <c r="C1055" s="1">
        <v>1.392E-8</v>
      </c>
      <c r="D1055" t="s">
        <v>374</v>
      </c>
      <c r="E1055" t="s">
        <v>452</v>
      </c>
    </row>
    <row r="1056" spans="1:10" x14ac:dyDescent="0.45">
      <c r="B1056">
        <v>-0.70945999999999998</v>
      </c>
      <c r="C1056">
        <v>0.4617</v>
      </c>
      <c r="D1056" t="s">
        <v>375</v>
      </c>
    </row>
    <row r="1057" spans="1:11" x14ac:dyDescent="0.45">
      <c r="A1057" t="s">
        <v>416</v>
      </c>
      <c r="B1057">
        <v>0.29459999999999997</v>
      </c>
      <c r="C1057">
        <v>0.65100000000000002</v>
      </c>
      <c r="G1057">
        <v>0.05</v>
      </c>
      <c r="H1057" t="s">
        <v>580</v>
      </c>
    </row>
    <row r="1058" spans="1:11" x14ac:dyDescent="0.45">
      <c r="B1058">
        <v>2.8609399999999998</v>
      </c>
      <c r="C1058">
        <v>0.30130000000000001</v>
      </c>
    </row>
    <row r="1059" spans="1:11" x14ac:dyDescent="0.45">
      <c r="A1059" t="s">
        <v>421</v>
      </c>
      <c r="I1059">
        <v>0.1</v>
      </c>
    </row>
    <row r="1060" spans="1:11" x14ac:dyDescent="0.45">
      <c r="A1060" t="s">
        <v>422</v>
      </c>
      <c r="B1060" t="s">
        <v>455</v>
      </c>
      <c r="C1060">
        <v>1E-3</v>
      </c>
      <c r="J1060" t="s">
        <v>581</v>
      </c>
    </row>
    <row r="1061" spans="1:11" x14ac:dyDescent="0.45">
      <c r="D1061" t="s">
        <v>578</v>
      </c>
      <c r="E1061">
        <v>0.01</v>
      </c>
    </row>
    <row r="1062" spans="1:11" x14ac:dyDescent="0.45">
      <c r="B1062" t="s">
        <v>463</v>
      </c>
      <c r="C1062">
        <v>18332</v>
      </c>
      <c r="K1062" t="s">
        <v>582</v>
      </c>
    </row>
    <row r="1063" spans="1:11" x14ac:dyDescent="0.45">
      <c r="B1063" t="s">
        <v>463</v>
      </c>
      <c r="C1063">
        <v>12646</v>
      </c>
      <c r="F1063" t="s">
        <v>579</v>
      </c>
      <c r="G1063" s="1">
        <v>1.6681E-6</v>
      </c>
    </row>
    <row r="1064" spans="1:11" x14ac:dyDescent="0.45">
      <c r="A1064" t="s">
        <v>601</v>
      </c>
      <c r="B1064">
        <v>0.31018000000000001</v>
      </c>
    </row>
    <row r="1065" spans="1:11" x14ac:dyDescent="0.45">
      <c r="B1065" t="s">
        <v>466</v>
      </c>
    </row>
    <row r="1066" spans="1:11" x14ac:dyDescent="0.45">
      <c r="A1066" t="s">
        <v>441</v>
      </c>
      <c r="B1066">
        <v>9.6673799999999996</v>
      </c>
      <c r="C1066" t="s">
        <v>470</v>
      </c>
    </row>
    <row r="1067" spans="1:11" x14ac:dyDescent="0.45">
      <c r="D1067">
        <v>86</v>
      </c>
      <c r="E1067" t="s">
        <v>471</v>
      </c>
      <c r="G1067" t="s">
        <v>402</v>
      </c>
      <c r="H1067" t="s">
        <v>383</v>
      </c>
    </row>
    <row r="1068" spans="1:11" x14ac:dyDescent="0.45">
      <c r="A1068">
        <v>-45.584400000000002</v>
      </c>
    </row>
    <row r="1069" spans="1:11" x14ac:dyDescent="0.45">
      <c r="F1069" t="s">
        <v>472</v>
      </c>
      <c r="I1069" t="s">
        <v>402</v>
      </c>
    </row>
    <row r="1070" spans="1:11" x14ac:dyDescent="0.45">
      <c r="A1070" t="s">
        <v>373</v>
      </c>
      <c r="B1070" t="s">
        <v>781</v>
      </c>
      <c r="C1070" t="s">
        <v>401</v>
      </c>
      <c r="J1070" t="s">
        <v>405</v>
      </c>
    </row>
    <row r="1071" spans="1:11" x14ac:dyDescent="0.45">
      <c r="D1071" t="s">
        <v>382</v>
      </c>
      <c r="E1071" t="s">
        <v>402</v>
      </c>
    </row>
    <row r="1073" spans="1:7" x14ac:dyDescent="0.45">
      <c r="A1073" t="s">
        <v>382</v>
      </c>
      <c r="F1073" t="s">
        <v>381</v>
      </c>
    </row>
    <row r="1074" spans="1:7" x14ac:dyDescent="0.45">
      <c r="A1074" t="s">
        <v>381</v>
      </c>
    </row>
    <row r="1075" spans="1:7" x14ac:dyDescent="0.45">
      <c r="A1075" t="s">
        <v>383</v>
      </c>
    </row>
    <row r="1076" spans="1:7" x14ac:dyDescent="0.45">
      <c r="A1076" t="s">
        <v>405</v>
      </c>
    </row>
    <row r="1077" spans="1:7" x14ac:dyDescent="0.45">
      <c r="A1077" t="s">
        <v>453</v>
      </c>
    </row>
    <row r="1078" spans="1:7" x14ac:dyDescent="0.45">
      <c r="A1078" t="s">
        <v>454</v>
      </c>
      <c r="B1078" t="s">
        <v>417</v>
      </c>
      <c r="C1078" t="s">
        <v>420</v>
      </c>
    </row>
    <row r="1079" spans="1:7" x14ac:dyDescent="0.45">
      <c r="G1079" t="s">
        <v>432</v>
      </c>
    </row>
    <row r="1080" spans="1:7" x14ac:dyDescent="0.45">
      <c r="A1080" t="s">
        <v>462</v>
      </c>
    </row>
    <row r="1081" spans="1:7" x14ac:dyDescent="0.45">
      <c r="A1081" t="s">
        <v>465</v>
      </c>
      <c r="B1081" t="s">
        <v>423</v>
      </c>
      <c r="C1081" t="s">
        <v>423</v>
      </c>
    </row>
    <row r="1082" spans="1:7" x14ac:dyDescent="0.45">
      <c r="A1082" t="s">
        <v>466</v>
      </c>
      <c r="B1082" t="s">
        <v>427</v>
      </c>
      <c r="C1082" t="s">
        <v>429</v>
      </c>
      <c r="D1082" t="s">
        <v>816</v>
      </c>
    </row>
    <row r="1083" spans="1:7" x14ac:dyDescent="0.45">
      <c r="A1083" t="s">
        <v>467</v>
      </c>
      <c r="B1083" t="s">
        <v>433</v>
      </c>
      <c r="C1083" t="s">
        <v>435</v>
      </c>
      <c r="D1083" t="s">
        <v>477</v>
      </c>
      <c r="E1083" t="s">
        <v>431</v>
      </c>
    </row>
    <row r="1084" spans="1:7" x14ac:dyDescent="0.45">
      <c r="A1084" t="s">
        <v>468</v>
      </c>
    </row>
    <row r="1085" spans="1:7" x14ac:dyDescent="0.45">
      <c r="A1085" t="s">
        <v>807</v>
      </c>
      <c r="B1085" t="s">
        <v>437</v>
      </c>
      <c r="C1085" t="s">
        <v>809</v>
      </c>
      <c r="F1085" t="s">
        <v>423</v>
      </c>
    </row>
    <row r="1087" spans="1:7" x14ac:dyDescent="0.45">
      <c r="A1087" t="s">
        <v>488</v>
      </c>
      <c r="B1087" t="s">
        <v>442</v>
      </c>
    </row>
    <row r="1088" spans="1:7" x14ac:dyDescent="0.45">
      <c r="A1088" t="s">
        <v>807</v>
      </c>
      <c r="B1088" t="s">
        <v>443</v>
      </c>
      <c r="C1088" t="s">
        <v>446</v>
      </c>
    </row>
    <row r="1089" spans="1:11" x14ac:dyDescent="0.45">
      <c r="B1089">
        <v>-8.9876000000000005</v>
      </c>
      <c r="C1089">
        <v>32.138199999999998</v>
      </c>
      <c r="D1089" t="s">
        <v>447</v>
      </c>
      <c r="E1089" t="s">
        <v>445</v>
      </c>
    </row>
    <row r="1090" spans="1:11" x14ac:dyDescent="0.45">
      <c r="A1090" t="s">
        <v>416</v>
      </c>
    </row>
    <row r="1091" spans="1:11" x14ac:dyDescent="0.45">
      <c r="B1091" t="s">
        <v>449</v>
      </c>
      <c r="F1091" t="s">
        <v>448</v>
      </c>
    </row>
    <row r="1092" spans="1:11" x14ac:dyDescent="0.45">
      <c r="A1092" t="s">
        <v>421</v>
      </c>
    </row>
    <row r="1093" spans="1:11" x14ac:dyDescent="0.45">
      <c r="A1093" t="s">
        <v>422</v>
      </c>
      <c r="B1093" t="s">
        <v>370</v>
      </c>
      <c r="C1093" t="s">
        <v>373</v>
      </c>
    </row>
    <row r="1094" spans="1:11" x14ac:dyDescent="0.45">
      <c r="B1094">
        <v>0.58388399999999996</v>
      </c>
      <c r="C1094">
        <v>5.7206E-2</v>
      </c>
      <c r="D1094" t="s">
        <v>374</v>
      </c>
      <c r="E1094" t="s">
        <v>452</v>
      </c>
    </row>
    <row r="1095" spans="1:11" x14ac:dyDescent="0.45">
      <c r="B1095">
        <v>-6.3202999999999995E-2</v>
      </c>
      <c r="C1095">
        <v>0.93981599999999998</v>
      </c>
      <c r="D1095" t="s">
        <v>481</v>
      </c>
    </row>
    <row r="1096" spans="1:11" x14ac:dyDescent="0.45">
      <c r="B1096">
        <v>1.325914</v>
      </c>
      <c r="C1096">
        <v>2.4420000000000002E-3</v>
      </c>
      <c r="G1096">
        <v>0.05</v>
      </c>
      <c r="H1096" t="s">
        <v>580</v>
      </c>
    </row>
    <row r="1097" spans="1:11" x14ac:dyDescent="0.45">
      <c r="A1097" t="s">
        <v>601</v>
      </c>
      <c r="B1097">
        <v>168.808954</v>
      </c>
      <c r="C1097">
        <v>4.0200000000000001E-4</v>
      </c>
      <c r="D1097" t="s">
        <v>487</v>
      </c>
    </row>
    <row r="1098" spans="1:11" x14ac:dyDescent="0.45">
      <c r="D1098" t="s">
        <v>375</v>
      </c>
      <c r="I1098">
        <v>0.1</v>
      </c>
    </row>
    <row r="1099" spans="1:11" x14ac:dyDescent="0.45">
      <c r="A1099" t="s">
        <v>441</v>
      </c>
      <c r="B1099" t="s">
        <v>455</v>
      </c>
      <c r="C1099">
        <v>1E-3</v>
      </c>
      <c r="J1099" t="s">
        <v>581</v>
      </c>
    </row>
    <row r="1100" spans="1:11" x14ac:dyDescent="0.45">
      <c r="D1100" t="s">
        <v>578</v>
      </c>
      <c r="E1100">
        <v>0.01</v>
      </c>
    </row>
    <row r="1101" spans="1:11" x14ac:dyDescent="0.45">
      <c r="A1101">
        <v>-11.74015</v>
      </c>
      <c r="B1101" t="s">
        <v>463</v>
      </c>
      <c r="C1101">
        <v>80742</v>
      </c>
      <c r="K1101" t="s">
        <v>582</v>
      </c>
    </row>
    <row r="1102" spans="1:11" x14ac:dyDescent="0.45">
      <c r="B1102" t="s">
        <v>463</v>
      </c>
      <c r="C1102">
        <v>74064</v>
      </c>
      <c r="F1102" t="s">
        <v>579</v>
      </c>
      <c r="G1102" s="1">
        <v>8.3153999999999997E-5</v>
      </c>
    </row>
    <row r="1103" spans="1:11" x14ac:dyDescent="0.45">
      <c r="A1103" t="s">
        <v>373</v>
      </c>
      <c r="B1103">
        <v>8.2709000000000005E-2</v>
      </c>
    </row>
    <row r="1104" spans="1:11" x14ac:dyDescent="0.45">
      <c r="B1104" t="s">
        <v>466</v>
      </c>
    </row>
    <row r="1105" spans="1:10" x14ac:dyDescent="0.45">
      <c r="B1105">
        <v>6.2214999999999998</v>
      </c>
      <c r="C1105" t="s">
        <v>470</v>
      </c>
    </row>
    <row r="1106" spans="1:10" x14ac:dyDescent="0.45">
      <c r="A1106" t="s">
        <v>382</v>
      </c>
      <c r="D1106">
        <v>276</v>
      </c>
      <c r="E1106" t="s">
        <v>471</v>
      </c>
    </row>
    <row r="1107" spans="1:10" x14ac:dyDescent="0.45">
      <c r="A1107" t="s">
        <v>381</v>
      </c>
    </row>
    <row r="1108" spans="1:10" x14ac:dyDescent="0.45">
      <c r="A1108" t="s">
        <v>383</v>
      </c>
      <c r="B1108">
        <v>2000</v>
      </c>
      <c r="F1108" t="s">
        <v>472</v>
      </c>
    </row>
    <row r="1109" spans="1:10" x14ac:dyDescent="0.45">
      <c r="A1109" t="s">
        <v>405</v>
      </c>
    </row>
    <row r="1110" spans="1:10" x14ac:dyDescent="0.45">
      <c r="A1110" t="s">
        <v>453</v>
      </c>
    </row>
    <row r="1111" spans="1:10" x14ac:dyDescent="0.45">
      <c r="A1111" t="s">
        <v>454</v>
      </c>
      <c r="B1111" t="s">
        <v>417</v>
      </c>
      <c r="C1111" t="s">
        <v>420</v>
      </c>
    </row>
    <row r="1112" spans="1:10" x14ac:dyDescent="0.45">
      <c r="G1112" t="s">
        <v>432</v>
      </c>
      <c r="H1112" t="s">
        <v>433</v>
      </c>
    </row>
    <row r="1113" spans="1:10" x14ac:dyDescent="0.45">
      <c r="A1113" t="s">
        <v>462</v>
      </c>
    </row>
    <row r="1114" spans="1:10" x14ac:dyDescent="0.45">
      <c r="A1114" t="s">
        <v>465</v>
      </c>
      <c r="B1114" t="s">
        <v>423</v>
      </c>
      <c r="C1114" t="s">
        <v>423</v>
      </c>
      <c r="I1114" t="s">
        <v>423</v>
      </c>
    </row>
    <row r="1115" spans="1:10" x14ac:dyDescent="0.45">
      <c r="A1115" t="s">
        <v>466</v>
      </c>
      <c r="B1115" t="s">
        <v>427</v>
      </c>
      <c r="C1115" t="s">
        <v>429</v>
      </c>
      <c r="D1115" t="s">
        <v>816</v>
      </c>
      <c r="J1115" t="s">
        <v>434</v>
      </c>
    </row>
    <row r="1116" spans="1:10" x14ac:dyDescent="0.45">
      <c r="A1116" t="s">
        <v>467</v>
      </c>
      <c r="B1116" t="s">
        <v>435</v>
      </c>
      <c r="D1116" t="s">
        <v>680</v>
      </c>
      <c r="E1116" t="s">
        <v>431</v>
      </c>
    </row>
    <row r="1117" spans="1:10" x14ac:dyDescent="0.45">
      <c r="A1117" t="s">
        <v>468</v>
      </c>
    </row>
    <row r="1118" spans="1:10" x14ac:dyDescent="0.45">
      <c r="A1118" t="s">
        <v>807</v>
      </c>
      <c r="B1118" t="s">
        <v>437</v>
      </c>
      <c r="C1118" t="s">
        <v>810</v>
      </c>
      <c r="F1118" t="s">
        <v>423</v>
      </c>
    </row>
    <row r="1120" spans="1:10" x14ac:dyDescent="0.45">
      <c r="A1120" t="s">
        <v>501</v>
      </c>
      <c r="B1120" t="s">
        <v>442</v>
      </c>
    </row>
    <row r="1121" spans="1:11" x14ac:dyDescent="0.45">
      <c r="A1121" t="s">
        <v>807</v>
      </c>
      <c r="B1121" t="s">
        <v>443</v>
      </c>
      <c r="C1121" t="s">
        <v>446</v>
      </c>
    </row>
    <row r="1122" spans="1:11" x14ac:dyDescent="0.45">
      <c r="B1122">
        <v>-1.0337000000000001</v>
      </c>
      <c r="C1122">
        <v>4.5365900000000003</v>
      </c>
      <c r="D1122" t="s">
        <v>447</v>
      </c>
      <c r="E1122" t="s">
        <v>445</v>
      </c>
    </row>
    <row r="1123" spans="1:11" x14ac:dyDescent="0.45">
      <c r="A1123" t="s">
        <v>416</v>
      </c>
    </row>
    <row r="1124" spans="1:11" x14ac:dyDescent="0.45">
      <c r="B1124" t="s">
        <v>449</v>
      </c>
      <c r="F1124" t="s">
        <v>448</v>
      </c>
    </row>
    <row r="1125" spans="1:11" x14ac:dyDescent="0.45">
      <c r="A1125" t="s">
        <v>421</v>
      </c>
    </row>
    <row r="1126" spans="1:11" x14ac:dyDescent="0.45">
      <c r="A1126" t="s">
        <v>422</v>
      </c>
      <c r="B1126" t="s">
        <v>370</v>
      </c>
      <c r="C1126" t="s">
        <v>373</v>
      </c>
    </row>
    <row r="1127" spans="1:11" x14ac:dyDescent="0.45">
      <c r="B1127">
        <v>0.10391499999999999</v>
      </c>
      <c r="C1127">
        <v>0.13139999999999999</v>
      </c>
      <c r="D1127" t="s">
        <v>374</v>
      </c>
      <c r="E1127" t="s">
        <v>452</v>
      </c>
    </row>
    <row r="1128" spans="1:11" x14ac:dyDescent="0.45">
      <c r="B1128">
        <v>6.8429000000000004E-2</v>
      </c>
      <c r="C1128">
        <v>0.58179999999999998</v>
      </c>
    </row>
    <row r="1129" spans="1:11" x14ac:dyDescent="0.45">
      <c r="B1129">
        <v>0.118142</v>
      </c>
      <c r="C1129">
        <v>0.32350000000000001</v>
      </c>
      <c r="G1129">
        <v>0.05</v>
      </c>
      <c r="H1129" t="s">
        <v>580</v>
      </c>
    </row>
    <row r="1130" spans="1:11" x14ac:dyDescent="0.45">
      <c r="A1130" t="s">
        <v>601</v>
      </c>
      <c r="B1130">
        <v>-19.314395000000001</v>
      </c>
      <c r="C1130" s="1">
        <v>4.3320000000000001E-13</v>
      </c>
    </row>
    <row r="1131" spans="1:11" x14ac:dyDescent="0.45">
      <c r="D1131" t="s">
        <v>375</v>
      </c>
      <c r="I1131">
        <v>0.1</v>
      </c>
    </row>
    <row r="1132" spans="1:11" x14ac:dyDescent="0.45">
      <c r="A1132" t="s">
        <v>441</v>
      </c>
      <c r="B1132" t="s">
        <v>455</v>
      </c>
      <c r="C1132">
        <v>1E-3</v>
      </c>
      <c r="J1132" t="s">
        <v>581</v>
      </c>
    </row>
    <row r="1133" spans="1:11" x14ac:dyDescent="0.45">
      <c r="D1133" t="s">
        <v>578</v>
      </c>
      <c r="E1133">
        <v>0.01</v>
      </c>
    </row>
    <row r="1134" spans="1:11" x14ac:dyDescent="0.45">
      <c r="A1134">
        <v>-27.710239999999999</v>
      </c>
      <c r="B1134" t="s">
        <v>463</v>
      </c>
      <c r="C1134">
        <v>977.43</v>
      </c>
      <c r="K1134" t="s">
        <v>582</v>
      </c>
    </row>
    <row r="1135" spans="1:11" x14ac:dyDescent="0.45">
      <c r="B1135" t="s">
        <v>463</v>
      </c>
      <c r="C1135">
        <v>909.05</v>
      </c>
      <c r="F1135" t="s">
        <v>579</v>
      </c>
      <c r="G1135">
        <v>4.1527000000000001E-2</v>
      </c>
    </row>
    <row r="1136" spans="1:11" x14ac:dyDescent="0.45">
      <c r="A1136" t="s">
        <v>373</v>
      </c>
      <c r="B1136">
        <v>6.9959999999999994E-2</v>
      </c>
    </row>
    <row r="1137" spans="1:10" x14ac:dyDescent="0.45">
      <c r="B1137" t="s">
        <v>466</v>
      </c>
    </row>
    <row r="1138" spans="1:10" x14ac:dyDescent="0.45">
      <c r="B1138">
        <v>2.5575600000000001</v>
      </c>
      <c r="C1138" t="s">
        <v>470</v>
      </c>
    </row>
    <row r="1139" spans="1:10" x14ac:dyDescent="0.45">
      <c r="A1139" t="s">
        <v>382</v>
      </c>
      <c r="D1139">
        <v>136</v>
      </c>
      <c r="E1139" t="s">
        <v>471</v>
      </c>
    </row>
    <row r="1140" spans="1:10" x14ac:dyDescent="0.45">
      <c r="A1140" t="s">
        <v>381</v>
      </c>
    </row>
    <row r="1141" spans="1:10" x14ac:dyDescent="0.45">
      <c r="A1141" t="s">
        <v>383</v>
      </c>
      <c r="B1141">
        <v>2000</v>
      </c>
      <c r="F1141" t="s">
        <v>472</v>
      </c>
    </row>
    <row r="1142" spans="1:10" x14ac:dyDescent="0.45">
      <c r="A1142" t="s">
        <v>405</v>
      </c>
    </row>
    <row r="1143" spans="1:10" x14ac:dyDescent="0.45">
      <c r="A1143" t="s">
        <v>453</v>
      </c>
    </row>
    <row r="1144" spans="1:10" x14ac:dyDescent="0.45">
      <c r="A1144" t="s">
        <v>454</v>
      </c>
      <c r="B1144" t="s">
        <v>417</v>
      </c>
      <c r="C1144" t="s">
        <v>420</v>
      </c>
    </row>
    <row r="1145" spans="1:10" x14ac:dyDescent="0.45">
      <c r="G1145" t="s">
        <v>432</v>
      </c>
      <c r="H1145" t="s">
        <v>433</v>
      </c>
    </row>
    <row r="1146" spans="1:10" x14ac:dyDescent="0.45">
      <c r="A1146" t="s">
        <v>462</v>
      </c>
    </row>
    <row r="1147" spans="1:10" x14ac:dyDescent="0.45">
      <c r="A1147" t="s">
        <v>465</v>
      </c>
      <c r="B1147" t="s">
        <v>423</v>
      </c>
      <c r="C1147" t="s">
        <v>423</v>
      </c>
      <c r="I1147" t="s">
        <v>423</v>
      </c>
    </row>
    <row r="1148" spans="1:10" x14ac:dyDescent="0.45">
      <c r="A1148" t="s">
        <v>466</v>
      </c>
      <c r="B1148" t="s">
        <v>427</v>
      </c>
      <c r="C1148" t="s">
        <v>429</v>
      </c>
      <c r="D1148" t="s">
        <v>816</v>
      </c>
      <c r="J1148" t="s">
        <v>434</v>
      </c>
    </row>
    <row r="1149" spans="1:10" x14ac:dyDescent="0.45">
      <c r="A1149" t="s">
        <v>467</v>
      </c>
      <c r="B1149" t="s">
        <v>435</v>
      </c>
      <c r="D1149" t="s">
        <v>681</v>
      </c>
      <c r="E1149" t="s">
        <v>431</v>
      </c>
    </row>
    <row r="1150" spans="1:10" x14ac:dyDescent="0.45">
      <c r="A1150" t="s">
        <v>468</v>
      </c>
    </row>
    <row r="1151" spans="1:10" x14ac:dyDescent="0.45">
      <c r="A1151" t="s">
        <v>807</v>
      </c>
      <c r="B1151" t="s">
        <v>437</v>
      </c>
      <c r="C1151" t="s">
        <v>811</v>
      </c>
      <c r="F1151" t="s">
        <v>423</v>
      </c>
    </row>
    <row r="1153" spans="1:11" x14ac:dyDescent="0.45">
      <c r="A1153" t="s">
        <v>805</v>
      </c>
      <c r="B1153" t="s">
        <v>442</v>
      </c>
    </row>
    <row r="1154" spans="1:11" x14ac:dyDescent="0.45">
      <c r="A1154" t="s">
        <v>669</v>
      </c>
      <c r="B1154" t="s">
        <v>443</v>
      </c>
      <c r="C1154" t="s">
        <v>446</v>
      </c>
    </row>
    <row r="1155" spans="1:11" x14ac:dyDescent="0.45">
      <c r="A1155" t="s">
        <v>805</v>
      </c>
      <c r="B1155">
        <v>-7.1121800000000004</v>
      </c>
      <c r="C1155">
        <v>30.24334</v>
      </c>
      <c r="D1155" t="s">
        <v>447</v>
      </c>
      <c r="E1155" t="s">
        <v>445</v>
      </c>
    </row>
    <row r="1157" spans="1:11" x14ac:dyDescent="0.45">
      <c r="A1157" t="s">
        <v>807</v>
      </c>
      <c r="B1157" t="s">
        <v>449</v>
      </c>
      <c r="F1157" t="s">
        <v>448</v>
      </c>
    </row>
    <row r="1159" spans="1:11" x14ac:dyDescent="0.45">
      <c r="A1159" t="s">
        <v>414</v>
      </c>
      <c r="B1159" t="s">
        <v>370</v>
      </c>
      <c r="C1159" t="s">
        <v>373</v>
      </c>
    </row>
    <row r="1160" spans="1:11" x14ac:dyDescent="0.45">
      <c r="A1160" t="s">
        <v>807</v>
      </c>
      <c r="B1160">
        <v>2.8645100000000001</v>
      </c>
      <c r="C1160" s="1">
        <v>2.1820000000000001E-9</v>
      </c>
      <c r="D1160" t="s">
        <v>374</v>
      </c>
      <c r="E1160" t="s">
        <v>452</v>
      </c>
    </row>
    <row r="1161" spans="1:11" x14ac:dyDescent="0.45">
      <c r="B1161">
        <v>-0.50909199999999999</v>
      </c>
      <c r="C1161">
        <v>0.50009999999999999</v>
      </c>
      <c r="D1161" t="s">
        <v>375</v>
      </c>
    </row>
    <row r="1162" spans="1:11" x14ac:dyDescent="0.45">
      <c r="A1162" t="s">
        <v>416</v>
      </c>
      <c r="B1162">
        <v>4.8506000000000001E-2</v>
      </c>
      <c r="C1162">
        <v>0.9325</v>
      </c>
      <c r="G1162">
        <v>0.05</v>
      </c>
      <c r="H1162" t="s">
        <v>580</v>
      </c>
    </row>
    <row r="1163" spans="1:11" x14ac:dyDescent="0.45">
      <c r="B1163">
        <v>-415.27091200000001</v>
      </c>
      <c r="C1163">
        <v>0.43290000000000001</v>
      </c>
    </row>
    <row r="1164" spans="1:11" x14ac:dyDescent="0.45">
      <c r="A1164" t="s">
        <v>421</v>
      </c>
      <c r="I1164">
        <v>0.1</v>
      </c>
    </row>
    <row r="1165" spans="1:11" x14ac:dyDescent="0.45">
      <c r="A1165" t="s">
        <v>422</v>
      </c>
      <c r="B1165" t="s">
        <v>455</v>
      </c>
      <c r="C1165">
        <v>1E-3</v>
      </c>
      <c r="J1165" t="s">
        <v>581</v>
      </c>
    </row>
    <row r="1166" spans="1:11" x14ac:dyDescent="0.45">
      <c r="D1166" t="s">
        <v>578</v>
      </c>
      <c r="E1166">
        <v>0.01</v>
      </c>
    </row>
    <row r="1167" spans="1:11" x14ac:dyDescent="0.45">
      <c r="B1167" t="s">
        <v>463</v>
      </c>
      <c r="C1167">
        <v>26920</v>
      </c>
      <c r="K1167" t="s">
        <v>582</v>
      </c>
    </row>
    <row r="1168" spans="1:11" x14ac:dyDescent="0.45">
      <c r="B1168" t="s">
        <v>463</v>
      </c>
      <c r="C1168">
        <v>18528</v>
      </c>
      <c r="F1168" t="s">
        <v>579</v>
      </c>
      <c r="G1168" s="1">
        <v>7.4142000000000003E-9</v>
      </c>
    </row>
    <row r="1169" spans="1:11" x14ac:dyDescent="0.45">
      <c r="A1169" t="s">
        <v>601</v>
      </c>
      <c r="B1169">
        <v>0.31175000000000003</v>
      </c>
    </row>
    <row r="1170" spans="1:11" x14ac:dyDescent="0.45">
      <c r="B1170" t="s">
        <v>466</v>
      </c>
    </row>
    <row r="1171" spans="1:11" x14ac:dyDescent="0.45">
      <c r="A1171" t="s">
        <v>441</v>
      </c>
      <c r="B1171">
        <v>13.1356</v>
      </c>
      <c r="C1171" t="s">
        <v>470</v>
      </c>
    </row>
    <row r="1172" spans="1:11" x14ac:dyDescent="0.45">
      <c r="D1172">
        <v>116</v>
      </c>
      <c r="E1172" t="s">
        <v>471</v>
      </c>
      <c r="G1172" t="s">
        <v>402</v>
      </c>
      <c r="H1172" t="s">
        <v>383</v>
      </c>
    </row>
    <row r="1173" spans="1:11" x14ac:dyDescent="0.45">
      <c r="A1173">
        <v>-44.744799999999998</v>
      </c>
    </row>
    <row r="1174" spans="1:11" x14ac:dyDescent="0.45">
      <c r="F1174" t="s">
        <v>472</v>
      </c>
      <c r="I1174" t="s">
        <v>402</v>
      </c>
    </row>
    <row r="1175" spans="1:11" x14ac:dyDescent="0.45">
      <c r="A1175" t="s">
        <v>373</v>
      </c>
      <c r="B1175" t="s">
        <v>782</v>
      </c>
      <c r="C1175" t="s">
        <v>401</v>
      </c>
      <c r="J1175" t="s">
        <v>182</v>
      </c>
    </row>
    <row r="1176" spans="1:11" x14ac:dyDescent="0.45">
      <c r="D1176" t="s">
        <v>382</v>
      </c>
      <c r="E1176" t="s">
        <v>402</v>
      </c>
    </row>
    <row r="1177" spans="1:11" x14ac:dyDescent="0.45">
      <c r="K1177" t="s">
        <v>402</v>
      </c>
    </row>
    <row r="1178" spans="1:11" x14ac:dyDescent="0.45">
      <c r="A1178" t="s">
        <v>382</v>
      </c>
      <c r="F1178" t="s">
        <v>381</v>
      </c>
    </row>
    <row r="1179" spans="1:11" x14ac:dyDescent="0.45">
      <c r="A1179" t="s">
        <v>381</v>
      </c>
    </row>
    <row r="1180" spans="1:11" x14ac:dyDescent="0.45">
      <c r="A1180" t="s">
        <v>383</v>
      </c>
    </row>
    <row r="1181" spans="1:11" x14ac:dyDescent="0.45">
      <c r="A1181" t="s">
        <v>182</v>
      </c>
    </row>
    <row r="1182" spans="1:11" x14ac:dyDescent="0.45">
      <c r="A1182" t="s">
        <v>181</v>
      </c>
    </row>
    <row r="1183" spans="1:11" x14ac:dyDescent="0.45">
      <c r="A1183" t="s">
        <v>453</v>
      </c>
      <c r="B1183" t="s">
        <v>417</v>
      </c>
      <c r="C1183" t="s">
        <v>420</v>
      </c>
    </row>
    <row r="1184" spans="1:11" x14ac:dyDescent="0.45">
      <c r="A1184" t="s">
        <v>454</v>
      </c>
      <c r="G1184" t="s">
        <v>432</v>
      </c>
    </row>
    <row r="1186" spans="1:6" x14ac:dyDescent="0.45">
      <c r="A1186" t="s">
        <v>462</v>
      </c>
      <c r="B1186" t="s">
        <v>423</v>
      </c>
      <c r="C1186" t="s">
        <v>423</v>
      </c>
    </row>
    <row r="1187" spans="1:6" x14ac:dyDescent="0.45">
      <c r="A1187" t="s">
        <v>465</v>
      </c>
      <c r="B1187" t="s">
        <v>427</v>
      </c>
      <c r="C1187" t="s">
        <v>429</v>
      </c>
      <c r="D1187" t="s">
        <v>817</v>
      </c>
    </row>
    <row r="1188" spans="1:6" x14ac:dyDescent="0.45">
      <c r="A1188" t="s">
        <v>466</v>
      </c>
      <c r="B1188" t="s">
        <v>433</v>
      </c>
      <c r="C1188" t="s">
        <v>435</v>
      </c>
      <c r="D1188" t="s">
        <v>477</v>
      </c>
      <c r="E1188" t="s">
        <v>431</v>
      </c>
    </row>
    <row r="1189" spans="1:6" x14ac:dyDescent="0.45">
      <c r="A1189" t="s">
        <v>467</v>
      </c>
    </row>
    <row r="1190" spans="1:6" x14ac:dyDescent="0.45">
      <c r="A1190" t="s">
        <v>468</v>
      </c>
      <c r="B1190" t="s">
        <v>437</v>
      </c>
      <c r="C1190" t="s">
        <v>809</v>
      </c>
      <c r="F1190" t="s">
        <v>423</v>
      </c>
    </row>
    <row r="1191" spans="1:6" x14ac:dyDescent="0.45">
      <c r="A1191" t="s">
        <v>807</v>
      </c>
    </row>
    <row r="1192" spans="1:6" x14ac:dyDescent="0.45">
      <c r="B1192" t="s">
        <v>442</v>
      </c>
    </row>
    <row r="1193" spans="1:6" x14ac:dyDescent="0.45">
      <c r="A1193" t="s">
        <v>488</v>
      </c>
      <c r="B1193" t="s">
        <v>443</v>
      </c>
      <c r="C1193" t="s">
        <v>446</v>
      </c>
    </row>
    <row r="1194" spans="1:6" x14ac:dyDescent="0.45">
      <c r="A1194" t="s">
        <v>807</v>
      </c>
      <c r="B1194">
        <v>-8.3523999999999994</v>
      </c>
      <c r="C1194">
        <v>31.648299999999999</v>
      </c>
      <c r="D1194" t="s">
        <v>447</v>
      </c>
      <c r="E1194" t="s">
        <v>445</v>
      </c>
    </row>
    <row r="1196" spans="1:6" x14ac:dyDescent="0.45">
      <c r="A1196" t="s">
        <v>416</v>
      </c>
      <c r="B1196" t="s">
        <v>449</v>
      </c>
      <c r="F1196" t="s">
        <v>448</v>
      </c>
    </row>
    <row r="1198" spans="1:6" x14ac:dyDescent="0.45">
      <c r="A1198" t="s">
        <v>421</v>
      </c>
      <c r="B1198" t="s">
        <v>370</v>
      </c>
      <c r="C1198" t="s">
        <v>373</v>
      </c>
    </row>
    <row r="1199" spans="1:6" x14ac:dyDescent="0.45">
      <c r="A1199" t="s">
        <v>422</v>
      </c>
      <c r="B1199">
        <v>0.42548000000000002</v>
      </c>
      <c r="C1199">
        <v>0.17441300000000001</v>
      </c>
      <c r="D1199" t="s">
        <v>374</v>
      </c>
      <c r="E1199" t="s">
        <v>452</v>
      </c>
    </row>
    <row r="1200" spans="1:6" x14ac:dyDescent="0.45">
      <c r="B1200">
        <v>0.17716000000000001</v>
      </c>
      <c r="C1200">
        <v>0.846777</v>
      </c>
    </row>
    <row r="1201" spans="1:11" x14ac:dyDescent="0.45">
      <c r="B1201">
        <v>1.3888</v>
      </c>
      <c r="C1201">
        <v>3.1619999999999999E-3</v>
      </c>
    </row>
    <row r="1202" spans="1:11" x14ac:dyDescent="0.45">
      <c r="B1202">
        <v>0.17183000000000001</v>
      </c>
      <c r="C1202">
        <v>0.15414700000000001</v>
      </c>
      <c r="D1202" t="s">
        <v>487</v>
      </c>
      <c r="G1202">
        <v>0.05</v>
      </c>
      <c r="H1202" t="s">
        <v>580</v>
      </c>
    </row>
    <row r="1203" spans="1:11" x14ac:dyDescent="0.45">
      <c r="A1203" t="s">
        <v>601</v>
      </c>
      <c r="B1203">
        <v>2.9978500000000001</v>
      </c>
      <c r="C1203">
        <v>0.16647799999999999</v>
      </c>
    </row>
    <row r="1204" spans="1:11" x14ac:dyDescent="0.45">
      <c r="I1204">
        <v>0.1</v>
      </c>
    </row>
    <row r="1205" spans="1:11" x14ac:dyDescent="0.45">
      <c r="A1205" t="s">
        <v>441</v>
      </c>
      <c r="B1205" t="s">
        <v>455</v>
      </c>
      <c r="C1205">
        <v>1E-3</v>
      </c>
      <c r="J1205" t="s">
        <v>581</v>
      </c>
    </row>
    <row r="1206" spans="1:11" x14ac:dyDescent="0.45">
      <c r="D1206" t="s">
        <v>578</v>
      </c>
      <c r="E1206">
        <v>0.01</v>
      </c>
    </row>
    <row r="1207" spans="1:11" x14ac:dyDescent="0.45">
      <c r="A1207">
        <v>-11.86453</v>
      </c>
      <c r="B1207" t="s">
        <v>463</v>
      </c>
      <c r="C1207">
        <v>80742</v>
      </c>
      <c r="K1207" t="s">
        <v>582</v>
      </c>
    </row>
    <row r="1208" spans="1:11" x14ac:dyDescent="0.45">
      <c r="B1208" t="s">
        <v>463</v>
      </c>
      <c r="C1208">
        <v>73946</v>
      </c>
      <c r="F1208" t="s">
        <v>579</v>
      </c>
      <c r="G1208">
        <v>1.8924E-4</v>
      </c>
    </row>
    <row r="1209" spans="1:11" x14ac:dyDescent="0.45">
      <c r="A1209" t="s">
        <v>373</v>
      </c>
      <c r="B1209">
        <v>8.4170999999999996E-2</v>
      </c>
    </row>
    <row r="1210" spans="1:11" x14ac:dyDescent="0.45">
      <c r="B1210" t="s">
        <v>466</v>
      </c>
    </row>
    <row r="1211" spans="1:11" x14ac:dyDescent="0.45">
      <c r="B1211">
        <v>5.0548999999999999</v>
      </c>
      <c r="C1211" t="s">
        <v>470</v>
      </c>
    </row>
    <row r="1212" spans="1:11" x14ac:dyDescent="0.45">
      <c r="A1212" t="s">
        <v>382</v>
      </c>
      <c r="D1212">
        <v>275</v>
      </c>
      <c r="E1212" t="s">
        <v>471</v>
      </c>
    </row>
    <row r="1213" spans="1:11" x14ac:dyDescent="0.45">
      <c r="A1213" t="s">
        <v>381</v>
      </c>
    </row>
    <row r="1214" spans="1:11" x14ac:dyDescent="0.45">
      <c r="A1214" t="s">
        <v>383</v>
      </c>
      <c r="B1214">
        <v>2000</v>
      </c>
      <c r="F1214" t="s">
        <v>472</v>
      </c>
    </row>
    <row r="1215" spans="1:11" x14ac:dyDescent="0.45">
      <c r="A1215" t="s">
        <v>182</v>
      </c>
    </row>
    <row r="1216" spans="1:11" x14ac:dyDescent="0.45">
      <c r="A1216" t="s">
        <v>181</v>
      </c>
    </row>
    <row r="1217" spans="1:10" x14ac:dyDescent="0.45">
      <c r="A1217" t="s">
        <v>453</v>
      </c>
      <c r="B1217" t="s">
        <v>417</v>
      </c>
      <c r="C1217" t="s">
        <v>420</v>
      </c>
    </row>
    <row r="1218" spans="1:10" x14ac:dyDescent="0.45">
      <c r="A1218" t="s">
        <v>454</v>
      </c>
      <c r="G1218" t="s">
        <v>432</v>
      </c>
      <c r="H1218" t="s">
        <v>433</v>
      </c>
    </row>
    <row r="1220" spans="1:10" x14ac:dyDescent="0.45">
      <c r="A1220" t="s">
        <v>462</v>
      </c>
      <c r="B1220" t="s">
        <v>423</v>
      </c>
      <c r="C1220" t="s">
        <v>423</v>
      </c>
      <c r="I1220" t="s">
        <v>423</v>
      </c>
    </row>
    <row r="1221" spans="1:10" x14ac:dyDescent="0.45">
      <c r="A1221" t="s">
        <v>465</v>
      </c>
      <c r="B1221" t="s">
        <v>427</v>
      </c>
      <c r="C1221" t="s">
        <v>429</v>
      </c>
      <c r="D1221" t="s">
        <v>817</v>
      </c>
      <c r="J1221" t="s">
        <v>434</v>
      </c>
    </row>
    <row r="1222" spans="1:10" x14ac:dyDescent="0.45">
      <c r="A1222" t="s">
        <v>466</v>
      </c>
      <c r="B1222" t="s">
        <v>435</v>
      </c>
      <c r="D1222" t="s">
        <v>680</v>
      </c>
      <c r="E1222" t="s">
        <v>431</v>
      </c>
    </row>
    <row r="1223" spans="1:10" x14ac:dyDescent="0.45">
      <c r="A1223" t="s">
        <v>467</v>
      </c>
    </row>
    <row r="1224" spans="1:10" x14ac:dyDescent="0.45">
      <c r="A1224" t="s">
        <v>468</v>
      </c>
      <c r="B1224" t="s">
        <v>437</v>
      </c>
      <c r="C1224" t="s">
        <v>810</v>
      </c>
      <c r="F1224" t="s">
        <v>423</v>
      </c>
    </row>
    <row r="1225" spans="1:10" x14ac:dyDescent="0.45">
      <c r="A1225" t="s">
        <v>807</v>
      </c>
    </row>
    <row r="1226" spans="1:10" x14ac:dyDescent="0.45">
      <c r="B1226" t="s">
        <v>442</v>
      </c>
    </row>
    <row r="1227" spans="1:10" x14ac:dyDescent="0.45">
      <c r="A1227" t="s">
        <v>501</v>
      </c>
      <c r="B1227" t="s">
        <v>443</v>
      </c>
      <c r="C1227" t="s">
        <v>446</v>
      </c>
    </row>
    <row r="1228" spans="1:10" x14ac:dyDescent="0.45">
      <c r="A1228" t="s">
        <v>807</v>
      </c>
      <c r="B1228">
        <v>-1.30047</v>
      </c>
      <c r="C1228">
        <v>4.9584700000000002</v>
      </c>
      <c r="D1228" t="s">
        <v>447</v>
      </c>
      <c r="E1228" t="s">
        <v>445</v>
      </c>
    </row>
    <row r="1230" spans="1:10" x14ac:dyDescent="0.45">
      <c r="A1230" t="s">
        <v>416</v>
      </c>
      <c r="B1230" t="s">
        <v>449</v>
      </c>
      <c r="F1230" t="s">
        <v>448</v>
      </c>
    </row>
    <row r="1232" spans="1:10" x14ac:dyDescent="0.45">
      <c r="A1232" t="s">
        <v>421</v>
      </c>
      <c r="B1232" t="s">
        <v>370</v>
      </c>
      <c r="C1232" t="s">
        <v>373</v>
      </c>
    </row>
    <row r="1233" spans="1:11" x14ac:dyDescent="0.45">
      <c r="A1233" t="s">
        <v>422</v>
      </c>
      <c r="B1233">
        <v>0.27768599999999999</v>
      </c>
      <c r="C1233">
        <v>1.1310000000000001E-3</v>
      </c>
      <c r="D1233" t="s">
        <v>374</v>
      </c>
      <c r="E1233" t="s">
        <v>452</v>
      </c>
    </row>
    <row r="1234" spans="1:11" x14ac:dyDescent="0.45">
      <c r="B1234">
        <v>7.7534000000000006E-2</v>
      </c>
      <c r="C1234">
        <v>0.582901</v>
      </c>
      <c r="D1234" t="s">
        <v>487</v>
      </c>
    </row>
    <row r="1235" spans="1:11" x14ac:dyDescent="0.45">
      <c r="B1235">
        <v>0.12252</v>
      </c>
      <c r="C1235">
        <v>0.47112300000000001</v>
      </c>
    </row>
    <row r="1236" spans="1:11" x14ac:dyDescent="0.45">
      <c r="B1236">
        <v>-0.23280899999999999</v>
      </c>
      <c r="C1236">
        <v>4.5254000000000003E-2</v>
      </c>
      <c r="G1236">
        <v>0.05</v>
      </c>
      <c r="H1236" t="s">
        <v>580</v>
      </c>
    </row>
    <row r="1237" spans="1:11" x14ac:dyDescent="0.45">
      <c r="A1237" t="s">
        <v>601</v>
      </c>
      <c r="B1237">
        <v>-0.99840399999999996</v>
      </c>
      <c r="C1237">
        <v>0.44320300000000001</v>
      </c>
      <c r="D1237" t="s">
        <v>376</v>
      </c>
    </row>
    <row r="1238" spans="1:11" x14ac:dyDescent="0.45">
      <c r="I1238">
        <v>0.1</v>
      </c>
    </row>
    <row r="1239" spans="1:11" x14ac:dyDescent="0.45">
      <c r="A1239" t="s">
        <v>441</v>
      </c>
      <c r="B1239" t="s">
        <v>455</v>
      </c>
      <c r="C1239">
        <v>1E-3</v>
      </c>
      <c r="J1239" t="s">
        <v>581</v>
      </c>
    </row>
    <row r="1240" spans="1:11" x14ac:dyDescent="0.45">
      <c r="D1240" t="s">
        <v>578</v>
      </c>
      <c r="E1240">
        <v>0.01</v>
      </c>
    </row>
    <row r="1241" spans="1:11" x14ac:dyDescent="0.45">
      <c r="A1241">
        <v>-25.2</v>
      </c>
      <c r="B1241" t="s">
        <v>463</v>
      </c>
      <c r="C1241">
        <v>977.43</v>
      </c>
      <c r="K1241" t="s">
        <v>582</v>
      </c>
    </row>
    <row r="1242" spans="1:11" x14ac:dyDescent="0.45">
      <c r="B1242" t="s">
        <v>463</v>
      </c>
      <c r="C1242">
        <v>878.54</v>
      </c>
      <c r="F1242" t="s">
        <v>579</v>
      </c>
      <c r="G1242">
        <v>1.2433E-2</v>
      </c>
    </row>
    <row r="1243" spans="1:11" x14ac:dyDescent="0.45">
      <c r="A1243" t="s">
        <v>373</v>
      </c>
      <c r="B1243">
        <v>0.10117</v>
      </c>
    </row>
    <row r="1244" spans="1:11" x14ac:dyDescent="0.45">
      <c r="B1244" t="s">
        <v>466</v>
      </c>
    </row>
    <row r="1245" spans="1:11" x14ac:dyDescent="0.45">
      <c r="B1245">
        <v>3.0389900000000001</v>
      </c>
      <c r="C1245" t="s">
        <v>470</v>
      </c>
    </row>
    <row r="1246" spans="1:11" x14ac:dyDescent="0.45">
      <c r="A1246" t="s">
        <v>382</v>
      </c>
      <c r="D1246">
        <v>135</v>
      </c>
      <c r="E1246" t="s">
        <v>471</v>
      </c>
    </row>
    <row r="1247" spans="1:11" x14ac:dyDescent="0.45">
      <c r="A1247" t="s">
        <v>381</v>
      </c>
    </row>
    <row r="1248" spans="1:11" x14ac:dyDescent="0.45">
      <c r="A1248" t="s">
        <v>383</v>
      </c>
      <c r="B1248">
        <v>2000</v>
      </c>
      <c r="F1248" t="s">
        <v>472</v>
      </c>
    </row>
    <row r="1249" spans="1:10" x14ac:dyDescent="0.45">
      <c r="A1249" t="s">
        <v>182</v>
      </c>
    </row>
    <row r="1250" spans="1:10" x14ac:dyDescent="0.45">
      <c r="A1250" t="s">
        <v>181</v>
      </c>
    </row>
    <row r="1251" spans="1:10" x14ac:dyDescent="0.45">
      <c r="A1251" t="s">
        <v>453</v>
      </c>
      <c r="B1251" t="s">
        <v>417</v>
      </c>
      <c r="C1251" t="s">
        <v>420</v>
      </c>
    </row>
    <row r="1252" spans="1:10" x14ac:dyDescent="0.45">
      <c r="A1252" t="s">
        <v>454</v>
      </c>
      <c r="G1252" t="s">
        <v>432</v>
      </c>
      <c r="H1252" t="s">
        <v>433</v>
      </c>
    </row>
    <row r="1254" spans="1:10" x14ac:dyDescent="0.45">
      <c r="A1254" t="s">
        <v>462</v>
      </c>
      <c r="B1254" t="s">
        <v>423</v>
      </c>
      <c r="C1254" t="s">
        <v>423</v>
      </c>
      <c r="I1254" t="s">
        <v>423</v>
      </c>
    </row>
    <row r="1255" spans="1:10" x14ac:dyDescent="0.45">
      <c r="A1255" t="s">
        <v>465</v>
      </c>
      <c r="B1255" t="s">
        <v>427</v>
      </c>
      <c r="C1255" t="s">
        <v>429</v>
      </c>
      <c r="D1255" t="s">
        <v>817</v>
      </c>
      <c r="J1255" t="s">
        <v>434</v>
      </c>
    </row>
    <row r="1256" spans="1:10" x14ac:dyDescent="0.45">
      <c r="A1256" t="s">
        <v>466</v>
      </c>
      <c r="B1256" t="s">
        <v>435</v>
      </c>
      <c r="D1256" t="s">
        <v>681</v>
      </c>
      <c r="E1256" t="s">
        <v>431</v>
      </c>
    </row>
    <row r="1257" spans="1:10" x14ac:dyDescent="0.45">
      <c r="A1257" t="s">
        <v>467</v>
      </c>
    </row>
    <row r="1258" spans="1:10" x14ac:dyDescent="0.45">
      <c r="A1258" t="s">
        <v>468</v>
      </c>
      <c r="B1258" t="s">
        <v>437</v>
      </c>
      <c r="C1258" t="s">
        <v>811</v>
      </c>
      <c r="F1258" t="s">
        <v>423</v>
      </c>
    </row>
    <row r="1259" spans="1:10" x14ac:dyDescent="0.45">
      <c r="A1259" t="s">
        <v>807</v>
      </c>
    </row>
    <row r="1260" spans="1:10" x14ac:dyDescent="0.45">
      <c r="B1260" t="s">
        <v>442</v>
      </c>
    </row>
    <row r="1261" spans="1:10" x14ac:dyDescent="0.45">
      <c r="B1261" t="s">
        <v>443</v>
      </c>
      <c r="C1261" t="s">
        <v>446</v>
      </c>
    </row>
    <row r="1262" spans="1:10" x14ac:dyDescent="0.45">
      <c r="B1262">
        <v>-6.3983999999999996</v>
      </c>
      <c r="C1262">
        <v>30.311399999999999</v>
      </c>
      <c r="D1262" t="s">
        <v>447</v>
      </c>
      <c r="E1262" t="s">
        <v>445</v>
      </c>
    </row>
    <row r="1264" spans="1:10" x14ac:dyDescent="0.45">
      <c r="B1264" t="s">
        <v>449</v>
      </c>
      <c r="F1264" t="s">
        <v>448</v>
      </c>
    </row>
    <row r="1266" spans="2:11" x14ac:dyDescent="0.45">
      <c r="B1266" t="s">
        <v>370</v>
      </c>
      <c r="C1266" t="s">
        <v>373</v>
      </c>
    </row>
    <row r="1267" spans="2:11" x14ac:dyDescent="0.45">
      <c r="B1267">
        <v>2.273517</v>
      </c>
      <c r="C1267">
        <v>2.3140000000000001E-3</v>
      </c>
      <c r="D1267" t="s">
        <v>374</v>
      </c>
      <c r="E1267" t="s">
        <v>452</v>
      </c>
    </row>
    <row r="1268" spans="2:11" x14ac:dyDescent="0.45">
      <c r="B1268">
        <v>3.2268999999999999E-2</v>
      </c>
      <c r="C1268">
        <v>0.96702900000000003</v>
      </c>
      <c r="D1268" t="s">
        <v>487</v>
      </c>
    </row>
    <row r="1269" spans="2:11" x14ac:dyDescent="0.45">
      <c r="B1269">
        <v>0.38297999999999999</v>
      </c>
      <c r="C1269">
        <v>0.45221</v>
      </c>
    </row>
    <row r="1270" spans="2:11" x14ac:dyDescent="0.45">
      <c r="B1270">
        <v>-4.4849E-2</v>
      </c>
      <c r="C1270">
        <v>0.84527600000000003</v>
      </c>
      <c r="G1270">
        <v>0.05</v>
      </c>
      <c r="H1270" t="s">
        <v>580</v>
      </c>
    </row>
    <row r="1271" spans="2:11" x14ac:dyDescent="0.45">
      <c r="B1271">
        <v>6.8696000000000002</v>
      </c>
      <c r="C1271">
        <v>0.18556700000000001</v>
      </c>
    </row>
    <row r="1272" spans="2:11" x14ac:dyDescent="0.45">
      <c r="I1272">
        <v>0.1</v>
      </c>
    </row>
    <row r="1273" spans="2:11" x14ac:dyDescent="0.45">
      <c r="B1273" t="s">
        <v>455</v>
      </c>
      <c r="C1273">
        <v>1E-3</v>
      </c>
      <c r="J1273" t="s">
        <v>581</v>
      </c>
    </row>
    <row r="1274" spans="2:11" x14ac:dyDescent="0.45">
      <c r="D1274" t="s">
        <v>578</v>
      </c>
      <c r="E1274">
        <v>0.01</v>
      </c>
    </row>
    <row r="1275" spans="2:11" x14ac:dyDescent="0.45">
      <c r="B1275" t="s">
        <v>463</v>
      </c>
      <c r="C1275">
        <v>26920</v>
      </c>
      <c r="K1275" t="s">
        <v>582</v>
      </c>
    </row>
    <row r="1276" spans="2:11" x14ac:dyDescent="0.45">
      <c r="B1276" t="s">
        <v>463</v>
      </c>
      <c r="C1276">
        <v>17752</v>
      </c>
      <c r="F1276" t="s">
        <v>579</v>
      </c>
      <c r="G1276" s="1">
        <v>2.8316E-9</v>
      </c>
    </row>
    <row r="1277" spans="2:11" x14ac:dyDescent="0.45">
      <c r="B1277">
        <v>0.34055999999999997</v>
      </c>
    </row>
    <row r="1278" spans="2:11" x14ac:dyDescent="0.45">
      <c r="B1278" t="s">
        <v>466</v>
      </c>
    </row>
    <row r="1279" spans="2:11" x14ac:dyDescent="0.45">
      <c r="B1279">
        <v>11.8782</v>
      </c>
      <c r="C1279" t="s">
        <v>470</v>
      </c>
    </row>
    <row r="1280" spans="2:11" x14ac:dyDescent="0.45">
      <c r="D1280">
        <v>115</v>
      </c>
      <c r="E1280" t="s">
        <v>471</v>
      </c>
    </row>
    <row r="1282" spans="6:6" x14ac:dyDescent="0.45">
      <c r="F1282" t="s">
        <v>472</v>
      </c>
    </row>
  </sheetData>
  <mergeCells count="9">
    <mergeCell ref="B48:H48"/>
    <mergeCell ref="B49:F49"/>
    <mergeCell ref="G49:K49"/>
    <mergeCell ref="B1:H1"/>
    <mergeCell ref="B2:F2"/>
    <mergeCell ref="G2:K2"/>
    <mergeCell ref="B24:H24"/>
    <mergeCell ref="B25:F25"/>
    <mergeCell ref="G25:K25"/>
  </mergeCells>
  <pageMargins left="0.7" right="0.7" top="0.75" bottom="0.75" header="0.3" footer="0.3"/>
  <pageSetup paperSize="9" orientation="portrait" horizontalDpi="4294967295" verticalDpi="4294967295"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R154"/>
  <sheetViews>
    <sheetView topLeftCell="A33" zoomScale="200" zoomScaleNormal="190" workbookViewId="0">
      <selection activeCell="L28" sqref="L28"/>
    </sheetView>
  </sheetViews>
  <sheetFormatPr defaultRowHeight="14.25" x14ac:dyDescent="0.45"/>
  <sheetData>
    <row r="1" spans="1:18" x14ac:dyDescent="0.45">
      <c r="B1" s="93" t="s">
        <v>685</v>
      </c>
      <c r="C1" s="93"/>
      <c r="D1" s="93"/>
      <c r="E1" s="93"/>
      <c r="F1" s="93"/>
      <c r="G1" s="93"/>
      <c r="H1" s="93"/>
    </row>
    <row r="2" spans="1:18" x14ac:dyDescent="0.45">
      <c r="B2" s="87" t="s">
        <v>224</v>
      </c>
      <c r="C2" s="87"/>
      <c r="D2" s="87"/>
      <c r="E2" s="87"/>
      <c r="F2" s="87"/>
      <c r="G2" s="93"/>
      <c r="H2" s="93"/>
      <c r="I2" s="93"/>
      <c r="J2" s="93"/>
      <c r="K2" s="93"/>
      <c r="M2" s="20" t="s">
        <v>224</v>
      </c>
      <c r="N2" s="20"/>
      <c r="O2" s="20"/>
      <c r="P2" s="20"/>
      <c r="Q2" s="20"/>
      <c r="R2" s="20"/>
    </row>
    <row r="3" spans="1:18" x14ac:dyDescent="0.45">
      <c r="B3" s="93" t="s">
        <v>220</v>
      </c>
      <c r="C3" s="93"/>
      <c r="D3" s="93"/>
      <c r="E3" s="93"/>
      <c r="F3" s="93"/>
      <c r="G3" s="93" t="s">
        <v>221</v>
      </c>
      <c r="H3" s="93"/>
      <c r="I3" s="93"/>
      <c r="J3" s="93"/>
      <c r="K3" s="93"/>
      <c r="M3" s="21" t="s">
        <v>220</v>
      </c>
      <c r="N3" s="21"/>
      <c r="O3" s="21"/>
      <c r="P3" s="21" t="s">
        <v>221</v>
      </c>
      <c r="Q3" s="21"/>
      <c r="R3" s="21"/>
    </row>
    <row r="4" spans="1:18" x14ac:dyDescent="0.45">
      <c r="B4" t="s">
        <v>127</v>
      </c>
      <c r="C4" t="s">
        <v>127</v>
      </c>
      <c r="D4" t="s">
        <v>127</v>
      </c>
      <c r="E4" t="s">
        <v>127</v>
      </c>
      <c r="F4" t="s">
        <v>127</v>
      </c>
      <c r="G4" t="s">
        <v>127</v>
      </c>
      <c r="H4" t="s">
        <v>127</v>
      </c>
      <c r="I4" t="s">
        <v>127</v>
      </c>
      <c r="J4" t="s">
        <v>127</v>
      </c>
      <c r="K4" t="s">
        <v>127</v>
      </c>
      <c r="M4" t="s">
        <v>127</v>
      </c>
      <c r="N4" t="s">
        <v>201</v>
      </c>
      <c r="O4" t="s">
        <v>193</v>
      </c>
      <c r="P4" t="s">
        <v>127</v>
      </c>
      <c r="Q4" t="s">
        <v>146</v>
      </c>
      <c r="R4" t="s">
        <v>193</v>
      </c>
    </row>
    <row r="5" spans="1:18" x14ac:dyDescent="0.45">
      <c r="A5" t="s">
        <v>382</v>
      </c>
      <c r="B5" s="3">
        <v>-1.0809899999999999</v>
      </c>
      <c r="C5" s="3">
        <v>-0.77805999999999997</v>
      </c>
      <c r="D5" s="3">
        <v>-0.35776000000000002</v>
      </c>
      <c r="E5" s="3">
        <v>-1.2595700000000001</v>
      </c>
      <c r="F5" s="3">
        <v>-0.18031</v>
      </c>
      <c r="G5" s="3">
        <v>-0.90638600000000002</v>
      </c>
      <c r="H5" s="3">
        <v>0.97441999999999995</v>
      </c>
      <c r="I5" s="3">
        <v>0.19148599999999999</v>
      </c>
      <c r="J5" s="3">
        <v>0.63998999999999995</v>
      </c>
      <c r="K5" s="3">
        <v>-9.9071999999999997E-3</v>
      </c>
    </row>
    <row r="6" spans="1:18" x14ac:dyDescent="0.45">
      <c r="B6" s="3">
        <v>3.387E-12</v>
      </c>
      <c r="C6" s="3">
        <v>2.3039999999999999E-6</v>
      </c>
      <c r="D6" s="3">
        <v>0.199185</v>
      </c>
      <c r="E6" s="3">
        <v>7.9750000000000002E-12</v>
      </c>
      <c r="F6" s="3">
        <v>0.30130000000000001</v>
      </c>
      <c r="G6" s="3">
        <v>2E-16</v>
      </c>
      <c r="H6" s="3">
        <v>1.206E-3</v>
      </c>
      <c r="I6" s="3">
        <v>0.26128000000000001</v>
      </c>
      <c r="J6" s="3">
        <v>3.517E-2</v>
      </c>
      <c r="K6" s="3">
        <v>0.94815539999999998</v>
      </c>
    </row>
    <row r="7" spans="1:18" x14ac:dyDescent="0.45">
      <c r="A7" t="s">
        <v>381</v>
      </c>
      <c r="B7" s="3">
        <v>0.14351</v>
      </c>
      <c r="C7" s="3">
        <v>0.16944000000000001</v>
      </c>
      <c r="D7" s="3">
        <v>-1.19933</v>
      </c>
      <c r="E7" s="3">
        <v>0.11495</v>
      </c>
      <c r="F7" s="3">
        <v>-0.13353999999999999</v>
      </c>
      <c r="G7" s="3">
        <v>0.16361800000000001</v>
      </c>
      <c r="H7" s="3">
        <v>-0.60118000000000005</v>
      </c>
      <c r="I7" s="3">
        <v>1.3823999999999999E-2</v>
      </c>
      <c r="J7" s="3">
        <v>-0.44042999999999999</v>
      </c>
      <c r="K7" s="3">
        <v>0.1173225</v>
      </c>
    </row>
    <row r="8" spans="1:18" x14ac:dyDescent="0.45">
      <c r="B8" s="3">
        <v>0.65697499999999998</v>
      </c>
      <c r="C8" s="3">
        <v>0.59840950000000004</v>
      </c>
      <c r="D8" s="3">
        <v>6.6060999999999995E-2</v>
      </c>
      <c r="E8" s="3">
        <v>0.79979999999999996</v>
      </c>
      <c r="F8" s="3">
        <v>0.64090000000000003</v>
      </c>
      <c r="G8" s="3">
        <v>0.36070000000000002</v>
      </c>
      <c r="H8" s="3">
        <v>0.12933800000000001</v>
      </c>
      <c r="I8" s="3">
        <v>0.84148999999999996</v>
      </c>
      <c r="J8" s="3">
        <v>1.196E-2</v>
      </c>
      <c r="K8" s="3">
        <v>0.38695289999999999</v>
      </c>
    </row>
    <row r="9" spans="1:18" x14ac:dyDescent="0.45">
      <c r="A9" t="s">
        <v>383</v>
      </c>
      <c r="B9" s="3">
        <v>-0.73768999999999996</v>
      </c>
      <c r="C9" s="3">
        <v>-0.80474000000000001</v>
      </c>
      <c r="D9" s="3">
        <v>-1.0445</v>
      </c>
      <c r="E9" s="3">
        <v>-0.94371000000000005</v>
      </c>
      <c r="F9" s="3">
        <v>-0.75822000000000001</v>
      </c>
      <c r="G9" s="3">
        <v>1.8363000000000001E-2</v>
      </c>
      <c r="H9" s="3">
        <v>0.41360000000000002</v>
      </c>
      <c r="I9" s="3">
        <v>-0.70530800000000005</v>
      </c>
      <c r="J9" s="3">
        <v>-1.14825</v>
      </c>
      <c r="K9" s="3">
        <v>-3.8079947000000001</v>
      </c>
    </row>
    <row r="10" spans="1:18" x14ac:dyDescent="0.45">
      <c r="B10" s="3">
        <v>1.85E-4</v>
      </c>
      <c r="C10" s="3">
        <v>1.4219999999999999E-4</v>
      </c>
      <c r="D10" s="3">
        <v>1.6869999999999999E-3</v>
      </c>
      <c r="E10" s="3">
        <v>6.2150000000000006E-5</v>
      </c>
      <c r="F10" s="3">
        <v>6.2069999999999994E-5</v>
      </c>
      <c r="G10" s="3">
        <v>0.80130000000000001</v>
      </c>
      <c r="H10" s="3">
        <v>8.6499000000000006E-2</v>
      </c>
      <c r="I10" s="3">
        <v>3.4049999999999997E-2</v>
      </c>
      <c r="J10" s="3">
        <v>2E-16</v>
      </c>
      <c r="K10" s="3">
        <v>5.1719999999999999E-4</v>
      </c>
    </row>
    <row r="11" spans="1:18" x14ac:dyDescent="0.45">
      <c r="A11" s="3" t="s">
        <v>188</v>
      </c>
      <c r="B11" s="3"/>
      <c r="C11" s="3">
        <v>-0.52495999999999998</v>
      </c>
      <c r="D11" s="3"/>
      <c r="E11" s="3"/>
      <c r="F11" s="3"/>
      <c r="G11" s="3"/>
      <c r="H11" s="3">
        <v>-0.79226300000000005</v>
      </c>
      <c r="I11" s="3"/>
      <c r="J11" s="3"/>
      <c r="K11" s="3"/>
    </row>
    <row r="12" spans="1:18" x14ac:dyDescent="0.45">
      <c r="B12" s="3"/>
      <c r="C12" s="3">
        <v>7.55411E-2</v>
      </c>
      <c r="D12" s="3"/>
      <c r="E12" s="3"/>
      <c r="F12" s="3"/>
      <c r="G12" s="3"/>
      <c r="H12" s="3">
        <v>4.7410000000000001E-12</v>
      </c>
      <c r="I12" s="3"/>
      <c r="J12" s="3"/>
      <c r="K12" s="3"/>
    </row>
    <row r="13" spans="1:18" x14ac:dyDescent="0.45">
      <c r="A13" t="s">
        <v>526</v>
      </c>
      <c r="B13" s="3"/>
      <c r="C13" s="3"/>
      <c r="D13" s="3">
        <v>-5.76715</v>
      </c>
      <c r="E13" s="3"/>
      <c r="F13" s="3"/>
      <c r="G13" s="3"/>
      <c r="H13" s="3"/>
      <c r="I13" s="3">
        <v>-0.17341000000000001</v>
      </c>
      <c r="J13" s="3"/>
      <c r="K13" s="3"/>
    </row>
    <row r="14" spans="1:18" x14ac:dyDescent="0.45">
      <c r="B14" s="3"/>
      <c r="C14" s="3"/>
      <c r="D14" s="3">
        <v>1.3786E-2</v>
      </c>
      <c r="E14" s="3"/>
      <c r="F14" s="3"/>
      <c r="G14" s="3"/>
      <c r="H14" s="3"/>
      <c r="I14" s="3">
        <v>0.48923</v>
      </c>
      <c r="J14" s="3"/>
      <c r="K14" s="3"/>
    </row>
    <row r="15" spans="1:18" x14ac:dyDescent="0.45">
      <c r="A15" t="s">
        <v>384</v>
      </c>
      <c r="B15" s="3"/>
      <c r="C15" s="3"/>
      <c r="D15" s="3"/>
      <c r="E15" s="3">
        <v>8.45899</v>
      </c>
      <c r="F15" s="3"/>
      <c r="G15" s="3"/>
      <c r="H15" s="3"/>
      <c r="I15" s="3"/>
      <c r="J15" s="3">
        <v>-0.85137410000000002</v>
      </c>
      <c r="K15" s="3"/>
    </row>
    <row r="16" spans="1:18" x14ac:dyDescent="0.45">
      <c r="B16" s="3"/>
      <c r="C16" s="3"/>
      <c r="D16" s="3"/>
      <c r="E16" s="3">
        <v>0.33729999999999999</v>
      </c>
      <c r="F16" s="3"/>
      <c r="G16" s="3"/>
      <c r="H16" s="3"/>
      <c r="I16" s="3"/>
      <c r="J16" s="3">
        <v>7.018E-10</v>
      </c>
      <c r="K16" s="3"/>
    </row>
    <row r="17" spans="1:18" x14ac:dyDescent="0.45">
      <c r="A17" t="s">
        <v>182</v>
      </c>
      <c r="B17" s="3"/>
      <c r="C17" s="3"/>
      <c r="D17" s="3"/>
      <c r="E17" s="3"/>
      <c r="F17" s="3">
        <v>-1.3845099999999999</v>
      </c>
      <c r="G17" s="3"/>
      <c r="H17" s="3"/>
      <c r="I17" s="3"/>
      <c r="J17" s="3"/>
      <c r="K17" s="3">
        <v>0.86150099999999996</v>
      </c>
    </row>
    <row r="18" spans="1:18" x14ac:dyDescent="0.45">
      <c r="B18" s="3"/>
      <c r="C18" s="3"/>
      <c r="D18" s="3"/>
      <c r="E18" s="3"/>
      <c r="F18" s="3">
        <v>1.8839999999999999E-8</v>
      </c>
      <c r="G18" s="3"/>
      <c r="H18" s="3"/>
      <c r="I18" s="3"/>
      <c r="J18" s="3"/>
      <c r="K18" s="3">
        <v>5.5620000000000001E-3</v>
      </c>
    </row>
    <row r="19" spans="1:18" x14ac:dyDescent="0.45">
      <c r="A19" t="s">
        <v>181</v>
      </c>
      <c r="B19" s="3"/>
      <c r="C19" s="3"/>
      <c r="D19" s="3"/>
      <c r="E19" s="3"/>
      <c r="F19" s="3">
        <v>2.3315199999999998</v>
      </c>
      <c r="G19" s="3"/>
      <c r="H19" s="3"/>
      <c r="I19" s="3"/>
      <c r="J19" s="3"/>
      <c r="K19" s="3">
        <v>-0.34446700000000002</v>
      </c>
    </row>
    <row r="20" spans="1:18" x14ac:dyDescent="0.45">
      <c r="B20" s="3"/>
      <c r="C20" s="3"/>
      <c r="D20" s="3"/>
      <c r="E20" s="3"/>
      <c r="F20" s="3">
        <v>0.53269999999999995</v>
      </c>
      <c r="G20" s="3"/>
      <c r="H20" s="3"/>
      <c r="I20" s="3"/>
      <c r="J20" s="3"/>
      <c r="K20" s="3">
        <v>0.62992800000000004</v>
      </c>
    </row>
    <row r="21" spans="1:18" x14ac:dyDescent="0.45">
      <c r="A21" t="s">
        <v>196</v>
      </c>
      <c r="C21" t="s">
        <v>217</v>
      </c>
      <c r="D21" t="s">
        <v>217</v>
      </c>
      <c r="E21" t="s">
        <v>217</v>
      </c>
      <c r="G21" t="s">
        <v>217</v>
      </c>
      <c r="I21" t="s">
        <v>217</v>
      </c>
      <c r="J21" t="s">
        <v>217</v>
      </c>
      <c r="K21" t="s">
        <v>217</v>
      </c>
    </row>
    <row r="22" spans="1:18" x14ac:dyDescent="0.45">
      <c r="A22" t="s">
        <v>197</v>
      </c>
      <c r="B22">
        <v>464</v>
      </c>
    </row>
    <row r="23" spans="1:18" x14ac:dyDescent="0.45">
      <c r="A23" t="s">
        <v>198</v>
      </c>
      <c r="B23">
        <v>1.3722E-2</v>
      </c>
      <c r="C23" s="3"/>
      <c r="D23" s="3"/>
      <c r="E23" s="3"/>
      <c r="G23" s="3"/>
      <c r="I23" s="3"/>
      <c r="J23" s="3"/>
      <c r="K23" s="3"/>
    </row>
    <row r="25" spans="1:18" x14ac:dyDescent="0.45">
      <c r="B25" s="87" t="s">
        <v>687</v>
      </c>
      <c r="C25" s="87"/>
      <c r="D25" s="87"/>
      <c r="E25" s="87"/>
      <c r="F25" s="87"/>
      <c r="G25" s="93"/>
      <c r="H25" s="93"/>
      <c r="I25" s="93"/>
      <c r="J25" s="93"/>
      <c r="K25" s="93"/>
    </row>
    <row r="26" spans="1:18" x14ac:dyDescent="0.45">
      <c r="B26" s="93" t="s">
        <v>688</v>
      </c>
      <c r="C26" s="93"/>
      <c r="D26" s="93"/>
      <c r="E26" s="93"/>
      <c r="F26" s="93"/>
      <c r="G26" s="93" t="s">
        <v>223</v>
      </c>
      <c r="H26" s="93"/>
      <c r="I26" s="93"/>
      <c r="J26" s="93"/>
      <c r="K26" s="93"/>
      <c r="M26" s="93"/>
      <c r="N26" s="93"/>
      <c r="O26" s="93"/>
      <c r="P26" s="93"/>
      <c r="Q26" s="93"/>
      <c r="R26" s="93"/>
    </row>
    <row r="27" spans="1:18" x14ac:dyDescent="0.45">
      <c r="B27" t="s">
        <v>127</v>
      </c>
      <c r="C27" t="s">
        <v>127</v>
      </c>
      <c r="D27" t="s">
        <v>127</v>
      </c>
      <c r="E27" t="s">
        <v>127</v>
      </c>
      <c r="F27" t="s">
        <v>127</v>
      </c>
      <c r="G27" t="s">
        <v>127</v>
      </c>
      <c r="H27" t="s">
        <v>127</v>
      </c>
      <c r="I27" t="s">
        <v>127</v>
      </c>
      <c r="J27" t="s">
        <v>127</v>
      </c>
      <c r="K27" t="s">
        <v>127</v>
      </c>
    </row>
    <row r="28" spans="1:18" x14ac:dyDescent="0.45">
      <c r="A28" t="s">
        <v>382</v>
      </c>
      <c r="B28" s="3">
        <v>0.65969999999999995</v>
      </c>
      <c r="C28" s="3">
        <v>-0.93113000000000001</v>
      </c>
      <c r="D28" s="3">
        <v>0.21766099999999999</v>
      </c>
      <c r="E28" s="3">
        <v>0.95374000000000003</v>
      </c>
      <c r="F28" s="3">
        <v>0.17382</v>
      </c>
      <c r="G28" s="3">
        <v>9.2327999999999993E-2</v>
      </c>
      <c r="H28" s="3">
        <v>0.118135</v>
      </c>
      <c r="I28" s="3">
        <v>-0.64449000000000001</v>
      </c>
      <c r="J28" s="3">
        <v>-1.7828E-3</v>
      </c>
      <c r="K28" s="3">
        <v>1.4440189999999999</v>
      </c>
    </row>
    <row r="29" spans="1:18" x14ac:dyDescent="0.45">
      <c r="B29" s="3">
        <v>1.524E-2</v>
      </c>
      <c r="C29" s="3">
        <v>1.2179999999999999E-3</v>
      </c>
      <c r="D29" s="3">
        <v>0.4965</v>
      </c>
      <c r="E29" s="3">
        <v>6.483E-3</v>
      </c>
      <c r="F29" s="3">
        <v>0.62338000000000005</v>
      </c>
      <c r="G29" s="3">
        <v>0.82604900000000003</v>
      </c>
      <c r="H29" s="3">
        <v>0.52849999999999997</v>
      </c>
      <c r="I29" s="3">
        <v>0.19400010000000001</v>
      </c>
      <c r="J29" s="3">
        <v>0.99219999999999997</v>
      </c>
      <c r="K29" s="3">
        <v>2.482E-5</v>
      </c>
    </row>
    <row r="30" spans="1:18" x14ac:dyDescent="0.45">
      <c r="A30" t="s">
        <v>381</v>
      </c>
      <c r="B30" s="3">
        <v>-0.41483999999999999</v>
      </c>
      <c r="C30" s="3">
        <v>0.18773999999999999</v>
      </c>
      <c r="D30" s="3">
        <v>8.2111000000000003E-2</v>
      </c>
      <c r="E30" s="3">
        <v>-0.19724</v>
      </c>
      <c r="F30" s="3">
        <v>-0.79788000000000003</v>
      </c>
      <c r="G30" s="3">
        <v>-7.8498559999999999</v>
      </c>
      <c r="H30" s="3">
        <v>-4.1457000000000001E-2</v>
      </c>
      <c r="I30" s="3">
        <v>0.5625</v>
      </c>
      <c r="J30" s="3">
        <v>-0.24368129999999999</v>
      </c>
      <c r="K30" s="3">
        <v>-0.77325500000000003</v>
      </c>
    </row>
    <row r="31" spans="1:18" x14ac:dyDescent="0.45">
      <c r="B31" s="3">
        <v>0.47210999999999997</v>
      </c>
      <c r="C31" s="3">
        <v>0.62967499999999998</v>
      </c>
      <c r="D31" s="3">
        <v>0.87380000000000002</v>
      </c>
      <c r="E31" s="3">
        <v>0.78118100000000001</v>
      </c>
      <c r="F31" s="3">
        <v>0.1019</v>
      </c>
      <c r="G31" s="3">
        <v>2.0660000000000001E-7</v>
      </c>
      <c r="H31" s="3">
        <v>0.66320000000000001</v>
      </c>
      <c r="I31" s="3">
        <v>2.5569600000000001E-2</v>
      </c>
      <c r="J31" s="3">
        <v>1.6E-2</v>
      </c>
      <c r="K31" s="3">
        <v>4.3249999999999997E-2</v>
      </c>
    </row>
    <row r="32" spans="1:18" x14ac:dyDescent="0.45">
      <c r="A32" t="s">
        <v>383</v>
      </c>
      <c r="B32" s="3">
        <v>0.97897999999999996</v>
      </c>
      <c r="C32" s="3">
        <v>0.22314999999999999</v>
      </c>
      <c r="D32" s="3">
        <v>-0.39069799999999999</v>
      </c>
      <c r="E32" s="3">
        <v>1.3089500000000001</v>
      </c>
      <c r="F32" s="3">
        <v>0.67893999999999999</v>
      </c>
      <c r="G32" s="3">
        <v>-1.061431</v>
      </c>
      <c r="H32" s="3">
        <v>3.2125219999999999</v>
      </c>
      <c r="I32" s="3">
        <v>49.024299999999997</v>
      </c>
      <c r="J32" s="3">
        <v>-1.5698319999999999</v>
      </c>
      <c r="K32" s="3">
        <v>0.36061100000000001</v>
      </c>
    </row>
    <row r="33" spans="1:11" x14ac:dyDescent="0.45">
      <c r="B33" s="3">
        <v>4.4560000000000002E-2</v>
      </c>
      <c r="C33" s="3">
        <v>0.49625200000000003</v>
      </c>
      <c r="D33" s="3">
        <v>0.31630000000000003</v>
      </c>
      <c r="E33" s="3">
        <v>2.2835000000000001E-2</v>
      </c>
      <c r="F33" s="3">
        <v>8.3809999999999996E-2</v>
      </c>
      <c r="G33" s="3">
        <v>2E-16</v>
      </c>
      <c r="H33" s="3">
        <v>0.54669999999999996</v>
      </c>
      <c r="I33" s="3">
        <v>1.0495000000000001E-3</v>
      </c>
      <c r="J33" s="3">
        <v>1.378E-8</v>
      </c>
      <c r="K33" s="3">
        <v>0.12271</v>
      </c>
    </row>
    <row r="34" spans="1:11" x14ac:dyDescent="0.45">
      <c r="A34" s="3" t="s">
        <v>188</v>
      </c>
      <c r="B34" s="3"/>
      <c r="C34" s="3">
        <v>-1.6106</v>
      </c>
      <c r="D34" s="3"/>
      <c r="E34" s="3"/>
      <c r="F34" s="3"/>
      <c r="G34" s="3"/>
      <c r="H34" s="3">
        <v>1.15455</v>
      </c>
      <c r="I34" s="3"/>
      <c r="J34" s="3"/>
      <c r="K34" s="3"/>
    </row>
    <row r="35" spans="1:11" x14ac:dyDescent="0.45">
      <c r="B35" s="3"/>
      <c r="C35" s="3">
        <v>2.2E-16</v>
      </c>
      <c r="D35" s="3"/>
      <c r="E35" s="3"/>
      <c r="F35" s="3"/>
      <c r="G35" s="3"/>
      <c r="H35" s="3">
        <v>5.6749999999999997E-4</v>
      </c>
      <c r="I35" s="3"/>
      <c r="J35" s="3"/>
      <c r="K35" s="3"/>
    </row>
    <row r="36" spans="1:11" x14ac:dyDescent="0.45">
      <c r="A36" t="s">
        <v>526</v>
      </c>
      <c r="B36" s="3"/>
      <c r="C36" s="3"/>
      <c r="D36" s="3">
        <v>-9.0244739999999997</v>
      </c>
      <c r="E36" s="3"/>
      <c r="F36" s="3"/>
      <c r="G36" s="3"/>
      <c r="H36" s="3"/>
      <c r="I36" s="3">
        <v>-0.34220319999999999</v>
      </c>
      <c r="J36" s="3">
        <v>33.047382300000002</v>
      </c>
      <c r="K36" s="3"/>
    </row>
    <row r="37" spans="1:11" x14ac:dyDescent="0.45">
      <c r="B37" s="3"/>
      <c r="C37" s="3"/>
      <c r="D37" s="3">
        <v>7.1159999999999998E-9</v>
      </c>
      <c r="E37" s="3"/>
      <c r="F37" s="3"/>
      <c r="G37" s="3"/>
      <c r="H37" s="3"/>
      <c r="I37" s="3">
        <v>1.4999999999999999E-2</v>
      </c>
      <c r="J37" s="3">
        <v>1.142E-6</v>
      </c>
      <c r="K37" s="3"/>
    </row>
    <row r="38" spans="1:11" x14ac:dyDescent="0.45">
      <c r="A38" t="s">
        <v>384</v>
      </c>
      <c r="B38" s="3"/>
      <c r="C38" s="3"/>
      <c r="D38" s="3"/>
      <c r="E38" s="3">
        <v>82.748400000000004</v>
      </c>
      <c r="F38" s="3"/>
      <c r="G38" s="3"/>
      <c r="H38" s="3"/>
      <c r="I38" s="3"/>
      <c r="J38" s="3"/>
      <c r="K38" s="3"/>
    </row>
    <row r="39" spans="1:11" x14ac:dyDescent="0.45">
      <c r="B39" s="3"/>
      <c r="C39" s="3"/>
      <c r="D39" s="3"/>
      <c r="E39" s="3">
        <v>6.991E-5</v>
      </c>
      <c r="F39" s="3"/>
      <c r="G39" s="3"/>
      <c r="H39" s="3"/>
      <c r="I39" s="3"/>
      <c r="J39" s="3"/>
      <c r="K39" s="3"/>
    </row>
    <row r="40" spans="1:11" x14ac:dyDescent="0.45">
      <c r="A40" t="s">
        <v>182</v>
      </c>
      <c r="B40" s="3"/>
      <c r="C40" s="3"/>
      <c r="D40" s="3"/>
      <c r="E40" s="3"/>
      <c r="F40" s="3">
        <v>-0.62161</v>
      </c>
      <c r="G40" s="3"/>
      <c r="H40" s="3"/>
      <c r="I40" s="3"/>
      <c r="J40" s="3"/>
      <c r="K40" s="3">
        <v>9.3684000000000003E-2</v>
      </c>
    </row>
    <row r="41" spans="1:11" x14ac:dyDescent="0.45">
      <c r="B41" s="3"/>
      <c r="C41" s="3"/>
      <c r="D41" s="3"/>
      <c r="E41" s="3"/>
      <c r="F41" s="3">
        <v>2.243E-6</v>
      </c>
      <c r="G41" s="3"/>
      <c r="H41" s="3"/>
      <c r="I41" s="3"/>
      <c r="J41" s="3"/>
      <c r="K41" s="3">
        <v>0.24997</v>
      </c>
    </row>
    <row r="42" spans="1:11" x14ac:dyDescent="0.45">
      <c r="A42" t="s">
        <v>181</v>
      </c>
      <c r="B42" s="3"/>
      <c r="C42" s="3"/>
      <c r="D42" s="3"/>
      <c r="E42" s="3"/>
      <c r="F42" s="3">
        <v>-1.54396</v>
      </c>
      <c r="G42" s="3"/>
      <c r="H42" s="3"/>
      <c r="I42" s="3"/>
      <c r="J42" s="3"/>
      <c r="K42" s="3">
        <v>-10.837935999999999</v>
      </c>
    </row>
    <row r="43" spans="1:11" x14ac:dyDescent="0.45">
      <c r="B43" s="3"/>
      <c r="C43" s="3"/>
      <c r="D43" s="3"/>
      <c r="E43" s="3"/>
      <c r="F43" s="3">
        <v>0.38843</v>
      </c>
      <c r="G43" s="3"/>
      <c r="H43" s="3"/>
      <c r="I43" s="3"/>
      <c r="J43" s="3"/>
      <c r="K43" s="3">
        <v>2.328E-15</v>
      </c>
    </row>
    <row r="44" spans="1:11" x14ac:dyDescent="0.45">
      <c r="A44" t="s">
        <v>196</v>
      </c>
    </row>
    <row r="45" spans="1:11" x14ac:dyDescent="0.45">
      <c r="A45" t="s">
        <v>197</v>
      </c>
      <c r="B45">
        <v>406</v>
      </c>
    </row>
    <row r="46" spans="1:11" x14ac:dyDescent="0.45">
      <c r="A46" t="s">
        <v>198</v>
      </c>
      <c r="B46">
        <v>-9.6397999999999998E-2</v>
      </c>
      <c r="C46" s="3"/>
      <c r="D46" s="3"/>
      <c r="E46" s="3"/>
      <c r="F46" s="3"/>
      <c r="G46" s="3"/>
      <c r="H46" s="3"/>
      <c r="I46" s="3"/>
      <c r="J46" s="3"/>
      <c r="K46" s="3"/>
    </row>
    <row r="49" spans="1:11" x14ac:dyDescent="0.45">
      <c r="B49" s="93" t="s">
        <v>685</v>
      </c>
      <c r="C49" s="93"/>
      <c r="D49" s="93"/>
      <c r="E49" s="93"/>
      <c r="F49" s="93"/>
      <c r="G49" s="93"/>
      <c r="H49" s="93"/>
    </row>
    <row r="50" spans="1:11" x14ac:dyDescent="0.45">
      <c r="B50" s="87" t="s">
        <v>224</v>
      </c>
      <c r="C50" s="87"/>
      <c r="D50" s="87"/>
      <c r="E50" s="87"/>
      <c r="F50" s="87"/>
      <c r="G50" s="93"/>
      <c r="H50" s="93"/>
      <c r="I50" s="93"/>
      <c r="J50" s="93"/>
      <c r="K50" s="93"/>
    </row>
    <row r="51" spans="1:11" x14ac:dyDescent="0.45">
      <c r="B51" s="93" t="s">
        <v>220</v>
      </c>
      <c r="C51" s="93"/>
      <c r="D51" s="93"/>
      <c r="E51" s="93"/>
      <c r="F51" s="93"/>
      <c r="G51" s="93" t="s">
        <v>221</v>
      </c>
      <c r="H51" s="93"/>
      <c r="I51" s="93"/>
      <c r="J51" s="93"/>
      <c r="K51" s="93"/>
    </row>
    <row r="52" spans="1:11" x14ac:dyDescent="0.45">
      <c r="A52" t="s">
        <v>146</v>
      </c>
      <c r="B52" t="s">
        <v>146</v>
      </c>
      <c r="C52" t="s">
        <v>146</v>
      </c>
      <c r="D52" t="s">
        <v>146</v>
      </c>
      <c r="E52" t="s">
        <v>146</v>
      </c>
      <c r="F52" t="s">
        <v>146</v>
      </c>
      <c r="G52" t="s">
        <v>146</v>
      </c>
      <c r="H52" t="s">
        <v>146</v>
      </c>
      <c r="I52" t="s">
        <v>146</v>
      </c>
      <c r="J52" t="s">
        <v>146</v>
      </c>
      <c r="K52" t="s">
        <v>146</v>
      </c>
    </row>
    <row r="53" spans="1:11" x14ac:dyDescent="0.45">
      <c r="A53" t="s">
        <v>382</v>
      </c>
      <c r="B53" s="3">
        <v>0.115745</v>
      </c>
      <c r="C53" s="3">
        <v>7.8617999999999993E-2</v>
      </c>
      <c r="D53" s="3">
        <v>7.6440999999999995E-2</v>
      </c>
      <c r="E53" s="3">
        <v>0.10391499999999999</v>
      </c>
      <c r="F53" s="3">
        <v>0.27768599999999999</v>
      </c>
      <c r="G53" s="3">
        <v>0.26521400000000001</v>
      </c>
      <c r="H53" s="3">
        <v>-0.42358390000000001</v>
      </c>
      <c r="I53" s="3">
        <v>-0.168875</v>
      </c>
      <c r="J53" s="3">
        <v>0.28406900000000002</v>
      </c>
      <c r="K53" s="3">
        <v>0.30265799999999998</v>
      </c>
    </row>
    <row r="54" spans="1:11" x14ac:dyDescent="0.45">
      <c r="B54" s="3">
        <v>9.1189999999999993E-2</v>
      </c>
      <c r="C54" s="3">
        <v>0.2311</v>
      </c>
      <c r="D54" s="3">
        <v>0.28439999999999999</v>
      </c>
      <c r="E54" s="3">
        <v>0.13139999999999999</v>
      </c>
      <c r="F54" s="3">
        <v>1.1310000000000001E-3</v>
      </c>
      <c r="G54" s="3">
        <v>0.15989999999999999</v>
      </c>
      <c r="H54" s="3">
        <v>3.9940000000000003E-2</v>
      </c>
      <c r="I54" s="3">
        <v>0.36769000000000002</v>
      </c>
      <c r="J54" s="3">
        <v>0.12470000000000001</v>
      </c>
      <c r="K54" s="3">
        <v>4.061E-2</v>
      </c>
    </row>
    <row r="55" spans="1:11" x14ac:dyDescent="0.45">
      <c r="A55" t="s">
        <v>381</v>
      </c>
      <c r="B55" s="3">
        <v>8.0864000000000005E-2</v>
      </c>
      <c r="C55" s="3">
        <v>5.8952999999999998E-2</v>
      </c>
      <c r="D55" s="3">
        <v>0.21259500000000001</v>
      </c>
      <c r="E55" s="3">
        <v>6.8429000000000004E-2</v>
      </c>
      <c r="F55" s="3">
        <v>7.7534000000000006E-2</v>
      </c>
      <c r="G55" s="3">
        <v>-1.507E-2</v>
      </c>
      <c r="H55" s="3">
        <v>3.7618999999999999E-3</v>
      </c>
      <c r="I55" s="3">
        <v>0.19615299999999999</v>
      </c>
      <c r="J55" s="3">
        <v>-0.16184599999999999</v>
      </c>
      <c r="K55" s="3">
        <v>-5.2005000000000003E-2</v>
      </c>
    </row>
    <row r="56" spans="1:11" x14ac:dyDescent="0.45">
      <c r="B56" s="3">
        <v>0.51565000000000005</v>
      </c>
      <c r="C56" s="3">
        <v>0.63639999999999997</v>
      </c>
      <c r="D56" s="3">
        <v>9.7699999999999995E-2</v>
      </c>
      <c r="E56" s="3">
        <v>0.58179999999999998</v>
      </c>
      <c r="F56" s="3">
        <v>0.582901</v>
      </c>
      <c r="G56" s="3">
        <v>0.9778</v>
      </c>
      <c r="H56" s="3">
        <v>0.99268999999999996</v>
      </c>
      <c r="I56" s="3">
        <v>0.68318000000000001</v>
      </c>
      <c r="J56" s="3">
        <v>0.76859999999999995</v>
      </c>
      <c r="K56" s="3">
        <v>0.87697999999999998</v>
      </c>
    </row>
    <row r="57" spans="1:11" x14ac:dyDescent="0.45">
      <c r="A57" t="s">
        <v>383</v>
      </c>
      <c r="B57" s="3">
        <v>0.11822199999999999</v>
      </c>
      <c r="C57" s="3">
        <v>8.6421999999999999E-2</v>
      </c>
      <c r="D57" s="3">
        <v>0.116228</v>
      </c>
      <c r="E57" s="3">
        <v>0.118142</v>
      </c>
      <c r="F57" s="3">
        <v>0.12252</v>
      </c>
      <c r="G57" s="3">
        <v>-7.2943999999999995E-2</v>
      </c>
      <c r="H57" s="3">
        <v>0.11174580000000001</v>
      </c>
      <c r="I57" s="3">
        <v>1.3612000000000001E-2</v>
      </c>
      <c r="J57" s="3">
        <v>-6.3760999999999998E-2</v>
      </c>
      <c r="K57" s="3">
        <v>-2.8371E-2</v>
      </c>
    </row>
    <row r="58" spans="1:11" x14ac:dyDescent="0.45">
      <c r="B58" s="3">
        <v>0.32239000000000001</v>
      </c>
      <c r="C58" s="3">
        <v>0.57330000000000003</v>
      </c>
      <c r="D58" s="3">
        <v>0.5948</v>
      </c>
      <c r="E58" s="3">
        <v>0.32350000000000001</v>
      </c>
      <c r="F58" s="3">
        <v>0.47112300000000001</v>
      </c>
      <c r="G58" s="3">
        <v>0.8034</v>
      </c>
      <c r="H58" s="3">
        <v>0.67286999999999997</v>
      </c>
      <c r="I58" s="3">
        <v>0.96779999999999999</v>
      </c>
      <c r="J58" s="3">
        <v>0.82730000000000004</v>
      </c>
      <c r="K58" s="3">
        <v>0.86909999999999998</v>
      </c>
    </row>
    <row r="59" spans="1:11" x14ac:dyDescent="0.45">
      <c r="A59" s="3" t="s">
        <v>188</v>
      </c>
      <c r="B59" s="3"/>
      <c r="C59" s="3">
        <v>8.5775000000000004E-2</v>
      </c>
      <c r="D59" s="3"/>
      <c r="E59" s="3"/>
      <c r="F59" s="3"/>
      <c r="G59" s="3"/>
      <c r="H59" s="3">
        <v>3.5930279999999999</v>
      </c>
      <c r="I59" s="3"/>
      <c r="J59" s="3"/>
      <c r="K59" s="3"/>
    </row>
    <row r="60" spans="1:11" x14ac:dyDescent="0.45">
      <c r="B60" s="3"/>
      <c r="C60" s="3">
        <v>0.28660000000000002</v>
      </c>
      <c r="D60" s="3"/>
      <c r="E60" s="3"/>
      <c r="F60" s="3"/>
      <c r="G60" s="3"/>
      <c r="H60" s="3">
        <v>6.9580000000000002E-10</v>
      </c>
      <c r="I60" s="3"/>
      <c r="J60" s="3"/>
      <c r="K60" s="3"/>
    </row>
    <row r="61" spans="1:11" x14ac:dyDescent="0.45">
      <c r="A61" t="s">
        <v>526</v>
      </c>
      <c r="B61" s="3"/>
      <c r="C61" s="3"/>
      <c r="D61" s="3">
        <v>0.26132300000000003</v>
      </c>
      <c r="E61" s="3"/>
      <c r="F61" s="3"/>
      <c r="G61" s="3"/>
      <c r="H61" s="3"/>
      <c r="I61" s="3">
        <v>4.3282629999999997</v>
      </c>
      <c r="J61" s="3"/>
      <c r="K61" s="3"/>
    </row>
    <row r="62" spans="1:11" x14ac:dyDescent="0.45">
      <c r="B62" s="3"/>
      <c r="C62" s="3"/>
      <c r="D62" s="3">
        <v>0.62590000000000001</v>
      </c>
      <c r="E62" s="3"/>
      <c r="F62" s="3"/>
      <c r="G62" s="3"/>
      <c r="H62" s="3"/>
      <c r="I62" s="3">
        <v>1.56E-3</v>
      </c>
      <c r="J62" s="3"/>
      <c r="K62" s="3"/>
    </row>
    <row r="63" spans="1:11" x14ac:dyDescent="0.45">
      <c r="A63" t="s">
        <v>384</v>
      </c>
      <c r="B63" s="3"/>
      <c r="C63" s="3"/>
      <c r="D63" s="3"/>
      <c r="E63" s="3">
        <v>-19.314395000000001</v>
      </c>
      <c r="F63" s="3"/>
      <c r="G63" s="3"/>
      <c r="H63" s="3"/>
      <c r="I63" s="3"/>
      <c r="J63" s="3">
        <v>-30.437097000000001</v>
      </c>
      <c r="K63" s="3"/>
    </row>
    <row r="64" spans="1:11" x14ac:dyDescent="0.45">
      <c r="B64" s="3"/>
      <c r="C64" s="3"/>
      <c r="D64" s="3"/>
      <c r="E64" s="3">
        <v>4.3320000000000001E-13</v>
      </c>
      <c r="F64" s="3"/>
      <c r="G64" s="3"/>
      <c r="H64" s="3"/>
      <c r="I64" s="3"/>
      <c r="J64" s="3">
        <v>2E-16</v>
      </c>
      <c r="K64" s="3"/>
    </row>
    <row r="65" spans="1:11" x14ac:dyDescent="0.45">
      <c r="A65" t="s">
        <v>182</v>
      </c>
      <c r="B65" s="3"/>
      <c r="C65" s="3"/>
      <c r="D65" s="3"/>
      <c r="E65" s="3"/>
      <c r="F65" s="3">
        <v>-0.23280899999999999</v>
      </c>
      <c r="G65" s="3"/>
      <c r="H65" s="3"/>
      <c r="I65" s="3"/>
      <c r="J65" s="3"/>
      <c r="K65" s="3">
        <v>-1.919891</v>
      </c>
    </row>
    <row r="66" spans="1:11" x14ac:dyDescent="0.45">
      <c r="B66" s="3"/>
      <c r="C66" s="3"/>
      <c r="D66" s="3"/>
      <c r="E66" s="3"/>
      <c r="F66" s="3">
        <v>4.5254000000000003E-2</v>
      </c>
      <c r="G66" s="3"/>
      <c r="H66" s="3"/>
      <c r="I66" s="3"/>
      <c r="J66" s="3"/>
      <c r="K66" s="3">
        <v>2E-16</v>
      </c>
    </row>
    <row r="67" spans="1:11" x14ac:dyDescent="0.45">
      <c r="A67" t="s">
        <v>181</v>
      </c>
      <c r="B67" s="3"/>
      <c r="C67" s="3"/>
      <c r="D67" s="3"/>
      <c r="E67" s="3"/>
      <c r="F67" s="3">
        <v>-0.99840399999999996</v>
      </c>
      <c r="G67" s="3"/>
      <c r="H67" s="3"/>
      <c r="I67" s="3"/>
      <c r="J67" s="3"/>
      <c r="K67" s="3">
        <v>73.98733</v>
      </c>
    </row>
    <row r="68" spans="1:11" x14ac:dyDescent="0.45">
      <c r="B68" s="3"/>
      <c r="C68" s="3"/>
      <c r="D68" s="3"/>
      <c r="E68" s="3"/>
      <c r="F68" s="3">
        <v>0.44320300000000001</v>
      </c>
      <c r="G68" s="3"/>
      <c r="H68" s="3"/>
      <c r="I68" s="3"/>
      <c r="J68" s="3"/>
      <c r="K68" s="3">
        <v>2E-16</v>
      </c>
    </row>
    <row r="69" spans="1:11" x14ac:dyDescent="0.45">
      <c r="A69" t="s">
        <v>196</v>
      </c>
      <c r="C69" t="s">
        <v>217</v>
      </c>
      <c r="D69" t="s">
        <v>217</v>
      </c>
      <c r="E69" t="s">
        <v>217</v>
      </c>
      <c r="G69" t="s">
        <v>217</v>
      </c>
      <c r="I69" t="s">
        <v>217</v>
      </c>
      <c r="J69" t="s">
        <v>217</v>
      </c>
      <c r="K69" t="s">
        <v>217</v>
      </c>
    </row>
    <row r="70" spans="1:11" x14ac:dyDescent="0.45">
      <c r="A70" t="s">
        <v>197</v>
      </c>
    </row>
    <row r="71" spans="1:11" x14ac:dyDescent="0.45">
      <c r="A71" t="s">
        <v>198</v>
      </c>
      <c r="C71" s="3"/>
      <c r="D71" s="3"/>
      <c r="E71" s="3"/>
      <c r="G71" s="3"/>
      <c r="I71" s="3"/>
      <c r="J71" s="3"/>
      <c r="K71" s="3"/>
    </row>
    <row r="73" spans="1:11" x14ac:dyDescent="0.45">
      <c r="B73" s="87" t="s">
        <v>687</v>
      </c>
      <c r="C73" s="87"/>
      <c r="D73" s="87"/>
      <c r="E73" s="87"/>
      <c r="F73" s="87"/>
      <c r="G73" s="93"/>
      <c r="H73" s="93"/>
      <c r="I73" s="93"/>
      <c r="J73" s="93"/>
      <c r="K73" s="93"/>
    </row>
    <row r="74" spans="1:11" x14ac:dyDescent="0.45">
      <c r="B74" s="93" t="s">
        <v>688</v>
      </c>
      <c r="C74" s="93"/>
      <c r="D74" s="93"/>
      <c r="E74" s="93"/>
      <c r="F74" s="93"/>
      <c r="G74" s="93" t="s">
        <v>223</v>
      </c>
      <c r="H74" s="93"/>
      <c r="I74" s="93"/>
      <c r="J74" s="93"/>
      <c r="K74" s="93"/>
    </row>
    <row r="75" spans="1:11" x14ac:dyDescent="0.45">
      <c r="B75" t="s">
        <v>146</v>
      </c>
      <c r="C75" t="s">
        <v>146</v>
      </c>
      <c r="D75" t="s">
        <v>146</v>
      </c>
      <c r="E75" t="s">
        <v>146</v>
      </c>
      <c r="F75" t="s">
        <v>146</v>
      </c>
      <c r="G75" t="s">
        <v>146</v>
      </c>
      <c r="H75" t="s">
        <v>146</v>
      </c>
      <c r="I75" t="s">
        <v>146</v>
      </c>
      <c r="J75" t="s">
        <v>146</v>
      </c>
      <c r="K75" t="s">
        <v>146</v>
      </c>
    </row>
    <row r="76" spans="1:11" x14ac:dyDescent="0.45">
      <c r="A76" t="s">
        <v>382</v>
      </c>
      <c r="B76" s="3">
        <v>2.8363900000000002</v>
      </c>
      <c r="C76" s="3">
        <v>3.1465200000000002</v>
      </c>
      <c r="D76" s="3">
        <v>2.8051200000000001</v>
      </c>
      <c r="E76" s="3">
        <v>2.8645100000000001</v>
      </c>
      <c r="F76" s="3">
        <v>2.273517</v>
      </c>
      <c r="G76" s="3">
        <v>3.1717070000000001</v>
      </c>
      <c r="H76" s="3">
        <v>0.62031000000000003</v>
      </c>
      <c r="I76" s="3">
        <v>1.57474</v>
      </c>
      <c r="J76" s="3">
        <v>3.2322799999999998</v>
      </c>
      <c r="K76" s="3">
        <v>4.7447800000000004</v>
      </c>
    </row>
    <row r="77" spans="1:11" x14ac:dyDescent="0.45">
      <c r="B77" s="3">
        <v>2.6249999999999999E-9</v>
      </c>
      <c r="C77" s="3">
        <v>2.4650000000000001E-9</v>
      </c>
      <c r="D77" s="3">
        <v>1.392E-8</v>
      </c>
      <c r="E77" s="3">
        <v>2.1820000000000001E-9</v>
      </c>
      <c r="F77" s="3">
        <v>2.3140000000000001E-3</v>
      </c>
      <c r="G77" s="3">
        <v>2.159E-8</v>
      </c>
      <c r="H77" s="3">
        <v>7.7439999999999995E-2</v>
      </c>
      <c r="I77" s="3">
        <v>6.2330000000000003E-6</v>
      </c>
      <c r="J77" s="3">
        <v>1.5239999999999999E-8</v>
      </c>
      <c r="K77" s="3">
        <v>2.4450000000000001E-9</v>
      </c>
    </row>
    <row r="78" spans="1:11" x14ac:dyDescent="0.45">
      <c r="A78" t="s">
        <v>381</v>
      </c>
      <c r="B78" s="3">
        <v>-0.48522999999999999</v>
      </c>
      <c r="C78" s="3">
        <v>-0.16564000000000001</v>
      </c>
      <c r="D78" s="3">
        <v>-0.70945999999999998</v>
      </c>
      <c r="E78" s="3">
        <v>-0.50909199999999999</v>
      </c>
      <c r="F78" s="3">
        <v>3.2268999999999999E-2</v>
      </c>
      <c r="G78" s="3">
        <v>-5.3734999999999998E-2</v>
      </c>
      <c r="H78" s="3">
        <v>-0.41533999999999999</v>
      </c>
      <c r="I78" s="3">
        <v>-1.4035</v>
      </c>
      <c r="J78" s="3">
        <v>-0.16317999999999999</v>
      </c>
      <c r="K78" s="3">
        <v>0.23211999999999999</v>
      </c>
    </row>
    <row r="79" spans="1:11" x14ac:dyDescent="0.45">
      <c r="B79" s="3">
        <v>0.51590000000000003</v>
      </c>
      <c r="C79" s="3">
        <v>0.83150000000000002</v>
      </c>
      <c r="D79" s="3">
        <v>0.4617</v>
      </c>
      <c r="E79" s="3">
        <v>0.50009999999999999</v>
      </c>
      <c r="F79" s="3">
        <v>0.96702900000000003</v>
      </c>
      <c r="G79" s="3">
        <v>0.95941379999999998</v>
      </c>
      <c r="H79" s="3">
        <v>0.43263000000000001</v>
      </c>
      <c r="I79" s="3">
        <v>5.0619999999999998E-2</v>
      </c>
      <c r="J79" s="3">
        <v>0.87820310000000001</v>
      </c>
      <c r="K79" s="3">
        <v>0.82902900000000002</v>
      </c>
    </row>
    <row r="80" spans="1:11" x14ac:dyDescent="0.45">
      <c r="A80" t="s">
        <v>383</v>
      </c>
      <c r="B80" s="3">
        <v>0.12576999999999999</v>
      </c>
      <c r="C80" s="3">
        <v>0.18307000000000001</v>
      </c>
      <c r="D80" s="3">
        <v>0.29459999999999997</v>
      </c>
      <c r="E80" s="3">
        <v>4.8506000000000001E-2</v>
      </c>
      <c r="F80" s="3">
        <v>0.38297999999999999</v>
      </c>
      <c r="G80" s="3">
        <v>1.4624699999999999</v>
      </c>
      <c r="H80" s="3">
        <v>-0.32229000000000002</v>
      </c>
      <c r="I80" s="3">
        <v>0.83828000000000003</v>
      </c>
      <c r="J80" s="3">
        <v>1.5007299999999999</v>
      </c>
      <c r="K80" s="3">
        <v>0.53327999999999998</v>
      </c>
    </row>
    <row r="81" spans="1:11" x14ac:dyDescent="0.45">
      <c r="B81" s="3">
        <v>0.83099999999999996</v>
      </c>
      <c r="C81" s="3">
        <v>0.7571</v>
      </c>
      <c r="D81" s="3">
        <v>0.65100000000000002</v>
      </c>
      <c r="E81" s="3">
        <v>0.9325</v>
      </c>
      <c r="F81" s="3">
        <v>0.45221</v>
      </c>
      <c r="G81" s="3">
        <v>6.0309999999999997E-4</v>
      </c>
      <c r="H81" s="3">
        <v>0.39868999999999999</v>
      </c>
      <c r="I81" s="3">
        <v>9.0910000000000005E-2</v>
      </c>
      <c r="J81" s="3">
        <v>6.2909999999999995E-4</v>
      </c>
      <c r="K81" s="3">
        <v>0.26944699999999999</v>
      </c>
    </row>
    <row r="82" spans="1:11" x14ac:dyDescent="0.45">
      <c r="A82" s="3" t="s">
        <v>188</v>
      </c>
      <c r="B82" s="3"/>
      <c r="C82" s="3">
        <v>0.29679</v>
      </c>
      <c r="D82" s="3"/>
      <c r="E82" s="3"/>
      <c r="F82" s="3"/>
      <c r="G82" s="3"/>
      <c r="H82" s="3">
        <v>-1.65428</v>
      </c>
      <c r="I82" s="3"/>
      <c r="J82" s="3"/>
      <c r="K82" s="3"/>
    </row>
    <row r="83" spans="1:11" x14ac:dyDescent="0.45">
      <c r="B83" s="3"/>
      <c r="C83" s="3">
        <v>0.29509999999999997</v>
      </c>
      <c r="D83" s="3"/>
      <c r="E83" s="3"/>
      <c r="F83" s="3"/>
      <c r="G83" s="3"/>
      <c r="H83" s="3">
        <v>2E-16</v>
      </c>
      <c r="I83" s="3"/>
      <c r="J83" s="3"/>
      <c r="K83" s="3"/>
    </row>
    <row r="84" spans="1:11" x14ac:dyDescent="0.45">
      <c r="A84" t="s">
        <v>526</v>
      </c>
      <c r="B84" s="3"/>
      <c r="C84" s="3"/>
      <c r="D84" s="3">
        <v>2.8609399999999998</v>
      </c>
      <c r="E84" s="3"/>
      <c r="F84" s="3"/>
      <c r="G84" s="3"/>
      <c r="H84" s="3"/>
      <c r="I84" s="3">
        <v>-9.7807899999999997</v>
      </c>
      <c r="J84" s="3"/>
      <c r="K84" s="3"/>
    </row>
    <row r="85" spans="1:11" x14ac:dyDescent="0.45">
      <c r="B85" s="3"/>
      <c r="C85" s="3"/>
      <c r="D85" s="3">
        <v>0.30130000000000001</v>
      </c>
      <c r="E85" s="3"/>
      <c r="F85" s="3"/>
      <c r="G85" s="3"/>
      <c r="H85" s="3"/>
      <c r="I85" s="3">
        <v>3.383E-9</v>
      </c>
      <c r="J85" s="3"/>
      <c r="K85" s="3"/>
    </row>
    <row r="86" spans="1:11" x14ac:dyDescent="0.45">
      <c r="A86" t="s">
        <v>384</v>
      </c>
      <c r="B86" s="3"/>
      <c r="C86" s="3"/>
      <c r="D86" s="3"/>
      <c r="E86" s="3">
        <v>-415.27091200000001</v>
      </c>
      <c r="F86" s="3"/>
      <c r="G86" s="3"/>
      <c r="H86" s="3"/>
      <c r="I86" s="3"/>
      <c r="J86" s="3">
        <v>-202.48759999999999</v>
      </c>
      <c r="K86" s="3"/>
    </row>
    <row r="87" spans="1:11" x14ac:dyDescent="0.45">
      <c r="B87" s="3"/>
      <c r="C87" s="3"/>
      <c r="D87" s="3"/>
      <c r="E87" s="3">
        <v>0.43290000000000001</v>
      </c>
      <c r="F87" s="3"/>
      <c r="G87" s="3"/>
      <c r="H87" s="3"/>
      <c r="I87" s="3"/>
      <c r="J87" s="3">
        <v>0.59705260000000004</v>
      </c>
      <c r="K87" s="3"/>
    </row>
    <row r="88" spans="1:11" x14ac:dyDescent="0.45">
      <c r="A88" t="s">
        <v>182</v>
      </c>
      <c r="B88" s="3"/>
      <c r="C88" s="3"/>
      <c r="D88" s="3"/>
      <c r="E88" s="3"/>
      <c r="F88" s="3">
        <v>-4.4849E-2</v>
      </c>
      <c r="G88" s="3"/>
      <c r="H88" s="3"/>
      <c r="I88" s="3"/>
      <c r="J88" s="3"/>
      <c r="K88" s="3">
        <v>1.13663</v>
      </c>
    </row>
    <row r="89" spans="1:11" x14ac:dyDescent="0.45">
      <c r="B89" s="3"/>
      <c r="C89" s="3"/>
      <c r="D89" s="3"/>
      <c r="E89" s="3"/>
      <c r="F89" s="3">
        <v>0.84527600000000003</v>
      </c>
      <c r="G89" s="3"/>
      <c r="H89" s="3"/>
      <c r="I89" s="3"/>
      <c r="J89" s="3"/>
      <c r="K89" s="3">
        <v>1.6049999999999999E-11</v>
      </c>
    </row>
    <row r="90" spans="1:11" x14ac:dyDescent="0.45">
      <c r="A90" t="s">
        <v>181</v>
      </c>
      <c r="B90" s="3"/>
      <c r="C90" s="3"/>
      <c r="D90" s="3"/>
      <c r="E90" s="3"/>
      <c r="F90" s="3">
        <v>6.8696000000000002</v>
      </c>
      <c r="G90" s="3"/>
      <c r="H90" s="3"/>
      <c r="I90" s="3"/>
      <c r="J90" s="3"/>
      <c r="K90" s="3">
        <v>-12.504250000000001</v>
      </c>
    </row>
    <row r="91" spans="1:11" x14ac:dyDescent="0.45">
      <c r="B91" s="3"/>
      <c r="C91" s="3"/>
      <c r="D91" s="3"/>
      <c r="E91" s="3"/>
      <c r="F91" s="3">
        <v>0.18556700000000001</v>
      </c>
      <c r="G91" s="3"/>
      <c r="H91" s="3"/>
      <c r="I91" s="3"/>
      <c r="J91" s="3"/>
      <c r="K91" s="3">
        <v>1.044E-3</v>
      </c>
    </row>
    <row r="92" spans="1:11" x14ac:dyDescent="0.45">
      <c r="A92" t="s">
        <v>196</v>
      </c>
    </row>
    <row r="93" spans="1:11" x14ac:dyDescent="0.45">
      <c r="A93" t="s">
        <v>197</v>
      </c>
    </row>
    <row r="94" spans="1:11" x14ac:dyDescent="0.45">
      <c r="A94" t="s">
        <v>198</v>
      </c>
      <c r="C94" s="3"/>
      <c r="D94" s="3"/>
      <c r="E94" s="3"/>
      <c r="F94" s="3"/>
      <c r="G94" s="3"/>
      <c r="H94" s="3"/>
      <c r="I94" s="3"/>
      <c r="J94" s="3"/>
      <c r="K94" s="3"/>
    </row>
    <row r="98" spans="1:11" x14ac:dyDescent="0.45">
      <c r="B98" s="93" t="s">
        <v>685</v>
      </c>
      <c r="C98" s="93"/>
      <c r="D98" s="93"/>
      <c r="E98" s="93"/>
      <c r="F98" s="93"/>
      <c r="G98" s="93"/>
      <c r="H98" s="93"/>
    </row>
    <row r="99" spans="1:11" x14ac:dyDescent="0.45">
      <c r="B99" s="87" t="s">
        <v>224</v>
      </c>
      <c r="C99" s="87"/>
      <c r="D99" s="87"/>
      <c r="E99" s="87"/>
      <c r="F99" s="87"/>
      <c r="G99" s="93"/>
      <c r="H99" s="93"/>
      <c r="I99" s="93"/>
      <c r="J99" s="93"/>
      <c r="K99" s="93"/>
    </row>
    <row r="100" spans="1:11" x14ac:dyDescent="0.45">
      <c r="B100" s="93" t="s">
        <v>220</v>
      </c>
      <c r="C100" s="93"/>
      <c r="D100" s="93"/>
      <c r="E100" s="93"/>
      <c r="F100" s="93"/>
      <c r="G100" s="93" t="s">
        <v>221</v>
      </c>
      <c r="H100" s="93"/>
      <c r="I100" s="93"/>
      <c r="J100" s="93"/>
      <c r="K100" s="93"/>
    </row>
    <row r="101" spans="1:11" x14ac:dyDescent="0.45">
      <c r="A101" t="s">
        <v>193</v>
      </c>
      <c r="B101" t="s">
        <v>193</v>
      </c>
      <c r="C101" t="s">
        <v>193</v>
      </c>
      <c r="D101" t="s">
        <v>193</v>
      </c>
      <c r="E101" t="s">
        <v>193</v>
      </c>
      <c r="F101" t="s">
        <v>193</v>
      </c>
      <c r="G101" t="s">
        <v>193</v>
      </c>
      <c r="H101" t="s">
        <v>193</v>
      </c>
      <c r="I101" t="s">
        <v>193</v>
      </c>
      <c r="J101" t="s">
        <v>193</v>
      </c>
      <c r="K101" t="s">
        <v>193</v>
      </c>
    </row>
    <row r="102" spans="1:11" x14ac:dyDescent="0.45">
      <c r="A102" t="s">
        <v>382</v>
      </c>
      <c r="B102" s="3">
        <v>-0.23663999999999999</v>
      </c>
      <c r="C102" s="3">
        <v>-0.46456999999999998</v>
      </c>
      <c r="D102" s="3">
        <v>-0.38567000000000001</v>
      </c>
      <c r="E102" s="3">
        <v>-0.27156999999999998</v>
      </c>
      <c r="F102" s="3">
        <v>-0.58833400000000002</v>
      </c>
      <c r="G102" s="3">
        <v>-0.17086999999999999</v>
      </c>
      <c r="H102" s="3">
        <v>-0.115567</v>
      </c>
      <c r="I102" s="3">
        <v>-0.13888</v>
      </c>
      <c r="J102" s="3">
        <v>0.10363</v>
      </c>
      <c r="K102" s="3">
        <v>0.48361100000000001</v>
      </c>
    </row>
    <row r="103" spans="1:11" x14ac:dyDescent="0.45">
      <c r="B103" s="3">
        <v>0.36080000000000001</v>
      </c>
      <c r="C103" s="3">
        <v>0.10568</v>
      </c>
      <c r="D103" s="3">
        <v>0.13364000000000001</v>
      </c>
      <c r="E103" s="3">
        <v>0.32764199999999999</v>
      </c>
      <c r="F103" s="3">
        <v>1.5166000000000001E-2</v>
      </c>
      <c r="G103" s="3">
        <v>0.23200000000000001</v>
      </c>
      <c r="H103" s="3">
        <v>0.57279999999999998</v>
      </c>
      <c r="I103" s="3">
        <v>0.47970000000000002</v>
      </c>
      <c r="J103" s="3">
        <v>0.59457000000000004</v>
      </c>
      <c r="K103" s="3">
        <v>3.3132000000000002E-2</v>
      </c>
    </row>
    <row r="104" spans="1:11" x14ac:dyDescent="0.45">
      <c r="A104" t="s">
        <v>381</v>
      </c>
      <c r="B104" s="3">
        <v>-1.6198999999999999</v>
      </c>
      <c r="C104" s="3">
        <v>-1.40344</v>
      </c>
      <c r="D104" s="3">
        <v>-0.53422999999999998</v>
      </c>
      <c r="E104" s="3">
        <v>-1.86564</v>
      </c>
      <c r="F104" s="3">
        <v>-0.90969900000000004</v>
      </c>
      <c r="G104" s="3">
        <v>-0.79396</v>
      </c>
      <c r="H104" s="3">
        <v>-0.73456600000000005</v>
      </c>
      <c r="I104" s="3">
        <v>-0.885185</v>
      </c>
      <c r="J104" s="3">
        <v>-0.63595000000000002</v>
      </c>
      <c r="K104" s="3">
        <v>-0.46437099999999998</v>
      </c>
    </row>
    <row r="105" spans="1:11" x14ac:dyDescent="0.45">
      <c r="B105" s="3">
        <v>5.1389999999999998E-2</v>
      </c>
      <c r="C105" s="3">
        <v>3.1099999999999999E-2</v>
      </c>
      <c r="D105" s="3">
        <v>2.2859999999999998E-2</v>
      </c>
      <c r="E105" s="3">
        <v>6.5989999999999998E-3</v>
      </c>
      <c r="F105" s="3">
        <v>9.8720000000000002E-2</v>
      </c>
      <c r="G105" s="3">
        <v>0.1991</v>
      </c>
      <c r="H105" s="3">
        <v>0.31330000000000002</v>
      </c>
      <c r="I105" s="3">
        <v>0.2014</v>
      </c>
      <c r="J105" s="3">
        <v>0.20749000000000001</v>
      </c>
      <c r="K105" s="3">
        <v>0.46719100000000002</v>
      </c>
    </row>
    <row r="106" spans="1:11" x14ac:dyDescent="0.45">
      <c r="A106" t="s">
        <v>383</v>
      </c>
      <c r="B106" s="3">
        <v>-0.17780000000000001</v>
      </c>
      <c r="C106" s="3">
        <v>-0.25496000000000002</v>
      </c>
      <c r="D106" s="3">
        <v>-0.24374999999999999</v>
      </c>
      <c r="E106" s="3">
        <v>-0.53966000000000003</v>
      </c>
      <c r="F106" s="3">
        <v>-7.2535000000000002E-2</v>
      </c>
      <c r="G106" s="3">
        <v>-0.13003000000000001</v>
      </c>
      <c r="H106" s="3">
        <v>-0.14214599999999999</v>
      </c>
      <c r="I106" s="3">
        <v>-7.4338000000000001E-2</v>
      </c>
      <c r="J106" s="3">
        <v>-0.19420999999999999</v>
      </c>
      <c r="K106" s="3">
        <v>-7.2877999999999998E-2</v>
      </c>
    </row>
    <row r="107" spans="1:11" x14ac:dyDescent="0.45">
      <c r="B107" s="3">
        <v>0.47443999999999997</v>
      </c>
      <c r="C107" s="3">
        <v>0.31888</v>
      </c>
      <c r="D107" s="3">
        <v>0.30436000000000002</v>
      </c>
      <c r="E107" s="3">
        <v>2.0004999999999998E-2</v>
      </c>
      <c r="F107" s="3">
        <v>0.75531800000000004</v>
      </c>
      <c r="G107" s="3">
        <v>0.65490000000000004</v>
      </c>
      <c r="H107" s="3">
        <v>0.58750000000000002</v>
      </c>
      <c r="I107" s="3">
        <v>0.78849999999999998</v>
      </c>
      <c r="J107" s="3">
        <v>0.62839</v>
      </c>
      <c r="K107" s="3">
        <v>0.74552499999999999</v>
      </c>
    </row>
    <row r="108" spans="1:11" x14ac:dyDescent="0.45">
      <c r="A108" s="3" t="s">
        <v>188</v>
      </c>
      <c r="B108" s="3"/>
      <c r="C108" s="3">
        <v>1.38317</v>
      </c>
      <c r="D108" s="3"/>
      <c r="E108" s="3"/>
      <c r="F108" s="3"/>
      <c r="G108" s="3"/>
      <c r="H108" s="3">
        <v>-8.1436999999999996E-2</v>
      </c>
      <c r="I108" s="3"/>
      <c r="J108" s="3"/>
      <c r="K108" s="3"/>
    </row>
    <row r="109" spans="1:11" x14ac:dyDescent="0.45">
      <c r="B109" s="3"/>
      <c r="C109" s="3">
        <v>7.127E-2</v>
      </c>
      <c r="D109" s="3"/>
      <c r="E109" s="3"/>
      <c r="F109" s="3"/>
      <c r="G109" s="3"/>
      <c r="H109" s="3">
        <v>0.84179999999999999</v>
      </c>
      <c r="I109" s="3"/>
      <c r="J109" s="3"/>
      <c r="K109" s="3"/>
    </row>
    <row r="110" spans="1:11" x14ac:dyDescent="0.45">
      <c r="A110" t="s">
        <v>526</v>
      </c>
      <c r="B110" s="3"/>
      <c r="C110" s="3"/>
      <c r="D110" s="3">
        <v>3.40699</v>
      </c>
      <c r="E110" s="3"/>
      <c r="F110" s="3"/>
      <c r="G110" s="3"/>
      <c r="H110" s="3"/>
      <c r="I110" s="3">
        <v>-0.121479</v>
      </c>
      <c r="J110" s="3"/>
      <c r="K110" s="3"/>
    </row>
    <row r="111" spans="1:11" x14ac:dyDescent="0.45">
      <c r="B111" s="3"/>
      <c r="C111" s="3"/>
      <c r="D111" s="3">
        <v>3.7740000000000003E-2</v>
      </c>
      <c r="E111" s="3"/>
      <c r="F111" s="3"/>
      <c r="G111" s="3"/>
      <c r="H111" s="3"/>
      <c r="I111" s="3">
        <v>0.95099999999999996</v>
      </c>
      <c r="J111" s="3"/>
      <c r="K111" s="3"/>
    </row>
    <row r="112" spans="1:11" x14ac:dyDescent="0.45">
      <c r="A112" t="s">
        <v>384</v>
      </c>
      <c r="B112" s="3"/>
      <c r="C112" s="3"/>
      <c r="D112" s="3"/>
      <c r="E112" s="3">
        <v>-41.187330000000003</v>
      </c>
      <c r="F112" s="3"/>
      <c r="G112" s="3"/>
      <c r="H112" s="3"/>
      <c r="I112" s="3"/>
      <c r="J112" s="3">
        <v>37.323129999999999</v>
      </c>
      <c r="K112" s="3"/>
    </row>
    <row r="113" spans="1:11" x14ac:dyDescent="0.45">
      <c r="B113" s="3"/>
      <c r="C113" s="3"/>
      <c r="D113" s="3"/>
      <c r="E113" s="3">
        <v>3.6833999999999999E-2</v>
      </c>
      <c r="F113" s="3"/>
      <c r="G113" s="3"/>
      <c r="H113" s="3"/>
      <c r="I113" s="3"/>
      <c r="J113" s="3">
        <v>2.4469999999999999E-2</v>
      </c>
      <c r="K113" s="3"/>
    </row>
    <row r="114" spans="1:11" x14ac:dyDescent="0.45">
      <c r="A114" t="s">
        <v>182</v>
      </c>
      <c r="B114" s="3"/>
      <c r="C114" s="3"/>
      <c r="D114" s="3"/>
      <c r="E114" s="3"/>
      <c r="F114" s="3">
        <v>-0.62955399999999995</v>
      </c>
      <c r="G114" s="3"/>
      <c r="H114" s="3"/>
      <c r="I114" s="3"/>
      <c r="J114" s="3"/>
      <c r="K114" s="3">
        <v>-0.88475700000000002</v>
      </c>
    </row>
    <row r="115" spans="1:11" x14ac:dyDescent="0.45">
      <c r="B115" s="3"/>
      <c r="C115" s="3"/>
      <c r="D115" s="3"/>
      <c r="E115" s="3"/>
      <c r="F115" s="3">
        <v>2.8240000000000001E-3</v>
      </c>
      <c r="G115" s="3"/>
      <c r="H115" s="3"/>
      <c r="I115" s="3"/>
      <c r="J115" s="3"/>
      <c r="K115" s="3">
        <v>8.822E-3</v>
      </c>
    </row>
    <row r="116" spans="1:11" x14ac:dyDescent="0.45">
      <c r="A116" t="s">
        <v>181</v>
      </c>
      <c r="B116" s="3"/>
      <c r="C116" s="3"/>
      <c r="D116" s="3"/>
      <c r="E116" s="3"/>
      <c r="F116" s="3">
        <v>37.732514000000002</v>
      </c>
      <c r="G116" s="3"/>
      <c r="H116" s="3"/>
      <c r="I116" s="3"/>
      <c r="J116" s="3"/>
      <c r="K116" s="3">
        <v>2.4636010000000002</v>
      </c>
    </row>
    <row r="117" spans="1:11" x14ac:dyDescent="0.45">
      <c r="B117" s="3"/>
      <c r="C117" s="3"/>
      <c r="D117" s="3"/>
      <c r="E117" s="3"/>
      <c r="F117" s="3">
        <v>1.5909999999999998E-5</v>
      </c>
      <c r="G117" s="3"/>
      <c r="H117" s="3"/>
      <c r="I117" s="3"/>
      <c r="J117" s="3"/>
      <c r="K117" s="3">
        <v>0.62741000000000002</v>
      </c>
    </row>
    <row r="118" spans="1:11" x14ac:dyDescent="0.45">
      <c r="A118" t="s">
        <v>196</v>
      </c>
      <c r="C118" t="s">
        <v>217</v>
      </c>
      <c r="D118" t="s">
        <v>217</v>
      </c>
      <c r="E118" t="s">
        <v>217</v>
      </c>
      <c r="G118" t="s">
        <v>217</v>
      </c>
      <c r="I118" t="s">
        <v>217</v>
      </c>
      <c r="J118" t="s">
        <v>217</v>
      </c>
      <c r="K118" t="s">
        <v>217</v>
      </c>
    </row>
    <row r="119" spans="1:11" x14ac:dyDescent="0.45">
      <c r="A119" t="s">
        <v>197</v>
      </c>
    </row>
    <row r="120" spans="1:11" x14ac:dyDescent="0.45">
      <c r="A120" t="s">
        <v>198</v>
      </c>
      <c r="C120" s="3"/>
      <c r="D120" s="3"/>
      <c r="E120" s="3"/>
      <c r="G120" s="3"/>
      <c r="I120" s="3"/>
      <c r="J120" s="3"/>
      <c r="K120" s="3"/>
    </row>
    <row r="122" spans="1:11" x14ac:dyDescent="0.45">
      <c r="B122" s="87" t="s">
        <v>687</v>
      </c>
      <c r="C122" s="87"/>
      <c r="D122" s="87"/>
      <c r="E122" s="87"/>
      <c r="F122" s="87"/>
      <c r="G122" s="93"/>
      <c r="H122" s="93"/>
      <c r="I122" s="93"/>
      <c r="J122" s="93"/>
      <c r="K122" s="93"/>
    </row>
    <row r="123" spans="1:11" x14ac:dyDescent="0.45">
      <c r="B123" s="93" t="s">
        <v>688</v>
      </c>
      <c r="C123" s="93"/>
      <c r="D123" s="93"/>
      <c r="E123" s="93"/>
      <c r="F123" s="93"/>
      <c r="G123" s="93" t="s">
        <v>223</v>
      </c>
      <c r="H123" s="93"/>
      <c r="I123" s="93"/>
      <c r="J123" s="93"/>
      <c r="K123" s="93"/>
    </row>
    <row r="124" spans="1:11" x14ac:dyDescent="0.45">
      <c r="B124" t="s">
        <v>193</v>
      </c>
      <c r="C124" t="s">
        <v>193</v>
      </c>
      <c r="D124" t="s">
        <v>193</v>
      </c>
      <c r="E124" t="s">
        <v>193</v>
      </c>
      <c r="F124" t="s">
        <v>193</v>
      </c>
      <c r="G124" t="s">
        <v>193</v>
      </c>
      <c r="H124" t="s">
        <v>193</v>
      </c>
      <c r="I124" t="s">
        <v>193</v>
      </c>
      <c r="J124" t="s">
        <v>193</v>
      </c>
      <c r="K124" t="s">
        <v>193</v>
      </c>
    </row>
    <row r="125" spans="1:11" x14ac:dyDescent="0.45">
      <c r="A125" t="s">
        <v>382</v>
      </c>
      <c r="B125" s="3">
        <v>3.0547900000000001</v>
      </c>
      <c r="C125" s="3">
        <v>0.34253099999999997</v>
      </c>
      <c r="D125" s="3">
        <v>1.6649099999999999</v>
      </c>
      <c r="E125" s="3">
        <v>2.5957599999999998</v>
      </c>
      <c r="F125" s="3">
        <v>4.0125200000000003</v>
      </c>
      <c r="G125" s="3">
        <v>3.17883</v>
      </c>
      <c r="H125" s="3">
        <v>-5.2016E-2</v>
      </c>
      <c r="I125" s="3">
        <v>1.4272899999999999</v>
      </c>
      <c r="J125" s="3">
        <v>2.9897800000000001</v>
      </c>
      <c r="K125" s="3">
        <v>4.3662369999999999</v>
      </c>
    </row>
    <row r="126" spans="1:11" x14ac:dyDescent="0.45">
      <c r="B126" s="3">
        <v>1.3965E-3</v>
      </c>
      <c r="C126" s="3">
        <v>0.59030000000000005</v>
      </c>
      <c r="D126" s="3">
        <v>1.2460000000000001E-2</v>
      </c>
      <c r="E126" s="3">
        <v>2.4905999999999999E-3</v>
      </c>
      <c r="F126" s="3">
        <v>3.2229999999999997E-4</v>
      </c>
      <c r="G126" s="3">
        <v>4.57E-4</v>
      </c>
      <c r="H126" s="3">
        <v>0.8821</v>
      </c>
      <c r="I126" s="3">
        <v>5.0493999999999997E-2</v>
      </c>
      <c r="J126" s="3">
        <v>6.0810000000000002E-5</v>
      </c>
      <c r="K126" s="3">
        <v>4.8619999999999997E-2</v>
      </c>
    </row>
    <row r="127" spans="1:11" x14ac:dyDescent="0.45">
      <c r="A127" t="s">
        <v>381</v>
      </c>
      <c r="B127" s="3">
        <v>-1.72861</v>
      </c>
      <c r="C127" s="3">
        <v>-1.1373979999999999</v>
      </c>
      <c r="D127" s="3">
        <v>-0.85640000000000005</v>
      </c>
      <c r="E127" s="3">
        <v>-2.0190700000000001</v>
      </c>
      <c r="F127" s="3">
        <v>-2.1146799999999999</v>
      </c>
      <c r="G127" s="3">
        <v>1.3863700000000001</v>
      </c>
      <c r="H127" s="3">
        <v>0.825492</v>
      </c>
      <c r="I127" s="3">
        <v>0.90971000000000002</v>
      </c>
      <c r="J127" s="3">
        <v>-8.1680000000000003E-2</v>
      </c>
      <c r="K127" s="3">
        <v>0.21345500000000001</v>
      </c>
    </row>
    <row r="128" spans="1:11" x14ac:dyDescent="0.45">
      <c r="B128" s="3">
        <v>7.3094999999999993E-2</v>
      </c>
      <c r="C128" s="3">
        <v>0.183</v>
      </c>
      <c r="D128" s="3">
        <v>0.41609000000000002</v>
      </c>
      <c r="E128" s="3">
        <v>1.3733799999999999E-2</v>
      </c>
      <c r="F128" s="3">
        <v>1.7457799999999999E-2</v>
      </c>
      <c r="G128" s="3">
        <v>0.408582</v>
      </c>
      <c r="H128" s="3">
        <v>0.67459999999999998</v>
      </c>
      <c r="I128" s="3">
        <v>0.43809599999999999</v>
      </c>
      <c r="J128" s="3">
        <v>0.95882999999999996</v>
      </c>
      <c r="K128" s="3">
        <v>0.88495999999999997</v>
      </c>
    </row>
    <row r="129" spans="1:11" x14ac:dyDescent="0.45">
      <c r="A129" t="s">
        <v>383</v>
      </c>
      <c r="B129" s="3">
        <v>2.1951299999999998</v>
      </c>
      <c r="C129" s="3">
        <v>-3.1458E-2</v>
      </c>
      <c r="D129" s="3">
        <v>0.36836000000000002</v>
      </c>
      <c r="E129" s="3">
        <v>1.9852799999999999</v>
      </c>
      <c r="F129" s="3">
        <v>1.8720300000000001</v>
      </c>
      <c r="G129" s="3">
        <v>0.41269</v>
      </c>
      <c r="H129" s="3">
        <v>-0.81718900000000005</v>
      </c>
      <c r="I129" s="3">
        <v>-0.96043000000000001</v>
      </c>
      <c r="J129" s="3">
        <v>0.29594999999999999</v>
      </c>
      <c r="K129" s="3">
        <v>-7.9742999999999994E-2</v>
      </c>
    </row>
    <row r="130" spans="1:11" x14ac:dyDescent="0.45">
      <c r="B130" s="3">
        <v>1.6479999999999999E-4</v>
      </c>
      <c r="C130" s="3">
        <v>0.95760000000000001</v>
      </c>
      <c r="D130" s="3">
        <v>0.33051000000000003</v>
      </c>
      <c r="E130" s="3">
        <v>7.0439999999999999E-4</v>
      </c>
      <c r="F130" s="3">
        <v>1.7426E-3</v>
      </c>
      <c r="G130" s="3">
        <v>0.80854300000000001</v>
      </c>
      <c r="H130" s="3">
        <v>0.46129999999999999</v>
      </c>
      <c r="I130" s="3">
        <v>0.56184800000000001</v>
      </c>
      <c r="J130" s="3">
        <v>0.80079999999999996</v>
      </c>
      <c r="K130" s="3">
        <v>0.95291000000000003</v>
      </c>
    </row>
    <row r="131" spans="1:11" x14ac:dyDescent="0.45">
      <c r="A131" s="3" t="s">
        <v>188</v>
      </c>
      <c r="B131" s="3"/>
      <c r="C131" s="3">
        <v>-1.765703</v>
      </c>
      <c r="G131" s="3"/>
      <c r="H131" s="3">
        <v>-2.450377</v>
      </c>
    </row>
    <row r="132" spans="1:11" x14ac:dyDescent="0.45">
      <c r="B132" s="3"/>
      <c r="C132" s="3">
        <v>1.6170000000000001E-9</v>
      </c>
      <c r="G132" s="3"/>
      <c r="H132" s="3">
        <v>3.553E-5</v>
      </c>
    </row>
    <row r="133" spans="1:11" x14ac:dyDescent="0.45">
      <c r="A133" t="s">
        <v>526</v>
      </c>
      <c r="B133" s="3"/>
      <c r="C133" s="3"/>
      <c r="D133" s="3">
        <v>-13.202730000000001</v>
      </c>
      <c r="G133" s="3"/>
      <c r="H133" s="3"/>
      <c r="I133" s="3">
        <v>-13.530480000000001</v>
      </c>
    </row>
    <row r="134" spans="1:11" x14ac:dyDescent="0.45">
      <c r="B134" s="3"/>
      <c r="C134" s="3"/>
      <c r="D134" s="3">
        <v>2.2219999999999999E-11</v>
      </c>
      <c r="G134" s="3"/>
      <c r="H134" s="3"/>
      <c r="I134" s="3">
        <v>5.6509999999999998E-3</v>
      </c>
    </row>
    <row r="135" spans="1:11" x14ac:dyDescent="0.45">
      <c r="A135" t="s">
        <v>384</v>
      </c>
      <c r="B135" s="3"/>
      <c r="C135" s="3"/>
      <c r="D135" s="3"/>
      <c r="E135" s="3">
        <v>76.277339999999995</v>
      </c>
      <c r="G135" s="3"/>
      <c r="H135" s="3"/>
      <c r="I135" s="3"/>
      <c r="J135" s="3">
        <v>225.64196999999999</v>
      </c>
    </row>
    <row r="136" spans="1:11" x14ac:dyDescent="0.45">
      <c r="B136" s="3"/>
      <c r="C136" s="3"/>
      <c r="D136" s="3"/>
      <c r="E136" s="3">
        <v>7.6603000000000001E-3</v>
      </c>
      <c r="G136" s="3"/>
      <c r="H136" s="3"/>
      <c r="I136" s="3"/>
      <c r="J136" s="3">
        <v>3.0349999999999999E-2</v>
      </c>
    </row>
    <row r="137" spans="1:11" x14ac:dyDescent="0.45">
      <c r="A137" t="s">
        <v>182</v>
      </c>
      <c r="B137" s="3"/>
      <c r="C137" s="3"/>
      <c r="D137" s="3"/>
      <c r="E137" s="3"/>
      <c r="F137" s="3">
        <v>0.22548000000000001</v>
      </c>
      <c r="G137" s="3"/>
      <c r="H137" s="3"/>
      <c r="I137" s="3"/>
      <c r="J137" s="3"/>
      <c r="K137" s="3">
        <v>3.9961000000000003E-2</v>
      </c>
    </row>
    <row r="138" spans="1:11" x14ac:dyDescent="0.45">
      <c r="B138" s="3"/>
      <c r="C138" s="3"/>
      <c r="D138" s="3"/>
      <c r="E138" s="3"/>
      <c r="F138" s="3">
        <v>0.20719019999999999</v>
      </c>
      <c r="G138" s="3"/>
      <c r="H138" s="3"/>
      <c r="I138" s="3"/>
      <c r="J138" s="3"/>
      <c r="K138" s="3">
        <v>0.93703999999999998</v>
      </c>
    </row>
    <row r="139" spans="1:11" x14ac:dyDescent="0.45">
      <c r="A139" t="s">
        <v>181</v>
      </c>
      <c r="B139" s="3"/>
      <c r="C139" s="3"/>
      <c r="D139" s="3"/>
      <c r="E139" s="3"/>
      <c r="F139" s="3">
        <v>-16.645199999999999</v>
      </c>
      <c r="G139" s="3"/>
      <c r="H139" s="3"/>
      <c r="I139" s="3"/>
      <c r="J139" s="3"/>
      <c r="K139" s="3">
        <v>-17.070065</v>
      </c>
    </row>
    <row r="140" spans="1:11" x14ac:dyDescent="0.45">
      <c r="B140" s="3"/>
      <c r="C140" s="3"/>
      <c r="D140" s="3"/>
      <c r="E140" s="3"/>
      <c r="F140" s="3">
        <v>1.0288000000000001E-3</v>
      </c>
      <c r="G140" s="3"/>
      <c r="H140" s="3"/>
      <c r="I140" s="3"/>
      <c r="J140" s="3"/>
      <c r="K140" s="3">
        <v>0.15973000000000001</v>
      </c>
    </row>
    <row r="141" spans="1:11" x14ac:dyDescent="0.45">
      <c r="A141" t="s">
        <v>196</v>
      </c>
    </row>
    <row r="142" spans="1:11" x14ac:dyDescent="0.45">
      <c r="A142" t="s">
        <v>197</v>
      </c>
    </row>
    <row r="143" spans="1:11" x14ac:dyDescent="0.45">
      <c r="A143" t="s">
        <v>198</v>
      </c>
      <c r="C143" s="3"/>
      <c r="D143" s="3"/>
      <c r="E143" s="3"/>
      <c r="F143" s="3"/>
      <c r="G143" s="3"/>
      <c r="H143" s="3"/>
      <c r="I143" s="3"/>
      <c r="J143" s="3"/>
      <c r="K143" s="3"/>
    </row>
    <row r="153" spans="5:6" x14ac:dyDescent="0.45">
      <c r="F153" s="1"/>
    </row>
    <row r="154" spans="5:6" x14ac:dyDescent="0.45">
      <c r="E154" s="1"/>
    </row>
  </sheetData>
  <mergeCells count="23">
    <mergeCell ref="P26:R26"/>
    <mergeCell ref="B25:K25"/>
    <mergeCell ref="B26:F26"/>
    <mergeCell ref="G26:K26"/>
    <mergeCell ref="B1:H1"/>
    <mergeCell ref="B3:F3"/>
    <mergeCell ref="G3:K3"/>
    <mergeCell ref="B2:K2"/>
    <mergeCell ref="M26:O26"/>
    <mergeCell ref="B49:H49"/>
    <mergeCell ref="B50:K50"/>
    <mergeCell ref="B51:F51"/>
    <mergeCell ref="G51:K51"/>
    <mergeCell ref="B73:K73"/>
    <mergeCell ref="B122:K122"/>
    <mergeCell ref="B123:F123"/>
    <mergeCell ref="G123:K123"/>
    <mergeCell ref="B74:F74"/>
    <mergeCell ref="G74:K74"/>
    <mergeCell ref="B98:H98"/>
    <mergeCell ref="B99:K99"/>
    <mergeCell ref="B100:F100"/>
    <mergeCell ref="G100:K100"/>
  </mergeCells>
  <pageMargins left="0.7" right="0.7" top="0.75" bottom="0.75" header="0.3" footer="0.3"/>
  <pageSetup paperSize="9" orientation="portrait" horizontalDpi="4294967295" verticalDpi="4294967295"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R144"/>
  <sheetViews>
    <sheetView topLeftCell="A2" zoomScale="200" zoomScaleNormal="200" workbookViewId="0">
      <selection sqref="A1:K144"/>
    </sheetView>
  </sheetViews>
  <sheetFormatPr defaultRowHeight="14.25" x14ac:dyDescent="0.45"/>
  <sheetData>
    <row r="1" spans="1:18" x14ac:dyDescent="0.45">
      <c r="B1" s="93" t="s">
        <v>686</v>
      </c>
      <c r="C1" s="93"/>
      <c r="D1" s="93"/>
      <c r="E1" s="93"/>
      <c r="F1" s="93"/>
      <c r="G1" s="93"/>
      <c r="H1" s="93"/>
      <c r="N1" s="20"/>
      <c r="O1" s="20"/>
      <c r="P1" s="20"/>
      <c r="Q1" s="20"/>
      <c r="R1" s="21"/>
    </row>
    <row r="2" spans="1:18" x14ac:dyDescent="0.45">
      <c r="B2" s="87" t="s">
        <v>218</v>
      </c>
      <c r="C2" s="93"/>
      <c r="D2" s="93"/>
      <c r="E2" s="93"/>
      <c r="F2" s="93"/>
      <c r="G2" s="93"/>
      <c r="H2" s="93"/>
      <c r="I2" s="93"/>
      <c r="J2" s="93"/>
      <c r="K2" s="93"/>
      <c r="N2" s="21"/>
      <c r="O2" s="21"/>
      <c r="P2" s="21"/>
      <c r="Q2" s="21"/>
      <c r="R2" s="21"/>
    </row>
    <row r="3" spans="1:18" x14ac:dyDescent="0.45">
      <c r="B3" s="21" t="s">
        <v>199</v>
      </c>
      <c r="C3" s="21"/>
      <c r="D3" s="21"/>
      <c r="E3" s="21"/>
      <c r="F3" s="21"/>
      <c r="G3" s="21" t="s">
        <v>200</v>
      </c>
      <c r="H3" s="21"/>
      <c r="I3" s="21"/>
      <c r="J3" s="21"/>
      <c r="K3" s="21"/>
    </row>
    <row r="4" spans="1:18" x14ac:dyDescent="0.45">
      <c r="B4" t="s">
        <v>127</v>
      </c>
      <c r="C4" t="s">
        <v>127</v>
      </c>
      <c r="D4" t="s">
        <v>127</v>
      </c>
      <c r="E4" t="s">
        <v>127</v>
      </c>
      <c r="F4" t="s">
        <v>127</v>
      </c>
      <c r="G4" t="s">
        <v>127</v>
      </c>
      <c r="H4" t="s">
        <v>127</v>
      </c>
      <c r="I4" t="s">
        <v>127</v>
      </c>
      <c r="J4" t="s">
        <v>127</v>
      </c>
      <c r="K4" t="s">
        <v>127</v>
      </c>
    </row>
    <row r="5" spans="1:18" x14ac:dyDescent="0.45">
      <c r="A5" t="s">
        <v>382</v>
      </c>
      <c r="B5" s="3">
        <v>-1.12269</v>
      </c>
      <c r="C5" s="3">
        <v>-0.24490000000000001</v>
      </c>
      <c r="D5" s="3">
        <v>0.237432</v>
      </c>
      <c r="E5" s="3">
        <v>-1.08057</v>
      </c>
      <c r="F5" s="3">
        <v>-1.09178</v>
      </c>
      <c r="G5" s="3">
        <v>6.4353999999999995E-2</v>
      </c>
      <c r="H5" s="3">
        <v>-0.58140499999999995</v>
      </c>
      <c r="I5" s="3">
        <v>0.64895999999999998</v>
      </c>
      <c r="J5" s="3">
        <v>-0.47128300000000001</v>
      </c>
      <c r="K5" s="3">
        <v>-2.3292700000000002</v>
      </c>
    </row>
    <row r="6" spans="1:18" x14ac:dyDescent="0.45">
      <c r="B6" s="3">
        <v>1.854E-3</v>
      </c>
      <c r="C6" s="3">
        <v>0.21074000000000001</v>
      </c>
      <c r="D6" s="3">
        <v>0.30449999999999999</v>
      </c>
      <c r="E6" s="3">
        <v>6.9539999999999999E-4</v>
      </c>
      <c r="F6" s="3">
        <v>2.8081E-3</v>
      </c>
      <c r="G6" s="3">
        <v>0.86819999999999997</v>
      </c>
      <c r="H6" s="3">
        <v>0.13904</v>
      </c>
      <c r="I6" s="3">
        <v>9.3038999999999997E-2</v>
      </c>
      <c r="J6" s="3">
        <v>7.2749999999999995E-2</v>
      </c>
      <c r="K6" s="3">
        <v>3.2179999999999998E-15</v>
      </c>
    </row>
    <row r="7" spans="1:18" x14ac:dyDescent="0.45">
      <c r="A7" t="s">
        <v>381</v>
      </c>
      <c r="B7" s="3">
        <v>0.14312</v>
      </c>
      <c r="C7" s="3">
        <v>-1.0027999999999999</v>
      </c>
      <c r="D7" s="3">
        <v>-1.6661090000000001</v>
      </c>
      <c r="E7" s="3">
        <v>-0.47843000000000002</v>
      </c>
      <c r="F7" s="3">
        <v>-0.1686</v>
      </c>
      <c r="G7" s="3">
        <v>-11.160784</v>
      </c>
      <c r="H7" s="3">
        <v>-4.7919000000000003E-2</v>
      </c>
      <c r="I7" s="3">
        <v>0.81728000000000001</v>
      </c>
      <c r="J7" s="3">
        <v>2.5316999999999999E-2</v>
      </c>
      <c r="K7" s="3">
        <v>0.83528000000000002</v>
      </c>
    </row>
    <row r="8" spans="1:18" x14ac:dyDescent="0.45">
      <c r="B8" s="3">
        <v>0.88409400000000005</v>
      </c>
      <c r="C8" s="3">
        <v>1.5869999999999999E-2</v>
      </c>
      <c r="D8" s="3">
        <v>3.9199999999999999E-2</v>
      </c>
      <c r="E8" s="3">
        <v>0.54609059999999998</v>
      </c>
      <c r="F8" s="3">
        <v>0.86235879999999998</v>
      </c>
      <c r="G8" s="3">
        <v>2E-16</v>
      </c>
      <c r="H8" s="3">
        <v>0.71523000000000003</v>
      </c>
      <c r="I8" s="3">
        <v>1.7600000000000001E-2</v>
      </c>
      <c r="J8" s="3">
        <v>0.82647999999999999</v>
      </c>
      <c r="K8" s="3">
        <v>6.1015800000000002E-2</v>
      </c>
    </row>
    <row r="9" spans="1:18" x14ac:dyDescent="0.45">
      <c r="A9" t="s">
        <v>383</v>
      </c>
      <c r="B9" s="3">
        <v>0.95337000000000005</v>
      </c>
      <c r="C9" s="3">
        <v>-0.40473999999999999</v>
      </c>
      <c r="D9" s="3">
        <v>-5.2297000000000003E-2</v>
      </c>
      <c r="E9" s="3">
        <v>0.95299999999999996</v>
      </c>
      <c r="F9" s="3">
        <v>0.96962999999999999</v>
      </c>
      <c r="G9" s="3">
        <v>-0.65454400000000001</v>
      </c>
      <c r="H9" s="3">
        <v>20.317572999999999</v>
      </c>
      <c r="I9" s="3">
        <v>51.560279999999999</v>
      </c>
      <c r="J9" s="3">
        <v>-0.27538699999999999</v>
      </c>
      <c r="K9" s="3">
        <v>0.77458000000000005</v>
      </c>
    </row>
    <row r="10" spans="1:18" x14ac:dyDescent="0.45">
      <c r="B10" s="3">
        <v>6.2481000000000002E-2</v>
      </c>
      <c r="C10" s="3">
        <v>0.25701000000000002</v>
      </c>
      <c r="D10" s="3">
        <v>0.9</v>
      </c>
      <c r="E10" s="3">
        <v>7.3348999999999998E-2</v>
      </c>
      <c r="F10" s="3">
        <v>6.80838E-2</v>
      </c>
      <c r="G10" s="3">
        <v>1.324E-2</v>
      </c>
      <c r="H10" s="3">
        <v>5.8979999999999998E-2</v>
      </c>
      <c r="I10" s="3">
        <v>5.3350000000000003E-3</v>
      </c>
      <c r="J10" s="3">
        <v>6.6929999999999998E-5</v>
      </c>
      <c r="K10" s="3">
        <v>3.0401500000000001E-2</v>
      </c>
    </row>
    <row r="11" spans="1:18" x14ac:dyDescent="0.45">
      <c r="A11" s="3" t="s">
        <v>188</v>
      </c>
      <c r="B11" s="3"/>
      <c r="C11" s="3">
        <v>-1.7925899999999999</v>
      </c>
      <c r="D11" s="3"/>
      <c r="E11" s="3"/>
      <c r="F11" s="3"/>
      <c r="G11" s="3"/>
      <c r="H11" s="3">
        <v>-2.4687399999999999</v>
      </c>
      <c r="I11" s="3"/>
      <c r="J11" s="3"/>
      <c r="K11" s="3"/>
    </row>
    <row r="12" spans="1:18" x14ac:dyDescent="0.45">
      <c r="B12" s="3"/>
      <c r="C12" s="3">
        <v>2E-16</v>
      </c>
      <c r="D12" s="3"/>
      <c r="E12" s="3"/>
      <c r="F12" s="3"/>
      <c r="G12" s="3"/>
      <c r="H12" s="3">
        <v>2.2E-16</v>
      </c>
      <c r="I12" s="3"/>
      <c r="J12" s="3"/>
      <c r="K12" s="3"/>
    </row>
    <row r="13" spans="1:18" x14ac:dyDescent="0.45">
      <c r="A13" t="s">
        <v>526</v>
      </c>
      <c r="B13" s="3"/>
      <c r="C13" s="3"/>
      <c r="D13" s="3">
        <v>-12.522976</v>
      </c>
      <c r="E13" s="3"/>
      <c r="F13" s="3"/>
      <c r="G13" s="3"/>
      <c r="H13" s="3"/>
      <c r="I13" s="3">
        <v>-0.52001600000000003</v>
      </c>
      <c r="J13" s="3"/>
      <c r="K13" s="3"/>
    </row>
    <row r="14" spans="1:18" x14ac:dyDescent="0.45">
      <c r="B14" s="3"/>
      <c r="C14" s="3"/>
      <c r="D14" s="3">
        <v>2E-16</v>
      </c>
      <c r="E14" s="3"/>
      <c r="F14" s="3"/>
      <c r="G14" s="3"/>
      <c r="H14" s="3"/>
      <c r="I14" s="3">
        <v>1.8630000000000001E-2</v>
      </c>
      <c r="J14" s="3"/>
      <c r="K14" s="3"/>
    </row>
    <row r="15" spans="1:18" x14ac:dyDescent="0.45">
      <c r="A15" t="s">
        <v>384</v>
      </c>
      <c r="B15" s="3"/>
      <c r="C15" s="3"/>
      <c r="D15" s="3"/>
      <c r="E15" s="3">
        <v>129.40038999999999</v>
      </c>
      <c r="F15" s="3"/>
      <c r="G15" s="3"/>
      <c r="H15" s="3"/>
      <c r="I15" s="3"/>
      <c r="J15" s="3">
        <v>-2.8577949999999999</v>
      </c>
      <c r="K15" s="3"/>
    </row>
    <row r="16" spans="1:18" x14ac:dyDescent="0.45">
      <c r="B16" s="3"/>
      <c r="C16" s="3"/>
      <c r="D16" s="3"/>
      <c r="E16" s="3">
        <v>9.6890000000000003E-8</v>
      </c>
      <c r="F16" s="3"/>
      <c r="G16" s="3"/>
      <c r="H16" s="3"/>
      <c r="I16" s="3"/>
      <c r="J16" s="3">
        <v>2.9950000000000001E-2</v>
      </c>
      <c r="K16" s="3"/>
    </row>
    <row r="17" spans="1:11" x14ac:dyDescent="0.45">
      <c r="A17" t="s">
        <v>182</v>
      </c>
      <c r="B17" s="3"/>
      <c r="C17" s="3"/>
      <c r="D17" s="3"/>
      <c r="E17" s="3"/>
      <c r="F17" s="3">
        <v>-0.46784999999999999</v>
      </c>
      <c r="G17" s="3"/>
      <c r="H17" s="3"/>
      <c r="I17" s="3"/>
      <c r="J17" s="3"/>
      <c r="K17" s="3">
        <v>-0.92712000000000006</v>
      </c>
    </row>
    <row r="18" spans="1:11" x14ac:dyDescent="0.45">
      <c r="B18" s="3"/>
      <c r="C18" s="3"/>
      <c r="D18" s="3"/>
      <c r="E18" s="3"/>
      <c r="F18" s="3">
        <v>5.553E-4</v>
      </c>
      <c r="G18" s="3"/>
      <c r="H18" s="3"/>
      <c r="I18" s="3"/>
      <c r="J18" s="3"/>
      <c r="K18" s="3">
        <v>2.2E-16</v>
      </c>
    </row>
    <row r="19" spans="1:11" x14ac:dyDescent="0.45">
      <c r="A19" t="s">
        <v>181</v>
      </c>
      <c r="B19" s="3"/>
      <c r="C19" s="3"/>
      <c r="D19" s="3"/>
      <c r="E19" s="3"/>
      <c r="F19" s="3">
        <v>-2.5716800000000002</v>
      </c>
      <c r="G19" s="3"/>
      <c r="H19" s="3"/>
      <c r="I19" s="3"/>
      <c r="J19" s="3"/>
      <c r="K19" s="3">
        <v>9.0790199999999999</v>
      </c>
    </row>
    <row r="20" spans="1:11" x14ac:dyDescent="0.45">
      <c r="B20" s="3"/>
      <c r="C20" s="3"/>
      <c r="D20" s="3"/>
      <c r="E20" s="3"/>
      <c r="F20" s="3">
        <v>0.26899610000000002</v>
      </c>
      <c r="G20" s="3"/>
      <c r="H20" s="3"/>
      <c r="I20" s="3"/>
      <c r="J20" s="3"/>
      <c r="K20" s="3">
        <v>4.3009999999999999E-4</v>
      </c>
    </row>
    <row r="21" spans="1:11" x14ac:dyDescent="0.45">
      <c r="A21" t="s">
        <v>196</v>
      </c>
      <c r="C21" t="s">
        <v>217</v>
      </c>
      <c r="D21" t="s">
        <v>217</v>
      </c>
      <c r="E21" t="s">
        <v>217</v>
      </c>
      <c r="F21" t="s">
        <v>217</v>
      </c>
      <c r="G21" t="s">
        <v>217</v>
      </c>
      <c r="H21" t="s">
        <v>217</v>
      </c>
      <c r="I21" t="s">
        <v>217</v>
      </c>
      <c r="J21" t="s">
        <v>217</v>
      </c>
      <c r="K21" s="3"/>
    </row>
    <row r="22" spans="1:11" x14ac:dyDescent="0.45">
      <c r="A22" t="s">
        <v>197</v>
      </c>
    </row>
    <row r="23" spans="1:11" x14ac:dyDescent="0.45">
      <c r="A23" t="s">
        <v>198</v>
      </c>
      <c r="B23">
        <v>-3.5571999999999999E-2</v>
      </c>
      <c r="C23" s="3"/>
      <c r="D23" s="3"/>
      <c r="E23" s="3"/>
      <c r="F23" s="3"/>
      <c r="G23" s="3"/>
      <c r="H23" s="3"/>
      <c r="I23" s="3"/>
      <c r="J23" s="3"/>
    </row>
    <row r="26" spans="1:11" x14ac:dyDescent="0.45">
      <c r="B26" s="87" t="s">
        <v>219</v>
      </c>
      <c r="C26" s="93"/>
      <c r="D26" s="93"/>
      <c r="E26" s="93"/>
      <c r="F26" s="93"/>
      <c r="G26" s="93"/>
      <c r="H26" s="93"/>
      <c r="I26" s="93"/>
      <c r="J26" s="93"/>
      <c r="K26" s="93"/>
    </row>
    <row r="27" spans="1:11" x14ac:dyDescent="0.45">
      <c r="B27" s="21" t="s">
        <v>199</v>
      </c>
      <c r="C27" s="21"/>
      <c r="D27" s="21"/>
      <c r="E27" s="21"/>
      <c r="F27" s="21"/>
      <c r="G27" s="21" t="s">
        <v>200</v>
      </c>
      <c r="H27" s="21"/>
      <c r="I27" s="21"/>
      <c r="J27" s="21"/>
      <c r="K27" s="21"/>
    </row>
    <row r="28" spans="1:11" x14ac:dyDescent="0.45">
      <c r="B28" t="s">
        <v>127</v>
      </c>
      <c r="C28" t="s">
        <v>127</v>
      </c>
      <c r="D28" t="s">
        <v>127</v>
      </c>
      <c r="E28" t="s">
        <v>127</v>
      </c>
      <c r="F28" t="s">
        <v>127</v>
      </c>
      <c r="G28" t="s">
        <v>127</v>
      </c>
      <c r="H28" t="s">
        <v>127</v>
      </c>
      <c r="I28" t="s">
        <v>127</v>
      </c>
      <c r="J28" t="s">
        <v>127</v>
      </c>
      <c r="K28" t="s">
        <v>127</v>
      </c>
    </row>
    <row r="29" spans="1:11" x14ac:dyDescent="0.45">
      <c r="A29" t="s">
        <v>382</v>
      </c>
      <c r="B29" s="3">
        <v>-0.37323000000000001</v>
      </c>
      <c r="C29" s="3">
        <v>-0.39823999999999998</v>
      </c>
      <c r="D29" s="3">
        <v>0.33565</v>
      </c>
      <c r="E29" s="3">
        <v>-0.48137000000000002</v>
      </c>
      <c r="F29" s="3">
        <v>-0.27256900000000001</v>
      </c>
      <c r="G29" s="3">
        <v>-0.62454500000000002</v>
      </c>
      <c r="H29" s="3">
        <v>-2.4400300000000001</v>
      </c>
      <c r="I29" s="3">
        <v>0.72719</v>
      </c>
      <c r="J29" s="3">
        <v>0.32797999999999999</v>
      </c>
      <c r="K29" s="3">
        <v>-0.19072</v>
      </c>
    </row>
    <row r="30" spans="1:11" x14ac:dyDescent="0.45">
      <c r="B30" s="3">
        <v>0.25330399999999997</v>
      </c>
      <c r="C30" s="3">
        <v>7.4718000000000007E-2</v>
      </c>
      <c r="D30" s="3">
        <v>0.1888</v>
      </c>
      <c r="E30" s="3">
        <v>0.28678999999999999</v>
      </c>
      <c r="F30" s="3">
        <v>0.36298419999999998</v>
      </c>
      <c r="G30" s="3">
        <v>6.1679999999999999E-3</v>
      </c>
      <c r="H30" s="3">
        <v>2E-16</v>
      </c>
      <c r="I30" s="3">
        <v>1.652E-3</v>
      </c>
      <c r="J30" s="3">
        <v>0.13333449999999999</v>
      </c>
      <c r="K30" s="3">
        <v>0.72709999999999997</v>
      </c>
    </row>
    <row r="31" spans="1:11" x14ac:dyDescent="0.45">
      <c r="A31" t="s">
        <v>381</v>
      </c>
      <c r="B31" s="3">
        <v>-1.13462</v>
      </c>
      <c r="C31" s="3">
        <v>0.59772000000000003</v>
      </c>
      <c r="D31" s="3">
        <v>-0.68774000000000002</v>
      </c>
      <c r="E31" s="3">
        <v>-1.10819</v>
      </c>
      <c r="F31" s="3">
        <v>-1.2797769999999999</v>
      </c>
      <c r="G31" s="3">
        <v>-0.42583799999999999</v>
      </c>
      <c r="H31" s="3">
        <v>0.90946000000000005</v>
      </c>
      <c r="I31" s="3">
        <v>-0.20388000000000001</v>
      </c>
      <c r="J31" s="3">
        <v>-0.38196999999999998</v>
      </c>
      <c r="K31" s="3">
        <v>-0.16216</v>
      </c>
    </row>
    <row r="32" spans="1:11" x14ac:dyDescent="0.45">
      <c r="B32" s="3">
        <v>2.1909999999999998E-3</v>
      </c>
      <c r="C32" s="3">
        <v>0.109779</v>
      </c>
      <c r="D32" s="3">
        <v>0.26340000000000002</v>
      </c>
      <c r="E32" s="3">
        <v>2.8049999999999999E-2</v>
      </c>
      <c r="F32" s="3">
        <v>8.1709999999999997E-4</v>
      </c>
      <c r="G32" s="3">
        <v>9.6560000000000007E-2</v>
      </c>
      <c r="H32" s="3">
        <v>3.005E-2</v>
      </c>
      <c r="I32" s="3">
        <v>8.5430000000000006E-2</v>
      </c>
      <c r="J32" s="3">
        <v>0.13124820000000001</v>
      </c>
      <c r="K32" s="3">
        <v>0.50419999999999998</v>
      </c>
    </row>
    <row r="33" spans="1:11" x14ac:dyDescent="0.45">
      <c r="A33" t="s">
        <v>383</v>
      </c>
      <c r="B33" s="3">
        <v>-0.33783000000000002</v>
      </c>
      <c r="C33" s="3">
        <v>-0.59997</v>
      </c>
      <c r="D33" s="3">
        <v>-0.27429999999999999</v>
      </c>
      <c r="E33" s="3">
        <v>-0.47221000000000002</v>
      </c>
      <c r="F33" s="3">
        <v>-0.39956599999999998</v>
      </c>
      <c r="G33" s="3">
        <v>4.7501000000000002E-2</v>
      </c>
      <c r="H33" s="3">
        <v>0.52907000000000004</v>
      </c>
      <c r="I33" s="3">
        <v>-0.78710999999999998</v>
      </c>
      <c r="J33" s="3">
        <v>-1.5719399999999999</v>
      </c>
      <c r="K33" s="3">
        <v>-3.1242700000000001</v>
      </c>
    </row>
    <row r="34" spans="1:11" x14ac:dyDescent="0.45">
      <c r="B34" s="3">
        <v>0.10213</v>
      </c>
      <c r="C34" s="3">
        <v>2.1930000000000001E-3</v>
      </c>
      <c r="D34" s="3">
        <v>0.52480000000000004</v>
      </c>
      <c r="E34" s="3">
        <v>8.8459999999999997E-2</v>
      </c>
      <c r="F34" s="3">
        <v>7.2447300000000006E-2</v>
      </c>
      <c r="G34" s="3">
        <v>0.66806699999999997</v>
      </c>
      <c r="H34" s="3">
        <v>8.2610000000000003E-2</v>
      </c>
      <c r="I34" s="3">
        <v>1.1869999999999999E-10</v>
      </c>
      <c r="J34" s="3">
        <v>2.2E-16</v>
      </c>
      <c r="K34" s="3">
        <v>0.14410000000000001</v>
      </c>
    </row>
    <row r="35" spans="1:11" x14ac:dyDescent="0.45">
      <c r="A35" s="3" t="s">
        <v>188</v>
      </c>
      <c r="B35" s="3"/>
      <c r="C35" s="3">
        <v>-0.99500999999999995</v>
      </c>
      <c r="D35" s="3"/>
      <c r="E35" s="3"/>
      <c r="F35" s="3"/>
      <c r="G35" s="3"/>
      <c r="H35" s="3">
        <v>-0.31161</v>
      </c>
      <c r="I35" s="3"/>
      <c r="J35" s="3"/>
      <c r="K35" s="3"/>
    </row>
    <row r="36" spans="1:11" x14ac:dyDescent="0.45">
      <c r="B36" s="3"/>
      <c r="C36" s="3">
        <v>6.5640000000000001E-9</v>
      </c>
      <c r="D36" s="3"/>
      <c r="E36" s="3"/>
      <c r="F36" s="3"/>
      <c r="G36" s="3"/>
      <c r="H36" s="3">
        <v>2.2943999999999999E-2</v>
      </c>
      <c r="I36" s="3"/>
      <c r="J36" s="3"/>
      <c r="K36" s="3"/>
    </row>
    <row r="37" spans="1:11" x14ac:dyDescent="0.45">
      <c r="A37" t="s">
        <v>526</v>
      </c>
      <c r="B37" s="3"/>
      <c r="C37" s="3"/>
      <c r="D37" s="3">
        <v>-3.1891799999999999</v>
      </c>
      <c r="E37" s="3"/>
      <c r="F37" s="3"/>
      <c r="G37" s="3"/>
      <c r="H37" s="3"/>
      <c r="I37" s="3">
        <v>-0.59806000000000004</v>
      </c>
      <c r="J37" s="3"/>
      <c r="K37" s="3"/>
    </row>
    <row r="38" spans="1:11" x14ac:dyDescent="0.45">
      <c r="B38" s="3"/>
      <c r="C38" s="3"/>
      <c r="D38" s="3">
        <v>0.23619999999999999</v>
      </c>
      <c r="E38" s="3"/>
      <c r="F38" s="3"/>
      <c r="G38" s="3"/>
      <c r="H38" s="3"/>
      <c r="I38" s="3">
        <v>3.657E-4</v>
      </c>
      <c r="J38" s="3"/>
      <c r="K38" s="3"/>
    </row>
    <row r="39" spans="1:11" x14ac:dyDescent="0.45">
      <c r="A39" t="s">
        <v>384</v>
      </c>
      <c r="B39" s="3"/>
      <c r="C39" s="3"/>
      <c r="D39" s="3"/>
      <c r="E39" s="3">
        <v>35.623480000000001</v>
      </c>
      <c r="F39" s="3"/>
      <c r="G39" s="3"/>
      <c r="H39" s="3"/>
      <c r="I39" s="3"/>
      <c r="J39" s="3">
        <v>0.13639999999999999</v>
      </c>
      <c r="K39" s="3"/>
    </row>
    <row r="40" spans="1:11" x14ac:dyDescent="0.45">
      <c r="B40" s="3"/>
      <c r="C40" s="3"/>
      <c r="D40" s="3"/>
      <c r="E40" s="3">
        <v>2.4570000000000002E-2</v>
      </c>
      <c r="F40" s="3"/>
      <c r="G40" s="3"/>
      <c r="H40" s="3"/>
      <c r="I40" s="3"/>
      <c r="J40" s="3">
        <v>0.41849999999999998</v>
      </c>
      <c r="K40" s="3"/>
    </row>
    <row r="41" spans="1:11" x14ac:dyDescent="0.45">
      <c r="A41" t="s">
        <v>182</v>
      </c>
      <c r="B41" s="3"/>
      <c r="C41" s="3"/>
      <c r="D41" s="3"/>
      <c r="E41" s="3"/>
      <c r="F41" s="3">
        <v>-0.30024200000000001</v>
      </c>
      <c r="G41" s="3"/>
      <c r="H41" s="3"/>
      <c r="I41" s="3"/>
      <c r="J41" s="3"/>
      <c r="K41" s="3">
        <v>-0.239338</v>
      </c>
    </row>
    <row r="42" spans="1:11" x14ac:dyDescent="0.45">
      <c r="B42" s="3"/>
      <c r="C42" s="3"/>
      <c r="D42" s="3"/>
      <c r="E42" s="3"/>
      <c r="F42" s="3">
        <v>1.718E-4</v>
      </c>
      <c r="G42" s="3"/>
      <c r="H42" s="3"/>
      <c r="I42" s="3"/>
      <c r="J42" s="3"/>
      <c r="K42" s="3">
        <v>0.1532</v>
      </c>
    </row>
    <row r="43" spans="1:11" x14ac:dyDescent="0.45">
      <c r="A43" t="s">
        <v>181</v>
      </c>
      <c r="B43" s="3"/>
      <c r="C43" s="3"/>
      <c r="D43" s="3"/>
      <c r="E43" s="3"/>
      <c r="F43" s="3">
        <v>-7.299131</v>
      </c>
      <c r="G43" s="3"/>
      <c r="H43" s="3"/>
      <c r="I43" s="3"/>
      <c r="J43" s="3"/>
      <c r="K43" s="3">
        <v>-6.6281999999999994E-2</v>
      </c>
    </row>
    <row r="44" spans="1:11" x14ac:dyDescent="0.45">
      <c r="B44" s="3"/>
      <c r="C44" s="3"/>
      <c r="D44" s="3"/>
      <c r="E44" s="3"/>
      <c r="F44" s="3">
        <v>6.3639999999999996E-4</v>
      </c>
      <c r="G44" s="3"/>
      <c r="H44" s="3"/>
      <c r="I44" s="3"/>
      <c r="J44" s="3"/>
      <c r="K44" s="3">
        <v>0.83760000000000001</v>
      </c>
    </row>
    <row r="45" spans="1:11" x14ac:dyDescent="0.45">
      <c r="A45" t="s">
        <v>196</v>
      </c>
      <c r="C45" t="s">
        <v>217</v>
      </c>
      <c r="D45" t="s">
        <v>217</v>
      </c>
      <c r="E45" t="s">
        <v>217</v>
      </c>
      <c r="G45" t="s">
        <v>217</v>
      </c>
      <c r="H45" t="s">
        <v>217</v>
      </c>
      <c r="I45" t="s">
        <v>217</v>
      </c>
      <c r="J45" t="s">
        <v>217</v>
      </c>
      <c r="K45" s="3"/>
    </row>
    <row r="46" spans="1:11" x14ac:dyDescent="0.45">
      <c r="A46" t="s">
        <v>197</v>
      </c>
    </row>
    <row r="47" spans="1:11" x14ac:dyDescent="0.45">
      <c r="A47" t="s">
        <v>198</v>
      </c>
      <c r="B47" s="3">
        <v>8.4320000000000006E-2</v>
      </c>
      <c r="C47" s="3"/>
      <c r="D47" s="3"/>
      <c r="E47" s="3"/>
      <c r="G47" s="3"/>
      <c r="H47" s="3"/>
      <c r="I47" s="3"/>
      <c r="J47" s="3"/>
    </row>
    <row r="49" spans="1:11" x14ac:dyDescent="0.45">
      <c r="B49" t="s">
        <v>686</v>
      </c>
    </row>
    <row r="50" spans="1:11" x14ac:dyDescent="0.45">
      <c r="B50" t="s">
        <v>218</v>
      </c>
    </row>
    <row r="51" spans="1:11" x14ac:dyDescent="0.45">
      <c r="B51" t="s">
        <v>199</v>
      </c>
      <c r="G51" t="s">
        <v>200</v>
      </c>
    </row>
    <row r="52" spans="1:11" x14ac:dyDescent="0.45">
      <c r="A52" t="s">
        <v>146</v>
      </c>
      <c r="B52" t="s">
        <v>146</v>
      </c>
      <c r="C52" t="s">
        <v>146</v>
      </c>
      <c r="D52" t="s">
        <v>146</v>
      </c>
      <c r="E52" t="s">
        <v>146</v>
      </c>
      <c r="F52" t="s">
        <v>146</v>
      </c>
      <c r="G52" t="s">
        <v>146</v>
      </c>
      <c r="H52" t="s">
        <v>146</v>
      </c>
      <c r="I52" t="s">
        <v>146</v>
      </c>
      <c r="J52" t="s">
        <v>146</v>
      </c>
      <c r="K52" t="s">
        <v>146</v>
      </c>
    </row>
    <row r="53" spans="1:11" x14ac:dyDescent="0.45">
      <c r="A53" t="s">
        <v>382</v>
      </c>
      <c r="B53" t="s">
        <v>801</v>
      </c>
      <c r="C53" t="s">
        <v>801</v>
      </c>
      <c r="D53" t="s">
        <v>801</v>
      </c>
      <c r="E53" t="s">
        <v>801</v>
      </c>
      <c r="F53" t="s">
        <v>801</v>
      </c>
      <c r="G53" t="s">
        <v>801</v>
      </c>
      <c r="H53" t="s">
        <v>801</v>
      </c>
      <c r="I53" t="s">
        <v>801</v>
      </c>
      <c r="J53" t="s">
        <v>801</v>
      </c>
    </row>
    <row r="54" spans="1:11" x14ac:dyDescent="0.45">
      <c r="B54" t="s">
        <v>801</v>
      </c>
      <c r="C54" t="s">
        <v>801</v>
      </c>
      <c r="D54" t="s">
        <v>801</v>
      </c>
      <c r="E54" t="s">
        <v>801</v>
      </c>
      <c r="F54" t="s">
        <v>801</v>
      </c>
      <c r="G54" t="s">
        <v>801</v>
      </c>
      <c r="H54" t="s">
        <v>801</v>
      </c>
      <c r="I54" t="s">
        <v>801</v>
      </c>
      <c r="J54" t="s">
        <v>801</v>
      </c>
    </row>
    <row r="55" spans="1:11" x14ac:dyDescent="0.45">
      <c r="A55" t="s">
        <v>381</v>
      </c>
      <c r="B55" t="s">
        <v>801</v>
      </c>
      <c r="C55" t="s">
        <v>801</v>
      </c>
      <c r="D55" t="s">
        <v>801</v>
      </c>
      <c r="E55" t="s">
        <v>801</v>
      </c>
      <c r="F55" t="s">
        <v>801</v>
      </c>
      <c r="G55" t="s">
        <v>801</v>
      </c>
      <c r="H55" t="s">
        <v>801</v>
      </c>
      <c r="I55" t="s">
        <v>801</v>
      </c>
      <c r="J55" t="s">
        <v>801</v>
      </c>
    </row>
    <row r="56" spans="1:11" x14ac:dyDescent="0.45">
      <c r="B56" t="s">
        <v>801</v>
      </c>
      <c r="C56" t="s">
        <v>801</v>
      </c>
      <c r="D56" t="s">
        <v>801</v>
      </c>
      <c r="E56" t="s">
        <v>801</v>
      </c>
      <c r="F56" t="s">
        <v>801</v>
      </c>
      <c r="G56" t="s">
        <v>801</v>
      </c>
      <c r="H56" t="s">
        <v>801</v>
      </c>
      <c r="I56" t="s">
        <v>801</v>
      </c>
      <c r="J56" t="s">
        <v>801</v>
      </c>
    </row>
    <row r="57" spans="1:11" x14ac:dyDescent="0.45">
      <c r="A57" t="s">
        <v>383</v>
      </c>
      <c r="B57" t="s">
        <v>801</v>
      </c>
      <c r="C57" t="s">
        <v>801</v>
      </c>
      <c r="D57" t="s">
        <v>801</v>
      </c>
      <c r="E57" t="s">
        <v>801</v>
      </c>
      <c r="F57" t="s">
        <v>801</v>
      </c>
      <c r="G57" t="s">
        <v>801</v>
      </c>
      <c r="H57" t="s">
        <v>801</v>
      </c>
      <c r="I57" t="s">
        <v>801</v>
      </c>
      <c r="J57" t="s">
        <v>801</v>
      </c>
    </row>
    <row r="58" spans="1:11" x14ac:dyDescent="0.45">
      <c r="B58" t="s">
        <v>801</v>
      </c>
      <c r="C58" t="s">
        <v>801</v>
      </c>
      <c r="D58" t="s">
        <v>801</v>
      </c>
      <c r="E58" t="s">
        <v>801</v>
      </c>
      <c r="F58" t="s">
        <v>801</v>
      </c>
      <c r="G58" t="s">
        <v>801</v>
      </c>
      <c r="H58" t="s">
        <v>801</v>
      </c>
      <c r="I58" t="s">
        <v>801</v>
      </c>
      <c r="J58" t="s">
        <v>801</v>
      </c>
    </row>
    <row r="59" spans="1:11" x14ac:dyDescent="0.45">
      <c r="A59" t="s">
        <v>188</v>
      </c>
      <c r="B59" t="s">
        <v>801</v>
      </c>
      <c r="C59" t="s">
        <v>801</v>
      </c>
      <c r="D59" t="s">
        <v>801</v>
      </c>
      <c r="E59" t="s">
        <v>801</v>
      </c>
      <c r="F59" t="s">
        <v>801</v>
      </c>
      <c r="G59" t="s">
        <v>801</v>
      </c>
      <c r="H59" t="s">
        <v>801</v>
      </c>
      <c r="I59" t="s">
        <v>801</v>
      </c>
      <c r="J59" t="s">
        <v>801</v>
      </c>
    </row>
    <row r="60" spans="1:11" x14ac:dyDescent="0.45">
      <c r="B60" t="s">
        <v>801</v>
      </c>
      <c r="C60" t="s">
        <v>801</v>
      </c>
      <c r="D60" t="s">
        <v>801</v>
      </c>
      <c r="E60" t="s">
        <v>801</v>
      </c>
      <c r="F60" t="s">
        <v>801</v>
      </c>
      <c r="G60" t="s">
        <v>801</v>
      </c>
      <c r="H60" t="s">
        <v>801</v>
      </c>
      <c r="I60" t="s">
        <v>801</v>
      </c>
      <c r="J60" t="s">
        <v>801</v>
      </c>
    </row>
    <row r="61" spans="1:11" x14ac:dyDescent="0.45">
      <c r="A61" t="s">
        <v>526</v>
      </c>
      <c r="B61" t="s">
        <v>801</v>
      </c>
      <c r="C61" t="s">
        <v>801</v>
      </c>
      <c r="D61" t="s">
        <v>801</v>
      </c>
      <c r="E61" t="s">
        <v>801</v>
      </c>
      <c r="F61" t="s">
        <v>801</v>
      </c>
      <c r="G61" t="s">
        <v>801</v>
      </c>
      <c r="H61" t="s">
        <v>801</v>
      </c>
      <c r="I61" t="s">
        <v>801</v>
      </c>
      <c r="J61" t="s">
        <v>801</v>
      </c>
    </row>
    <row r="62" spans="1:11" x14ac:dyDescent="0.45">
      <c r="B62" t="s">
        <v>801</v>
      </c>
      <c r="C62" t="s">
        <v>801</v>
      </c>
      <c r="D62" t="s">
        <v>801</v>
      </c>
      <c r="E62" t="s">
        <v>801</v>
      </c>
      <c r="F62" t="s">
        <v>801</v>
      </c>
      <c r="G62" t="s">
        <v>801</v>
      </c>
      <c r="H62" t="s">
        <v>801</v>
      </c>
      <c r="I62" t="s">
        <v>801</v>
      </c>
      <c r="J62" t="s">
        <v>801</v>
      </c>
    </row>
    <row r="63" spans="1:11" x14ac:dyDescent="0.45">
      <c r="A63" t="s">
        <v>384</v>
      </c>
      <c r="B63" t="s">
        <v>801</v>
      </c>
      <c r="C63" t="s">
        <v>801</v>
      </c>
      <c r="D63" t="s">
        <v>801</v>
      </c>
      <c r="E63" t="s">
        <v>801</v>
      </c>
      <c r="F63" t="s">
        <v>801</v>
      </c>
      <c r="G63" t="s">
        <v>801</v>
      </c>
      <c r="H63" t="s">
        <v>801</v>
      </c>
      <c r="I63" t="s">
        <v>801</v>
      </c>
      <c r="J63" t="s">
        <v>801</v>
      </c>
    </row>
    <row r="64" spans="1:11" x14ac:dyDescent="0.45">
      <c r="B64" t="s">
        <v>801</v>
      </c>
      <c r="C64" t="s">
        <v>801</v>
      </c>
      <c r="D64" t="s">
        <v>801</v>
      </c>
      <c r="E64" t="s">
        <v>801</v>
      </c>
      <c r="F64" t="s">
        <v>801</v>
      </c>
      <c r="G64" t="s">
        <v>801</v>
      </c>
      <c r="H64" t="s">
        <v>801</v>
      </c>
      <c r="I64" t="s">
        <v>801</v>
      </c>
      <c r="J64" t="s">
        <v>801</v>
      </c>
    </row>
    <row r="65" spans="1:11" x14ac:dyDescent="0.45">
      <c r="A65" t="s">
        <v>182</v>
      </c>
      <c r="B65" t="s">
        <v>801</v>
      </c>
      <c r="C65" t="s">
        <v>801</v>
      </c>
      <c r="D65" t="s">
        <v>801</v>
      </c>
      <c r="E65" t="s">
        <v>801</v>
      </c>
      <c r="F65" t="s">
        <v>801</v>
      </c>
      <c r="G65" t="s">
        <v>801</v>
      </c>
      <c r="H65" t="s">
        <v>801</v>
      </c>
      <c r="I65" t="s">
        <v>801</v>
      </c>
      <c r="J65" t="s">
        <v>801</v>
      </c>
    </row>
    <row r="66" spans="1:11" x14ac:dyDescent="0.45">
      <c r="B66" t="s">
        <v>801</v>
      </c>
      <c r="C66" t="s">
        <v>801</v>
      </c>
      <c r="D66" t="s">
        <v>801</v>
      </c>
      <c r="E66" t="s">
        <v>801</v>
      </c>
      <c r="F66" t="s">
        <v>801</v>
      </c>
      <c r="G66" t="s">
        <v>801</v>
      </c>
      <c r="H66" t="s">
        <v>801</v>
      </c>
      <c r="I66" t="s">
        <v>801</v>
      </c>
      <c r="J66" t="s">
        <v>801</v>
      </c>
    </row>
    <row r="67" spans="1:11" x14ac:dyDescent="0.45">
      <c r="A67" t="s">
        <v>181</v>
      </c>
      <c r="B67" t="s">
        <v>801</v>
      </c>
      <c r="C67" t="s">
        <v>801</v>
      </c>
      <c r="D67" t="s">
        <v>801</v>
      </c>
      <c r="E67" t="s">
        <v>801</v>
      </c>
      <c r="F67" t="s">
        <v>801</v>
      </c>
      <c r="G67" t="s">
        <v>801</v>
      </c>
      <c r="H67" t="s">
        <v>801</v>
      </c>
      <c r="I67" t="s">
        <v>801</v>
      </c>
      <c r="J67" t="s">
        <v>801</v>
      </c>
    </row>
    <row r="68" spans="1:11" x14ac:dyDescent="0.45">
      <c r="B68" t="s">
        <v>801</v>
      </c>
      <c r="C68" t="s">
        <v>801</v>
      </c>
      <c r="D68" t="s">
        <v>801</v>
      </c>
      <c r="E68" t="s">
        <v>801</v>
      </c>
      <c r="F68" t="s">
        <v>801</v>
      </c>
      <c r="G68" t="s">
        <v>801</v>
      </c>
      <c r="H68" t="s">
        <v>801</v>
      </c>
      <c r="I68" t="s">
        <v>801</v>
      </c>
      <c r="J68" t="s">
        <v>801</v>
      </c>
    </row>
    <row r="69" spans="1:11" x14ac:dyDescent="0.45">
      <c r="A69" t="s">
        <v>196</v>
      </c>
      <c r="C69" t="s">
        <v>217</v>
      </c>
      <c r="D69" t="s">
        <v>217</v>
      </c>
      <c r="E69" t="s">
        <v>217</v>
      </c>
      <c r="F69" t="s">
        <v>217</v>
      </c>
      <c r="G69" t="s">
        <v>217</v>
      </c>
      <c r="H69" t="s">
        <v>217</v>
      </c>
      <c r="I69" t="s">
        <v>217</v>
      </c>
      <c r="J69" t="s">
        <v>217</v>
      </c>
    </row>
    <row r="70" spans="1:11" x14ac:dyDescent="0.45">
      <c r="A70" t="s">
        <v>197</v>
      </c>
    </row>
    <row r="71" spans="1:11" x14ac:dyDescent="0.45">
      <c r="A71" t="s">
        <v>198</v>
      </c>
    </row>
    <row r="74" spans="1:11" x14ac:dyDescent="0.45">
      <c r="B74" t="s">
        <v>219</v>
      </c>
    </row>
    <row r="75" spans="1:11" x14ac:dyDescent="0.45">
      <c r="B75" t="s">
        <v>199</v>
      </c>
      <c r="G75" t="s">
        <v>200</v>
      </c>
    </row>
    <row r="76" spans="1:11" x14ac:dyDescent="0.45">
      <c r="B76" t="s">
        <v>146</v>
      </c>
      <c r="C76" t="s">
        <v>146</v>
      </c>
      <c r="D76" t="s">
        <v>146</v>
      </c>
      <c r="E76" t="s">
        <v>146</v>
      </c>
      <c r="F76" t="s">
        <v>146</v>
      </c>
      <c r="G76" t="s">
        <v>146</v>
      </c>
      <c r="H76" t="s">
        <v>146</v>
      </c>
      <c r="I76" t="s">
        <v>146</v>
      </c>
      <c r="J76" t="s">
        <v>146</v>
      </c>
      <c r="K76" t="s">
        <v>146</v>
      </c>
    </row>
    <row r="77" spans="1:11" x14ac:dyDescent="0.45">
      <c r="A77" t="s">
        <v>382</v>
      </c>
      <c r="B77" t="s">
        <v>801</v>
      </c>
      <c r="C77" t="s">
        <v>801</v>
      </c>
      <c r="D77" t="s">
        <v>801</v>
      </c>
      <c r="E77" t="s">
        <v>801</v>
      </c>
      <c r="F77" t="s">
        <v>801</v>
      </c>
      <c r="G77" t="s">
        <v>801</v>
      </c>
      <c r="H77" t="s">
        <v>801</v>
      </c>
      <c r="I77" t="s">
        <v>801</v>
      </c>
      <c r="J77" t="s">
        <v>801</v>
      </c>
    </row>
    <row r="78" spans="1:11" x14ac:dyDescent="0.45">
      <c r="B78" t="s">
        <v>801</v>
      </c>
      <c r="C78" t="s">
        <v>801</v>
      </c>
      <c r="D78" t="s">
        <v>801</v>
      </c>
      <c r="E78" t="s">
        <v>801</v>
      </c>
      <c r="F78" t="s">
        <v>801</v>
      </c>
      <c r="G78" t="s">
        <v>801</v>
      </c>
      <c r="H78" t="s">
        <v>801</v>
      </c>
      <c r="I78" t="s">
        <v>801</v>
      </c>
      <c r="J78" t="s">
        <v>801</v>
      </c>
    </row>
    <row r="79" spans="1:11" x14ac:dyDescent="0.45">
      <c r="A79" t="s">
        <v>381</v>
      </c>
      <c r="B79" t="s">
        <v>801</v>
      </c>
      <c r="C79" t="s">
        <v>801</v>
      </c>
      <c r="D79" t="s">
        <v>801</v>
      </c>
      <c r="E79" t="s">
        <v>801</v>
      </c>
      <c r="F79" t="s">
        <v>801</v>
      </c>
      <c r="G79" t="s">
        <v>801</v>
      </c>
      <c r="H79" t="s">
        <v>801</v>
      </c>
      <c r="I79" t="s">
        <v>801</v>
      </c>
      <c r="J79" t="s">
        <v>801</v>
      </c>
    </row>
    <row r="80" spans="1:11" x14ac:dyDescent="0.45">
      <c r="B80" t="s">
        <v>801</v>
      </c>
      <c r="C80" t="s">
        <v>801</v>
      </c>
      <c r="D80" t="s">
        <v>801</v>
      </c>
      <c r="E80" t="s">
        <v>801</v>
      </c>
      <c r="F80" t="s">
        <v>801</v>
      </c>
      <c r="G80" t="s">
        <v>801</v>
      </c>
      <c r="H80" t="s">
        <v>801</v>
      </c>
      <c r="I80" t="s">
        <v>801</v>
      </c>
      <c r="J80" t="s">
        <v>801</v>
      </c>
    </row>
    <row r="81" spans="1:10" x14ac:dyDescent="0.45">
      <c r="A81" t="s">
        <v>383</v>
      </c>
      <c r="B81" t="s">
        <v>801</v>
      </c>
      <c r="C81" t="s">
        <v>801</v>
      </c>
      <c r="D81" t="s">
        <v>801</v>
      </c>
      <c r="E81" t="s">
        <v>801</v>
      </c>
      <c r="F81" t="s">
        <v>801</v>
      </c>
      <c r="G81" t="s">
        <v>801</v>
      </c>
      <c r="H81" t="s">
        <v>801</v>
      </c>
      <c r="I81" t="s">
        <v>801</v>
      </c>
      <c r="J81" t="s">
        <v>801</v>
      </c>
    </row>
    <row r="82" spans="1:10" x14ac:dyDescent="0.45">
      <c r="B82" t="s">
        <v>801</v>
      </c>
      <c r="C82" t="s">
        <v>801</v>
      </c>
      <c r="D82" t="s">
        <v>801</v>
      </c>
      <c r="E82" t="s">
        <v>801</v>
      </c>
      <c r="F82" t="s">
        <v>801</v>
      </c>
      <c r="G82" t="s">
        <v>801</v>
      </c>
      <c r="H82" t="s">
        <v>801</v>
      </c>
      <c r="I82" t="s">
        <v>801</v>
      </c>
      <c r="J82" t="s">
        <v>801</v>
      </c>
    </row>
    <row r="83" spans="1:10" x14ac:dyDescent="0.45">
      <c r="A83" t="s">
        <v>188</v>
      </c>
      <c r="B83" t="s">
        <v>801</v>
      </c>
      <c r="C83" t="s">
        <v>801</v>
      </c>
      <c r="D83" t="s">
        <v>801</v>
      </c>
      <c r="E83" t="s">
        <v>801</v>
      </c>
      <c r="F83" t="s">
        <v>801</v>
      </c>
      <c r="G83" t="s">
        <v>801</v>
      </c>
      <c r="H83" t="s">
        <v>801</v>
      </c>
      <c r="I83" t="s">
        <v>801</v>
      </c>
      <c r="J83" t="s">
        <v>801</v>
      </c>
    </row>
    <row r="84" spans="1:10" x14ac:dyDescent="0.45">
      <c r="B84" t="s">
        <v>801</v>
      </c>
      <c r="C84" t="s">
        <v>801</v>
      </c>
      <c r="D84" t="s">
        <v>801</v>
      </c>
      <c r="E84" t="s">
        <v>801</v>
      </c>
      <c r="F84" t="s">
        <v>801</v>
      </c>
      <c r="G84" t="s">
        <v>801</v>
      </c>
      <c r="H84" t="s">
        <v>801</v>
      </c>
      <c r="I84" t="s">
        <v>801</v>
      </c>
      <c r="J84" t="s">
        <v>801</v>
      </c>
    </row>
    <row r="85" spans="1:10" x14ac:dyDescent="0.45">
      <c r="A85" t="s">
        <v>526</v>
      </c>
      <c r="B85" t="s">
        <v>801</v>
      </c>
      <c r="C85" t="s">
        <v>801</v>
      </c>
      <c r="D85" t="s">
        <v>801</v>
      </c>
      <c r="E85" t="s">
        <v>801</v>
      </c>
      <c r="F85" t="s">
        <v>801</v>
      </c>
      <c r="G85" t="s">
        <v>801</v>
      </c>
      <c r="H85" t="s">
        <v>801</v>
      </c>
      <c r="I85" t="s">
        <v>801</v>
      </c>
      <c r="J85" t="s">
        <v>801</v>
      </c>
    </row>
    <row r="86" spans="1:10" x14ac:dyDescent="0.45">
      <c r="B86" t="s">
        <v>801</v>
      </c>
      <c r="C86" t="s">
        <v>801</v>
      </c>
      <c r="D86" t="s">
        <v>801</v>
      </c>
      <c r="E86" t="s">
        <v>801</v>
      </c>
      <c r="F86" t="s">
        <v>801</v>
      </c>
      <c r="G86" t="s">
        <v>801</v>
      </c>
      <c r="H86" t="s">
        <v>801</v>
      </c>
      <c r="I86" t="s">
        <v>801</v>
      </c>
      <c r="J86" t="s">
        <v>801</v>
      </c>
    </row>
    <row r="87" spans="1:10" x14ac:dyDescent="0.45">
      <c r="A87" t="s">
        <v>384</v>
      </c>
      <c r="B87" t="s">
        <v>801</v>
      </c>
      <c r="C87" t="s">
        <v>801</v>
      </c>
      <c r="D87" t="s">
        <v>801</v>
      </c>
      <c r="E87" t="s">
        <v>801</v>
      </c>
      <c r="F87" t="s">
        <v>801</v>
      </c>
      <c r="G87" t="s">
        <v>801</v>
      </c>
      <c r="H87" t="s">
        <v>801</v>
      </c>
      <c r="I87" t="s">
        <v>801</v>
      </c>
      <c r="J87" t="s">
        <v>801</v>
      </c>
    </row>
    <row r="88" spans="1:10" x14ac:dyDescent="0.45">
      <c r="B88" t="s">
        <v>801</v>
      </c>
      <c r="C88" t="s">
        <v>801</v>
      </c>
      <c r="D88" t="s">
        <v>801</v>
      </c>
      <c r="E88" t="s">
        <v>801</v>
      </c>
      <c r="F88" t="s">
        <v>801</v>
      </c>
      <c r="G88" t="s">
        <v>801</v>
      </c>
      <c r="H88" t="s">
        <v>801</v>
      </c>
      <c r="I88" t="s">
        <v>801</v>
      </c>
      <c r="J88" t="s">
        <v>801</v>
      </c>
    </row>
    <row r="89" spans="1:10" x14ac:dyDescent="0.45">
      <c r="A89" t="s">
        <v>182</v>
      </c>
      <c r="B89" t="s">
        <v>801</v>
      </c>
      <c r="C89" t="s">
        <v>801</v>
      </c>
      <c r="D89" t="s">
        <v>801</v>
      </c>
      <c r="E89" t="s">
        <v>801</v>
      </c>
      <c r="F89" t="s">
        <v>801</v>
      </c>
      <c r="G89" t="s">
        <v>801</v>
      </c>
      <c r="H89" t="s">
        <v>801</v>
      </c>
      <c r="I89" t="s">
        <v>801</v>
      </c>
      <c r="J89" t="s">
        <v>801</v>
      </c>
    </row>
    <row r="90" spans="1:10" x14ac:dyDescent="0.45">
      <c r="B90" t="s">
        <v>801</v>
      </c>
      <c r="C90" t="s">
        <v>801</v>
      </c>
      <c r="D90" t="s">
        <v>801</v>
      </c>
      <c r="E90" t="s">
        <v>801</v>
      </c>
      <c r="F90" t="s">
        <v>801</v>
      </c>
      <c r="G90" t="s">
        <v>801</v>
      </c>
      <c r="H90" t="s">
        <v>801</v>
      </c>
      <c r="I90" t="s">
        <v>801</v>
      </c>
      <c r="J90" t="s">
        <v>801</v>
      </c>
    </row>
    <row r="91" spans="1:10" x14ac:dyDescent="0.45">
      <c r="A91" t="s">
        <v>181</v>
      </c>
      <c r="B91" t="s">
        <v>801</v>
      </c>
      <c r="C91" t="s">
        <v>801</v>
      </c>
      <c r="D91" t="s">
        <v>801</v>
      </c>
      <c r="E91" t="s">
        <v>801</v>
      </c>
      <c r="F91" t="s">
        <v>801</v>
      </c>
      <c r="G91" t="s">
        <v>801</v>
      </c>
      <c r="H91" t="s">
        <v>801</v>
      </c>
      <c r="I91" t="s">
        <v>801</v>
      </c>
      <c r="J91" t="s">
        <v>801</v>
      </c>
    </row>
    <row r="92" spans="1:10" x14ac:dyDescent="0.45">
      <c r="B92" t="s">
        <v>801</v>
      </c>
      <c r="C92" t="s">
        <v>801</v>
      </c>
      <c r="D92" t="s">
        <v>801</v>
      </c>
      <c r="E92" t="s">
        <v>801</v>
      </c>
      <c r="F92" t="s">
        <v>801</v>
      </c>
      <c r="G92" t="s">
        <v>801</v>
      </c>
      <c r="H92" t="s">
        <v>801</v>
      </c>
      <c r="I92" t="s">
        <v>801</v>
      </c>
      <c r="J92" t="s">
        <v>801</v>
      </c>
    </row>
    <row r="93" spans="1:10" x14ac:dyDescent="0.45">
      <c r="A93" t="s">
        <v>196</v>
      </c>
      <c r="C93" t="s">
        <v>217</v>
      </c>
      <c r="D93" t="s">
        <v>217</v>
      </c>
      <c r="E93" t="s">
        <v>217</v>
      </c>
      <c r="G93" t="s">
        <v>217</v>
      </c>
      <c r="H93" t="s">
        <v>217</v>
      </c>
      <c r="I93" t="s">
        <v>217</v>
      </c>
      <c r="J93" t="s">
        <v>217</v>
      </c>
    </row>
    <row r="94" spans="1:10" x14ac:dyDescent="0.45">
      <c r="A94" t="s">
        <v>197</v>
      </c>
    </row>
    <row r="95" spans="1:10" x14ac:dyDescent="0.45">
      <c r="A95" t="s">
        <v>198</v>
      </c>
    </row>
    <row r="98" spans="1:11" x14ac:dyDescent="0.45">
      <c r="B98" t="s">
        <v>686</v>
      </c>
    </row>
    <row r="99" spans="1:11" x14ac:dyDescent="0.45">
      <c r="B99" t="s">
        <v>218</v>
      </c>
    </row>
    <row r="100" spans="1:11" x14ac:dyDescent="0.45">
      <c r="B100" t="s">
        <v>199</v>
      </c>
      <c r="G100" t="s">
        <v>200</v>
      </c>
    </row>
    <row r="101" spans="1:11" x14ac:dyDescent="0.45">
      <c r="A101" t="s">
        <v>193</v>
      </c>
      <c r="B101" t="s">
        <v>193</v>
      </c>
      <c r="C101" t="s">
        <v>193</v>
      </c>
      <c r="D101" t="s">
        <v>193</v>
      </c>
      <c r="E101" t="s">
        <v>193</v>
      </c>
      <c r="F101" t="s">
        <v>193</v>
      </c>
      <c r="G101" t="s">
        <v>193</v>
      </c>
      <c r="H101" t="s">
        <v>193</v>
      </c>
      <c r="I101" t="s">
        <v>193</v>
      </c>
      <c r="J101" t="s">
        <v>193</v>
      </c>
      <c r="K101" t="s">
        <v>193</v>
      </c>
    </row>
    <row r="102" spans="1:11" x14ac:dyDescent="0.45">
      <c r="A102" t="s">
        <v>382</v>
      </c>
      <c r="B102" t="s">
        <v>801</v>
      </c>
      <c r="C102" t="s">
        <v>801</v>
      </c>
      <c r="D102" t="s">
        <v>801</v>
      </c>
      <c r="E102" t="s">
        <v>801</v>
      </c>
      <c r="F102" t="s">
        <v>801</v>
      </c>
      <c r="G102" t="s">
        <v>801</v>
      </c>
      <c r="H102" t="s">
        <v>801</v>
      </c>
      <c r="I102" t="s">
        <v>801</v>
      </c>
      <c r="J102" t="s">
        <v>801</v>
      </c>
    </row>
    <row r="103" spans="1:11" x14ac:dyDescent="0.45">
      <c r="B103" t="s">
        <v>801</v>
      </c>
      <c r="C103" t="s">
        <v>801</v>
      </c>
      <c r="D103" t="s">
        <v>801</v>
      </c>
      <c r="E103" t="s">
        <v>801</v>
      </c>
      <c r="F103" t="s">
        <v>801</v>
      </c>
      <c r="G103" t="s">
        <v>801</v>
      </c>
      <c r="H103" t="s">
        <v>801</v>
      </c>
      <c r="I103" t="s">
        <v>801</v>
      </c>
      <c r="J103" t="s">
        <v>801</v>
      </c>
    </row>
    <row r="104" spans="1:11" x14ac:dyDescent="0.45">
      <c r="A104" t="s">
        <v>381</v>
      </c>
      <c r="B104" t="s">
        <v>801</v>
      </c>
      <c r="C104" t="s">
        <v>801</v>
      </c>
      <c r="D104" t="s">
        <v>801</v>
      </c>
      <c r="E104" t="s">
        <v>801</v>
      </c>
      <c r="F104" t="s">
        <v>801</v>
      </c>
      <c r="G104" t="s">
        <v>801</v>
      </c>
      <c r="H104" t="s">
        <v>801</v>
      </c>
      <c r="I104" t="s">
        <v>801</v>
      </c>
      <c r="J104" t="s">
        <v>801</v>
      </c>
    </row>
    <row r="105" spans="1:11" x14ac:dyDescent="0.45">
      <c r="B105" t="s">
        <v>801</v>
      </c>
      <c r="C105" t="s">
        <v>801</v>
      </c>
      <c r="D105" t="s">
        <v>801</v>
      </c>
      <c r="E105" t="s">
        <v>801</v>
      </c>
      <c r="F105" t="s">
        <v>801</v>
      </c>
      <c r="G105" t="s">
        <v>801</v>
      </c>
      <c r="H105" t="s">
        <v>801</v>
      </c>
      <c r="I105" t="s">
        <v>801</v>
      </c>
      <c r="J105" t="s">
        <v>801</v>
      </c>
    </row>
    <row r="106" spans="1:11" x14ac:dyDescent="0.45">
      <c r="A106" t="s">
        <v>383</v>
      </c>
      <c r="B106" t="s">
        <v>801</v>
      </c>
      <c r="C106" t="s">
        <v>801</v>
      </c>
      <c r="D106" t="s">
        <v>801</v>
      </c>
      <c r="E106" t="s">
        <v>801</v>
      </c>
      <c r="F106" t="s">
        <v>801</v>
      </c>
      <c r="G106" t="s">
        <v>801</v>
      </c>
      <c r="H106" t="s">
        <v>801</v>
      </c>
      <c r="I106" t="s">
        <v>801</v>
      </c>
      <c r="J106" t="s">
        <v>801</v>
      </c>
    </row>
    <row r="107" spans="1:11" x14ac:dyDescent="0.45">
      <c r="B107" t="s">
        <v>801</v>
      </c>
      <c r="C107" t="s">
        <v>801</v>
      </c>
      <c r="D107" t="s">
        <v>801</v>
      </c>
      <c r="E107" t="s">
        <v>801</v>
      </c>
      <c r="F107" t="s">
        <v>801</v>
      </c>
      <c r="G107" t="s">
        <v>801</v>
      </c>
      <c r="H107" t="s">
        <v>801</v>
      </c>
      <c r="I107" t="s">
        <v>801</v>
      </c>
      <c r="J107" t="s">
        <v>801</v>
      </c>
    </row>
    <row r="108" spans="1:11" x14ac:dyDescent="0.45">
      <c r="A108" t="s">
        <v>188</v>
      </c>
      <c r="B108" t="s">
        <v>801</v>
      </c>
      <c r="C108" t="s">
        <v>801</v>
      </c>
      <c r="D108" t="s">
        <v>801</v>
      </c>
      <c r="E108" t="s">
        <v>801</v>
      </c>
      <c r="F108" t="s">
        <v>801</v>
      </c>
      <c r="G108" t="s">
        <v>801</v>
      </c>
      <c r="H108" t="s">
        <v>801</v>
      </c>
      <c r="I108" t="s">
        <v>801</v>
      </c>
      <c r="J108" t="s">
        <v>801</v>
      </c>
    </row>
    <row r="109" spans="1:11" x14ac:dyDescent="0.45">
      <c r="B109" t="s">
        <v>801</v>
      </c>
      <c r="C109" t="s">
        <v>801</v>
      </c>
      <c r="D109" t="s">
        <v>801</v>
      </c>
      <c r="E109" t="s">
        <v>801</v>
      </c>
      <c r="F109" t="s">
        <v>801</v>
      </c>
      <c r="G109" t="s">
        <v>801</v>
      </c>
      <c r="H109" t="s">
        <v>801</v>
      </c>
      <c r="I109" t="s">
        <v>801</v>
      </c>
      <c r="J109" t="s">
        <v>801</v>
      </c>
    </row>
    <row r="110" spans="1:11" x14ac:dyDescent="0.45">
      <c r="A110" t="s">
        <v>526</v>
      </c>
      <c r="B110" t="s">
        <v>801</v>
      </c>
      <c r="C110" t="s">
        <v>801</v>
      </c>
      <c r="D110" t="s">
        <v>801</v>
      </c>
      <c r="E110" t="s">
        <v>801</v>
      </c>
      <c r="F110" t="s">
        <v>801</v>
      </c>
      <c r="G110" t="s">
        <v>801</v>
      </c>
      <c r="H110" t="s">
        <v>801</v>
      </c>
      <c r="I110" t="s">
        <v>801</v>
      </c>
      <c r="J110" t="s">
        <v>801</v>
      </c>
    </row>
    <row r="111" spans="1:11" x14ac:dyDescent="0.45">
      <c r="B111" t="s">
        <v>801</v>
      </c>
      <c r="C111" t="s">
        <v>801</v>
      </c>
      <c r="D111" t="s">
        <v>801</v>
      </c>
      <c r="E111" t="s">
        <v>801</v>
      </c>
      <c r="F111" t="s">
        <v>801</v>
      </c>
      <c r="G111" t="s">
        <v>801</v>
      </c>
      <c r="H111" t="s">
        <v>801</v>
      </c>
      <c r="I111" t="s">
        <v>801</v>
      </c>
      <c r="J111" t="s">
        <v>801</v>
      </c>
    </row>
    <row r="112" spans="1:11" x14ac:dyDescent="0.45">
      <c r="A112" t="s">
        <v>384</v>
      </c>
      <c r="B112" t="s">
        <v>801</v>
      </c>
      <c r="C112" t="s">
        <v>801</v>
      </c>
      <c r="D112" t="s">
        <v>801</v>
      </c>
      <c r="E112" t="s">
        <v>801</v>
      </c>
      <c r="F112" t="s">
        <v>801</v>
      </c>
      <c r="G112" t="s">
        <v>801</v>
      </c>
      <c r="H112" t="s">
        <v>801</v>
      </c>
      <c r="I112" t="s">
        <v>801</v>
      </c>
      <c r="J112" t="s">
        <v>801</v>
      </c>
    </row>
    <row r="113" spans="1:11" x14ac:dyDescent="0.45">
      <c r="B113" t="s">
        <v>801</v>
      </c>
      <c r="C113" t="s">
        <v>801</v>
      </c>
      <c r="D113" t="s">
        <v>801</v>
      </c>
      <c r="E113" t="s">
        <v>801</v>
      </c>
      <c r="F113" t="s">
        <v>801</v>
      </c>
      <c r="G113" t="s">
        <v>801</v>
      </c>
      <c r="H113" t="s">
        <v>801</v>
      </c>
      <c r="I113" t="s">
        <v>801</v>
      </c>
      <c r="J113" t="s">
        <v>801</v>
      </c>
    </row>
    <row r="114" spans="1:11" x14ac:dyDescent="0.45">
      <c r="A114" t="s">
        <v>182</v>
      </c>
      <c r="B114" t="s">
        <v>801</v>
      </c>
      <c r="C114" t="s">
        <v>801</v>
      </c>
      <c r="D114" t="s">
        <v>801</v>
      </c>
      <c r="E114" t="s">
        <v>801</v>
      </c>
      <c r="F114" t="s">
        <v>801</v>
      </c>
      <c r="G114" t="s">
        <v>801</v>
      </c>
      <c r="H114" t="s">
        <v>801</v>
      </c>
      <c r="I114" t="s">
        <v>801</v>
      </c>
      <c r="J114" t="s">
        <v>801</v>
      </c>
    </row>
    <row r="115" spans="1:11" x14ac:dyDescent="0.45">
      <c r="B115" t="s">
        <v>801</v>
      </c>
      <c r="C115" t="s">
        <v>801</v>
      </c>
      <c r="D115" t="s">
        <v>801</v>
      </c>
      <c r="E115" t="s">
        <v>801</v>
      </c>
      <c r="F115" t="s">
        <v>801</v>
      </c>
      <c r="G115" t="s">
        <v>801</v>
      </c>
      <c r="H115" t="s">
        <v>801</v>
      </c>
      <c r="I115" t="s">
        <v>801</v>
      </c>
      <c r="J115" t="s">
        <v>801</v>
      </c>
    </row>
    <row r="116" spans="1:11" x14ac:dyDescent="0.45">
      <c r="A116" t="s">
        <v>181</v>
      </c>
      <c r="B116" t="s">
        <v>801</v>
      </c>
      <c r="C116" t="s">
        <v>801</v>
      </c>
      <c r="D116" t="s">
        <v>801</v>
      </c>
      <c r="E116" t="s">
        <v>801</v>
      </c>
      <c r="F116" t="s">
        <v>801</v>
      </c>
      <c r="G116" t="s">
        <v>801</v>
      </c>
      <c r="H116" t="s">
        <v>801</v>
      </c>
      <c r="I116" t="s">
        <v>801</v>
      </c>
      <c r="J116" t="s">
        <v>801</v>
      </c>
    </row>
    <row r="117" spans="1:11" x14ac:dyDescent="0.45">
      <c r="B117" t="s">
        <v>801</v>
      </c>
      <c r="C117" t="s">
        <v>801</v>
      </c>
      <c r="D117" t="s">
        <v>801</v>
      </c>
      <c r="E117" t="s">
        <v>801</v>
      </c>
      <c r="F117" t="s">
        <v>801</v>
      </c>
      <c r="G117" t="s">
        <v>801</v>
      </c>
      <c r="H117" t="s">
        <v>801</v>
      </c>
      <c r="I117" t="s">
        <v>801</v>
      </c>
      <c r="J117" t="s">
        <v>801</v>
      </c>
    </row>
    <row r="118" spans="1:11" x14ac:dyDescent="0.45">
      <c r="A118" t="s">
        <v>196</v>
      </c>
      <c r="C118" t="s">
        <v>217</v>
      </c>
      <c r="D118" t="s">
        <v>217</v>
      </c>
      <c r="E118" t="s">
        <v>217</v>
      </c>
      <c r="F118" t="s">
        <v>217</v>
      </c>
      <c r="G118" t="s">
        <v>217</v>
      </c>
      <c r="H118" t="s">
        <v>217</v>
      </c>
      <c r="I118" t="s">
        <v>217</v>
      </c>
      <c r="J118" t="s">
        <v>217</v>
      </c>
    </row>
    <row r="119" spans="1:11" x14ac:dyDescent="0.45">
      <c r="A119" t="s">
        <v>197</v>
      </c>
    </row>
    <row r="120" spans="1:11" x14ac:dyDescent="0.45">
      <c r="A120" t="s">
        <v>198</v>
      </c>
    </row>
    <row r="123" spans="1:11" x14ac:dyDescent="0.45">
      <c r="B123" t="s">
        <v>219</v>
      </c>
    </row>
    <row r="124" spans="1:11" x14ac:dyDescent="0.45">
      <c r="B124" t="s">
        <v>199</v>
      </c>
      <c r="G124" t="s">
        <v>200</v>
      </c>
    </row>
    <row r="125" spans="1:11" x14ac:dyDescent="0.45">
      <c r="B125" t="s">
        <v>193</v>
      </c>
      <c r="C125" t="s">
        <v>193</v>
      </c>
      <c r="D125" t="s">
        <v>193</v>
      </c>
      <c r="E125" t="s">
        <v>193</v>
      </c>
      <c r="F125" t="s">
        <v>193</v>
      </c>
      <c r="G125" t="s">
        <v>193</v>
      </c>
      <c r="H125" t="s">
        <v>193</v>
      </c>
      <c r="I125" t="s">
        <v>193</v>
      </c>
      <c r="J125" t="s">
        <v>193</v>
      </c>
      <c r="K125" t="s">
        <v>193</v>
      </c>
    </row>
    <row r="126" spans="1:11" x14ac:dyDescent="0.45">
      <c r="A126" t="s">
        <v>382</v>
      </c>
      <c r="B126" t="s">
        <v>801</v>
      </c>
      <c r="C126" t="s">
        <v>801</v>
      </c>
      <c r="D126" t="s">
        <v>801</v>
      </c>
      <c r="E126" t="s">
        <v>801</v>
      </c>
      <c r="F126" t="s">
        <v>801</v>
      </c>
      <c r="G126" t="s">
        <v>801</v>
      </c>
      <c r="H126" t="s">
        <v>801</v>
      </c>
      <c r="I126" t="s">
        <v>801</v>
      </c>
      <c r="J126" t="s">
        <v>801</v>
      </c>
    </row>
    <row r="127" spans="1:11" x14ac:dyDescent="0.45">
      <c r="B127" t="s">
        <v>801</v>
      </c>
      <c r="C127" t="s">
        <v>801</v>
      </c>
      <c r="D127" t="s">
        <v>801</v>
      </c>
      <c r="E127" t="s">
        <v>801</v>
      </c>
      <c r="F127" t="s">
        <v>801</v>
      </c>
      <c r="G127" t="s">
        <v>801</v>
      </c>
      <c r="H127" t="s">
        <v>801</v>
      </c>
      <c r="I127" t="s">
        <v>801</v>
      </c>
      <c r="J127" t="s">
        <v>801</v>
      </c>
    </row>
    <row r="128" spans="1:11" x14ac:dyDescent="0.45">
      <c r="A128" t="s">
        <v>381</v>
      </c>
      <c r="B128" t="s">
        <v>801</v>
      </c>
      <c r="C128" t="s">
        <v>801</v>
      </c>
      <c r="D128" t="s">
        <v>801</v>
      </c>
      <c r="E128" t="s">
        <v>801</v>
      </c>
      <c r="F128" t="s">
        <v>801</v>
      </c>
      <c r="G128" t="s">
        <v>801</v>
      </c>
      <c r="H128" t="s">
        <v>801</v>
      </c>
      <c r="I128" t="s">
        <v>801</v>
      </c>
      <c r="J128" t="s">
        <v>801</v>
      </c>
    </row>
    <row r="129" spans="1:10" x14ac:dyDescent="0.45">
      <c r="B129" t="s">
        <v>801</v>
      </c>
      <c r="C129" t="s">
        <v>801</v>
      </c>
      <c r="D129" t="s">
        <v>801</v>
      </c>
      <c r="E129" t="s">
        <v>801</v>
      </c>
      <c r="F129" t="s">
        <v>801</v>
      </c>
      <c r="G129" t="s">
        <v>801</v>
      </c>
      <c r="H129" t="s">
        <v>801</v>
      </c>
      <c r="I129" t="s">
        <v>801</v>
      </c>
      <c r="J129" t="s">
        <v>801</v>
      </c>
    </row>
    <row r="130" spans="1:10" x14ac:dyDescent="0.45">
      <c r="A130" t="s">
        <v>383</v>
      </c>
      <c r="B130" t="s">
        <v>801</v>
      </c>
      <c r="C130" t="s">
        <v>801</v>
      </c>
      <c r="D130" t="s">
        <v>801</v>
      </c>
      <c r="E130" t="s">
        <v>801</v>
      </c>
      <c r="F130" t="s">
        <v>801</v>
      </c>
      <c r="G130" t="s">
        <v>801</v>
      </c>
      <c r="H130" t="s">
        <v>801</v>
      </c>
      <c r="I130" t="s">
        <v>801</v>
      </c>
      <c r="J130" t="s">
        <v>801</v>
      </c>
    </row>
    <row r="131" spans="1:10" x14ac:dyDescent="0.45">
      <c r="B131" t="s">
        <v>801</v>
      </c>
      <c r="C131" t="s">
        <v>801</v>
      </c>
      <c r="D131" t="s">
        <v>801</v>
      </c>
      <c r="E131" t="s">
        <v>801</v>
      </c>
      <c r="F131" t="s">
        <v>801</v>
      </c>
      <c r="G131" t="s">
        <v>801</v>
      </c>
      <c r="H131" t="s">
        <v>801</v>
      </c>
      <c r="I131" t="s">
        <v>801</v>
      </c>
      <c r="J131" t="s">
        <v>801</v>
      </c>
    </row>
    <row r="132" spans="1:10" x14ac:dyDescent="0.45">
      <c r="A132" t="s">
        <v>188</v>
      </c>
      <c r="B132" t="s">
        <v>801</v>
      </c>
      <c r="C132" t="s">
        <v>801</v>
      </c>
      <c r="D132" t="s">
        <v>801</v>
      </c>
      <c r="E132" t="s">
        <v>801</v>
      </c>
      <c r="F132" t="s">
        <v>801</v>
      </c>
      <c r="G132" t="s">
        <v>801</v>
      </c>
      <c r="H132" t="s">
        <v>801</v>
      </c>
      <c r="I132" t="s">
        <v>801</v>
      </c>
      <c r="J132" t="s">
        <v>801</v>
      </c>
    </row>
    <row r="133" spans="1:10" x14ac:dyDescent="0.45">
      <c r="B133" t="s">
        <v>801</v>
      </c>
      <c r="C133" t="s">
        <v>801</v>
      </c>
      <c r="D133" t="s">
        <v>801</v>
      </c>
      <c r="E133" t="s">
        <v>801</v>
      </c>
      <c r="F133" t="s">
        <v>801</v>
      </c>
      <c r="G133" t="s">
        <v>801</v>
      </c>
      <c r="H133" t="s">
        <v>801</v>
      </c>
      <c r="I133" t="s">
        <v>801</v>
      </c>
      <c r="J133" t="s">
        <v>801</v>
      </c>
    </row>
    <row r="134" spans="1:10" x14ac:dyDescent="0.45">
      <c r="A134" t="s">
        <v>526</v>
      </c>
      <c r="B134" t="s">
        <v>801</v>
      </c>
      <c r="C134" t="s">
        <v>801</v>
      </c>
      <c r="D134" t="s">
        <v>801</v>
      </c>
      <c r="E134" t="s">
        <v>801</v>
      </c>
      <c r="F134" t="s">
        <v>801</v>
      </c>
      <c r="G134" t="s">
        <v>801</v>
      </c>
      <c r="H134" t="s">
        <v>801</v>
      </c>
      <c r="I134" t="s">
        <v>801</v>
      </c>
      <c r="J134" t="s">
        <v>801</v>
      </c>
    </row>
    <row r="135" spans="1:10" x14ac:dyDescent="0.45">
      <c r="B135" t="s">
        <v>801</v>
      </c>
      <c r="C135" t="s">
        <v>801</v>
      </c>
      <c r="D135" t="s">
        <v>801</v>
      </c>
      <c r="E135" t="s">
        <v>801</v>
      </c>
      <c r="F135" t="s">
        <v>801</v>
      </c>
      <c r="G135" t="s">
        <v>801</v>
      </c>
      <c r="H135" t="s">
        <v>801</v>
      </c>
      <c r="I135" t="s">
        <v>801</v>
      </c>
      <c r="J135" t="s">
        <v>801</v>
      </c>
    </row>
    <row r="136" spans="1:10" x14ac:dyDescent="0.45">
      <c r="A136" t="s">
        <v>384</v>
      </c>
      <c r="B136" t="s">
        <v>801</v>
      </c>
      <c r="C136" t="s">
        <v>801</v>
      </c>
      <c r="D136" t="s">
        <v>801</v>
      </c>
      <c r="E136" t="s">
        <v>801</v>
      </c>
      <c r="F136" t="s">
        <v>801</v>
      </c>
      <c r="G136" t="s">
        <v>801</v>
      </c>
      <c r="H136" t="s">
        <v>801</v>
      </c>
      <c r="I136" t="s">
        <v>801</v>
      </c>
      <c r="J136" t="s">
        <v>801</v>
      </c>
    </row>
    <row r="137" spans="1:10" x14ac:dyDescent="0.45">
      <c r="B137" t="s">
        <v>801</v>
      </c>
      <c r="C137" t="s">
        <v>801</v>
      </c>
      <c r="D137" t="s">
        <v>801</v>
      </c>
      <c r="E137" t="s">
        <v>801</v>
      </c>
      <c r="F137" t="s">
        <v>801</v>
      </c>
      <c r="G137" t="s">
        <v>801</v>
      </c>
      <c r="H137" t="s">
        <v>801</v>
      </c>
      <c r="I137" t="s">
        <v>801</v>
      </c>
      <c r="J137" t="s">
        <v>801</v>
      </c>
    </row>
    <row r="138" spans="1:10" x14ac:dyDescent="0.45">
      <c r="A138" t="s">
        <v>182</v>
      </c>
      <c r="B138" t="s">
        <v>801</v>
      </c>
      <c r="C138" t="s">
        <v>801</v>
      </c>
      <c r="D138" t="s">
        <v>801</v>
      </c>
      <c r="E138" t="s">
        <v>801</v>
      </c>
      <c r="F138" t="s">
        <v>801</v>
      </c>
      <c r="G138" t="s">
        <v>801</v>
      </c>
      <c r="H138" t="s">
        <v>801</v>
      </c>
      <c r="I138" t="s">
        <v>801</v>
      </c>
      <c r="J138" t="s">
        <v>801</v>
      </c>
    </row>
    <row r="139" spans="1:10" x14ac:dyDescent="0.45">
      <c r="B139" t="s">
        <v>801</v>
      </c>
      <c r="C139" t="s">
        <v>801</v>
      </c>
      <c r="D139" t="s">
        <v>801</v>
      </c>
      <c r="E139" t="s">
        <v>801</v>
      </c>
      <c r="F139" t="s">
        <v>801</v>
      </c>
      <c r="G139" t="s">
        <v>801</v>
      </c>
      <c r="H139" t="s">
        <v>801</v>
      </c>
      <c r="I139" t="s">
        <v>801</v>
      </c>
      <c r="J139" t="s">
        <v>801</v>
      </c>
    </row>
    <row r="140" spans="1:10" x14ac:dyDescent="0.45">
      <c r="A140" t="s">
        <v>181</v>
      </c>
      <c r="B140" t="s">
        <v>801</v>
      </c>
      <c r="C140" t="s">
        <v>801</v>
      </c>
      <c r="D140" t="s">
        <v>801</v>
      </c>
      <c r="E140" t="s">
        <v>801</v>
      </c>
      <c r="F140" t="s">
        <v>801</v>
      </c>
      <c r="G140" t="s">
        <v>801</v>
      </c>
      <c r="H140" t="s">
        <v>801</v>
      </c>
      <c r="I140" t="s">
        <v>801</v>
      </c>
      <c r="J140" t="s">
        <v>801</v>
      </c>
    </row>
    <row r="141" spans="1:10" x14ac:dyDescent="0.45">
      <c r="B141" t="s">
        <v>801</v>
      </c>
      <c r="C141" t="s">
        <v>801</v>
      </c>
      <c r="D141" t="s">
        <v>801</v>
      </c>
      <c r="E141" t="s">
        <v>801</v>
      </c>
      <c r="F141" t="s">
        <v>801</v>
      </c>
      <c r="G141" t="s">
        <v>801</v>
      </c>
      <c r="H141" t="s">
        <v>801</v>
      </c>
      <c r="I141" t="s">
        <v>801</v>
      </c>
      <c r="J141" t="s">
        <v>801</v>
      </c>
    </row>
    <row r="142" spans="1:10" x14ac:dyDescent="0.45">
      <c r="A142" t="s">
        <v>196</v>
      </c>
      <c r="C142" t="s">
        <v>217</v>
      </c>
      <c r="D142" t="s">
        <v>217</v>
      </c>
      <c r="E142" t="s">
        <v>217</v>
      </c>
      <c r="G142" t="s">
        <v>217</v>
      </c>
      <c r="H142" t="s">
        <v>217</v>
      </c>
      <c r="I142" t="s">
        <v>217</v>
      </c>
      <c r="J142" t="s">
        <v>217</v>
      </c>
    </row>
    <row r="143" spans="1:10" x14ac:dyDescent="0.45">
      <c r="A143" t="s">
        <v>197</v>
      </c>
    </row>
    <row r="144" spans="1:10" x14ac:dyDescent="0.45">
      <c r="A144" t="s">
        <v>198</v>
      </c>
    </row>
  </sheetData>
  <mergeCells count="3">
    <mergeCell ref="B26:K26"/>
    <mergeCell ref="B1:H1"/>
    <mergeCell ref="B2:K2"/>
  </mergeCells>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230"/>
  <sheetViews>
    <sheetView topLeftCell="J8" zoomScale="200" zoomScaleNormal="200" workbookViewId="0">
      <selection activeCell="K8" sqref="K1:S1048576"/>
    </sheetView>
  </sheetViews>
  <sheetFormatPr defaultRowHeight="14.25" x14ac:dyDescent="0.45"/>
  <sheetData>
    <row r="1" spans="1:19" x14ac:dyDescent="0.45">
      <c r="K1" t="s">
        <v>695</v>
      </c>
    </row>
    <row r="3" spans="1:19" x14ac:dyDescent="0.45">
      <c r="B3" t="s">
        <v>127</v>
      </c>
      <c r="H3" t="s">
        <v>146</v>
      </c>
      <c r="I3" t="s">
        <v>193</v>
      </c>
      <c r="K3" t="s">
        <v>696</v>
      </c>
      <c r="L3" t="s">
        <v>697</v>
      </c>
      <c r="M3" t="s">
        <v>602</v>
      </c>
      <c r="N3" t="s">
        <v>698</v>
      </c>
      <c r="O3" t="s">
        <v>699</v>
      </c>
      <c r="P3" t="s">
        <v>469</v>
      </c>
      <c r="Q3" t="s">
        <v>700</v>
      </c>
      <c r="R3" t="s">
        <v>701</v>
      </c>
      <c r="S3" t="s">
        <v>702</v>
      </c>
    </row>
    <row r="4" spans="1:19" x14ac:dyDescent="0.45">
      <c r="B4" t="s">
        <v>414</v>
      </c>
      <c r="C4" t="s">
        <v>530</v>
      </c>
      <c r="D4" t="s">
        <v>536</v>
      </c>
      <c r="E4" t="s">
        <v>541</v>
      </c>
      <c r="F4" t="s">
        <v>88</v>
      </c>
      <c r="G4" t="s">
        <v>89</v>
      </c>
      <c r="H4" t="s">
        <v>414</v>
      </c>
    </row>
    <row r="5" spans="1:19" x14ac:dyDescent="0.45">
      <c r="A5" t="s">
        <v>716</v>
      </c>
      <c r="B5" s="3">
        <v>100.22110000000001</v>
      </c>
      <c r="C5" s="3">
        <v>103.1514</v>
      </c>
      <c r="D5" s="3">
        <v>102.4408</v>
      </c>
      <c r="E5" s="3">
        <v>96.412850000000006</v>
      </c>
      <c r="F5" s="3" t="s">
        <v>833</v>
      </c>
      <c r="G5" s="3" t="s">
        <v>833</v>
      </c>
      <c r="H5" s="3">
        <v>80.22063</v>
      </c>
      <c r="I5" s="3">
        <v>97.564899999999994</v>
      </c>
      <c r="K5" t="s">
        <v>703</v>
      </c>
    </row>
    <row r="6" spans="1:19" x14ac:dyDescent="0.45">
      <c r="B6" s="3">
        <v>7.4500000000000001E-11</v>
      </c>
      <c r="C6" s="3">
        <v>5.5999999999999999E-8</v>
      </c>
      <c r="D6" s="3">
        <v>1.1100000000000001E-11</v>
      </c>
      <c r="E6" s="3">
        <v>4.1199999999999999E-16</v>
      </c>
      <c r="F6" s="3" t="s">
        <v>833</v>
      </c>
      <c r="G6" s="3" t="s">
        <v>833</v>
      </c>
      <c r="H6" s="3">
        <v>1.7600000000000001E-6</v>
      </c>
      <c r="I6" s="3">
        <v>2.4099999999999999E-11</v>
      </c>
    </row>
    <row r="7" spans="1:19" x14ac:dyDescent="0.45">
      <c r="A7" t="s">
        <v>181</v>
      </c>
      <c r="B7" s="3">
        <v>-3.6577000000000002</v>
      </c>
      <c r="C7" s="3">
        <v>4.4694000000000003</v>
      </c>
      <c r="D7" s="3">
        <v>-11.729200000000001</v>
      </c>
      <c r="E7" s="3">
        <v>-10.388299999999999</v>
      </c>
      <c r="F7" s="3" t="s">
        <v>833</v>
      </c>
      <c r="G7" s="3" t="s">
        <v>833</v>
      </c>
      <c r="H7" s="3">
        <v>-9.5809899999999999</v>
      </c>
      <c r="I7" s="3">
        <v>-13.114699999999999</v>
      </c>
      <c r="K7" t="s">
        <v>518</v>
      </c>
    </row>
    <row r="8" spans="1:19" x14ac:dyDescent="0.45">
      <c r="B8" s="3">
        <v>0.4173</v>
      </c>
      <c r="C8" s="3">
        <v>0.57210000000000005</v>
      </c>
      <c r="D8" s="3">
        <v>9.2099999999999994E-3</v>
      </c>
      <c r="E8" s="3">
        <v>2.48E-5</v>
      </c>
      <c r="F8" s="3" t="s">
        <v>833</v>
      </c>
      <c r="G8" s="3" t="s">
        <v>833</v>
      </c>
      <c r="H8" s="3">
        <v>0.25819999999999999</v>
      </c>
      <c r="I8" s="3">
        <v>4.9800000000000001E-3</v>
      </c>
      <c r="K8" t="s">
        <v>600</v>
      </c>
    </row>
    <row r="9" spans="1:19" x14ac:dyDescent="0.45">
      <c r="A9" t="s">
        <v>182</v>
      </c>
      <c r="B9" s="3">
        <v>-0.14360000000000001</v>
      </c>
      <c r="C9" s="3">
        <v>-0.53290000000000004</v>
      </c>
      <c r="D9" s="3">
        <v>0.1358</v>
      </c>
      <c r="E9" s="3">
        <v>0.22029000000000001</v>
      </c>
      <c r="F9" s="3" t="s">
        <v>833</v>
      </c>
      <c r="G9" s="3" t="s">
        <v>833</v>
      </c>
      <c r="H9" s="3">
        <v>0.99538000000000004</v>
      </c>
      <c r="I9" s="3">
        <v>0.33510000000000001</v>
      </c>
    </row>
    <row r="10" spans="1:19" x14ac:dyDescent="0.45">
      <c r="B10" s="3">
        <v>0.47089999999999999</v>
      </c>
      <c r="C10" s="3">
        <v>0.14269999999999999</v>
      </c>
      <c r="D10" s="3">
        <v>0.43890000000000001</v>
      </c>
      <c r="E10" s="3">
        <v>9.3519999999999992E-3</v>
      </c>
      <c r="F10" s="3" t="s">
        <v>833</v>
      </c>
      <c r="G10" s="3" t="s">
        <v>833</v>
      </c>
      <c r="H10" s="3">
        <v>1.5800000000000002E-2</v>
      </c>
      <c r="I10" s="3">
        <v>7.3539999999999994E-2</v>
      </c>
      <c r="K10" t="s">
        <v>698</v>
      </c>
      <c r="L10" t="s">
        <v>704</v>
      </c>
      <c r="M10" t="s">
        <v>469</v>
      </c>
      <c r="N10" t="s">
        <v>698</v>
      </c>
      <c r="O10" t="s">
        <v>705</v>
      </c>
    </row>
    <row r="11" spans="1:19" x14ac:dyDescent="0.45">
      <c r="A11" t="s">
        <v>183</v>
      </c>
      <c r="B11" s="3">
        <v>-1.9782999999999999</v>
      </c>
      <c r="C11" s="3">
        <v>-2.8881999999999999</v>
      </c>
      <c r="D11" s="3">
        <v>-2.5514999999999999</v>
      </c>
      <c r="E11" s="3">
        <v>-0.12551999999999999</v>
      </c>
      <c r="F11" s="3" t="s">
        <v>833</v>
      </c>
      <c r="G11" s="3" t="s">
        <v>833</v>
      </c>
      <c r="H11" s="3">
        <v>-5.9749999999999998E-2</v>
      </c>
      <c r="I11" s="3">
        <v>0.89359999999999995</v>
      </c>
      <c r="K11" t="s">
        <v>600</v>
      </c>
    </row>
    <row r="12" spans="1:19" x14ac:dyDescent="0.45">
      <c r="B12" s="3">
        <v>0.29289999999999999</v>
      </c>
      <c r="C12" s="3">
        <v>0.38140000000000002</v>
      </c>
      <c r="D12" s="3">
        <v>0.13186999999999999</v>
      </c>
      <c r="E12" s="3">
        <v>0.85526599999999997</v>
      </c>
      <c r="F12" s="3" t="s">
        <v>833</v>
      </c>
      <c r="G12" s="3" t="s">
        <v>833</v>
      </c>
      <c r="H12" s="3">
        <v>0.98599999999999999</v>
      </c>
      <c r="I12" s="3">
        <v>0.58748</v>
      </c>
    </row>
    <row r="13" spans="1:19" x14ac:dyDescent="0.45">
      <c r="A13" t="s">
        <v>377</v>
      </c>
      <c r="B13" s="3">
        <v>9.1899999999999996E-2</v>
      </c>
      <c r="C13" s="3">
        <v>-0.3584</v>
      </c>
      <c r="D13" s="3">
        <v>-0.1691</v>
      </c>
      <c r="E13" s="3">
        <v>0.80545</v>
      </c>
      <c r="F13" s="3" t="s">
        <v>833</v>
      </c>
      <c r="G13" s="3" t="s">
        <v>833</v>
      </c>
      <c r="H13" s="3">
        <v>1.0203500000000001</v>
      </c>
      <c r="I13" s="3">
        <v>0.55110000000000003</v>
      </c>
      <c r="K13" t="s">
        <v>421</v>
      </c>
    </row>
    <row r="14" spans="1:19" x14ac:dyDescent="0.45">
      <c r="B14" s="3">
        <v>0.90849999999999997</v>
      </c>
      <c r="C14" s="3">
        <v>0.79979999999999996</v>
      </c>
      <c r="D14" s="3">
        <v>0.81011999999999995</v>
      </c>
      <c r="E14" s="3">
        <v>1.6594999999999999E-2</v>
      </c>
      <c r="F14" s="3" t="s">
        <v>833</v>
      </c>
      <c r="G14" s="3" t="s">
        <v>833</v>
      </c>
      <c r="H14" s="3">
        <v>0.4955</v>
      </c>
      <c r="I14" s="3">
        <v>0.44389000000000001</v>
      </c>
      <c r="K14" t="s">
        <v>706</v>
      </c>
      <c r="L14" t="s">
        <v>423</v>
      </c>
      <c r="M14" t="s">
        <v>520</v>
      </c>
      <c r="N14" t="s">
        <v>425</v>
      </c>
      <c r="O14" t="s">
        <v>423</v>
      </c>
      <c r="P14" t="s">
        <v>707</v>
      </c>
      <c r="Q14" t="s">
        <v>708</v>
      </c>
      <c r="R14" t="s">
        <v>423</v>
      </c>
      <c r="S14" t="s">
        <v>709</v>
      </c>
    </row>
    <row r="15" spans="1:19" x14ac:dyDescent="0.45">
      <c r="A15" t="s">
        <v>188</v>
      </c>
      <c r="B15" s="3">
        <v>-1.1867000000000001</v>
      </c>
      <c r="C15" s="3">
        <v>-2.3776999999999999</v>
      </c>
      <c r="D15" s="3">
        <v>-0.95109999999999995</v>
      </c>
      <c r="E15" s="3">
        <v>-0.18794</v>
      </c>
      <c r="F15" s="3" t="s">
        <v>833</v>
      </c>
      <c r="G15" s="3" t="s">
        <v>833</v>
      </c>
      <c r="H15" s="3">
        <v>-0.91715999999999998</v>
      </c>
      <c r="I15" s="3">
        <v>-1.0466</v>
      </c>
    </row>
    <row r="16" spans="1:19" x14ac:dyDescent="0.45">
      <c r="B16" s="3">
        <v>1.2799999999999999E-5</v>
      </c>
      <c r="C16" s="3">
        <v>3.3799999999999998E-6</v>
      </c>
      <c r="D16" s="3">
        <v>3.2799999999999998E-5</v>
      </c>
      <c r="E16" s="3">
        <v>1.2977000000000001E-2</v>
      </c>
      <c r="F16" s="3" t="s">
        <v>833</v>
      </c>
      <c r="G16" s="3" t="s">
        <v>833</v>
      </c>
      <c r="H16" s="3">
        <v>1.43E-2</v>
      </c>
      <c r="I16" s="3">
        <v>1.4100000000000001E-5</v>
      </c>
      <c r="K16" t="s">
        <v>710</v>
      </c>
    </row>
    <row r="17" spans="1:24" x14ac:dyDescent="0.45">
      <c r="A17" t="s">
        <v>194</v>
      </c>
      <c r="B17" s="3">
        <v>-12.068899999999999</v>
      </c>
      <c r="C17" s="3">
        <v>-16.992799999999999</v>
      </c>
      <c r="D17" s="3">
        <v>-6.2064000000000004</v>
      </c>
      <c r="E17" s="3">
        <v>-4.8456999999999999</v>
      </c>
      <c r="F17" s="3" t="s">
        <v>833</v>
      </c>
      <c r="G17" s="3" t="s">
        <v>833</v>
      </c>
      <c r="H17" s="3">
        <v>-24.402200000000001</v>
      </c>
      <c r="I17" s="3">
        <v>-14.857900000000001</v>
      </c>
      <c r="L17" t="s">
        <v>711</v>
      </c>
      <c r="M17" t="s">
        <v>712</v>
      </c>
      <c r="N17" t="s">
        <v>446</v>
      </c>
      <c r="O17" t="s">
        <v>713</v>
      </c>
      <c r="P17" t="s">
        <v>714</v>
      </c>
    </row>
    <row r="18" spans="1:24" x14ac:dyDescent="0.45">
      <c r="B18" s="3">
        <v>1.5900000000000001E-2</v>
      </c>
      <c r="C18" s="3">
        <v>4.58E-2</v>
      </c>
      <c r="D18" s="3">
        <v>0.12928999999999999</v>
      </c>
      <c r="E18" s="3">
        <v>1.0747E-2</v>
      </c>
      <c r="F18" s="3" t="s">
        <v>833</v>
      </c>
      <c r="G18" s="3" t="s">
        <v>833</v>
      </c>
      <c r="H18" s="3">
        <v>9.9000000000000008E-3</v>
      </c>
      <c r="I18" s="3">
        <v>2.0799999999999998E-3</v>
      </c>
      <c r="K18">
        <v>-9.5946999999999996</v>
      </c>
      <c r="L18">
        <v>-1.266</v>
      </c>
      <c r="M18">
        <v>0.2394</v>
      </c>
      <c r="N18">
        <v>1.6962999999999999</v>
      </c>
      <c r="O18">
        <v>4.5251999999999999</v>
      </c>
    </row>
    <row r="19" spans="1:24" x14ac:dyDescent="0.45">
      <c r="A19" t="s">
        <v>378</v>
      </c>
      <c r="B19" s="3">
        <v>2.4148999999999998</v>
      </c>
      <c r="C19" s="3">
        <v>14.567299999999999</v>
      </c>
      <c r="D19" s="3">
        <v>-7.3423999999999996</v>
      </c>
      <c r="E19" s="3">
        <v>-8.1888799999999993</v>
      </c>
      <c r="F19" s="3" t="s">
        <v>833</v>
      </c>
      <c r="G19" s="3" t="s">
        <v>833</v>
      </c>
      <c r="H19" s="3">
        <v>-17.509789999999999</v>
      </c>
      <c r="I19" s="3">
        <v>-8.6312999999999995</v>
      </c>
    </row>
    <row r="20" spans="1:24" x14ac:dyDescent="0.45">
      <c r="B20" s="3">
        <v>0.58220000000000005</v>
      </c>
      <c r="C20" s="3">
        <v>7.6100000000000001E-2</v>
      </c>
      <c r="D20" s="3">
        <v>7.2959999999999997E-2</v>
      </c>
      <c r="E20" s="3">
        <v>1.9699999999999999E-4</v>
      </c>
      <c r="F20" s="3" t="s">
        <v>833</v>
      </c>
      <c r="G20" s="3" t="s">
        <v>833</v>
      </c>
      <c r="H20" s="3">
        <v>4.6100000000000002E-2</v>
      </c>
      <c r="I20" s="3">
        <v>4.1209999999999997E-2</v>
      </c>
      <c r="K20" t="s">
        <v>715</v>
      </c>
    </row>
    <row r="21" spans="1:24" x14ac:dyDescent="0.45">
      <c r="A21" t="s">
        <v>738</v>
      </c>
      <c r="B21" s="3">
        <v>0.88380000000000003</v>
      </c>
      <c r="L21" t="s">
        <v>370</v>
      </c>
      <c r="M21" t="s">
        <v>371</v>
      </c>
      <c r="N21" t="s">
        <v>372</v>
      </c>
      <c r="O21" t="s">
        <v>373</v>
      </c>
      <c r="P21" t="s">
        <v>374</v>
      </c>
      <c r="Q21" t="s">
        <v>452</v>
      </c>
    </row>
    <row r="22" spans="1:24" x14ac:dyDescent="0.45">
      <c r="K22" t="s">
        <v>716</v>
      </c>
      <c r="L22">
        <v>100.22110000000001</v>
      </c>
      <c r="M22">
        <v>5.2866</v>
      </c>
      <c r="N22">
        <v>18.957999999999998</v>
      </c>
      <c r="O22" s="1">
        <v>7.4500000000000001E-11</v>
      </c>
      <c r="P22" t="s">
        <v>375</v>
      </c>
    </row>
    <row r="23" spans="1:24" x14ac:dyDescent="0.45">
      <c r="L23" s="1">
        <v>7.4500000000000001E-11</v>
      </c>
      <c r="O23" s="1"/>
    </row>
    <row r="24" spans="1:24" x14ac:dyDescent="0.45">
      <c r="K24" t="s">
        <v>181</v>
      </c>
      <c r="L24">
        <v>-3.6577000000000002</v>
      </c>
      <c r="M24">
        <v>4.3659999999999997</v>
      </c>
      <c r="N24">
        <v>-0.83799999999999997</v>
      </c>
      <c r="O24">
        <v>0.4173</v>
      </c>
    </row>
    <row r="25" spans="1:24" x14ac:dyDescent="0.45">
      <c r="L25">
        <v>0.4173</v>
      </c>
    </row>
    <row r="26" spans="1:24" x14ac:dyDescent="0.45">
      <c r="K26" t="s">
        <v>182</v>
      </c>
      <c r="L26">
        <v>-0.14360000000000001</v>
      </c>
      <c r="M26">
        <v>0.19339999999999999</v>
      </c>
      <c r="N26">
        <v>-0.74299999999999999</v>
      </c>
      <c r="O26">
        <v>0.47089999999999999</v>
      </c>
    </row>
    <row r="27" spans="1:24" x14ac:dyDescent="0.45">
      <c r="L27">
        <v>0.47089999999999999</v>
      </c>
    </row>
    <row r="28" spans="1:24" x14ac:dyDescent="0.45">
      <c r="K28" t="s">
        <v>183</v>
      </c>
      <c r="L28">
        <v>-1.9782999999999999</v>
      </c>
      <c r="M28">
        <v>1.8046</v>
      </c>
      <c r="N28">
        <v>-1.0960000000000001</v>
      </c>
      <c r="O28">
        <v>0.29289999999999999</v>
      </c>
    </row>
    <row r="29" spans="1:24" x14ac:dyDescent="0.45">
      <c r="L29">
        <v>0.29289999999999999</v>
      </c>
    </row>
    <row r="30" spans="1:24" x14ac:dyDescent="0.45">
      <c r="K30" t="s">
        <v>377</v>
      </c>
      <c r="L30">
        <v>9.1899999999999996E-2</v>
      </c>
      <c r="M30">
        <v>0.78400000000000003</v>
      </c>
      <c r="N30">
        <v>0.11700000000000001</v>
      </c>
      <c r="O30">
        <v>0.90849999999999997</v>
      </c>
    </row>
    <row r="31" spans="1:24" x14ac:dyDescent="0.45">
      <c r="L31">
        <v>0.90849999999999997</v>
      </c>
      <c r="T31" t="s">
        <v>459</v>
      </c>
      <c r="U31">
        <v>0.1</v>
      </c>
      <c r="V31" t="s">
        <v>460</v>
      </c>
      <c r="W31" t="s">
        <v>461</v>
      </c>
      <c r="X31">
        <v>1</v>
      </c>
    </row>
    <row r="32" spans="1:24" x14ac:dyDescent="0.45">
      <c r="K32" t="s">
        <v>188</v>
      </c>
      <c r="L32">
        <v>-1.1867000000000001</v>
      </c>
      <c r="M32">
        <v>0.17480000000000001</v>
      </c>
      <c r="N32">
        <v>-6.79</v>
      </c>
      <c r="O32" s="1">
        <v>1.2799999999999999E-5</v>
      </c>
      <c r="P32" t="s">
        <v>375</v>
      </c>
      <c r="S32">
        <v>0.05</v>
      </c>
    </row>
    <row r="33" spans="11:19" x14ac:dyDescent="0.45">
      <c r="L33" s="1">
        <v>1.2799999999999999E-5</v>
      </c>
      <c r="O33" s="1"/>
    </row>
    <row r="34" spans="11:19" x14ac:dyDescent="0.45">
      <c r="K34" t="s">
        <v>194</v>
      </c>
      <c r="L34">
        <v>-12.068899999999999</v>
      </c>
      <c r="M34">
        <v>4.3574000000000002</v>
      </c>
      <c r="N34">
        <v>-2.77</v>
      </c>
      <c r="O34">
        <v>1.5900000000000001E-2</v>
      </c>
      <c r="P34" t="s">
        <v>376</v>
      </c>
      <c r="R34" t="s">
        <v>458</v>
      </c>
      <c r="S34" t="s">
        <v>720</v>
      </c>
    </row>
    <row r="35" spans="11:19" x14ac:dyDescent="0.45">
      <c r="L35">
        <v>1.5900000000000001E-2</v>
      </c>
    </row>
    <row r="36" spans="11:19" x14ac:dyDescent="0.45">
      <c r="K36" t="s">
        <v>378</v>
      </c>
      <c r="L36">
        <v>2.4148999999999998</v>
      </c>
      <c r="M36">
        <v>4.2798999999999996</v>
      </c>
      <c r="N36">
        <v>0.56399999999999995</v>
      </c>
      <c r="O36">
        <v>0.58220000000000005</v>
      </c>
      <c r="R36" t="s">
        <v>450</v>
      </c>
    </row>
    <row r="37" spans="11:19" x14ac:dyDescent="0.45">
      <c r="K37" t="s">
        <v>453</v>
      </c>
      <c r="L37">
        <v>0.58220000000000005</v>
      </c>
      <c r="S37" s="1">
        <v>2.5129999999999999E-6</v>
      </c>
    </row>
    <row r="38" spans="11:19" x14ac:dyDescent="0.45">
      <c r="K38" t="s">
        <v>454</v>
      </c>
      <c r="L38" t="s">
        <v>455</v>
      </c>
      <c r="M38">
        <v>0</v>
      </c>
      <c r="N38" t="s">
        <v>456</v>
      </c>
      <c r="O38">
        <v>1E-3</v>
      </c>
      <c r="P38" t="s">
        <v>457</v>
      </c>
      <c r="Q38">
        <v>0.01</v>
      </c>
    </row>
    <row r="39" spans="11:19" x14ac:dyDescent="0.45">
      <c r="R39" t="s">
        <v>472</v>
      </c>
    </row>
    <row r="40" spans="11:19" x14ac:dyDescent="0.45">
      <c r="K40" t="s">
        <v>465</v>
      </c>
      <c r="L40" t="s">
        <v>717</v>
      </c>
      <c r="M40" t="s">
        <v>718</v>
      </c>
      <c r="N40">
        <v>3.907</v>
      </c>
      <c r="O40" t="s">
        <v>469</v>
      </c>
      <c r="P40">
        <v>13</v>
      </c>
      <c r="Q40" t="s">
        <v>719</v>
      </c>
    </row>
    <row r="41" spans="11:19" x14ac:dyDescent="0.45">
      <c r="L41" t="s">
        <v>721</v>
      </c>
      <c r="M41" t="s">
        <v>722</v>
      </c>
      <c r="N41" t="s">
        <v>723</v>
      </c>
      <c r="O41" t="s">
        <v>724</v>
      </c>
      <c r="P41" t="s">
        <v>725</v>
      </c>
      <c r="Q41" t="s">
        <v>726</v>
      </c>
    </row>
    <row r="42" spans="11:19" x14ac:dyDescent="0.45">
      <c r="K42" t="s">
        <v>727</v>
      </c>
      <c r="L42" t="s">
        <v>728</v>
      </c>
      <c r="M42" t="s">
        <v>729</v>
      </c>
      <c r="N42" t="s">
        <v>730</v>
      </c>
      <c r="O42" t="s">
        <v>728</v>
      </c>
      <c r="P42">
        <v>0.88380000000000003</v>
      </c>
    </row>
    <row r="43" spans="11:19" x14ac:dyDescent="0.45">
      <c r="K43" t="s">
        <v>468</v>
      </c>
      <c r="L43">
        <v>22.73</v>
      </c>
      <c r="M43" t="s">
        <v>469</v>
      </c>
      <c r="N43">
        <v>7</v>
      </c>
      <c r="O43" t="s">
        <v>470</v>
      </c>
      <c r="P43">
        <v>13</v>
      </c>
      <c r="Q43" t="s">
        <v>471</v>
      </c>
    </row>
    <row r="44" spans="11:19" x14ac:dyDescent="0.45">
      <c r="K44" t="s">
        <v>607</v>
      </c>
      <c r="S44" t="s">
        <v>709</v>
      </c>
    </row>
    <row r="46" spans="11:19" x14ac:dyDescent="0.45">
      <c r="K46" t="s">
        <v>530</v>
      </c>
      <c r="L46" t="s">
        <v>700</v>
      </c>
      <c r="M46" t="s">
        <v>731</v>
      </c>
      <c r="N46" t="s">
        <v>469</v>
      </c>
      <c r="O46" t="s">
        <v>700</v>
      </c>
      <c r="P46" t="s">
        <v>702</v>
      </c>
      <c r="R46" t="s">
        <v>423</v>
      </c>
    </row>
    <row r="47" spans="11:19" x14ac:dyDescent="0.45">
      <c r="K47" t="s">
        <v>607</v>
      </c>
    </row>
    <row r="49" spans="11:24" x14ac:dyDescent="0.45">
      <c r="K49" t="s">
        <v>421</v>
      </c>
    </row>
    <row r="50" spans="11:24" x14ac:dyDescent="0.45">
      <c r="K50" t="s">
        <v>706</v>
      </c>
      <c r="L50" t="s">
        <v>423</v>
      </c>
      <c r="M50" t="s">
        <v>520</v>
      </c>
      <c r="N50" t="s">
        <v>425</v>
      </c>
      <c r="O50" t="s">
        <v>423</v>
      </c>
      <c r="P50" t="s">
        <v>707</v>
      </c>
      <c r="Q50" t="s">
        <v>708</v>
      </c>
    </row>
    <row r="52" spans="11:24" x14ac:dyDescent="0.45">
      <c r="K52" t="s">
        <v>710</v>
      </c>
    </row>
    <row r="53" spans="11:24" x14ac:dyDescent="0.45">
      <c r="L53" t="s">
        <v>711</v>
      </c>
      <c r="M53" t="s">
        <v>712</v>
      </c>
      <c r="N53" t="s">
        <v>446</v>
      </c>
      <c r="O53" t="s">
        <v>713</v>
      </c>
      <c r="P53" t="s">
        <v>714</v>
      </c>
    </row>
    <row r="54" spans="11:24" x14ac:dyDescent="0.45">
      <c r="K54">
        <v>-17.185199999999998</v>
      </c>
      <c r="L54">
        <v>-1.1786000000000001</v>
      </c>
      <c r="M54">
        <v>0.48759999999999998</v>
      </c>
      <c r="N54">
        <v>2.9984999999999999</v>
      </c>
      <c r="O54">
        <v>8.3567</v>
      </c>
    </row>
    <row r="56" spans="11:24" x14ac:dyDescent="0.45">
      <c r="K56" t="s">
        <v>715</v>
      </c>
    </row>
    <row r="57" spans="11:24" x14ac:dyDescent="0.45">
      <c r="L57" t="s">
        <v>370</v>
      </c>
      <c r="M57" t="s">
        <v>371</v>
      </c>
      <c r="N57" t="s">
        <v>372</v>
      </c>
      <c r="O57" t="s">
        <v>373</v>
      </c>
      <c r="P57" t="s">
        <v>374</v>
      </c>
      <c r="Q57" t="s">
        <v>452</v>
      </c>
    </row>
    <row r="58" spans="11:24" x14ac:dyDescent="0.45">
      <c r="K58" t="s">
        <v>716</v>
      </c>
      <c r="L58">
        <v>103.1514</v>
      </c>
      <c r="M58">
        <v>9.3375000000000004</v>
      </c>
      <c r="N58">
        <v>11.047000000000001</v>
      </c>
      <c r="O58" s="1">
        <v>5.5999999999999999E-8</v>
      </c>
      <c r="P58" t="s">
        <v>375</v>
      </c>
    </row>
    <row r="59" spans="11:24" x14ac:dyDescent="0.45">
      <c r="L59" s="1">
        <v>5.5999999999999999E-8</v>
      </c>
      <c r="O59" s="1"/>
    </row>
    <row r="60" spans="11:24" x14ac:dyDescent="0.45">
      <c r="K60" t="s">
        <v>181</v>
      </c>
      <c r="L60">
        <v>4.4694000000000003</v>
      </c>
      <c r="M60">
        <v>7.7114000000000003</v>
      </c>
      <c r="N60">
        <v>0.57999999999999996</v>
      </c>
      <c r="O60">
        <v>0.57210000000000005</v>
      </c>
    </row>
    <row r="61" spans="11:24" x14ac:dyDescent="0.45">
      <c r="L61">
        <v>0.57210000000000005</v>
      </c>
    </row>
    <row r="62" spans="11:24" x14ac:dyDescent="0.45">
      <c r="K62" t="s">
        <v>182</v>
      </c>
      <c r="L62">
        <v>-0.53290000000000004</v>
      </c>
      <c r="M62">
        <v>0.34160000000000001</v>
      </c>
      <c r="N62">
        <v>-1.56</v>
      </c>
      <c r="O62">
        <v>0.14269999999999999</v>
      </c>
      <c r="T62" t="s">
        <v>459</v>
      </c>
      <c r="U62">
        <v>0.1</v>
      </c>
      <c r="V62" t="s">
        <v>460</v>
      </c>
      <c r="W62" t="s">
        <v>461</v>
      </c>
      <c r="X62">
        <v>1</v>
      </c>
    </row>
    <row r="63" spans="11:24" x14ac:dyDescent="0.45">
      <c r="L63">
        <v>0.14269999999999999</v>
      </c>
    </row>
    <row r="64" spans="11:24" x14ac:dyDescent="0.45">
      <c r="K64" t="s">
        <v>183</v>
      </c>
      <c r="L64">
        <v>-2.8881999999999999</v>
      </c>
      <c r="M64">
        <v>3.1873999999999998</v>
      </c>
      <c r="N64">
        <v>-0.90600000000000003</v>
      </c>
      <c r="O64">
        <v>0.38140000000000002</v>
      </c>
      <c r="S64">
        <v>0.05</v>
      </c>
    </row>
    <row r="65" spans="11:19" x14ac:dyDescent="0.45">
      <c r="L65">
        <v>0.38140000000000002</v>
      </c>
    </row>
    <row r="66" spans="11:19" x14ac:dyDescent="0.45">
      <c r="K66" t="s">
        <v>377</v>
      </c>
      <c r="L66">
        <v>-0.3584</v>
      </c>
      <c r="M66">
        <v>1.3848</v>
      </c>
      <c r="N66">
        <v>-0.25900000000000001</v>
      </c>
      <c r="O66">
        <v>0.79979999999999996</v>
      </c>
    </row>
    <row r="67" spans="11:19" x14ac:dyDescent="0.45">
      <c r="L67">
        <v>0.79979999999999996</v>
      </c>
    </row>
    <row r="68" spans="11:19" x14ac:dyDescent="0.45">
      <c r="K68" t="s">
        <v>188</v>
      </c>
      <c r="L68">
        <v>-2.3776999999999999</v>
      </c>
      <c r="M68">
        <v>0.30869999999999997</v>
      </c>
      <c r="N68">
        <v>-7.702</v>
      </c>
      <c r="O68" s="1">
        <v>3.3799999999999998E-6</v>
      </c>
      <c r="P68" t="s">
        <v>375</v>
      </c>
      <c r="R68" t="s">
        <v>458</v>
      </c>
      <c r="S68" t="s">
        <v>720</v>
      </c>
    </row>
    <row r="69" spans="11:19" x14ac:dyDescent="0.45">
      <c r="L69" s="1">
        <v>3.3799999999999998E-6</v>
      </c>
      <c r="O69" s="1"/>
    </row>
    <row r="70" spans="11:19" x14ac:dyDescent="0.45">
      <c r="K70" t="s">
        <v>194</v>
      </c>
      <c r="L70">
        <v>-16.992799999999999</v>
      </c>
      <c r="M70">
        <v>7.6962999999999999</v>
      </c>
      <c r="N70">
        <v>-2.2080000000000002</v>
      </c>
      <c r="O70">
        <v>4.58E-2</v>
      </c>
      <c r="P70" t="s">
        <v>376</v>
      </c>
    </row>
    <row r="71" spans="11:19" x14ac:dyDescent="0.45">
      <c r="L71">
        <v>4.58E-2</v>
      </c>
    </row>
    <row r="72" spans="11:19" x14ac:dyDescent="0.45">
      <c r="K72" t="s">
        <v>378</v>
      </c>
      <c r="L72">
        <v>14.567299999999999</v>
      </c>
      <c r="M72">
        <v>7.5594000000000001</v>
      </c>
      <c r="N72">
        <v>1.927</v>
      </c>
      <c r="O72">
        <v>7.6100000000000001E-2</v>
      </c>
      <c r="P72" t="s">
        <v>481</v>
      </c>
      <c r="R72" t="s">
        <v>450</v>
      </c>
    </row>
    <row r="73" spans="11:19" x14ac:dyDescent="0.45">
      <c r="K73" t="s">
        <v>453</v>
      </c>
      <c r="L73">
        <v>7.6100000000000001E-2</v>
      </c>
      <c r="S73" s="1">
        <v>2.0449999999999999E-6</v>
      </c>
    </row>
    <row r="74" spans="11:19" x14ac:dyDescent="0.45">
      <c r="K74" t="s">
        <v>454</v>
      </c>
      <c r="L74" t="s">
        <v>455</v>
      </c>
      <c r="M74">
        <v>0</v>
      </c>
      <c r="N74" t="s">
        <v>456</v>
      </c>
      <c r="O74">
        <v>1E-3</v>
      </c>
      <c r="P74" t="s">
        <v>457</v>
      </c>
      <c r="Q74">
        <v>0.01</v>
      </c>
    </row>
    <row r="75" spans="11:19" x14ac:dyDescent="0.45">
      <c r="R75" t="s">
        <v>472</v>
      </c>
    </row>
    <row r="76" spans="11:19" x14ac:dyDescent="0.45">
      <c r="K76" t="s">
        <v>465</v>
      </c>
      <c r="L76" t="s">
        <v>717</v>
      </c>
      <c r="M76" t="s">
        <v>718</v>
      </c>
      <c r="N76">
        <v>6.9009999999999998</v>
      </c>
      <c r="O76" t="s">
        <v>469</v>
      </c>
      <c r="P76">
        <v>13</v>
      </c>
      <c r="Q76" t="s">
        <v>719</v>
      </c>
    </row>
    <row r="77" spans="11:19" x14ac:dyDescent="0.45">
      <c r="L77" t="s">
        <v>721</v>
      </c>
      <c r="M77" t="s">
        <v>722</v>
      </c>
      <c r="N77" t="s">
        <v>723</v>
      </c>
      <c r="O77" t="s">
        <v>724</v>
      </c>
      <c r="P77" t="s">
        <v>725</v>
      </c>
      <c r="Q77" t="s">
        <v>726</v>
      </c>
    </row>
    <row r="78" spans="11:19" x14ac:dyDescent="0.45">
      <c r="K78" t="s">
        <v>727</v>
      </c>
      <c r="L78" t="s">
        <v>728</v>
      </c>
      <c r="M78" t="s">
        <v>732</v>
      </c>
      <c r="N78" t="s">
        <v>730</v>
      </c>
      <c r="O78" t="s">
        <v>728</v>
      </c>
      <c r="P78">
        <v>0.88749999999999996</v>
      </c>
    </row>
    <row r="79" spans="11:19" x14ac:dyDescent="0.45">
      <c r="K79" t="s">
        <v>468</v>
      </c>
      <c r="L79">
        <v>23.55</v>
      </c>
      <c r="M79" t="s">
        <v>469</v>
      </c>
      <c r="N79">
        <v>7</v>
      </c>
      <c r="O79" t="s">
        <v>470</v>
      </c>
      <c r="P79">
        <v>13</v>
      </c>
      <c r="Q79" t="s">
        <v>471</v>
      </c>
    </row>
    <row r="80" spans="11:19" x14ac:dyDescent="0.45">
      <c r="K80" t="s">
        <v>615</v>
      </c>
      <c r="S80" t="s">
        <v>709</v>
      </c>
    </row>
    <row r="82" spans="11:18" x14ac:dyDescent="0.45">
      <c r="K82" t="s">
        <v>536</v>
      </c>
      <c r="L82" t="s">
        <v>700</v>
      </c>
      <c r="M82" t="s">
        <v>731</v>
      </c>
      <c r="N82" t="s">
        <v>469</v>
      </c>
      <c r="O82" t="s">
        <v>700</v>
      </c>
      <c r="P82" t="s">
        <v>702</v>
      </c>
      <c r="R82" t="s">
        <v>423</v>
      </c>
    </row>
    <row r="83" spans="11:18" x14ac:dyDescent="0.45">
      <c r="K83" t="s">
        <v>615</v>
      </c>
    </row>
    <row r="85" spans="11:18" x14ac:dyDescent="0.45">
      <c r="K85" t="s">
        <v>421</v>
      </c>
    </row>
    <row r="86" spans="11:18" x14ac:dyDescent="0.45">
      <c r="K86" t="s">
        <v>706</v>
      </c>
      <c r="L86" t="s">
        <v>423</v>
      </c>
      <c r="M86" t="s">
        <v>520</v>
      </c>
      <c r="N86" t="s">
        <v>425</v>
      </c>
      <c r="O86" t="s">
        <v>423</v>
      </c>
      <c r="P86" t="s">
        <v>707</v>
      </c>
      <c r="Q86" t="s">
        <v>708</v>
      </c>
    </row>
    <row r="88" spans="11:18" x14ac:dyDescent="0.45">
      <c r="K88" t="s">
        <v>710</v>
      </c>
    </row>
    <row r="89" spans="11:18" x14ac:dyDescent="0.45">
      <c r="L89" t="s">
        <v>711</v>
      </c>
      <c r="M89" t="s">
        <v>712</v>
      </c>
      <c r="N89" t="s">
        <v>446</v>
      </c>
      <c r="O89" t="s">
        <v>713</v>
      </c>
      <c r="P89" t="s">
        <v>714</v>
      </c>
    </row>
    <row r="90" spans="11:18" x14ac:dyDescent="0.45">
      <c r="K90">
        <v>-5.9077000000000002</v>
      </c>
      <c r="L90">
        <v>-2.089</v>
      </c>
      <c r="M90">
        <v>0.55469999999999997</v>
      </c>
      <c r="N90">
        <v>1.2915000000000001</v>
      </c>
      <c r="O90">
        <v>4.7527999999999997</v>
      </c>
    </row>
    <row r="92" spans="11:18" x14ac:dyDescent="0.45">
      <c r="K92" t="s">
        <v>715</v>
      </c>
    </row>
    <row r="93" spans="11:18" x14ac:dyDescent="0.45">
      <c r="L93" t="s">
        <v>370</v>
      </c>
      <c r="M93" t="s">
        <v>371</v>
      </c>
      <c r="N93" t="s">
        <v>372</v>
      </c>
      <c r="O93" t="s">
        <v>373</v>
      </c>
      <c r="P93" t="s">
        <v>374</v>
      </c>
      <c r="Q93" t="s">
        <v>452</v>
      </c>
    </row>
    <row r="94" spans="11:18" x14ac:dyDescent="0.45">
      <c r="K94" t="s">
        <v>716</v>
      </c>
      <c r="L94">
        <v>102.4408</v>
      </c>
      <c r="M94">
        <v>4.6489000000000003</v>
      </c>
      <c r="N94">
        <v>22.036000000000001</v>
      </c>
      <c r="O94" s="1">
        <v>1.1100000000000001E-11</v>
      </c>
      <c r="P94" t="s">
        <v>375</v>
      </c>
    </row>
    <row r="95" spans="11:18" x14ac:dyDescent="0.45">
      <c r="L95" s="1">
        <v>1.1100000000000001E-11</v>
      </c>
      <c r="O95" s="1"/>
    </row>
    <row r="96" spans="11:18" x14ac:dyDescent="0.45">
      <c r="K96" t="s">
        <v>181</v>
      </c>
      <c r="L96">
        <v>-11.729200000000001</v>
      </c>
      <c r="M96">
        <v>3.8393000000000002</v>
      </c>
      <c r="N96">
        <v>-3.0550000000000002</v>
      </c>
      <c r="O96">
        <v>9.2099999999999994E-3</v>
      </c>
      <c r="P96" t="s">
        <v>487</v>
      </c>
    </row>
    <row r="97" spans="11:24" x14ac:dyDescent="0.45">
      <c r="L97">
        <v>9.2099999999999994E-3</v>
      </c>
      <c r="T97" t="s">
        <v>459</v>
      </c>
      <c r="U97">
        <v>0.1</v>
      </c>
      <c r="V97" t="s">
        <v>460</v>
      </c>
      <c r="W97" t="s">
        <v>461</v>
      </c>
      <c r="X97">
        <v>1</v>
      </c>
    </row>
    <row r="98" spans="11:24" x14ac:dyDescent="0.45">
      <c r="K98" t="s">
        <v>182</v>
      </c>
      <c r="L98">
        <v>0.1358</v>
      </c>
      <c r="M98">
        <v>0.1701</v>
      </c>
      <c r="N98">
        <v>0.79900000000000004</v>
      </c>
      <c r="O98">
        <v>0.43890000000000001</v>
      </c>
    </row>
    <row r="99" spans="11:24" x14ac:dyDescent="0.45">
      <c r="L99">
        <v>0.43890000000000001</v>
      </c>
      <c r="S99">
        <v>0.05</v>
      </c>
    </row>
    <row r="100" spans="11:24" x14ac:dyDescent="0.45">
      <c r="K100" t="s">
        <v>183</v>
      </c>
      <c r="L100">
        <v>-2.5514999999999999</v>
      </c>
      <c r="M100">
        <v>1.5869</v>
      </c>
      <c r="N100">
        <v>-1.6080000000000001</v>
      </c>
      <c r="O100">
        <v>0.13186999999999999</v>
      </c>
    </row>
    <row r="101" spans="11:24" x14ac:dyDescent="0.45">
      <c r="L101">
        <v>0.13186999999999999</v>
      </c>
    </row>
    <row r="102" spans="11:24" x14ac:dyDescent="0.45">
      <c r="K102" t="s">
        <v>377</v>
      </c>
      <c r="L102">
        <v>-0.1691</v>
      </c>
      <c r="M102">
        <v>0.68940000000000001</v>
      </c>
      <c r="N102">
        <v>-0.245</v>
      </c>
      <c r="O102">
        <v>0.81011999999999995</v>
      </c>
    </row>
    <row r="103" spans="11:24" x14ac:dyDescent="0.45">
      <c r="L103">
        <v>0.81011999999999995</v>
      </c>
      <c r="R103" t="s">
        <v>458</v>
      </c>
      <c r="S103" t="s">
        <v>720</v>
      </c>
    </row>
    <row r="104" spans="11:24" x14ac:dyDescent="0.45">
      <c r="K104" t="s">
        <v>188</v>
      </c>
      <c r="L104">
        <v>-0.95109999999999995</v>
      </c>
      <c r="M104">
        <v>0.1537</v>
      </c>
      <c r="N104">
        <v>-6.1890000000000001</v>
      </c>
      <c r="O104" s="1">
        <v>3.2799999999999998E-5</v>
      </c>
      <c r="P104" t="s">
        <v>375</v>
      </c>
    </row>
    <row r="105" spans="11:24" x14ac:dyDescent="0.45">
      <c r="L105" s="1">
        <v>3.2799999999999998E-5</v>
      </c>
      <c r="O105" s="1"/>
    </row>
    <row r="106" spans="11:24" x14ac:dyDescent="0.45">
      <c r="K106" t="s">
        <v>194</v>
      </c>
      <c r="L106">
        <v>-6.2064000000000004</v>
      </c>
      <c r="M106">
        <v>3.8317999999999999</v>
      </c>
      <c r="N106">
        <v>-1.62</v>
      </c>
      <c r="O106">
        <v>0.12928999999999999</v>
      </c>
    </row>
    <row r="107" spans="11:24" x14ac:dyDescent="0.45">
      <c r="L107">
        <v>0.12928999999999999</v>
      </c>
      <c r="R107" t="s">
        <v>450</v>
      </c>
    </row>
    <row r="108" spans="11:24" x14ac:dyDescent="0.45">
      <c r="K108" t="s">
        <v>378</v>
      </c>
      <c r="L108">
        <v>-7.3423999999999996</v>
      </c>
      <c r="M108">
        <v>3.7635999999999998</v>
      </c>
      <c r="N108">
        <v>-1.9510000000000001</v>
      </c>
      <c r="O108">
        <v>7.2959999999999997E-2</v>
      </c>
      <c r="P108" t="s">
        <v>481</v>
      </c>
      <c r="S108" s="1">
        <v>1.0920000000000001E-6</v>
      </c>
    </row>
    <row r="109" spans="11:24" x14ac:dyDescent="0.45">
      <c r="K109" t="s">
        <v>453</v>
      </c>
      <c r="L109">
        <v>7.2959999999999997E-2</v>
      </c>
    </row>
    <row r="110" spans="11:24" x14ac:dyDescent="0.45">
      <c r="K110" t="s">
        <v>454</v>
      </c>
      <c r="L110" t="s">
        <v>455</v>
      </c>
      <c r="M110">
        <v>0</v>
      </c>
      <c r="N110" t="s">
        <v>456</v>
      </c>
      <c r="O110">
        <v>1E-3</v>
      </c>
      <c r="P110" t="s">
        <v>457</v>
      </c>
      <c r="Q110">
        <v>0.01</v>
      </c>
      <c r="R110" t="s">
        <v>472</v>
      </c>
    </row>
    <row r="112" spans="11:24" x14ac:dyDescent="0.45">
      <c r="K112" t="s">
        <v>465</v>
      </c>
      <c r="L112" t="s">
        <v>717</v>
      </c>
      <c r="M112" t="s">
        <v>718</v>
      </c>
      <c r="N112">
        <v>3.4359999999999999</v>
      </c>
      <c r="O112" t="s">
        <v>469</v>
      </c>
      <c r="P112">
        <v>13</v>
      </c>
      <c r="Q112" t="s">
        <v>719</v>
      </c>
    </row>
    <row r="113" spans="11:19" x14ac:dyDescent="0.45">
      <c r="L113" t="s">
        <v>721</v>
      </c>
      <c r="M113" t="s">
        <v>722</v>
      </c>
      <c r="N113" t="s">
        <v>723</v>
      </c>
      <c r="O113" t="s">
        <v>724</v>
      </c>
      <c r="P113" t="s">
        <v>725</v>
      </c>
      <c r="Q113" t="s">
        <v>726</v>
      </c>
    </row>
    <row r="114" spans="11:19" x14ac:dyDescent="0.45">
      <c r="K114" t="s">
        <v>727</v>
      </c>
      <c r="L114" t="s">
        <v>728</v>
      </c>
      <c r="M114" t="s">
        <v>733</v>
      </c>
      <c r="N114" t="s">
        <v>730</v>
      </c>
      <c r="O114" t="s">
        <v>728</v>
      </c>
      <c r="P114">
        <v>0.89810000000000001</v>
      </c>
    </row>
    <row r="115" spans="11:19" x14ac:dyDescent="0.45">
      <c r="K115" t="s">
        <v>468</v>
      </c>
      <c r="L115">
        <v>26.19</v>
      </c>
      <c r="M115" t="s">
        <v>469</v>
      </c>
      <c r="N115">
        <v>7</v>
      </c>
      <c r="O115" t="s">
        <v>470</v>
      </c>
      <c r="P115">
        <v>13</v>
      </c>
      <c r="Q115" t="s">
        <v>471</v>
      </c>
      <c r="S115" t="s">
        <v>709</v>
      </c>
    </row>
    <row r="116" spans="11:19" x14ac:dyDescent="0.45">
      <c r="K116" t="s">
        <v>734</v>
      </c>
    </row>
    <row r="117" spans="11:19" x14ac:dyDescent="0.45">
      <c r="R117" t="s">
        <v>423</v>
      </c>
    </row>
    <row r="118" spans="11:19" x14ac:dyDescent="0.45">
      <c r="K118" t="s">
        <v>541</v>
      </c>
      <c r="L118" t="s">
        <v>700</v>
      </c>
      <c r="M118" t="s">
        <v>731</v>
      </c>
      <c r="N118" t="s">
        <v>469</v>
      </c>
      <c r="O118" t="s">
        <v>700</v>
      </c>
      <c r="P118" t="s">
        <v>702</v>
      </c>
    </row>
    <row r="119" spans="11:19" x14ac:dyDescent="0.45">
      <c r="K119" t="s">
        <v>734</v>
      </c>
    </row>
    <row r="121" spans="11:19" x14ac:dyDescent="0.45">
      <c r="K121" t="s">
        <v>421</v>
      </c>
    </row>
    <row r="122" spans="11:19" x14ac:dyDescent="0.45">
      <c r="K122" t="s">
        <v>706</v>
      </c>
      <c r="L122" t="s">
        <v>423</v>
      </c>
      <c r="M122" t="s">
        <v>520</v>
      </c>
      <c r="N122" t="s">
        <v>425</v>
      </c>
      <c r="O122" t="s">
        <v>423</v>
      </c>
      <c r="P122" t="s">
        <v>707</v>
      </c>
      <c r="Q122" t="s">
        <v>708</v>
      </c>
    </row>
    <row r="124" spans="11:19" x14ac:dyDescent="0.45">
      <c r="K124" t="s">
        <v>710</v>
      </c>
    </row>
    <row r="125" spans="11:19" x14ac:dyDescent="0.45">
      <c r="L125" t="s">
        <v>711</v>
      </c>
      <c r="M125" t="s">
        <v>712</v>
      </c>
      <c r="N125" t="s">
        <v>446</v>
      </c>
      <c r="O125" t="s">
        <v>713</v>
      </c>
      <c r="P125" t="s">
        <v>714</v>
      </c>
    </row>
    <row r="126" spans="11:19" x14ac:dyDescent="0.45">
      <c r="K126">
        <v>-1.833</v>
      </c>
      <c r="L126">
        <v>-0.60389999999999999</v>
      </c>
      <c r="M126">
        <v>0</v>
      </c>
      <c r="N126">
        <v>0.76190000000000002</v>
      </c>
      <c r="O126">
        <v>1.9394</v>
      </c>
    </row>
    <row r="128" spans="11:19" x14ac:dyDescent="0.45">
      <c r="K128" t="s">
        <v>715</v>
      </c>
    </row>
    <row r="129" spans="11:24" x14ac:dyDescent="0.45">
      <c r="L129" t="s">
        <v>370</v>
      </c>
      <c r="M129" t="s">
        <v>371</v>
      </c>
      <c r="N129" t="s">
        <v>372</v>
      </c>
      <c r="O129" t="s">
        <v>373</v>
      </c>
      <c r="P129" t="s">
        <v>374</v>
      </c>
      <c r="Q129" t="s">
        <v>452</v>
      </c>
    </row>
    <row r="130" spans="11:24" x14ac:dyDescent="0.45">
      <c r="K130" t="s">
        <v>716</v>
      </c>
      <c r="L130">
        <v>96.412850000000006</v>
      </c>
      <c r="M130">
        <v>1.9762500000000001</v>
      </c>
      <c r="N130">
        <v>48.786000000000001</v>
      </c>
      <c r="O130" s="1">
        <v>4.1199999999999999E-16</v>
      </c>
      <c r="P130" t="s">
        <v>375</v>
      </c>
    </row>
    <row r="131" spans="11:24" x14ac:dyDescent="0.45">
      <c r="L131" s="1">
        <v>4.1199999999999999E-16</v>
      </c>
      <c r="O131" s="1"/>
    </row>
    <row r="132" spans="11:24" x14ac:dyDescent="0.45">
      <c r="K132" t="s">
        <v>181</v>
      </c>
      <c r="L132">
        <v>-10.388299999999999</v>
      </c>
      <c r="M132">
        <v>1.6321000000000001</v>
      </c>
      <c r="N132">
        <v>-6.3650000000000002</v>
      </c>
      <c r="O132" s="1">
        <v>2.48E-5</v>
      </c>
      <c r="P132" t="s">
        <v>375</v>
      </c>
    </row>
    <row r="133" spans="11:24" x14ac:dyDescent="0.45">
      <c r="L133" s="1">
        <v>2.48E-5</v>
      </c>
      <c r="O133" s="1"/>
      <c r="T133" t="s">
        <v>459</v>
      </c>
      <c r="U133">
        <v>0.1</v>
      </c>
      <c r="V133" t="s">
        <v>460</v>
      </c>
      <c r="W133" t="s">
        <v>461</v>
      </c>
      <c r="X133">
        <v>1</v>
      </c>
    </row>
    <row r="134" spans="11:24" x14ac:dyDescent="0.45">
      <c r="K134" t="s">
        <v>182</v>
      </c>
      <c r="L134">
        <v>0.22029000000000001</v>
      </c>
      <c r="M134">
        <v>7.2300000000000003E-2</v>
      </c>
      <c r="N134">
        <v>3.0470000000000002</v>
      </c>
      <c r="O134">
        <v>9.3519999999999992E-3</v>
      </c>
      <c r="P134" t="s">
        <v>487</v>
      </c>
    </row>
    <row r="135" spans="11:24" x14ac:dyDescent="0.45">
      <c r="L135">
        <v>9.3519999999999992E-3</v>
      </c>
      <c r="S135">
        <v>0.05</v>
      </c>
    </row>
    <row r="136" spans="11:24" x14ac:dyDescent="0.45">
      <c r="K136" t="s">
        <v>183</v>
      </c>
      <c r="L136">
        <v>-0.12551999999999999</v>
      </c>
      <c r="M136">
        <v>0.67459999999999998</v>
      </c>
      <c r="N136">
        <v>-0.186</v>
      </c>
      <c r="O136">
        <v>0.85526599999999997</v>
      </c>
    </row>
    <row r="137" spans="11:24" x14ac:dyDescent="0.45">
      <c r="L137">
        <v>0.85526599999999997</v>
      </c>
    </row>
    <row r="138" spans="11:24" x14ac:dyDescent="0.45">
      <c r="K138" t="s">
        <v>377</v>
      </c>
      <c r="L138">
        <v>0.80545</v>
      </c>
      <c r="M138">
        <v>0.29308000000000001</v>
      </c>
      <c r="N138">
        <v>2.7480000000000002</v>
      </c>
      <c r="O138">
        <v>1.6594999999999999E-2</v>
      </c>
      <c r="P138" t="s">
        <v>376</v>
      </c>
    </row>
    <row r="139" spans="11:24" x14ac:dyDescent="0.45">
      <c r="L139">
        <v>1.6594999999999999E-2</v>
      </c>
      <c r="R139" t="s">
        <v>458</v>
      </c>
      <c r="S139" t="s">
        <v>720</v>
      </c>
    </row>
    <row r="140" spans="11:24" x14ac:dyDescent="0.45">
      <c r="K140" t="s">
        <v>188</v>
      </c>
      <c r="L140">
        <v>-0.18794</v>
      </c>
      <c r="M140">
        <v>6.5329999999999999E-2</v>
      </c>
      <c r="N140">
        <v>-2.8769999999999998</v>
      </c>
      <c r="O140">
        <v>1.2977000000000001E-2</v>
      </c>
      <c r="P140" t="s">
        <v>376</v>
      </c>
    </row>
    <row r="141" spans="11:24" x14ac:dyDescent="0.45">
      <c r="L141">
        <v>1.2977000000000001E-2</v>
      </c>
    </row>
    <row r="142" spans="11:24" x14ac:dyDescent="0.45">
      <c r="K142" t="s">
        <v>194</v>
      </c>
      <c r="L142">
        <v>-4.8456999999999999</v>
      </c>
      <c r="M142">
        <v>1.6289</v>
      </c>
      <c r="N142">
        <v>-2.9750000000000001</v>
      </c>
      <c r="O142">
        <v>1.0747E-2</v>
      </c>
      <c r="P142" t="s">
        <v>376</v>
      </c>
    </row>
    <row r="143" spans="11:24" x14ac:dyDescent="0.45">
      <c r="L143">
        <v>1.0747E-2</v>
      </c>
      <c r="R143" t="s">
        <v>450</v>
      </c>
    </row>
    <row r="144" spans="11:24" x14ac:dyDescent="0.45">
      <c r="K144" t="s">
        <v>378</v>
      </c>
      <c r="L144">
        <v>-8.1888799999999993</v>
      </c>
      <c r="M144">
        <v>1.5999300000000001</v>
      </c>
      <c r="N144">
        <v>-5.1180000000000003</v>
      </c>
      <c r="O144">
        <v>1.9699999999999999E-4</v>
      </c>
      <c r="P144" t="s">
        <v>375</v>
      </c>
      <c r="S144" s="1">
        <v>3.6180000000000002E-7</v>
      </c>
    </row>
    <row r="145" spans="11:19" x14ac:dyDescent="0.45">
      <c r="K145" t="s">
        <v>453</v>
      </c>
      <c r="L145">
        <v>1.9699999999999999E-4</v>
      </c>
    </row>
    <row r="146" spans="11:19" x14ac:dyDescent="0.45">
      <c r="K146" t="s">
        <v>454</v>
      </c>
      <c r="L146" t="s">
        <v>455</v>
      </c>
      <c r="M146">
        <v>0</v>
      </c>
      <c r="N146" t="s">
        <v>456</v>
      </c>
      <c r="O146">
        <v>1E-3</v>
      </c>
      <c r="P146" t="s">
        <v>457</v>
      </c>
      <c r="Q146">
        <v>0.01</v>
      </c>
      <c r="R146" t="s">
        <v>472</v>
      </c>
    </row>
    <row r="148" spans="11:19" x14ac:dyDescent="0.45">
      <c r="K148" t="s">
        <v>465</v>
      </c>
      <c r="L148" t="s">
        <v>717</v>
      </c>
      <c r="M148" t="s">
        <v>718</v>
      </c>
      <c r="N148">
        <v>1.4610000000000001</v>
      </c>
      <c r="O148" t="s">
        <v>469</v>
      </c>
      <c r="P148">
        <v>13</v>
      </c>
      <c r="Q148" t="s">
        <v>719</v>
      </c>
    </row>
    <row r="149" spans="11:19" x14ac:dyDescent="0.45">
      <c r="L149" t="s">
        <v>721</v>
      </c>
      <c r="M149" t="s">
        <v>722</v>
      </c>
      <c r="N149" t="s">
        <v>723</v>
      </c>
      <c r="O149" t="s">
        <v>724</v>
      </c>
      <c r="P149" t="s">
        <v>725</v>
      </c>
      <c r="Q149" t="s">
        <v>726</v>
      </c>
    </row>
    <row r="150" spans="11:19" x14ac:dyDescent="0.45">
      <c r="K150" t="s">
        <v>727</v>
      </c>
      <c r="L150" t="s">
        <v>728</v>
      </c>
      <c r="M150" t="s">
        <v>735</v>
      </c>
      <c r="N150" t="s">
        <v>730</v>
      </c>
      <c r="O150" t="s">
        <v>728</v>
      </c>
      <c r="P150">
        <v>0.91439999999999999</v>
      </c>
    </row>
    <row r="151" spans="11:19" x14ac:dyDescent="0.45">
      <c r="K151" t="s">
        <v>468</v>
      </c>
      <c r="L151">
        <v>31.51</v>
      </c>
      <c r="M151" t="s">
        <v>469</v>
      </c>
      <c r="N151">
        <v>7</v>
      </c>
      <c r="O151" t="s">
        <v>470</v>
      </c>
      <c r="P151">
        <v>13</v>
      </c>
      <c r="Q151" t="s">
        <v>471</v>
      </c>
    </row>
    <row r="152" spans="11:19" x14ac:dyDescent="0.45">
      <c r="K152" t="s">
        <v>734</v>
      </c>
    </row>
    <row r="154" spans="11:19" x14ac:dyDescent="0.45">
      <c r="K154" t="s">
        <v>546</v>
      </c>
      <c r="S154" t="s">
        <v>709</v>
      </c>
    </row>
    <row r="155" spans="11:19" x14ac:dyDescent="0.45">
      <c r="K155" t="s">
        <v>734</v>
      </c>
    </row>
    <row r="156" spans="11:19" x14ac:dyDescent="0.45">
      <c r="R156" t="s">
        <v>423</v>
      </c>
    </row>
    <row r="157" spans="11:19" x14ac:dyDescent="0.45">
      <c r="K157" t="s">
        <v>698</v>
      </c>
      <c r="L157" t="s">
        <v>704</v>
      </c>
      <c r="M157" t="s">
        <v>469</v>
      </c>
      <c r="N157" t="s">
        <v>698</v>
      </c>
      <c r="O157" t="s">
        <v>705</v>
      </c>
    </row>
    <row r="158" spans="11:19" x14ac:dyDescent="0.45">
      <c r="K158" t="s">
        <v>734</v>
      </c>
    </row>
    <row r="160" spans="11:19" x14ac:dyDescent="0.45">
      <c r="K160" t="s">
        <v>421</v>
      </c>
    </row>
    <row r="161" spans="11:24" x14ac:dyDescent="0.45">
      <c r="K161" t="s">
        <v>706</v>
      </c>
      <c r="L161" t="s">
        <v>423</v>
      </c>
      <c r="M161" t="s">
        <v>520</v>
      </c>
      <c r="N161" t="s">
        <v>425</v>
      </c>
      <c r="O161" t="s">
        <v>423</v>
      </c>
      <c r="P161" t="s">
        <v>707</v>
      </c>
      <c r="Q161" t="s">
        <v>708</v>
      </c>
    </row>
    <row r="163" spans="11:24" x14ac:dyDescent="0.45">
      <c r="K163" t="s">
        <v>710</v>
      </c>
    </row>
    <row r="164" spans="11:24" x14ac:dyDescent="0.45">
      <c r="L164" t="s">
        <v>711</v>
      </c>
      <c r="M164" t="s">
        <v>712</v>
      </c>
      <c r="N164" t="s">
        <v>446</v>
      </c>
      <c r="O164" t="s">
        <v>713</v>
      </c>
      <c r="P164" t="s">
        <v>714</v>
      </c>
    </row>
    <row r="165" spans="11:24" x14ac:dyDescent="0.45">
      <c r="K165">
        <v>-18.970099999999999</v>
      </c>
      <c r="L165">
        <v>-1.7496</v>
      </c>
      <c r="M165">
        <v>0.26939999999999997</v>
      </c>
      <c r="N165">
        <v>1.6463000000000001</v>
      </c>
      <c r="O165">
        <v>11.4329</v>
      </c>
    </row>
    <row r="167" spans="11:24" x14ac:dyDescent="0.45">
      <c r="K167" t="s">
        <v>715</v>
      </c>
    </row>
    <row r="168" spans="11:24" x14ac:dyDescent="0.45">
      <c r="L168" t="s">
        <v>370</v>
      </c>
      <c r="M168" t="s">
        <v>371</v>
      </c>
      <c r="N168" t="s">
        <v>372</v>
      </c>
      <c r="O168" t="s">
        <v>373</v>
      </c>
      <c r="P168" t="s">
        <v>374</v>
      </c>
      <c r="Q168" t="s">
        <v>452</v>
      </c>
    </row>
    <row r="169" spans="11:24" x14ac:dyDescent="0.45">
      <c r="K169" t="s">
        <v>716</v>
      </c>
      <c r="L169">
        <v>80.22063</v>
      </c>
      <c r="M169">
        <v>9.8117000000000001</v>
      </c>
      <c r="N169">
        <v>8.1760000000000002</v>
      </c>
      <c r="O169" s="1">
        <v>1.7600000000000001E-6</v>
      </c>
      <c r="P169" t="s">
        <v>375</v>
      </c>
    </row>
    <row r="170" spans="11:24" x14ac:dyDescent="0.45">
      <c r="L170" s="1">
        <v>1.7600000000000001E-6</v>
      </c>
      <c r="O170" s="1"/>
    </row>
    <row r="171" spans="11:24" x14ac:dyDescent="0.45">
      <c r="K171" t="s">
        <v>181</v>
      </c>
      <c r="L171">
        <v>-9.5809899999999999</v>
      </c>
      <c r="M171">
        <v>8.1030899999999999</v>
      </c>
      <c r="N171">
        <v>-1.1819999999999999</v>
      </c>
      <c r="O171">
        <v>0.25819999999999999</v>
      </c>
    </row>
    <row r="172" spans="11:24" x14ac:dyDescent="0.45">
      <c r="L172">
        <v>0.25819999999999999</v>
      </c>
      <c r="T172" t="s">
        <v>459</v>
      </c>
      <c r="U172">
        <v>0.1</v>
      </c>
      <c r="V172" t="s">
        <v>460</v>
      </c>
      <c r="W172" t="s">
        <v>461</v>
      </c>
      <c r="X172">
        <v>1</v>
      </c>
    </row>
    <row r="173" spans="11:24" x14ac:dyDescent="0.45">
      <c r="K173" t="s">
        <v>182</v>
      </c>
      <c r="L173">
        <v>0.99538000000000004</v>
      </c>
      <c r="M173">
        <v>0.35893000000000003</v>
      </c>
      <c r="N173">
        <v>2.7730000000000001</v>
      </c>
      <c r="O173">
        <v>1.5800000000000002E-2</v>
      </c>
      <c r="P173" t="s">
        <v>376</v>
      </c>
    </row>
    <row r="174" spans="11:24" x14ac:dyDescent="0.45">
      <c r="L174">
        <v>1.5800000000000002E-2</v>
      </c>
      <c r="S174">
        <v>0.05</v>
      </c>
    </row>
    <row r="175" spans="11:24" x14ac:dyDescent="0.45">
      <c r="K175" t="s">
        <v>183</v>
      </c>
      <c r="L175">
        <v>-5.9749999999999998E-2</v>
      </c>
      <c r="M175">
        <v>3.3492799999999998</v>
      </c>
      <c r="N175">
        <v>-1.7999999999999999E-2</v>
      </c>
      <c r="O175">
        <v>0.98599999999999999</v>
      </c>
    </row>
    <row r="176" spans="11:24" x14ac:dyDescent="0.45">
      <c r="L176">
        <v>0.98599999999999999</v>
      </c>
    </row>
    <row r="177" spans="11:19" x14ac:dyDescent="0.45">
      <c r="K177" t="s">
        <v>377</v>
      </c>
      <c r="L177">
        <v>1.0203500000000001</v>
      </c>
      <c r="M177">
        <v>1.4551000000000001</v>
      </c>
      <c r="N177">
        <v>0.70099999999999996</v>
      </c>
      <c r="O177">
        <v>0.4955</v>
      </c>
    </row>
    <row r="178" spans="11:19" x14ac:dyDescent="0.45">
      <c r="L178">
        <v>0.4955</v>
      </c>
      <c r="R178" t="s">
        <v>458</v>
      </c>
      <c r="S178" t="s">
        <v>720</v>
      </c>
    </row>
    <row r="179" spans="11:19" x14ac:dyDescent="0.45">
      <c r="K179" t="s">
        <v>188</v>
      </c>
      <c r="L179">
        <v>-0.91715999999999998</v>
      </c>
      <c r="M179">
        <v>0.32436999999999999</v>
      </c>
      <c r="N179">
        <v>-2.8279999999999998</v>
      </c>
      <c r="O179">
        <v>1.43E-2</v>
      </c>
      <c r="P179" t="s">
        <v>376</v>
      </c>
    </row>
    <row r="180" spans="11:19" x14ac:dyDescent="0.45">
      <c r="L180">
        <v>1.43E-2</v>
      </c>
    </row>
    <row r="181" spans="11:19" x14ac:dyDescent="0.45">
      <c r="K181" t="s">
        <v>194</v>
      </c>
      <c r="L181">
        <v>-24.402200000000001</v>
      </c>
      <c r="M181">
        <v>8.0871999999999993</v>
      </c>
      <c r="N181">
        <v>-3.0169999999999999</v>
      </c>
      <c r="O181">
        <v>9.9000000000000008E-3</v>
      </c>
      <c r="P181" t="s">
        <v>487</v>
      </c>
    </row>
    <row r="182" spans="11:19" x14ac:dyDescent="0.45">
      <c r="L182">
        <v>9.9000000000000008E-3</v>
      </c>
      <c r="R182" t="s">
        <v>450</v>
      </c>
    </row>
    <row r="183" spans="11:19" x14ac:dyDescent="0.45">
      <c r="K183" t="s">
        <v>378</v>
      </c>
      <c r="L183">
        <v>-17.509789999999999</v>
      </c>
      <c r="M183">
        <v>7.9433499999999997</v>
      </c>
      <c r="N183">
        <v>-2.2040000000000002</v>
      </c>
      <c r="O183">
        <v>4.6100000000000002E-2</v>
      </c>
      <c r="P183" t="s">
        <v>376</v>
      </c>
      <c r="S183">
        <v>3.2600000000000001E-4</v>
      </c>
    </row>
    <row r="184" spans="11:19" x14ac:dyDescent="0.45">
      <c r="K184" t="s">
        <v>453</v>
      </c>
      <c r="L184">
        <v>4.6100000000000002E-2</v>
      </c>
    </row>
    <row r="185" spans="11:19" x14ac:dyDescent="0.45">
      <c r="K185" t="s">
        <v>454</v>
      </c>
      <c r="L185" t="s">
        <v>455</v>
      </c>
      <c r="M185">
        <v>0</v>
      </c>
      <c r="N185" t="s">
        <v>456</v>
      </c>
      <c r="O185">
        <v>1E-3</v>
      </c>
      <c r="P185" t="s">
        <v>457</v>
      </c>
      <c r="Q185">
        <v>0.01</v>
      </c>
      <c r="R185" t="s">
        <v>472</v>
      </c>
    </row>
    <row r="187" spans="11:19" x14ac:dyDescent="0.45">
      <c r="K187" t="s">
        <v>465</v>
      </c>
      <c r="L187" t="s">
        <v>717</v>
      </c>
      <c r="M187" t="s">
        <v>718</v>
      </c>
      <c r="N187">
        <v>7.2519999999999998</v>
      </c>
      <c r="O187" t="s">
        <v>469</v>
      </c>
      <c r="P187">
        <v>13</v>
      </c>
      <c r="Q187" t="s">
        <v>719</v>
      </c>
    </row>
    <row r="188" spans="11:19" x14ac:dyDescent="0.45">
      <c r="L188" t="s">
        <v>721</v>
      </c>
      <c r="M188" t="s">
        <v>722</v>
      </c>
      <c r="N188" t="s">
        <v>723</v>
      </c>
      <c r="O188" t="s">
        <v>724</v>
      </c>
      <c r="P188" t="s">
        <v>725</v>
      </c>
      <c r="Q188" t="s">
        <v>726</v>
      </c>
    </row>
    <row r="189" spans="11:19" x14ac:dyDescent="0.45">
      <c r="K189" t="s">
        <v>727</v>
      </c>
      <c r="L189" t="s">
        <v>728</v>
      </c>
      <c r="M189" t="s">
        <v>736</v>
      </c>
      <c r="N189" t="s">
        <v>730</v>
      </c>
      <c r="O189" t="s">
        <v>728</v>
      </c>
      <c r="P189">
        <v>0.74609999999999999</v>
      </c>
    </row>
    <row r="190" spans="11:19" x14ac:dyDescent="0.45">
      <c r="K190" t="s">
        <v>468</v>
      </c>
      <c r="L190">
        <v>9.3960000000000008</v>
      </c>
      <c r="M190" t="s">
        <v>469</v>
      </c>
      <c r="N190">
        <v>7</v>
      </c>
      <c r="O190" t="s">
        <v>470</v>
      </c>
      <c r="P190">
        <v>13</v>
      </c>
      <c r="Q190" t="s">
        <v>471</v>
      </c>
    </row>
    <row r="191" spans="11:19" x14ac:dyDescent="0.45">
      <c r="K191" t="s">
        <v>734</v>
      </c>
    </row>
    <row r="193" spans="11:19" x14ac:dyDescent="0.45">
      <c r="K193" t="s">
        <v>193</v>
      </c>
      <c r="S193" t="s">
        <v>709</v>
      </c>
    </row>
    <row r="194" spans="11:19" x14ac:dyDescent="0.45">
      <c r="K194" t="s">
        <v>734</v>
      </c>
    </row>
    <row r="195" spans="11:19" x14ac:dyDescent="0.45">
      <c r="R195" t="s">
        <v>423</v>
      </c>
    </row>
    <row r="196" spans="11:19" x14ac:dyDescent="0.45">
      <c r="K196" t="s">
        <v>698</v>
      </c>
      <c r="L196" t="s">
        <v>704</v>
      </c>
      <c r="M196" t="s">
        <v>469</v>
      </c>
      <c r="N196" t="s">
        <v>698</v>
      </c>
      <c r="O196" t="s">
        <v>705</v>
      </c>
    </row>
    <row r="197" spans="11:19" x14ac:dyDescent="0.45">
      <c r="K197" t="s">
        <v>734</v>
      </c>
    </row>
    <row r="199" spans="11:19" x14ac:dyDescent="0.45">
      <c r="K199" t="s">
        <v>421</v>
      </c>
    </row>
    <row r="200" spans="11:19" x14ac:dyDescent="0.45">
      <c r="K200" t="s">
        <v>706</v>
      </c>
      <c r="L200" t="s">
        <v>423</v>
      </c>
      <c r="M200" t="s">
        <v>520</v>
      </c>
      <c r="N200" t="s">
        <v>425</v>
      </c>
      <c r="O200" t="s">
        <v>423</v>
      </c>
      <c r="P200" t="s">
        <v>707</v>
      </c>
      <c r="Q200" t="s">
        <v>708</v>
      </c>
    </row>
    <row r="202" spans="11:19" x14ac:dyDescent="0.45">
      <c r="K202" t="s">
        <v>710</v>
      </c>
    </row>
    <row r="203" spans="11:19" x14ac:dyDescent="0.45">
      <c r="L203" t="s">
        <v>711</v>
      </c>
      <c r="M203" t="s">
        <v>712</v>
      </c>
      <c r="N203" t="s">
        <v>446</v>
      </c>
      <c r="O203" t="s">
        <v>713</v>
      </c>
      <c r="P203" t="s">
        <v>714</v>
      </c>
    </row>
    <row r="204" spans="11:19" x14ac:dyDescent="0.45">
      <c r="K204">
        <v>-6.3525</v>
      </c>
      <c r="L204">
        <v>-1.9399</v>
      </c>
      <c r="M204">
        <v>-3.4299999999999997E-2</v>
      </c>
      <c r="N204">
        <v>1.2477</v>
      </c>
      <c r="O204">
        <v>6.8609999999999998</v>
      </c>
    </row>
    <row r="206" spans="11:19" x14ac:dyDescent="0.45">
      <c r="K206" t="s">
        <v>715</v>
      </c>
    </row>
    <row r="207" spans="11:19" x14ac:dyDescent="0.45">
      <c r="L207" t="s">
        <v>370</v>
      </c>
      <c r="M207" t="s">
        <v>371</v>
      </c>
      <c r="N207" t="s">
        <v>372</v>
      </c>
      <c r="O207" t="s">
        <v>373</v>
      </c>
      <c r="P207" t="s">
        <v>374</v>
      </c>
      <c r="Q207" t="s">
        <v>452</v>
      </c>
    </row>
    <row r="208" spans="11:19" x14ac:dyDescent="0.45">
      <c r="K208" t="s">
        <v>716</v>
      </c>
      <c r="L208">
        <v>97.564899999999994</v>
      </c>
      <c r="M208">
        <v>4.7060000000000004</v>
      </c>
      <c r="N208">
        <v>20.731999999999999</v>
      </c>
      <c r="O208" s="1">
        <v>2.4099999999999999E-11</v>
      </c>
      <c r="P208" t="s">
        <v>375</v>
      </c>
    </row>
    <row r="209" spans="11:24" x14ac:dyDescent="0.45">
      <c r="L209" s="1">
        <v>2.4099999999999999E-11</v>
      </c>
      <c r="O209" s="1"/>
    </row>
    <row r="210" spans="11:24" x14ac:dyDescent="0.45">
      <c r="K210" t="s">
        <v>181</v>
      </c>
      <c r="L210">
        <v>-13.114699999999999</v>
      </c>
      <c r="M210">
        <v>3.8864999999999998</v>
      </c>
      <c r="N210">
        <v>-3.3740000000000001</v>
      </c>
      <c r="O210">
        <v>4.9800000000000001E-3</v>
      </c>
      <c r="P210" t="s">
        <v>487</v>
      </c>
    </row>
    <row r="211" spans="11:24" x14ac:dyDescent="0.45">
      <c r="L211">
        <v>4.9800000000000001E-3</v>
      </c>
      <c r="T211" t="s">
        <v>459</v>
      </c>
      <c r="U211">
        <v>0.1</v>
      </c>
      <c r="V211" t="s">
        <v>460</v>
      </c>
      <c r="W211" t="s">
        <v>461</v>
      </c>
      <c r="X211">
        <v>1</v>
      </c>
    </row>
    <row r="212" spans="11:24" x14ac:dyDescent="0.45">
      <c r="K212" t="s">
        <v>182</v>
      </c>
      <c r="L212">
        <v>0.33510000000000001</v>
      </c>
      <c r="M212">
        <v>0.17219999999999999</v>
      </c>
      <c r="N212">
        <v>1.946</v>
      </c>
      <c r="O212">
        <v>7.3539999999999994E-2</v>
      </c>
      <c r="P212" t="s">
        <v>481</v>
      </c>
    </row>
    <row r="213" spans="11:24" x14ac:dyDescent="0.45">
      <c r="L213">
        <v>7.3539999999999994E-2</v>
      </c>
      <c r="S213">
        <v>0.05</v>
      </c>
    </row>
    <row r="214" spans="11:24" x14ac:dyDescent="0.45">
      <c r="K214" t="s">
        <v>183</v>
      </c>
      <c r="L214">
        <v>0.89359999999999995</v>
      </c>
      <c r="M214">
        <v>1.6064000000000001</v>
      </c>
      <c r="N214">
        <v>0.55600000000000005</v>
      </c>
      <c r="O214">
        <v>0.58748</v>
      </c>
    </row>
    <row r="215" spans="11:24" x14ac:dyDescent="0.45">
      <c r="L215">
        <v>0.58748</v>
      </c>
    </row>
    <row r="216" spans="11:24" x14ac:dyDescent="0.45">
      <c r="K216" t="s">
        <v>377</v>
      </c>
      <c r="L216">
        <v>0.55110000000000003</v>
      </c>
      <c r="M216">
        <v>0.69789999999999996</v>
      </c>
      <c r="N216">
        <v>0.79</v>
      </c>
      <c r="O216">
        <v>0.44389000000000001</v>
      </c>
    </row>
    <row r="217" spans="11:24" x14ac:dyDescent="0.45">
      <c r="L217">
        <v>0.44389000000000001</v>
      </c>
      <c r="R217" t="s">
        <v>458</v>
      </c>
      <c r="S217" t="s">
        <v>720</v>
      </c>
    </row>
    <row r="218" spans="11:24" x14ac:dyDescent="0.45">
      <c r="K218" t="s">
        <v>188</v>
      </c>
      <c r="L218">
        <v>-1.0466</v>
      </c>
      <c r="M218">
        <v>0.15559999999999999</v>
      </c>
      <c r="N218">
        <v>-6.7270000000000003</v>
      </c>
      <c r="O218" s="1">
        <v>1.4100000000000001E-5</v>
      </c>
      <c r="P218" t="s">
        <v>375</v>
      </c>
    </row>
    <row r="219" spans="11:24" x14ac:dyDescent="0.45">
      <c r="L219" s="1">
        <v>1.4100000000000001E-5</v>
      </c>
      <c r="O219" s="1"/>
    </row>
    <row r="220" spans="11:24" x14ac:dyDescent="0.45">
      <c r="K220" t="s">
        <v>194</v>
      </c>
      <c r="L220">
        <v>-14.857900000000001</v>
      </c>
      <c r="M220">
        <v>3.8788</v>
      </c>
      <c r="N220">
        <v>-3.83</v>
      </c>
      <c r="O220">
        <v>2.0799999999999998E-3</v>
      </c>
      <c r="P220" t="s">
        <v>487</v>
      </c>
    </row>
    <row r="221" spans="11:24" x14ac:dyDescent="0.45">
      <c r="L221">
        <v>2.0799999999999998E-3</v>
      </c>
      <c r="R221" t="s">
        <v>450</v>
      </c>
    </row>
    <row r="222" spans="11:24" x14ac:dyDescent="0.45">
      <c r="K222" t="s">
        <v>378</v>
      </c>
      <c r="L222">
        <v>-8.6312999999999995</v>
      </c>
      <c r="M222">
        <v>3.8098000000000001</v>
      </c>
      <c r="N222">
        <v>-2.266</v>
      </c>
      <c r="O222">
        <v>4.1209999999999997E-2</v>
      </c>
      <c r="P222" t="s">
        <v>376</v>
      </c>
      <c r="S222" s="1">
        <v>2.096E-7</v>
      </c>
    </row>
    <row r="223" spans="11:24" x14ac:dyDescent="0.45">
      <c r="K223" t="s">
        <v>453</v>
      </c>
      <c r="L223">
        <v>4.1209999999999997E-2</v>
      </c>
    </row>
    <row r="224" spans="11:24" x14ac:dyDescent="0.45">
      <c r="K224" t="s">
        <v>454</v>
      </c>
      <c r="L224" t="s">
        <v>455</v>
      </c>
      <c r="M224">
        <v>0</v>
      </c>
      <c r="N224" t="s">
        <v>456</v>
      </c>
      <c r="O224">
        <v>1E-3</v>
      </c>
      <c r="P224" t="s">
        <v>457</v>
      </c>
      <c r="Q224">
        <v>0.01</v>
      </c>
      <c r="R224" t="s">
        <v>472</v>
      </c>
    </row>
    <row r="226" spans="11:17" x14ac:dyDescent="0.45">
      <c r="K226" t="s">
        <v>465</v>
      </c>
      <c r="L226" t="s">
        <v>717</v>
      </c>
      <c r="M226" t="s">
        <v>718</v>
      </c>
      <c r="N226">
        <v>3.4780000000000002</v>
      </c>
      <c r="O226" t="s">
        <v>469</v>
      </c>
      <c r="P226">
        <v>13</v>
      </c>
      <c r="Q226" t="s">
        <v>719</v>
      </c>
    </row>
    <row r="227" spans="11:17" x14ac:dyDescent="0.45">
      <c r="L227" t="s">
        <v>721</v>
      </c>
      <c r="M227" t="s">
        <v>722</v>
      </c>
      <c r="N227" t="s">
        <v>723</v>
      </c>
      <c r="O227" t="s">
        <v>724</v>
      </c>
      <c r="P227" t="s">
        <v>725</v>
      </c>
      <c r="Q227" t="s">
        <v>726</v>
      </c>
    </row>
    <row r="228" spans="11:17" x14ac:dyDescent="0.45">
      <c r="K228" t="s">
        <v>727</v>
      </c>
      <c r="L228" t="s">
        <v>728</v>
      </c>
      <c r="M228" t="s">
        <v>737</v>
      </c>
      <c r="N228" t="s">
        <v>730</v>
      </c>
      <c r="O228" t="s">
        <v>728</v>
      </c>
      <c r="P228">
        <v>0.9214</v>
      </c>
    </row>
    <row r="229" spans="11:17" x14ac:dyDescent="0.45">
      <c r="K229" t="s">
        <v>468</v>
      </c>
      <c r="L229">
        <v>34.49</v>
      </c>
      <c r="M229" t="s">
        <v>469</v>
      </c>
      <c r="N229">
        <v>7</v>
      </c>
      <c r="O229" t="s">
        <v>470</v>
      </c>
      <c r="P229">
        <v>13</v>
      </c>
      <c r="Q229" t="s">
        <v>471</v>
      </c>
    </row>
    <row r="230" spans="11:17" x14ac:dyDescent="0.45">
      <c r="K230" t="s">
        <v>734</v>
      </c>
    </row>
  </sheetData>
  <pageMargins left="0.7" right="0.7" top="0.75" bottom="0.75" header="0.3" footer="0.3"/>
  <pageSetup paperSize="9" orientation="portrait" horizontalDpi="4294967295" verticalDpi="4294967295"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411"/>
  <sheetViews>
    <sheetView zoomScale="200" zoomScaleNormal="200" workbookViewId="0">
      <selection activeCell="A2" sqref="A2:S27"/>
    </sheetView>
  </sheetViews>
  <sheetFormatPr defaultRowHeight="14.25" x14ac:dyDescent="0.45"/>
  <sheetData>
    <row r="1" spans="1:19" x14ac:dyDescent="0.45">
      <c r="B1" t="s">
        <v>760</v>
      </c>
    </row>
    <row r="2" spans="1:19" x14ac:dyDescent="0.45">
      <c r="B2" t="s">
        <v>601</v>
      </c>
      <c r="C2" t="s">
        <v>752</v>
      </c>
      <c r="D2" t="s">
        <v>752</v>
      </c>
      <c r="E2" t="s">
        <v>752</v>
      </c>
      <c r="F2" t="s">
        <v>752</v>
      </c>
      <c r="G2" t="s">
        <v>752</v>
      </c>
      <c r="H2" t="s">
        <v>757</v>
      </c>
      <c r="I2" t="s">
        <v>757</v>
      </c>
      <c r="J2" t="s">
        <v>757</v>
      </c>
      <c r="K2" t="s">
        <v>757</v>
      </c>
      <c r="L2" t="s">
        <v>757</v>
      </c>
      <c r="M2" t="s">
        <v>757</v>
      </c>
      <c r="N2" t="s">
        <v>758</v>
      </c>
      <c r="O2" t="s">
        <v>758</v>
      </c>
      <c r="P2" t="s">
        <v>758</v>
      </c>
      <c r="Q2" t="s">
        <v>758</v>
      </c>
      <c r="R2" t="s">
        <v>758</v>
      </c>
      <c r="S2" t="s">
        <v>758</v>
      </c>
    </row>
    <row r="3" spans="1:19" x14ac:dyDescent="0.45">
      <c r="B3" t="s">
        <v>127</v>
      </c>
      <c r="C3" t="s">
        <v>753</v>
      </c>
      <c r="D3" t="s">
        <v>170</v>
      </c>
      <c r="E3" t="s">
        <v>754</v>
      </c>
      <c r="F3" t="s">
        <v>755</v>
      </c>
      <c r="G3" t="s">
        <v>756</v>
      </c>
      <c r="H3" t="s">
        <v>759</v>
      </c>
      <c r="I3" t="s">
        <v>753</v>
      </c>
      <c r="J3" t="s">
        <v>170</v>
      </c>
      <c r="K3" t="s">
        <v>754</v>
      </c>
      <c r="L3" t="s">
        <v>755</v>
      </c>
      <c r="M3" t="s">
        <v>756</v>
      </c>
      <c r="N3" t="s">
        <v>759</v>
      </c>
      <c r="O3" t="s">
        <v>753</v>
      </c>
      <c r="P3" t="s">
        <v>170</v>
      </c>
      <c r="Q3" t="s">
        <v>754</v>
      </c>
      <c r="R3" t="s">
        <v>755</v>
      </c>
      <c r="S3" t="s">
        <v>756</v>
      </c>
    </row>
    <row r="4" spans="1:19" x14ac:dyDescent="0.45">
      <c r="A4" t="s">
        <v>181</v>
      </c>
      <c r="B4" s="3">
        <v>-9.6504010000000005</v>
      </c>
      <c r="C4" s="3">
        <v>-15.453203999999999</v>
      </c>
      <c r="D4" s="3">
        <v>-46.059559999999998</v>
      </c>
      <c r="E4" s="3">
        <v>-9.0905229999999992</v>
      </c>
      <c r="F4" s="3">
        <v>3.1014995999999999</v>
      </c>
      <c r="G4" s="3" t="s">
        <v>833</v>
      </c>
      <c r="H4" s="3">
        <v>-23.804413</v>
      </c>
      <c r="I4" s="3">
        <v>-3.275134</v>
      </c>
      <c r="J4" s="3">
        <v>-12.898434999999999</v>
      </c>
      <c r="K4" s="3" t="s">
        <v>833</v>
      </c>
      <c r="L4" s="3" t="s">
        <v>833</v>
      </c>
      <c r="M4" s="3" t="s">
        <v>833</v>
      </c>
      <c r="N4" s="3">
        <v>3.1124700000000001</v>
      </c>
      <c r="O4" s="3">
        <v>101.78058</v>
      </c>
      <c r="P4" s="3">
        <v>-22.409697000000001</v>
      </c>
      <c r="Q4" s="3" t="s">
        <v>833</v>
      </c>
      <c r="R4" s="3" t="s">
        <v>833</v>
      </c>
      <c r="S4" s="3" t="s">
        <v>833</v>
      </c>
    </row>
    <row r="5" spans="1:19" x14ac:dyDescent="0.45">
      <c r="B5" s="3">
        <v>3.5677300000000002E-2</v>
      </c>
      <c r="C5" s="3">
        <v>6.5454100000000001E-2</v>
      </c>
      <c r="D5" s="3">
        <v>4.5068999999999998E-2</v>
      </c>
      <c r="E5" s="3">
        <v>0.12177</v>
      </c>
      <c r="F5" s="3">
        <v>0.36341600000000002</v>
      </c>
      <c r="G5" s="3" t="s">
        <v>833</v>
      </c>
      <c r="H5" s="3">
        <v>5.2855000000000003E-3</v>
      </c>
      <c r="I5" s="3">
        <v>0.61348230000000004</v>
      </c>
      <c r="J5" s="3">
        <v>0.83814560000000005</v>
      </c>
      <c r="K5" s="3" t="s">
        <v>833</v>
      </c>
      <c r="L5" s="3" t="s">
        <v>833</v>
      </c>
      <c r="M5" s="3" t="s">
        <v>833</v>
      </c>
      <c r="N5" s="3">
        <v>0.71351489999999995</v>
      </c>
      <c r="O5" s="3">
        <v>1.183E-2</v>
      </c>
      <c r="P5" s="3">
        <v>0.46591490000000002</v>
      </c>
      <c r="Q5" s="3" t="s">
        <v>833</v>
      </c>
      <c r="R5" s="3" t="s">
        <v>833</v>
      </c>
      <c r="S5" s="3" t="s">
        <v>833</v>
      </c>
    </row>
    <row r="6" spans="1:19" x14ac:dyDescent="0.45">
      <c r="A6" t="s">
        <v>182</v>
      </c>
      <c r="B6" s="3">
        <v>-4.5876E-2</v>
      </c>
      <c r="C6" s="3">
        <v>-1.8191889999999999</v>
      </c>
      <c r="D6" s="3">
        <v>0.73258999999999996</v>
      </c>
      <c r="E6" s="3">
        <v>-9.3323000000000003E-2</v>
      </c>
      <c r="F6" s="3">
        <v>-0.62584709999999999</v>
      </c>
      <c r="G6" s="3" t="s">
        <v>833</v>
      </c>
      <c r="H6" s="3">
        <v>1.3168530000000001</v>
      </c>
      <c r="I6" s="3">
        <v>-0.74278200000000005</v>
      </c>
      <c r="J6" s="3">
        <v>3.537674</v>
      </c>
      <c r="K6" s="3" t="s">
        <v>833</v>
      </c>
      <c r="L6" s="3" t="s">
        <v>833</v>
      </c>
      <c r="M6" s="3" t="s">
        <v>833</v>
      </c>
      <c r="N6" s="3">
        <v>-0.32218999999999998</v>
      </c>
      <c r="O6" s="3">
        <v>-0.13997999999999999</v>
      </c>
      <c r="P6" s="3">
        <v>-1.3092280000000001</v>
      </c>
      <c r="Q6" s="3" t="s">
        <v>833</v>
      </c>
      <c r="R6" s="3" t="s">
        <v>833</v>
      </c>
      <c r="S6" s="3" t="s">
        <v>833</v>
      </c>
    </row>
    <row r="7" spans="1:19" x14ac:dyDescent="0.45">
      <c r="B7" s="3">
        <v>0.83416599999999996</v>
      </c>
      <c r="C7" s="3">
        <v>4.8809999999999999E-4</v>
      </c>
      <c r="D7" s="3">
        <v>0.54203900000000005</v>
      </c>
      <c r="E7" s="3">
        <v>0.71473299999999995</v>
      </c>
      <c r="F7" s="3">
        <v>5.1880000000000003E-2</v>
      </c>
      <c r="G7" s="3" t="s">
        <v>833</v>
      </c>
      <c r="H7" s="3">
        <v>8.7670000000000001E-4</v>
      </c>
      <c r="I7" s="3">
        <v>5.9960000000000002E-5</v>
      </c>
      <c r="J7" s="3">
        <v>0.25325209999999998</v>
      </c>
      <c r="K7" s="3" t="s">
        <v>833</v>
      </c>
      <c r="L7" s="3" t="s">
        <v>833</v>
      </c>
      <c r="M7" s="3" t="s">
        <v>833</v>
      </c>
      <c r="N7" s="3">
        <v>0.43335129999999999</v>
      </c>
      <c r="O7" s="3">
        <v>0.88054860000000001</v>
      </c>
      <c r="P7" s="3">
        <v>0.56557120000000005</v>
      </c>
      <c r="Q7" s="3" t="s">
        <v>833</v>
      </c>
      <c r="R7" s="3" t="s">
        <v>833</v>
      </c>
      <c r="S7" s="3" t="s">
        <v>833</v>
      </c>
    </row>
    <row r="8" spans="1:19" x14ac:dyDescent="0.45">
      <c r="A8" t="s">
        <v>183</v>
      </c>
      <c r="B8" s="3">
        <v>2.384538</v>
      </c>
      <c r="C8" s="3">
        <v>-0.19525799999999999</v>
      </c>
      <c r="D8" s="3">
        <v>-124.21102</v>
      </c>
      <c r="E8" s="3">
        <v>2.8675310000000001</v>
      </c>
      <c r="F8" s="3">
        <v>-8.3606294999999999</v>
      </c>
      <c r="G8" s="3" t="s">
        <v>833</v>
      </c>
      <c r="H8" s="3">
        <v>-0.108042</v>
      </c>
      <c r="I8" s="3">
        <v>-2.1640109999999999</v>
      </c>
      <c r="J8" s="3">
        <v>184.555171</v>
      </c>
      <c r="K8" s="3" t="s">
        <v>833</v>
      </c>
      <c r="L8" s="3" t="s">
        <v>833</v>
      </c>
      <c r="M8" s="3" t="s">
        <v>833</v>
      </c>
      <c r="N8" s="3">
        <v>5.01267</v>
      </c>
      <c r="O8" s="3">
        <v>7.5653499999999996</v>
      </c>
      <c r="P8" s="3">
        <v>-132.69914299999999</v>
      </c>
      <c r="Q8" s="3" t="s">
        <v>833</v>
      </c>
      <c r="R8" s="3" t="s">
        <v>833</v>
      </c>
      <c r="S8" s="3" t="s">
        <v>833</v>
      </c>
    </row>
    <row r="9" spans="1:19" x14ac:dyDescent="0.45">
      <c r="B9" s="3">
        <v>0.15242220000000001</v>
      </c>
      <c r="C9" s="3">
        <v>0.95087370000000004</v>
      </c>
      <c r="D9" s="3">
        <v>8.9210000000000001E-3</v>
      </c>
      <c r="E9" s="3">
        <v>0.107083</v>
      </c>
      <c r="F9" s="3">
        <v>1.5770000000000001E-3</v>
      </c>
      <c r="G9" s="3" t="s">
        <v>833</v>
      </c>
      <c r="H9" s="3">
        <v>0.93997160000000002</v>
      </c>
      <c r="I9" s="3">
        <v>0.2211352</v>
      </c>
      <c r="J9" s="3">
        <v>9.1495800000000002E-2</v>
      </c>
      <c r="K9" s="3" t="s">
        <v>833</v>
      </c>
      <c r="L9" s="3" t="s">
        <v>833</v>
      </c>
      <c r="M9" s="3" t="s">
        <v>833</v>
      </c>
      <c r="N9" s="3">
        <v>1.06383E-2</v>
      </c>
      <c r="O9" s="3">
        <v>0.11257449999999999</v>
      </c>
      <c r="P9" s="3">
        <v>1.755E-5</v>
      </c>
      <c r="Q9" s="3" t="s">
        <v>833</v>
      </c>
      <c r="R9" s="3" t="s">
        <v>833</v>
      </c>
      <c r="S9" s="3" t="s">
        <v>833</v>
      </c>
    </row>
    <row r="10" spans="1:19" x14ac:dyDescent="0.45">
      <c r="A10" t="s">
        <v>377</v>
      </c>
      <c r="B10" s="3">
        <v>0.17378299999999999</v>
      </c>
      <c r="C10" s="3">
        <v>3.1954940000000001</v>
      </c>
      <c r="D10" s="3">
        <v>6.2518500000000001</v>
      </c>
      <c r="E10" s="3">
        <v>0.234981</v>
      </c>
      <c r="F10" s="3">
        <v>0.64757379999999998</v>
      </c>
      <c r="G10" s="3" t="s">
        <v>833</v>
      </c>
      <c r="H10" s="3">
        <v>2.166204</v>
      </c>
      <c r="I10" s="3">
        <v>2.515882</v>
      </c>
      <c r="J10" s="3">
        <v>-0.28276099999999998</v>
      </c>
      <c r="K10" s="3" t="s">
        <v>833</v>
      </c>
      <c r="L10" s="3" t="s">
        <v>833</v>
      </c>
      <c r="M10" s="3" t="s">
        <v>833</v>
      </c>
      <c r="N10" s="3">
        <v>-0.99395</v>
      </c>
      <c r="O10" s="3">
        <v>-10.78697</v>
      </c>
      <c r="P10" s="3">
        <v>2.0633550000000001</v>
      </c>
      <c r="Q10" s="3" t="s">
        <v>833</v>
      </c>
      <c r="R10" s="3" t="s">
        <v>833</v>
      </c>
      <c r="S10" s="3" t="s">
        <v>833</v>
      </c>
    </row>
    <row r="11" spans="1:19" x14ac:dyDescent="0.45">
      <c r="B11" s="3">
        <v>0.8332079</v>
      </c>
      <c r="C11" s="3">
        <v>0.31425019999999998</v>
      </c>
      <c r="D11" s="3">
        <v>6.191E-2</v>
      </c>
      <c r="E11" s="3">
        <v>0.73086399999999996</v>
      </c>
      <c r="F11" s="3">
        <v>0.75255099999999997</v>
      </c>
      <c r="G11" s="3" t="s">
        <v>833</v>
      </c>
      <c r="H11" s="3">
        <v>3.6935200000000001E-2</v>
      </c>
      <c r="I11" s="3">
        <v>5.2334100000000001E-2</v>
      </c>
      <c r="J11" s="3">
        <v>0.97665939999999996</v>
      </c>
      <c r="K11" s="3" t="s">
        <v>833</v>
      </c>
      <c r="L11" s="3" t="s">
        <v>833</v>
      </c>
      <c r="M11" s="3" t="s">
        <v>833</v>
      </c>
      <c r="N11" s="3">
        <v>0.4467119</v>
      </c>
      <c r="O11" s="3">
        <v>0.1445043</v>
      </c>
      <c r="P11" s="3">
        <v>0.65831770000000001</v>
      </c>
      <c r="Q11" s="3" t="s">
        <v>833</v>
      </c>
      <c r="R11" s="3" t="s">
        <v>833</v>
      </c>
      <c r="S11" s="3" t="s">
        <v>833</v>
      </c>
    </row>
    <row r="12" spans="1:19" x14ac:dyDescent="0.45">
      <c r="A12" t="s">
        <v>378</v>
      </c>
      <c r="B12" s="3">
        <v>-8.7185830000000006</v>
      </c>
      <c r="C12" s="3"/>
      <c r="D12" s="3">
        <v>-24.432860000000002</v>
      </c>
      <c r="E12" s="3">
        <v>-9.6121409999999994</v>
      </c>
      <c r="F12" s="3">
        <v>5.8099999000000002</v>
      </c>
      <c r="G12" s="3" t="s">
        <v>833</v>
      </c>
      <c r="H12" s="3">
        <v>-19.031631000000001</v>
      </c>
      <c r="I12" s="3"/>
      <c r="J12" s="3">
        <v>6.4281160000000002</v>
      </c>
      <c r="K12" s="3" t="s">
        <v>833</v>
      </c>
      <c r="L12" s="3" t="s">
        <v>833</v>
      </c>
      <c r="M12" s="3" t="s">
        <v>833</v>
      </c>
      <c r="N12" s="3">
        <v>-18.98987</v>
      </c>
      <c r="O12" s="3"/>
      <c r="P12" s="3">
        <v>-32.854477000000003</v>
      </c>
      <c r="Q12" s="3" t="s">
        <v>833</v>
      </c>
      <c r="R12" s="3" t="s">
        <v>833</v>
      </c>
      <c r="S12" s="3" t="s">
        <v>833</v>
      </c>
    </row>
    <row r="13" spans="1:19" x14ac:dyDescent="0.45">
      <c r="B13" s="3">
        <v>0.11868380000000001</v>
      </c>
      <c r="C13" s="3"/>
      <c r="D13" s="3">
        <v>0.15343200000000001</v>
      </c>
      <c r="E13" s="3">
        <v>0.111582</v>
      </c>
      <c r="F13" s="3">
        <v>0.28616000000000003</v>
      </c>
      <c r="G13" s="3" t="s">
        <v>833</v>
      </c>
      <c r="H13" s="3">
        <v>7.4825999999999998E-3</v>
      </c>
      <c r="I13" s="3"/>
      <c r="J13" s="3">
        <v>0.78423869999999996</v>
      </c>
      <c r="K13" s="3" t="s">
        <v>833</v>
      </c>
      <c r="L13" s="3" t="s">
        <v>833</v>
      </c>
      <c r="M13" s="3" t="s">
        <v>833</v>
      </c>
      <c r="N13" s="3">
        <v>2.84248E-2</v>
      </c>
      <c r="O13" s="3"/>
      <c r="P13" s="3">
        <v>2.1388600000000001E-2</v>
      </c>
      <c r="Q13" s="3" t="s">
        <v>833</v>
      </c>
      <c r="R13" s="3" t="s">
        <v>833</v>
      </c>
      <c r="S13" s="3" t="s">
        <v>833</v>
      </c>
    </row>
    <row r="14" spans="1:19" x14ac:dyDescent="0.45">
      <c r="A14" t="s">
        <v>379</v>
      </c>
      <c r="B14" s="3">
        <v>1.6428039999999999</v>
      </c>
      <c r="C14" s="3">
        <v>17.481809999999999</v>
      </c>
      <c r="D14" s="3">
        <v>10.882440000000001</v>
      </c>
      <c r="E14" s="3">
        <v>0.50365899999999997</v>
      </c>
      <c r="F14" s="3">
        <v>-1.3611939</v>
      </c>
      <c r="G14" s="3" t="s">
        <v>833</v>
      </c>
      <c r="H14" s="3">
        <v>-1.4105840000000001</v>
      </c>
      <c r="I14" s="3">
        <v>4.4700610000000003</v>
      </c>
      <c r="J14" s="3">
        <v>-22.495569</v>
      </c>
      <c r="K14" s="3" t="s">
        <v>833</v>
      </c>
      <c r="L14" s="3" t="s">
        <v>833</v>
      </c>
      <c r="M14" s="3" t="s">
        <v>833</v>
      </c>
      <c r="N14" s="3">
        <v>7.7197399999999998</v>
      </c>
      <c r="O14" s="3">
        <v>-24.07104</v>
      </c>
      <c r="P14" s="3">
        <v>27.676375</v>
      </c>
      <c r="Q14" s="3" t="s">
        <v>833</v>
      </c>
      <c r="R14" s="3" t="s">
        <v>833</v>
      </c>
      <c r="S14" s="3" t="s">
        <v>833</v>
      </c>
    </row>
    <row r="15" spans="1:19" x14ac:dyDescent="0.45">
      <c r="B15" s="3">
        <v>8.1759600000000002E-2</v>
      </c>
      <c r="C15" s="3">
        <v>6.5709999999999998E-4</v>
      </c>
      <c r="D15" s="3">
        <v>1.8678E-2</v>
      </c>
      <c r="E15" s="3">
        <v>0.66242800000000002</v>
      </c>
      <c r="F15" s="3">
        <v>0.59982400000000002</v>
      </c>
      <c r="G15" s="3" t="s">
        <v>833</v>
      </c>
      <c r="H15" s="3">
        <v>0.1017439</v>
      </c>
      <c r="I15" s="3">
        <v>3.6822000000000001E-2</v>
      </c>
      <c r="J15" s="3">
        <v>5.1590000000000002E-4</v>
      </c>
      <c r="K15" s="3" t="s">
        <v>833</v>
      </c>
      <c r="L15" s="3" t="s">
        <v>833</v>
      </c>
      <c r="M15" s="3" t="s">
        <v>833</v>
      </c>
      <c r="N15" s="3">
        <v>2.2030500000000001E-2</v>
      </c>
      <c r="O15" s="3">
        <v>2.117E-4</v>
      </c>
      <c r="P15" s="3">
        <v>1.5866000000000001E-3</v>
      </c>
      <c r="Q15" s="3" t="s">
        <v>833</v>
      </c>
      <c r="R15" s="3" t="s">
        <v>833</v>
      </c>
      <c r="S15" s="3" t="s">
        <v>833</v>
      </c>
    </row>
    <row r="16" spans="1:19" x14ac:dyDescent="0.45">
      <c r="A16" t="s">
        <v>380</v>
      </c>
      <c r="B16" s="3">
        <v>-0.28608299999999998</v>
      </c>
      <c r="C16" s="3">
        <v>-0.233405</v>
      </c>
      <c r="D16" s="3">
        <v>-0.17935999999999999</v>
      </c>
      <c r="E16" s="3">
        <v>-0.20041600000000001</v>
      </c>
      <c r="F16" s="3">
        <v>2.1733E-3</v>
      </c>
      <c r="G16" s="3" t="s">
        <v>833</v>
      </c>
      <c r="H16" s="3">
        <v>-8.1097000000000002E-2</v>
      </c>
      <c r="I16" s="3">
        <v>-1.5486E-2</v>
      </c>
      <c r="J16" s="3">
        <v>-4.6323999999999997E-2</v>
      </c>
      <c r="K16" s="3" t="s">
        <v>833</v>
      </c>
      <c r="L16" s="3" t="s">
        <v>833</v>
      </c>
      <c r="M16" s="3" t="s">
        <v>833</v>
      </c>
      <c r="N16" s="3">
        <v>-0.46592</v>
      </c>
      <c r="O16" s="3">
        <v>0.29269000000000001</v>
      </c>
      <c r="P16" s="3">
        <v>-0.113306</v>
      </c>
      <c r="Q16" s="3" t="s">
        <v>833</v>
      </c>
      <c r="R16" s="3" t="s">
        <v>833</v>
      </c>
      <c r="S16" s="3" t="s">
        <v>833</v>
      </c>
    </row>
    <row r="17" spans="1:22" x14ac:dyDescent="0.45">
      <c r="B17" s="3">
        <v>5.0590000000000002E-6</v>
      </c>
      <c r="C17" s="3">
        <v>1.5175E-3</v>
      </c>
      <c r="D17" s="3">
        <v>0.17085900000000001</v>
      </c>
      <c r="E17" s="3">
        <v>5.3600000000000002E-3</v>
      </c>
      <c r="F17" s="3">
        <v>0.96651100000000001</v>
      </c>
      <c r="G17" s="3" t="s">
        <v>833</v>
      </c>
      <c r="H17" s="3">
        <v>3.39309E-2</v>
      </c>
      <c r="I17" s="3">
        <v>0.31470429999999999</v>
      </c>
      <c r="J17" s="3">
        <v>0.76243099999999997</v>
      </c>
      <c r="K17" s="3" t="s">
        <v>833</v>
      </c>
      <c r="L17" s="3" t="s">
        <v>833</v>
      </c>
      <c r="M17" s="3" t="s">
        <v>833</v>
      </c>
      <c r="N17" s="3">
        <v>5.0509999999999997E-4</v>
      </c>
      <c r="O17" s="3">
        <v>0.1200966</v>
      </c>
      <c r="P17" s="3">
        <v>2.19115E-2</v>
      </c>
      <c r="Q17" s="3" t="s">
        <v>833</v>
      </c>
      <c r="R17" s="3" t="s">
        <v>833</v>
      </c>
      <c r="S17" s="3" t="s">
        <v>833</v>
      </c>
    </row>
    <row r="18" spans="1:22" x14ac:dyDescent="0.45">
      <c r="A18" t="s">
        <v>381</v>
      </c>
      <c r="B18" s="3">
        <v>-0.98953400000000002</v>
      </c>
      <c r="C18" s="3">
        <v>-1.9533389999999999</v>
      </c>
      <c r="D18" s="3">
        <v>-1.07907</v>
      </c>
      <c r="E18" s="3">
        <v>-3.1064430000000001</v>
      </c>
      <c r="F18" s="3">
        <v>1.0279712000000001</v>
      </c>
      <c r="G18" s="3" t="s">
        <v>833</v>
      </c>
      <c r="H18" s="3">
        <v>-0.84087699999999999</v>
      </c>
      <c r="I18" s="3">
        <v>0.422066</v>
      </c>
      <c r="J18" s="3">
        <v>-0.66765200000000002</v>
      </c>
      <c r="K18" s="3" t="s">
        <v>833</v>
      </c>
      <c r="L18" s="3" t="s">
        <v>833</v>
      </c>
      <c r="M18" s="3" t="s">
        <v>833</v>
      </c>
      <c r="N18" s="3">
        <v>-2.0081899999999999</v>
      </c>
      <c r="O18" s="3">
        <v>-0.19381000000000001</v>
      </c>
      <c r="P18" s="3">
        <v>0.67553700000000005</v>
      </c>
      <c r="Q18" s="3" t="s">
        <v>833</v>
      </c>
      <c r="R18" s="3" t="s">
        <v>833</v>
      </c>
      <c r="S18" s="3" t="s">
        <v>833</v>
      </c>
    </row>
    <row r="19" spans="1:22" x14ac:dyDescent="0.45">
      <c r="B19" s="3">
        <v>0.2315226</v>
      </c>
      <c r="C19" s="3">
        <v>1.7472600000000001E-2</v>
      </c>
      <c r="D19" s="3">
        <v>0.197681</v>
      </c>
      <c r="E19" s="3">
        <v>2.0319999999999999E-7</v>
      </c>
      <c r="F19" s="3">
        <v>1.5489999999999999E-5</v>
      </c>
      <c r="G19" s="3" t="s">
        <v>833</v>
      </c>
      <c r="H19" s="3">
        <v>0.27448299999999998</v>
      </c>
      <c r="I19" s="3">
        <v>2.17E-6</v>
      </c>
      <c r="J19" s="3">
        <v>0.66842849999999998</v>
      </c>
      <c r="K19" s="3" t="s">
        <v>833</v>
      </c>
      <c r="L19" s="3" t="s">
        <v>833</v>
      </c>
      <c r="M19" s="3" t="s">
        <v>833</v>
      </c>
      <c r="N19" s="3">
        <v>2.6289999999999998E-3</v>
      </c>
      <c r="O19" s="3">
        <v>0.90219050000000001</v>
      </c>
      <c r="P19" s="3">
        <v>2.2468000000000002E-3</v>
      </c>
      <c r="Q19" s="3" t="s">
        <v>833</v>
      </c>
      <c r="R19" s="3" t="s">
        <v>833</v>
      </c>
      <c r="S19" s="3" t="s">
        <v>833</v>
      </c>
    </row>
    <row r="20" spans="1:22" x14ac:dyDescent="0.45">
      <c r="A20" t="s">
        <v>382</v>
      </c>
      <c r="B20" s="3">
        <v>-0.27150200000000002</v>
      </c>
      <c r="C20" s="3">
        <v>0.73300600000000005</v>
      </c>
      <c r="D20" s="3">
        <v>0.81955999999999996</v>
      </c>
      <c r="E20" s="3">
        <v>-0.51253599999999999</v>
      </c>
      <c r="F20" s="3">
        <v>-0.1000582</v>
      </c>
      <c r="G20" s="3" t="s">
        <v>833</v>
      </c>
      <c r="H20" s="3">
        <v>0.33252599999999999</v>
      </c>
      <c r="I20" s="3">
        <v>0.48051199999999999</v>
      </c>
      <c r="J20" s="3">
        <v>2.8957790000000001</v>
      </c>
      <c r="K20" s="3" t="s">
        <v>833</v>
      </c>
      <c r="L20" s="3" t="s">
        <v>833</v>
      </c>
      <c r="M20" s="3" t="s">
        <v>833</v>
      </c>
      <c r="N20" s="3">
        <v>0.40599000000000002</v>
      </c>
      <c r="O20" s="3">
        <v>-0.58521000000000001</v>
      </c>
      <c r="P20" s="3">
        <v>3.9328949999999998</v>
      </c>
      <c r="Q20" s="3" t="s">
        <v>833</v>
      </c>
      <c r="R20" s="3" t="s">
        <v>833</v>
      </c>
      <c r="S20" s="3" t="s">
        <v>833</v>
      </c>
    </row>
    <row r="21" spans="1:22" x14ac:dyDescent="0.45">
      <c r="B21" s="3">
        <v>0.36130230000000002</v>
      </c>
      <c r="C21" s="3">
        <v>0.14241490000000001</v>
      </c>
      <c r="D21" s="3">
        <v>0.294099</v>
      </c>
      <c r="E21" s="3">
        <v>1.7639999999999999E-2</v>
      </c>
      <c r="F21" s="3">
        <v>0.19603000000000001</v>
      </c>
      <c r="G21" s="3" t="s">
        <v>833</v>
      </c>
      <c r="H21" s="3">
        <v>0.44501540000000001</v>
      </c>
      <c r="I21" s="3">
        <v>1.5210000000000001E-4</v>
      </c>
      <c r="J21" s="3">
        <v>2.4096999999999999E-3</v>
      </c>
      <c r="K21" s="3" t="s">
        <v>833</v>
      </c>
      <c r="L21" s="3" t="s">
        <v>833</v>
      </c>
      <c r="M21" s="3" t="s">
        <v>833</v>
      </c>
      <c r="N21" s="3">
        <v>1.7234900000000001E-2</v>
      </c>
      <c r="O21" s="3">
        <v>6.4435199999999998E-2</v>
      </c>
      <c r="P21" s="3">
        <v>1.6369999999999999E-4</v>
      </c>
      <c r="Q21" s="3" t="s">
        <v>833</v>
      </c>
      <c r="R21" s="3" t="s">
        <v>833</v>
      </c>
      <c r="S21" s="3" t="s">
        <v>833</v>
      </c>
    </row>
    <row r="22" spans="1:22" x14ac:dyDescent="0.45">
      <c r="A22" t="s">
        <v>383</v>
      </c>
      <c r="B22" s="3">
        <v>-1.248543</v>
      </c>
      <c r="C22" s="3">
        <v>-1.0712250000000001</v>
      </c>
      <c r="D22" s="3">
        <v>-1.0673600000000001</v>
      </c>
      <c r="E22" s="3">
        <v>-0.80374000000000001</v>
      </c>
      <c r="F22" s="3">
        <v>-1.0430001</v>
      </c>
      <c r="G22" s="3" t="s">
        <v>833</v>
      </c>
      <c r="H22" s="3">
        <v>-0.94781800000000005</v>
      </c>
      <c r="I22" s="3">
        <v>0.43391800000000003</v>
      </c>
      <c r="J22" s="3">
        <v>-0.12884999999999999</v>
      </c>
      <c r="K22" s="3" t="s">
        <v>833</v>
      </c>
      <c r="L22" s="3" t="s">
        <v>833</v>
      </c>
      <c r="M22" s="3" t="s">
        <v>833</v>
      </c>
      <c r="N22" s="3">
        <v>-7.3300000000000004E-2</v>
      </c>
      <c r="O22" s="3">
        <v>-2.3056199999999998</v>
      </c>
      <c r="P22" s="3">
        <v>1.3358680000000001</v>
      </c>
      <c r="Q22" s="3" t="s">
        <v>833</v>
      </c>
      <c r="R22" s="3" t="s">
        <v>833</v>
      </c>
      <c r="S22" s="3" t="s">
        <v>833</v>
      </c>
    </row>
    <row r="23" spans="1:22" x14ac:dyDescent="0.45">
      <c r="B23" s="3">
        <v>1.284E-4</v>
      </c>
      <c r="C23" s="3">
        <v>3.3848799999999998E-2</v>
      </c>
      <c r="D23" s="3">
        <v>0.126167</v>
      </c>
      <c r="E23" s="3">
        <v>7.4298000000000003E-2</v>
      </c>
      <c r="F23" s="3">
        <v>5.9959999999999999E-12</v>
      </c>
      <c r="G23" s="3" t="s">
        <v>833</v>
      </c>
      <c r="H23" s="3">
        <v>0.1130786</v>
      </c>
      <c r="I23" s="3">
        <v>4.2242799999999997E-2</v>
      </c>
      <c r="J23" s="3">
        <v>0.90498860000000003</v>
      </c>
      <c r="K23" s="3" t="s">
        <v>833</v>
      </c>
      <c r="L23" s="3" t="s">
        <v>833</v>
      </c>
      <c r="M23" s="3" t="s">
        <v>833</v>
      </c>
      <c r="N23" s="3">
        <v>0.93780909999999995</v>
      </c>
      <c r="O23" s="3">
        <v>8.3449999999999996E-4</v>
      </c>
      <c r="P23" s="3">
        <v>1.8990000000000001E-3</v>
      </c>
      <c r="Q23" s="3" t="s">
        <v>833</v>
      </c>
      <c r="R23" s="3" t="s">
        <v>833</v>
      </c>
      <c r="S23" s="3" t="s">
        <v>833</v>
      </c>
    </row>
    <row r="24" spans="1:22" x14ac:dyDescent="0.45">
      <c r="A24" t="s">
        <v>384</v>
      </c>
      <c r="B24" s="3">
        <v>36.515746</v>
      </c>
      <c r="C24" s="3">
        <v>26.384781</v>
      </c>
      <c r="D24" s="3">
        <v>45.14508</v>
      </c>
      <c r="E24" s="3">
        <v>82.767534999999995</v>
      </c>
      <c r="F24" s="3">
        <v>123.8594178</v>
      </c>
      <c r="G24" s="3" t="s">
        <v>833</v>
      </c>
      <c r="H24" s="3">
        <v>137.00894400000001</v>
      </c>
      <c r="I24" s="3">
        <v>281.70950199999999</v>
      </c>
      <c r="J24" s="3">
        <v>-78.844160000000002</v>
      </c>
      <c r="K24" s="3" t="s">
        <v>833</v>
      </c>
      <c r="L24" s="3" t="s">
        <v>833</v>
      </c>
      <c r="M24" s="3" t="s">
        <v>833</v>
      </c>
      <c r="N24" s="3">
        <v>65.169349999999994</v>
      </c>
      <c r="O24" s="3">
        <v>267.69218999999998</v>
      </c>
      <c r="P24" s="3">
        <v>-206.669802</v>
      </c>
      <c r="Q24" s="3" t="s">
        <v>833</v>
      </c>
      <c r="R24" s="3" t="s">
        <v>833</v>
      </c>
      <c r="S24" s="3" t="s">
        <v>833</v>
      </c>
    </row>
    <row r="25" spans="1:22" x14ac:dyDescent="0.45">
      <c r="B25" s="3">
        <v>0.18156839999999999</v>
      </c>
      <c r="C25" s="3">
        <v>0.4171996</v>
      </c>
      <c r="D25" s="3">
        <v>4.2691E-2</v>
      </c>
      <c r="E25" s="3">
        <v>9.7149999999999997E-3</v>
      </c>
      <c r="F25" s="3">
        <v>3.252E-5</v>
      </c>
      <c r="G25" s="3" t="s">
        <v>833</v>
      </c>
      <c r="H25" s="3">
        <v>0.63913030000000004</v>
      </c>
      <c r="I25" s="3">
        <v>0.301898</v>
      </c>
      <c r="J25" s="3">
        <v>0.65704399999999996</v>
      </c>
      <c r="K25" s="3" t="s">
        <v>833</v>
      </c>
      <c r="L25" s="3" t="s">
        <v>833</v>
      </c>
      <c r="M25" s="3" t="s">
        <v>833</v>
      </c>
      <c r="N25" s="3">
        <v>1.9769999999999999E-5</v>
      </c>
      <c r="O25" s="3">
        <v>3.6759999999999998E-11</v>
      </c>
      <c r="P25" s="3">
        <v>1.4974999999999999E-3</v>
      </c>
      <c r="Q25" s="3" t="s">
        <v>833</v>
      </c>
      <c r="R25" s="3" t="s">
        <v>833</v>
      </c>
      <c r="S25" s="3" t="s">
        <v>833</v>
      </c>
    </row>
    <row r="26" spans="1:22" x14ac:dyDescent="0.45">
      <c r="A26" t="s">
        <v>526</v>
      </c>
      <c r="B26" s="3">
        <v>-4.307175</v>
      </c>
      <c r="C26" s="3">
        <v>-3.0793400000000002</v>
      </c>
      <c r="D26" s="3">
        <v>-0.45909</v>
      </c>
      <c r="E26" s="3">
        <v>-4.2232060000000002</v>
      </c>
      <c r="F26" s="3">
        <v>-12.2701385</v>
      </c>
      <c r="G26" s="3" t="s">
        <v>833</v>
      </c>
      <c r="H26" s="3">
        <v>-2.398037</v>
      </c>
      <c r="I26" s="3">
        <v>2.0306540000000002</v>
      </c>
      <c r="J26" s="3">
        <v>-2.5243530000000001</v>
      </c>
      <c r="K26" s="3" t="s">
        <v>833</v>
      </c>
      <c r="L26" s="3" t="s">
        <v>833</v>
      </c>
      <c r="M26" s="3" t="s">
        <v>833</v>
      </c>
      <c r="N26" s="3">
        <v>2.5807199999999999</v>
      </c>
      <c r="O26" s="3">
        <v>15.166029999999999</v>
      </c>
      <c r="P26" s="3">
        <v>9.2311910000000008</v>
      </c>
      <c r="Q26" s="3" t="s">
        <v>833</v>
      </c>
      <c r="R26" s="3" t="s">
        <v>833</v>
      </c>
      <c r="S26" s="3" t="s">
        <v>833</v>
      </c>
    </row>
    <row r="27" spans="1:22" x14ac:dyDescent="0.45">
      <c r="B27" s="3">
        <v>3.4418999999999999E-3</v>
      </c>
      <c r="C27" s="3">
        <v>0.50708850000000005</v>
      </c>
      <c r="D27" s="3">
        <v>0.864228</v>
      </c>
      <c r="E27" s="3">
        <v>1.8291000000000002E-2</v>
      </c>
      <c r="F27" s="3">
        <v>1.022E-5</v>
      </c>
      <c r="G27" s="3" t="s">
        <v>833</v>
      </c>
      <c r="H27" s="3">
        <v>7.5356599999999996E-2</v>
      </c>
      <c r="I27" s="3">
        <v>9.6566200000000005E-2</v>
      </c>
      <c r="J27" s="3">
        <v>0.40873999999999999</v>
      </c>
      <c r="K27" s="3" t="s">
        <v>833</v>
      </c>
      <c r="L27" s="3" t="s">
        <v>833</v>
      </c>
      <c r="M27" s="3" t="s">
        <v>833</v>
      </c>
      <c r="N27" s="3">
        <v>0.28239409999999998</v>
      </c>
      <c r="O27" s="3">
        <v>2.8860000000000002E-5</v>
      </c>
      <c r="P27" s="3">
        <v>1.0950000000000001E-4</v>
      </c>
      <c r="Q27" s="3" t="s">
        <v>833</v>
      </c>
      <c r="R27" s="3" t="s">
        <v>833</v>
      </c>
      <c r="S27" s="3" t="s">
        <v>833</v>
      </c>
    </row>
    <row r="29" spans="1:22" x14ac:dyDescent="0.45">
      <c r="A29" t="s">
        <v>751</v>
      </c>
      <c r="B29" t="s">
        <v>752</v>
      </c>
      <c r="D29" t="s">
        <v>752</v>
      </c>
      <c r="F29" t="s">
        <v>752</v>
      </c>
      <c r="H29" t="s">
        <v>752</v>
      </c>
      <c r="J29" t="s">
        <v>752</v>
      </c>
      <c r="K29" t="s">
        <v>757</v>
      </c>
      <c r="L29" t="s">
        <v>757</v>
      </c>
      <c r="M29" t="s">
        <v>757</v>
      </c>
      <c r="N29" t="s">
        <v>757</v>
      </c>
      <c r="O29" t="s">
        <v>757</v>
      </c>
      <c r="P29" t="s">
        <v>757</v>
      </c>
      <c r="Q29" t="s">
        <v>758</v>
      </c>
      <c r="R29" t="s">
        <v>758</v>
      </c>
      <c r="S29" t="s">
        <v>758</v>
      </c>
      <c r="T29" t="s">
        <v>758</v>
      </c>
      <c r="U29" t="s">
        <v>758</v>
      </c>
      <c r="V29" t="s">
        <v>758</v>
      </c>
    </row>
    <row r="30" spans="1:22" x14ac:dyDescent="0.45">
      <c r="B30" t="s">
        <v>753</v>
      </c>
      <c r="C30" t="s">
        <v>373</v>
      </c>
      <c r="D30" t="s">
        <v>170</v>
      </c>
      <c r="F30" t="s">
        <v>754</v>
      </c>
      <c r="H30" t="s">
        <v>755</v>
      </c>
      <c r="J30" t="s">
        <v>756</v>
      </c>
      <c r="K30" t="s">
        <v>759</v>
      </c>
      <c r="L30" t="s">
        <v>753</v>
      </c>
      <c r="M30" t="s">
        <v>170</v>
      </c>
      <c r="N30" t="s">
        <v>754</v>
      </c>
      <c r="O30" t="s">
        <v>755</v>
      </c>
      <c r="P30" t="s">
        <v>756</v>
      </c>
      <c r="Q30" t="s">
        <v>759</v>
      </c>
      <c r="R30" t="s">
        <v>753</v>
      </c>
      <c r="S30" t="s">
        <v>170</v>
      </c>
      <c r="T30" t="s">
        <v>754</v>
      </c>
      <c r="U30" t="s">
        <v>755</v>
      </c>
      <c r="V30" t="s">
        <v>756</v>
      </c>
    </row>
    <row r="31" spans="1:22" x14ac:dyDescent="0.45">
      <c r="A31" t="s">
        <v>181</v>
      </c>
      <c r="B31">
        <v>-15.453203999999999</v>
      </c>
      <c r="C31">
        <v>6.5454100000000001E-2</v>
      </c>
      <c r="D31">
        <v>-46.059559999999998</v>
      </c>
      <c r="E31">
        <v>4.5068999999999998E-2</v>
      </c>
      <c r="F31">
        <v>-9.0905229999999992</v>
      </c>
      <c r="G31">
        <v>0.12177</v>
      </c>
      <c r="H31">
        <v>3.1014995999999999</v>
      </c>
      <c r="I31">
        <v>0.36341600000000002</v>
      </c>
      <c r="K31">
        <v>-23.804413</v>
      </c>
      <c r="L31">
        <v>-3.275134</v>
      </c>
      <c r="M31">
        <v>-12.898434999999999</v>
      </c>
      <c r="Q31">
        <v>3.1124700000000001</v>
      </c>
      <c r="R31">
        <v>101.78058</v>
      </c>
      <c r="S31">
        <v>-22.409697000000001</v>
      </c>
    </row>
    <row r="32" spans="1:22" x14ac:dyDescent="0.45">
      <c r="B32">
        <v>6.5454100000000001E-2</v>
      </c>
      <c r="D32">
        <v>4.5068999999999998E-2</v>
      </c>
      <c r="F32">
        <v>0.12177</v>
      </c>
      <c r="H32">
        <v>0.36341600000000002</v>
      </c>
      <c r="K32">
        <v>5.2855000000000003E-3</v>
      </c>
      <c r="L32">
        <v>0.61348230000000004</v>
      </c>
      <c r="M32">
        <v>0.83814560000000005</v>
      </c>
      <c r="Q32">
        <v>0.71351489999999995</v>
      </c>
      <c r="R32">
        <v>1.183E-2</v>
      </c>
      <c r="S32">
        <v>0.46591490000000002</v>
      </c>
    </row>
    <row r="33" spans="1:19" x14ac:dyDescent="0.45">
      <c r="A33" t="s">
        <v>182</v>
      </c>
      <c r="B33">
        <v>-1.8191889999999999</v>
      </c>
      <c r="C33">
        <v>4.8809999999999999E-4</v>
      </c>
      <c r="D33">
        <v>0.73258999999999996</v>
      </c>
      <c r="E33">
        <v>0.54203900000000005</v>
      </c>
      <c r="F33">
        <v>-9.3323000000000003E-2</v>
      </c>
      <c r="G33">
        <v>0.71473299999999995</v>
      </c>
      <c r="H33">
        <v>-0.62584709999999999</v>
      </c>
      <c r="I33">
        <v>5.1880000000000003E-2</v>
      </c>
      <c r="K33">
        <v>1.3168530000000001</v>
      </c>
      <c r="L33">
        <v>-0.74278200000000005</v>
      </c>
      <c r="M33">
        <v>3.537674</v>
      </c>
      <c r="Q33">
        <v>-0.32218999999999998</v>
      </c>
      <c r="R33">
        <v>-0.13997999999999999</v>
      </c>
      <c r="S33">
        <v>-1.3092280000000001</v>
      </c>
    </row>
    <row r="34" spans="1:19" x14ac:dyDescent="0.45">
      <c r="B34">
        <v>4.8809999999999999E-4</v>
      </c>
      <c r="D34">
        <v>0.54203900000000005</v>
      </c>
      <c r="F34">
        <v>0.71473299999999995</v>
      </c>
      <c r="H34">
        <v>5.1880000000000003E-2</v>
      </c>
      <c r="K34">
        <v>8.7670000000000001E-4</v>
      </c>
      <c r="L34" s="1">
        <v>5.9960000000000002E-5</v>
      </c>
      <c r="M34">
        <v>0.25325209999999998</v>
      </c>
      <c r="Q34">
        <v>0.43335129999999999</v>
      </c>
      <c r="R34">
        <v>0.88054860000000001</v>
      </c>
      <c r="S34">
        <v>0.56557120000000005</v>
      </c>
    </row>
    <row r="35" spans="1:19" x14ac:dyDescent="0.45">
      <c r="A35" t="s">
        <v>183</v>
      </c>
      <c r="B35">
        <v>-0.19525799999999999</v>
      </c>
      <c r="C35">
        <v>0.95087370000000004</v>
      </c>
      <c r="D35">
        <v>-124.21102</v>
      </c>
      <c r="E35">
        <v>8.9210000000000001E-3</v>
      </c>
      <c r="F35">
        <v>2.8675310000000001</v>
      </c>
      <c r="G35">
        <v>0.107083</v>
      </c>
      <c r="H35">
        <v>-8.3606294999999999</v>
      </c>
      <c r="I35">
        <v>1.5770000000000001E-3</v>
      </c>
      <c r="K35">
        <v>-0.108042</v>
      </c>
      <c r="L35">
        <v>-2.1640109999999999</v>
      </c>
      <c r="M35">
        <v>184.555171</v>
      </c>
      <c r="Q35">
        <v>5.01267</v>
      </c>
      <c r="R35">
        <v>7.5653499999999996</v>
      </c>
      <c r="S35">
        <v>-132.69914299999999</v>
      </c>
    </row>
    <row r="36" spans="1:19" x14ac:dyDescent="0.45">
      <c r="B36">
        <v>0.95087370000000004</v>
      </c>
      <c r="D36">
        <v>8.9210000000000001E-3</v>
      </c>
      <c r="F36">
        <v>0.107083</v>
      </c>
      <c r="H36">
        <v>1.5770000000000001E-3</v>
      </c>
      <c r="K36">
        <v>0.93997160000000002</v>
      </c>
      <c r="L36">
        <v>0.2211352</v>
      </c>
      <c r="M36">
        <v>9.1495800000000002E-2</v>
      </c>
      <c r="Q36">
        <v>1.06383E-2</v>
      </c>
      <c r="R36">
        <v>0.11257449999999999</v>
      </c>
      <c r="S36" s="1">
        <v>1.755E-5</v>
      </c>
    </row>
    <row r="37" spans="1:19" x14ac:dyDescent="0.45">
      <c r="A37" t="s">
        <v>377</v>
      </c>
      <c r="B37">
        <v>3.1954940000000001</v>
      </c>
      <c r="C37">
        <v>0.31425019999999998</v>
      </c>
      <c r="D37">
        <v>6.2518500000000001</v>
      </c>
      <c r="E37">
        <v>6.191E-2</v>
      </c>
      <c r="F37">
        <v>0.234981</v>
      </c>
      <c r="G37">
        <v>0.73086399999999996</v>
      </c>
      <c r="H37">
        <v>0.64757379999999998</v>
      </c>
      <c r="I37">
        <v>0.75255099999999997</v>
      </c>
      <c r="K37">
        <v>2.166204</v>
      </c>
      <c r="L37">
        <v>2.515882</v>
      </c>
      <c r="M37">
        <v>-0.28276099999999998</v>
      </c>
      <c r="Q37">
        <v>-0.99395</v>
      </c>
      <c r="R37">
        <v>-10.78697</v>
      </c>
      <c r="S37">
        <v>2.0633550000000001</v>
      </c>
    </row>
    <row r="38" spans="1:19" x14ac:dyDescent="0.45">
      <c r="B38">
        <v>0.31425019999999998</v>
      </c>
      <c r="D38">
        <v>6.191E-2</v>
      </c>
      <c r="F38">
        <v>0.73086399999999996</v>
      </c>
      <c r="H38">
        <v>0.75255099999999997</v>
      </c>
      <c r="K38">
        <v>3.6935200000000001E-2</v>
      </c>
      <c r="L38">
        <v>5.2334100000000001E-2</v>
      </c>
      <c r="M38">
        <v>0.97665939999999996</v>
      </c>
      <c r="Q38">
        <v>0.4467119</v>
      </c>
      <c r="R38">
        <v>0.1445043</v>
      </c>
      <c r="S38">
        <v>0.65831770000000001</v>
      </c>
    </row>
    <row r="39" spans="1:19" x14ac:dyDescent="0.45">
      <c r="A39" t="s">
        <v>378</v>
      </c>
      <c r="D39">
        <v>-24.432860000000002</v>
      </c>
      <c r="E39">
        <v>0.15343200000000001</v>
      </c>
      <c r="F39">
        <v>-9.6121409999999994</v>
      </c>
      <c r="G39">
        <v>0.111582</v>
      </c>
      <c r="H39">
        <v>5.8099999000000002</v>
      </c>
      <c r="I39">
        <v>0.28616000000000003</v>
      </c>
      <c r="K39">
        <v>-19.031631000000001</v>
      </c>
      <c r="M39">
        <v>6.4281160000000002</v>
      </c>
      <c r="Q39">
        <v>-18.98987</v>
      </c>
      <c r="S39">
        <v>-32.854477000000003</v>
      </c>
    </row>
    <row r="40" spans="1:19" x14ac:dyDescent="0.45">
      <c r="D40">
        <v>0.15343200000000001</v>
      </c>
      <c r="F40">
        <v>0.111582</v>
      </c>
      <c r="H40">
        <v>0.28616000000000003</v>
      </c>
      <c r="K40">
        <v>7.4825999999999998E-3</v>
      </c>
      <c r="M40">
        <v>0.78423869999999996</v>
      </c>
      <c r="Q40">
        <v>2.84248E-2</v>
      </c>
      <c r="S40">
        <v>2.1388600000000001E-2</v>
      </c>
    </row>
    <row r="41" spans="1:19" x14ac:dyDescent="0.45">
      <c r="A41" t="s">
        <v>379</v>
      </c>
      <c r="B41">
        <v>17.481809999999999</v>
      </c>
      <c r="C41">
        <v>6.5709999999999998E-4</v>
      </c>
      <c r="D41">
        <v>10.882440000000001</v>
      </c>
      <c r="E41">
        <v>1.8678E-2</v>
      </c>
      <c r="F41">
        <v>0.50365899999999997</v>
      </c>
      <c r="G41">
        <v>0.66242800000000002</v>
      </c>
      <c r="H41">
        <v>-1.3611939</v>
      </c>
      <c r="I41">
        <v>0.59982400000000002</v>
      </c>
      <c r="K41">
        <v>-1.4105840000000001</v>
      </c>
      <c r="L41">
        <v>4.4700610000000003</v>
      </c>
      <c r="M41">
        <v>-22.495569</v>
      </c>
      <c r="Q41">
        <v>7.7197399999999998</v>
      </c>
      <c r="R41">
        <v>-24.07104</v>
      </c>
      <c r="S41">
        <v>27.676375</v>
      </c>
    </row>
    <row r="42" spans="1:19" x14ac:dyDescent="0.45">
      <c r="B42">
        <v>6.5709999999999998E-4</v>
      </c>
      <c r="D42">
        <v>1.8678E-2</v>
      </c>
      <c r="F42">
        <v>0.66242800000000002</v>
      </c>
      <c r="H42">
        <v>0.59982400000000002</v>
      </c>
      <c r="K42">
        <v>0.1017439</v>
      </c>
      <c r="L42">
        <v>3.6822000000000001E-2</v>
      </c>
      <c r="M42">
        <v>5.1590000000000002E-4</v>
      </c>
      <c r="Q42">
        <v>2.2030500000000001E-2</v>
      </c>
      <c r="R42">
        <v>2.117E-4</v>
      </c>
      <c r="S42">
        <v>1.5866000000000001E-3</v>
      </c>
    </row>
    <row r="43" spans="1:19" x14ac:dyDescent="0.45">
      <c r="A43" t="s">
        <v>380</v>
      </c>
      <c r="B43">
        <v>-0.233405</v>
      </c>
      <c r="C43">
        <v>1.5175E-3</v>
      </c>
      <c r="D43">
        <v>-0.17935999999999999</v>
      </c>
      <c r="E43">
        <v>0.17085900000000001</v>
      </c>
      <c r="F43">
        <v>-0.20041600000000001</v>
      </c>
      <c r="G43">
        <v>5.3600000000000002E-3</v>
      </c>
      <c r="H43">
        <v>2.1733E-3</v>
      </c>
      <c r="I43">
        <v>0.96651100000000001</v>
      </c>
      <c r="K43">
        <v>-8.1097000000000002E-2</v>
      </c>
      <c r="L43">
        <v>-1.5486E-2</v>
      </c>
      <c r="M43">
        <v>-4.6323999999999997E-2</v>
      </c>
      <c r="Q43">
        <v>-0.46592</v>
      </c>
      <c r="R43">
        <v>0.29269000000000001</v>
      </c>
      <c r="S43">
        <v>-0.113306</v>
      </c>
    </row>
    <row r="44" spans="1:19" x14ac:dyDescent="0.45">
      <c r="B44">
        <v>1.5175E-3</v>
      </c>
      <c r="D44">
        <v>0.17085900000000001</v>
      </c>
      <c r="F44">
        <v>5.3600000000000002E-3</v>
      </c>
      <c r="H44">
        <v>0.96651100000000001</v>
      </c>
      <c r="K44">
        <v>3.39309E-2</v>
      </c>
      <c r="L44">
        <v>0.31470429999999999</v>
      </c>
      <c r="M44">
        <v>0.76243099999999997</v>
      </c>
      <c r="Q44">
        <v>5.0509999999999997E-4</v>
      </c>
      <c r="R44">
        <v>0.1200966</v>
      </c>
      <c r="S44">
        <v>2.19115E-2</v>
      </c>
    </row>
    <row r="45" spans="1:19" x14ac:dyDescent="0.45">
      <c r="A45" t="s">
        <v>381</v>
      </c>
      <c r="B45">
        <v>-1.9533389999999999</v>
      </c>
      <c r="C45">
        <v>1.7472600000000001E-2</v>
      </c>
      <c r="D45">
        <v>-1.07907</v>
      </c>
      <c r="E45">
        <v>0.197681</v>
      </c>
      <c r="F45">
        <v>-3.1064430000000001</v>
      </c>
      <c r="G45" s="1">
        <v>2.0319999999999999E-7</v>
      </c>
      <c r="H45">
        <v>1.0279712000000001</v>
      </c>
      <c r="I45" s="1">
        <v>1.5489999999999999E-5</v>
      </c>
      <c r="K45">
        <v>-0.84087699999999999</v>
      </c>
      <c r="L45">
        <v>0.422066</v>
      </c>
      <c r="M45">
        <v>-0.66765200000000002</v>
      </c>
      <c r="Q45">
        <v>-2.0081899999999999</v>
      </c>
      <c r="R45">
        <v>-0.19381000000000001</v>
      </c>
      <c r="S45">
        <v>0.67553700000000005</v>
      </c>
    </row>
    <row r="46" spans="1:19" x14ac:dyDescent="0.45">
      <c r="B46">
        <v>1.7472600000000001E-2</v>
      </c>
      <c r="D46">
        <v>0.197681</v>
      </c>
      <c r="F46" s="1">
        <v>2.0319999999999999E-7</v>
      </c>
      <c r="G46" s="1"/>
      <c r="H46" s="1">
        <v>1.5489999999999999E-5</v>
      </c>
      <c r="I46" s="1"/>
      <c r="K46">
        <v>0.27448299999999998</v>
      </c>
      <c r="L46" s="1">
        <v>2.17E-6</v>
      </c>
      <c r="M46">
        <v>0.66842849999999998</v>
      </c>
      <c r="Q46">
        <v>2.6289999999999998E-3</v>
      </c>
      <c r="R46">
        <v>0.90219050000000001</v>
      </c>
      <c r="S46">
        <v>2.2468000000000002E-3</v>
      </c>
    </row>
    <row r="47" spans="1:19" x14ac:dyDescent="0.45">
      <c r="A47" t="s">
        <v>382</v>
      </c>
      <c r="B47">
        <v>0.73300600000000005</v>
      </c>
      <c r="C47">
        <v>0.14241490000000001</v>
      </c>
      <c r="D47">
        <v>0.81955999999999996</v>
      </c>
      <c r="E47">
        <v>0.294099</v>
      </c>
      <c r="F47">
        <v>-0.51253599999999999</v>
      </c>
      <c r="G47">
        <v>1.7639999999999999E-2</v>
      </c>
      <c r="H47">
        <v>-0.1000582</v>
      </c>
      <c r="I47">
        <v>0.19603000000000001</v>
      </c>
      <c r="K47">
        <v>0.33252599999999999</v>
      </c>
      <c r="L47">
        <v>0.48051199999999999</v>
      </c>
      <c r="M47">
        <v>2.8957790000000001</v>
      </c>
      <c r="Q47">
        <v>0.40599000000000002</v>
      </c>
      <c r="R47">
        <v>-0.58521000000000001</v>
      </c>
      <c r="S47">
        <v>3.9328949999999998</v>
      </c>
    </row>
    <row r="48" spans="1:19" x14ac:dyDescent="0.45">
      <c r="B48">
        <v>0.14241490000000001</v>
      </c>
      <c r="D48">
        <v>0.294099</v>
      </c>
      <c r="F48">
        <v>1.7639999999999999E-2</v>
      </c>
      <c r="H48">
        <v>0.19603000000000001</v>
      </c>
      <c r="K48">
        <v>0.44501540000000001</v>
      </c>
      <c r="L48">
        <v>1.5210000000000001E-4</v>
      </c>
      <c r="M48">
        <v>2.4096999999999999E-3</v>
      </c>
      <c r="Q48">
        <v>1.7234900000000001E-2</v>
      </c>
      <c r="R48">
        <v>6.4435199999999998E-2</v>
      </c>
      <c r="S48">
        <v>1.6369999999999999E-4</v>
      </c>
    </row>
    <row r="49" spans="1:19" x14ac:dyDescent="0.45">
      <c r="A49" t="s">
        <v>383</v>
      </c>
      <c r="B49">
        <v>-1.0712250000000001</v>
      </c>
      <c r="C49">
        <v>3.3848799999999998E-2</v>
      </c>
      <c r="D49">
        <v>-1.0673600000000001</v>
      </c>
      <c r="E49">
        <v>0.126167</v>
      </c>
      <c r="F49">
        <v>-0.80374000000000001</v>
      </c>
      <c r="G49">
        <v>7.4298000000000003E-2</v>
      </c>
      <c r="H49">
        <v>-1.0430001</v>
      </c>
      <c r="I49" s="1">
        <v>5.9959999999999999E-12</v>
      </c>
      <c r="K49">
        <v>-0.94781800000000005</v>
      </c>
      <c r="L49">
        <v>0.43391800000000003</v>
      </c>
      <c r="M49">
        <v>-0.12884999999999999</v>
      </c>
      <c r="Q49">
        <v>-7.3300000000000004E-2</v>
      </c>
      <c r="R49">
        <v>-2.3056199999999998</v>
      </c>
      <c r="S49">
        <v>1.3358680000000001</v>
      </c>
    </row>
    <row r="50" spans="1:19" x14ac:dyDescent="0.45">
      <c r="B50">
        <v>3.3848799999999998E-2</v>
      </c>
      <c r="D50">
        <v>0.126167</v>
      </c>
      <c r="F50">
        <v>7.4298000000000003E-2</v>
      </c>
      <c r="H50" s="1">
        <v>5.9959999999999999E-12</v>
      </c>
      <c r="I50" s="1"/>
      <c r="K50">
        <v>0.1130786</v>
      </c>
      <c r="L50">
        <v>4.2242799999999997E-2</v>
      </c>
      <c r="M50">
        <v>0.90498860000000003</v>
      </c>
      <c r="Q50">
        <v>0.93780909999999995</v>
      </c>
      <c r="R50">
        <v>8.3449999999999996E-4</v>
      </c>
      <c r="S50">
        <v>1.8990000000000001E-3</v>
      </c>
    </row>
    <row r="51" spans="1:19" x14ac:dyDescent="0.45">
      <c r="A51" t="s">
        <v>384</v>
      </c>
      <c r="B51">
        <v>26.384781</v>
      </c>
      <c r="C51">
        <v>0.4171996</v>
      </c>
      <c r="D51">
        <v>45.14508</v>
      </c>
      <c r="E51">
        <v>4.2691E-2</v>
      </c>
      <c r="F51">
        <v>82.767534999999995</v>
      </c>
      <c r="G51">
        <v>9.7149999999999997E-3</v>
      </c>
      <c r="H51">
        <v>123.8594178</v>
      </c>
      <c r="I51" s="1">
        <v>3.252E-5</v>
      </c>
      <c r="K51">
        <v>137.00894400000001</v>
      </c>
      <c r="L51">
        <v>281.70950199999999</v>
      </c>
      <c r="M51">
        <v>-78.844160000000002</v>
      </c>
      <c r="Q51">
        <v>65.169349999999994</v>
      </c>
      <c r="R51">
        <v>267.69218999999998</v>
      </c>
      <c r="S51">
        <v>-206.669802</v>
      </c>
    </row>
    <row r="52" spans="1:19" x14ac:dyDescent="0.45">
      <c r="B52">
        <v>0.4171996</v>
      </c>
      <c r="D52">
        <v>4.2691E-2</v>
      </c>
      <c r="F52">
        <v>9.7149999999999997E-3</v>
      </c>
      <c r="H52" s="1">
        <v>3.252E-5</v>
      </c>
      <c r="I52" s="1"/>
      <c r="K52">
        <v>0.63913030000000004</v>
      </c>
      <c r="L52">
        <v>0.301898</v>
      </c>
      <c r="M52">
        <v>0.65704399999999996</v>
      </c>
      <c r="Q52" s="1">
        <v>1.9769999999999999E-5</v>
      </c>
      <c r="R52" s="1">
        <v>3.6759999999999998E-11</v>
      </c>
      <c r="S52">
        <v>1.4974999999999999E-3</v>
      </c>
    </row>
    <row r="53" spans="1:19" x14ac:dyDescent="0.45">
      <c r="A53" t="s">
        <v>526</v>
      </c>
      <c r="B53">
        <v>-3.0793400000000002</v>
      </c>
      <c r="C53">
        <v>0.50708850000000005</v>
      </c>
      <c r="D53">
        <v>-0.45909</v>
      </c>
      <c r="E53">
        <v>0.864228</v>
      </c>
      <c r="F53">
        <v>-4.2232060000000002</v>
      </c>
      <c r="G53">
        <v>1.8291000000000002E-2</v>
      </c>
      <c r="H53">
        <v>-12.2701385</v>
      </c>
      <c r="I53" s="1">
        <v>1.022E-5</v>
      </c>
      <c r="K53">
        <v>-2.398037</v>
      </c>
      <c r="L53">
        <v>2.0306540000000002</v>
      </c>
      <c r="M53">
        <v>-2.5243530000000001</v>
      </c>
      <c r="Q53">
        <v>2.5807199999999999</v>
      </c>
      <c r="R53">
        <v>15.166029999999999</v>
      </c>
      <c r="S53">
        <v>9.2311910000000008</v>
      </c>
    </row>
    <row r="54" spans="1:19" x14ac:dyDescent="0.45">
      <c r="A54" t="s">
        <v>453</v>
      </c>
      <c r="B54">
        <v>0.50708850000000005</v>
      </c>
      <c r="D54">
        <v>0.864228</v>
      </c>
      <c r="F54">
        <v>1.8291000000000002E-2</v>
      </c>
      <c r="H54" s="1">
        <v>1.022E-5</v>
      </c>
      <c r="K54">
        <v>7.5356599999999996E-2</v>
      </c>
      <c r="L54">
        <v>9.6566200000000005E-2</v>
      </c>
      <c r="M54">
        <v>0.40873999999999999</v>
      </c>
      <c r="Q54">
        <v>0.28239409999999998</v>
      </c>
      <c r="R54" s="1">
        <v>2.8860000000000002E-5</v>
      </c>
      <c r="S54">
        <v>1.0950000000000001E-4</v>
      </c>
    </row>
    <row r="55" spans="1:19" x14ac:dyDescent="0.45">
      <c r="A55" t="s">
        <v>454</v>
      </c>
      <c r="B55" t="s">
        <v>455</v>
      </c>
      <c r="C55">
        <v>1E-3</v>
      </c>
    </row>
    <row r="57" spans="1:19" x14ac:dyDescent="0.45">
      <c r="A57" t="s">
        <v>462</v>
      </c>
      <c r="B57" t="s">
        <v>463</v>
      </c>
      <c r="C57">
        <v>22215</v>
      </c>
    </row>
    <row r="58" spans="1:19" x14ac:dyDescent="0.45">
      <c r="A58" t="s">
        <v>465</v>
      </c>
      <c r="B58" t="s">
        <v>463</v>
      </c>
      <c r="C58">
        <v>11996</v>
      </c>
    </row>
    <row r="59" spans="1:19" x14ac:dyDescent="0.45">
      <c r="A59" t="s">
        <v>466</v>
      </c>
      <c r="B59">
        <v>0.46</v>
      </c>
    </row>
    <row r="60" spans="1:19" x14ac:dyDescent="0.45">
      <c r="A60" t="s">
        <v>467</v>
      </c>
      <c r="B60" t="s">
        <v>466</v>
      </c>
      <c r="D60">
        <v>87</v>
      </c>
    </row>
    <row r="61" spans="1:19" x14ac:dyDescent="0.45">
      <c r="A61" t="s">
        <v>468</v>
      </c>
      <c r="B61">
        <v>6.73733</v>
      </c>
      <c r="C61" t="s">
        <v>470</v>
      </c>
    </row>
    <row r="62" spans="1:19" x14ac:dyDescent="0.45">
      <c r="A62" t="s">
        <v>739</v>
      </c>
    </row>
    <row r="64" spans="1:19" x14ac:dyDescent="0.45">
      <c r="A64" t="s">
        <v>413</v>
      </c>
      <c r="B64" t="s">
        <v>501</v>
      </c>
    </row>
    <row r="65" spans="1:4" x14ac:dyDescent="0.45">
      <c r="A65" t="s">
        <v>739</v>
      </c>
    </row>
    <row r="67" spans="1:4" x14ac:dyDescent="0.45">
      <c r="A67" t="s">
        <v>416</v>
      </c>
      <c r="B67" t="s">
        <v>417</v>
      </c>
      <c r="C67" t="s">
        <v>420</v>
      </c>
    </row>
    <row r="69" spans="1:4" x14ac:dyDescent="0.45">
      <c r="A69" t="s">
        <v>421</v>
      </c>
      <c r="D69" t="s">
        <v>521</v>
      </c>
    </row>
    <row r="70" spans="1:4" x14ac:dyDescent="0.45">
      <c r="A70" t="s">
        <v>422</v>
      </c>
      <c r="B70" t="s">
        <v>423</v>
      </c>
      <c r="C70" t="s">
        <v>423</v>
      </c>
    </row>
    <row r="72" spans="1:4" x14ac:dyDescent="0.45">
      <c r="A72" t="s">
        <v>601</v>
      </c>
      <c r="B72" t="s">
        <v>437</v>
      </c>
      <c r="C72" t="s">
        <v>740</v>
      </c>
    </row>
    <row r="74" spans="1:4" x14ac:dyDescent="0.45">
      <c r="A74" t="s">
        <v>441</v>
      </c>
      <c r="B74" t="s">
        <v>442</v>
      </c>
      <c r="D74" t="s">
        <v>447</v>
      </c>
    </row>
    <row r="75" spans="1:4" x14ac:dyDescent="0.45">
      <c r="B75" t="s">
        <v>443</v>
      </c>
      <c r="C75" t="s">
        <v>446</v>
      </c>
    </row>
    <row r="76" spans="1:4" x14ac:dyDescent="0.45">
      <c r="A76">
        <v>-16.167819999999999</v>
      </c>
      <c r="B76">
        <v>-5.7049500000000002</v>
      </c>
      <c r="C76">
        <v>25.150639999999999</v>
      </c>
    </row>
    <row r="78" spans="1:4" x14ac:dyDescent="0.45">
      <c r="A78" t="s">
        <v>525</v>
      </c>
      <c r="B78" t="s">
        <v>442</v>
      </c>
      <c r="D78" t="s">
        <v>374</v>
      </c>
    </row>
    <row r="79" spans="1:4" x14ac:dyDescent="0.45">
      <c r="B79" t="s">
        <v>370</v>
      </c>
      <c r="C79" t="s">
        <v>373</v>
      </c>
      <c r="D79" t="s">
        <v>376</v>
      </c>
    </row>
    <row r="80" spans="1:4" x14ac:dyDescent="0.45">
      <c r="A80" t="s">
        <v>181</v>
      </c>
      <c r="B80">
        <v>-46.059559999999998</v>
      </c>
      <c r="C80">
        <v>4.5068999999999998E-2</v>
      </c>
    </row>
    <row r="81" spans="1:4" x14ac:dyDescent="0.45">
      <c r="A81" t="s">
        <v>182</v>
      </c>
      <c r="B81">
        <v>0.73258999999999996</v>
      </c>
      <c r="C81">
        <v>0.54203900000000005</v>
      </c>
      <c r="D81" t="s">
        <v>487</v>
      </c>
    </row>
    <row r="82" spans="1:4" x14ac:dyDescent="0.45">
      <c r="A82" t="s">
        <v>183</v>
      </c>
      <c r="B82">
        <v>-124.21102</v>
      </c>
      <c r="C82">
        <v>8.9210000000000001E-3</v>
      </c>
      <c r="D82" t="s">
        <v>481</v>
      </c>
    </row>
    <row r="83" spans="1:4" x14ac:dyDescent="0.45">
      <c r="A83" t="s">
        <v>377</v>
      </c>
      <c r="B83">
        <v>6.2518500000000001</v>
      </c>
      <c r="C83">
        <v>6.191E-2</v>
      </c>
    </row>
    <row r="84" spans="1:4" x14ac:dyDescent="0.45">
      <c r="A84" t="s">
        <v>378</v>
      </c>
      <c r="B84">
        <v>-24.432860000000002</v>
      </c>
      <c r="C84">
        <v>0.15343200000000001</v>
      </c>
      <c r="D84" t="s">
        <v>376</v>
      </c>
    </row>
    <row r="85" spans="1:4" x14ac:dyDescent="0.45">
      <c r="A85" t="s">
        <v>379</v>
      </c>
      <c r="B85">
        <v>10.882440000000001</v>
      </c>
      <c r="C85">
        <v>1.8678E-2</v>
      </c>
    </row>
    <row r="86" spans="1:4" x14ac:dyDescent="0.45">
      <c r="A86" t="s">
        <v>380</v>
      </c>
      <c r="B86">
        <v>-0.17935999999999999</v>
      </c>
      <c r="C86">
        <v>0.17085900000000001</v>
      </c>
    </row>
    <row r="87" spans="1:4" x14ac:dyDescent="0.45">
      <c r="A87" t="s">
        <v>381</v>
      </c>
      <c r="B87">
        <v>-1.07907</v>
      </c>
      <c r="C87">
        <v>0.197681</v>
      </c>
    </row>
    <row r="88" spans="1:4" x14ac:dyDescent="0.45">
      <c r="A88" t="s">
        <v>382</v>
      </c>
      <c r="B88">
        <v>0.81955999999999996</v>
      </c>
      <c r="C88">
        <v>0.294099</v>
      </c>
    </row>
    <row r="89" spans="1:4" x14ac:dyDescent="0.45">
      <c r="A89" t="s">
        <v>383</v>
      </c>
      <c r="B89">
        <v>-1.0673600000000001</v>
      </c>
      <c r="C89">
        <v>0.126167</v>
      </c>
      <c r="D89" t="s">
        <v>376</v>
      </c>
    </row>
    <row r="90" spans="1:4" x14ac:dyDescent="0.45">
      <c r="A90" t="s">
        <v>384</v>
      </c>
      <c r="B90">
        <v>45.14508</v>
      </c>
      <c r="C90">
        <v>4.2691E-2</v>
      </c>
    </row>
    <row r="91" spans="1:4" x14ac:dyDescent="0.45">
      <c r="A91" t="s">
        <v>526</v>
      </c>
      <c r="B91">
        <v>-0.45909</v>
      </c>
      <c r="C91">
        <v>0.864228</v>
      </c>
    </row>
    <row r="92" spans="1:4" x14ac:dyDescent="0.45">
      <c r="A92" t="s">
        <v>453</v>
      </c>
      <c r="D92" t="s">
        <v>457</v>
      </c>
    </row>
    <row r="93" spans="1:4" x14ac:dyDescent="0.45">
      <c r="A93" t="s">
        <v>454</v>
      </c>
      <c r="B93" t="s">
        <v>455</v>
      </c>
      <c r="C93">
        <v>1E-3</v>
      </c>
    </row>
    <row r="95" spans="1:4" x14ac:dyDescent="0.45">
      <c r="A95" t="s">
        <v>462</v>
      </c>
      <c r="B95" t="s">
        <v>463</v>
      </c>
      <c r="C95">
        <v>10256</v>
      </c>
    </row>
    <row r="96" spans="1:4" x14ac:dyDescent="0.45">
      <c r="A96" t="s">
        <v>465</v>
      </c>
      <c r="B96" t="s">
        <v>463</v>
      </c>
      <c r="C96">
        <v>5169.8</v>
      </c>
    </row>
    <row r="97" spans="1:4" x14ac:dyDescent="0.45">
      <c r="A97" t="s">
        <v>466</v>
      </c>
      <c r="B97">
        <v>0.49593999999999999</v>
      </c>
    </row>
    <row r="98" spans="1:4" x14ac:dyDescent="0.45">
      <c r="A98" t="s">
        <v>467</v>
      </c>
      <c r="B98" t="s">
        <v>466</v>
      </c>
      <c r="D98">
        <v>72</v>
      </c>
    </row>
    <row r="99" spans="1:4" x14ac:dyDescent="0.45">
      <c r="A99" t="s">
        <v>468</v>
      </c>
      <c r="B99">
        <v>5.90334</v>
      </c>
      <c r="C99" t="s">
        <v>470</v>
      </c>
    </row>
    <row r="100" spans="1:4" x14ac:dyDescent="0.45">
      <c r="A100" t="s">
        <v>600</v>
      </c>
    </row>
    <row r="102" spans="1:4" x14ac:dyDescent="0.45">
      <c r="A102" t="s">
        <v>413</v>
      </c>
      <c r="B102" t="s">
        <v>530</v>
      </c>
    </row>
    <row r="103" spans="1:4" x14ac:dyDescent="0.45">
      <c r="A103" t="s">
        <v>600</v>
      </c>
    </row>
    <row r="105" spans="1:4" x14ac:dyDescent="0.45">
      <c r="A105" t="s">
        <v>416</v>
      </c>
      <c r="B105" t="s">
        <v>417</v>
      </c>
      <c r="C105" t="s">
        <v>420</v>
      </c>
    </row>
    <row r="107" spans="1:4" x14ac:dyDescent="0.45">
      <c r="A107" t="s">
        <v>421</v>
      </c>
      <c r="D107" t="s">
        <v>521</v>
      </c>
    </row>
    <row r="108" spans="1:4" x14ac:dyDescent="0.45">
      <c r="A108" t="s">
        <v>422</v>
      </c>
      <c r="B108" t="s">
        <v>423</v>
      </c>
      <c r="C108" t="s">
        <v>423</v>
      </c>
    </row>
    <row r="110" spans="1:4" x14ac:dyDescent="0.45">
      <c r="A110" t="s">
        <v>601</v>
      </c>
      <c r="B110" t="s">
        <v>437</v>
      </c>
      <c r="C110" t="s">
        <v>741</v>
      </c>
    </row>
    <row r="112" spans="1:4" x14ac:dyDescent="0.45">
      <c r="A112" t="s">
        <v>441</v>
      </c>
      <c r="B112" t="s">
        <v>442</v>
      </c>
      <c r="D112" t="s">
        <v>447</v>
      </c>
    </row>
    <row r="113" spans="1:4" x14ac:dyDescent="0.45">
      <c r="B113" t="s">
        <v>443</v>
      </c>
      <c r="C113" t="s">
        <v>446</v>
      </c>
    </row>
    <row r="114" spans="1:4" x14ac:dyDescent="0.45">
      <c r="A114">
        <v>-28.844999999999999</v>
      </c>
      <c r="B114">
        <v>-6.3875000000000002</v>
      </c>
      <c r="C114">
        <v>21.845300000000002</v>
      </c>
    </row>
    <row r="116" spans="1:4" x14ac:dyDescent="0.45">
      <c r="A116" t="s">
        <v>525</v>
      </c>
      <c r="B116" t="s">
        <v>442</v>
      </c>
      <c r="D116" t="s">
        <v>374</v>
      </c>
    </row>
    <row r="117" spans="1:4" x14ac:dyDescent="0.45">
      <c r="B117" t="s">
        <v>370</v>
      </c>
      <c r="C117" t="s">
        <v>373</v>
      </c>
    </row>
    <row r="118" spans="1:4" x14ac:dyDescent="0.45">
      <c r="A118" t="s">
        <v>181</v>
      </c>
      <c r="B118">
        <v>-9.0905229999999992</v>
      </c>
      <c r="C118">
        <v>0.12177</v>
      </c>
    </row>
    <row r="119" spans="1:4" x14ac:dyDescent="0.45">
      <c r="A119" t="s">
        <v>182</v>
      </c>
      <c r="B119">
        <v>-9.3323000000000003E-2</v>
      </c>
      <c r="C119">
        <v>0.71473299999999995</v>
      </c>
    </row>
    <row r="120" spans="1:4" x14ac:dyDescent="0.45">
      <c r="A120" t="s">
        <v>183</v>
      </c>
      <c r="B120">
        <v>2.8675310000000001</v>
      </c>
      <c r="C120">
        <v>0.107083</v>
      </c>
    </row>
    <row r="121" spans="1:4" x14ac:dyDescent="0.45">
      <c r="A121" t="s">
        <v>377</v>
      </c>
      <c r="B121">
        <v>0.234981</v>
      </c>
      <c r="C121">
        <v>0.73086399999999996</v>
      </c>
    </row>
    <row r="122" spans="1:4" x14ac:dyDescent="0.45">
      <c r="A122" t="s">
        <v>378</v>
      </c>
      <c r="B122">
        <v>-9.6121409999999994</v>
      </c>
      <c r="C122">
        <v>0.111582</v>
      </c>
    </row>
    <row r="123" spans="1:4" x14ac:dyDescent="0.45">
      <c r="A123" t="s">
        <v>379</v>
      </c>
      <c r="B123">
        <v>0.50365899999999997</v>
      </c>
      <c r="C123">
        <v>0.66242800000000002</v>
      </c>
      <c r="D123" t="s">
        <v>487</v>
      </c>
    </row>
    <row r="124" spans="1:4" x14ac:dyDescent="0.45">
      <c r="A124" t="s">
        <v>380</v>
      </c>
      <c r="B124">
        <v>-0.20041600000000001</v>
      </c>
      <c r="C124">
        <v>5.3600000000000002E-3</v>
      </c>
      <c r="D124" t="s">
        <v>375</v>
      </c>
    </row>
    <row r="125" spans="1:4" x14ac:dyDescent="0.45">
      <c r="A125" t="s">
        <v>381</v>
      </c>
      <c r="B125">
        <v>-3.1064430000000001</v>
      </c>
      <c r="C125" s="1">
        <v>2.0319999999999999E-7</v>
      </c>
      <c r="D125" t="s">
        <v>376</v>
      </c>
    </row>
    <row r="126" spans="1:4" x14ac:dyDescent="0.45">
      <c r="A126" t="s">
        <v>382</v>
      </c>
      <c r="B126">
        <v>-0.51253599999999999</v>
      </c>
      <c r="C126">
        <v>1.7639999999999999E-2</v>
      </c>
      <c r="D126" t="s">
        <v>481</v>
      </c>
    </row>
    <row r="127" spans="1:4" x14ac:dyDescent="0.45">
      <c r="A127" t="s">
        <v>383</v>
      </c>
      <c r="B127">
        <v>-0.80374000000000001</v>
      </c>
      <c r="C127">
        <v>7.4298000000000003E-2</v>
      </c>
      <c r="D127" t="s">
        <v>487</v>
      </c>
    </row>
    <row r="128" spans="1:4" x14ac:dyDescent="0.45">
      <c r="A128" t="s">
        <v>384</v>
      </c>
      <c r="B128">
        <v>82.767534999999995</v>
      </c>
      <c r="C128">
        <v>9.7149999999999997E-3</v>
      </c>
      <c r="D128" t="s">
        <v>376</v>
      </c>
    </row>
    <row r="129" spans="1:4" x14ac:dyDescent="0.45">
      <c r="A129" t="s">
        <v>526</v>
      </c>
      <c r="B129">
        <v>-4.2232060000000002</v>
      </c>
      <c r="C129">
        <v>1.8291000000000002E-2</v>
      </c>
    </row>
    <row r="130" spans="1:4" x14ac:dyDescent="0.45">
      <c r="A130" t="s">
        <v>453</v>
      </c>
      <c r="D130" t="s">
        <v>457</v>
      </c>
    </row>
    <row r="131" spans="1:4" x14ac:dyDescent="0.45">
      <c r="A131" t="s">
        <v>454</v>
      </c>
      <c r="B131" t="s">
        <v>455</v>
      </c>
      <c r="C131">
        <v>1E-3</v>
      </c>
    </row>
    <row r="133" spans="1:4" x14ac:dyDescent="0.45">
      <c r="A133" t="s">
        <v>462</v>
      </c>
      <c r="B133" t="s">
        <v>463</v>
      </c>
      <c r="C133">
        <v>56315</v>
      </c>
    </row>
    <row r="134" spans="1:4" x14ac:dyDescent="0.45">
      <c r="A134" t="s">
        <v>465</v>
      </c>
      <c r="B134" t="s">
        <v>463</v>
      </c>
      <c r="C134">
        <v>16000</v>
      </c>
    </row>
    <row r="135" spans="1:4" x14ac:dyDescent="0.45">
      <c r="A135" t="s">
        <v>466</v>
      </c>
      <c r="B135">
        <v>0.71587000000000001</v>
      </c>
    </row>
    <row r="136" spans="1:4" x14ac:dyDescent="0.45">
      <c r="A136" t="s">
        <v>467</v>
      </c>
      <c r="B136" t="s">
        <v>466</v>
      </c>
      <c r="D136">
        <v>128</v>
      </c>
    </row>
    <row r="137" spans="1:4" x14ac:dyDescent="0.45">
      <c r="A137" t="s">
        <v>468</v>
      </c>
      <c r="B137">
        <v>26.875499999999999</v>
      </c>
      <c r="C137" t="s">
        <v>470</v>
      </c>
    </row>
    <row r="138" spans="1:4" x14ac:dyDescent="0.45">
      <c r="A138" t="s">
        <v>600</v>
      </c>
    </row>
    <row r="140" spans="1:4" x14ac:dyDescent="0.45">
      <c r="A140" t="s">
        <v>413</v>
      </c>
      <c r="B140" t="s">
        <v>536</v>
      </c>
    </row>
    <row r="141" spans="1:4" x14ac:dyDescent="0.45">
      <c r="A141" t="s">
        <v>600</v>
      </c>
    </row>
    <row r="143" spans="1:4" x14ac:dyDescent="0.45">
      <c r="A143" t="s">
        <v>416</v>
      </c>
      <c r="B143" t="s">
        <v>417</v>
      </c>
      <c r="C143" t="s">
        <v>420</v>
      </c>
    </row>
    <row r="145" spans="1:4" x14ac:dyDescent="0.45">
      <c r="A145" t="s">
        <v>421</v>
      </c>
      <c r="D145" t="s">
        <v>521</v>
      </c>
    </row>
    <row r="146" spans="1:4" x14ac:dyDescent="0.45">
      <c r="A146" t="s">
        <v>422</v>
      </c>
      <c r="B146" t="s">
        <v>423</v>
      </c>
      <c r="C146" t="s">
        <v>423</v>
      </c>
    </row>
    <row r="148" spans="1:4" x14ac:dyDescent="0.45">
      <c r="A148" t="s">
        <v>601</v>
      </c>
      <c r="B148" t="s">
        <v>437</v>
      </c>
      <c r="C148" t="s">
        <v>742</v>
      </c>
    </row>
    <row r="150" spans="1:4" x14ac:dyDescent="0.45">
      <c r="A150" t="s">
        <v>441</v>
      </c>
      <c r="B150" t="s">
        <v>442</v>
      </c>
      <c r="D150" t="s">
        <v>447</v>
      </c>
    </row>
    <row r="151" spans="1:4" x14ac:dyDescent="0.45">
      <c r="B151" t="s">
        <v>443</v>
      </c>
      <c r="C151" t="s">
        <v>446</v>
      </c>
    </row>
    <row r="152" spans="1:4" x14ac:dyDescent="0.45">
      <c r="A152">
        <v>-19.245200000000001</v>
      </c>
      <c r="B152">
        <v>-5.9055999999999997</v>
      </c>
      <c r="C152">
        <v>19.273900000000001</v>
      </c>
    </row>
    <row r="154" spans="1:4" x14ac:dyDescent="0.45">
      <c r="A154" t="s">
        <v>525</v>
      </c>
      <c r="B154" t="s">
        <v>442</v>
      </c>
      <c r="D154" t="s">
        <v>374</v>
      </c>
    </row>
    <row r="155" spans="1:4" x14ac:dyDescent="0.45">
      <c r="B155" t="s">
        <v>370</v>
      </c>
      <c r="C155" t="s">
        <v>373</v>
      </c>
    </row>
    <row r="156" spans="1:4" x14ac:dyDescent="0.45">
      <c r="A156" t="s">
        <v>181</v>
      </c>
      <c r="B156">
        <v>3.1014995999999999</v>
      </c>
      <c r="C156">
        <v>0.36341600000000002</v>
      </c>
      <c r="D156" t="s">
        <v>481</v>
      </c>
    </row>
    <row r="157" spans="1:4" x14ac:dyDescent="0.45">
      <c r="A157" t="s">
        <v>182</v>
      </c>
      <c r="B157">
        <v>-0.62584709999999999</v>
      </c>
      <c r="C157">
        <v>5.1880000000000003E-2</v>
      </c>
      <c r="D157" t="s">
        <v>487</v>
      </c>
    </row>
    <row r="158" spans="1:4" x14ac:dyDescent="0.45">
      <c r="A158" t="s">
        <v>183</v>
      </c>
      <c r="B158">
        <v>-8.3606294999999999</v>
      </c>
      <c r="C158">
        <v>1.5770000000000001E-3</v>
      </c>
    </row>
    <row r="159" spans="1:4" x14ac:dyDescent="0.45">
      <c r="A159" t="s">
        <v>377</v>
      </c>
      <c r="B159">
        <v>0.64757379999999998</v>
      </c>
      <c r="C159">
        <v>0.75255099999999997</v>
      </c>
    </row>
    <row r="160" spans="1:4" x14ac:dyDescent="0.45">
      <c r="A160" t="s">
        <v>378</v>
      </c>
      <c r="B160">
        <v>5.8099999000000002</v>
      </c>
      <c r="C160">
        <v>0.28616000000000003</v>
      </c>
    </row>
    <row r="161" spans="1:4" x14ac:dyDescent="0.45">
      <c r="A161" t="s">
        <v>379</v>
      </c>
      <c r="B161">
        <v>-1.3611939</v>
      </c>
      <c r="C161">
        <v>0.59982400000000002</v>
      </c>
    </row>
    <row r="162" spans="1:4" x14ac:dyDescent="0.45">
      <c r="A162" t="s">
        <v>380</v>
      </c>
      <c r="B162">
        <v>2.1733E-3</v>
      </c>
      <c r="C162">
        <v>0.96651100000000001</v>
      </c>
      <c r="D162" t="s">
        <v>375</v>
      </c>
    </row>
    <row r="163" spans="1:4" x14ac:dyDescent="0.45">
      <c r="A163" t="s">
        <v>381</v>
      </c>
      <c r="B163">
        <v>1.0279712000000001</v>
      </c>
      <c r="C163" s="1">
        <v>1.5489999999999999E-5</v>
      </c>
    </row>
    <row r="164" spans="1:4" x14ac:dyDescent="0.45">
      <c r="A164" t="s">
        <v>382</v>
      </c>
      <c r="B164">
        <v>-0.1000582</v>
      </c>
      <c r="C164">
        <v>0.19603000000000001</v>
      </c>
      <c r="D164" t="s">
        <v>375</v>
      </c>
    </row>
    <row r="165" spans="1:4" x14ac:dyDescent="0.45">
      <c r="A165" t="s">
        <v>383</v>
      </c>
      <c r="B165">
        <v>-1.0430001</v>
      </c>
      <c r="C165" s="1">
        <v>5.9959999999999999E-12</v>
      </c>
      <c r="D165" t="s">
        <v>375</v>
      </c>
    </row>
    <row r="166" spans="1:4" x14ac:dyDescent="0.45">
      <c r="A166" t="s">
        <v>384</v>
      </c>
      <c r="B166">
        <v>123.8594178</v>
      </c>
      <c r="C166" s="1">
        <v>3.252E-5</v>
      </c>
      <c r="D166" t="s">
        <v>375</v>
      </c>
    </row>
    <row r="167" spans="1:4" x14ac:dyDescent="0.45">
      <c r="A167" t="s">
        <v>526</v>
      </c>
      <c r="B167">
        <v>-12.2701385</v>
      </c>
      <c r="C167" s="1">
        <v>1.022E-5</v>
      </c>
    </row>
    <row r="168" spans="1:4" x14ac:dyDescent="0.45">
      <c r="A168" t="s">
        <v>453</v>
      </c>
      <c r="D168" t="s">
        <v>457</v>
      </c>
    </row>
    <row r="169" spans="1:4" x14ac:dyDescent="0.45">
      <c r="A169" t="s">
        <v>454</v>
      </c>
      <c r="B169" t="s">
        <v>455</v>
      </c>
      <c r="C169">
        <v>1E-3</v>
      </c>
    </row>
    <row r="171" spans="1:4" x14ac:dyDescent="0.45">
      <c r="A171" t="s">
        <v>462</v>
      </c>
      <c r="B171" t="s">
        <v>463</v>
      </c>
      <c r="C171">
        <v>11660</v>
      </c>
    </row>
    <row r="172" spans="1:4" x14ac:dyDescent="0.45">
      <c r="A172" t="s">
        <v>465</v>
      </c>
      <c r="B172" t="s">
        <v>463</v>
      </c>
      <c r="C172">
        <v>3118.4</v>
      </c>
    </row>
    <row r="173" spans="1:4" x14ac:dyDescent="0.45">
      <c r="A173" t="s">
        <v>466</v>
      </c>
      <c r="B173">
        <v>0.73255999999999999</v>
      </c>
    </row>
    <row r="174" spans="1:4" x14ac:dyDescent="0.45">
      <c r="A174" t="s">
        <v>467</v>
      </c>
      <c r="B174" t="s">
        <v>466</v>
      </c>
      <c r="D174">
        <v>30</v>
      </c>
    </row>
    <row r="175" spans="1:4" x14ac:dyDescent="0.45">
      <c r="A175" t="s">
        <v>468</v>
      </c>
      <c r="B175">
        <v>6.8477499999999996</v>
      </c>
      <c r="C175" t="s">
        <v>470</v>
      </c>
    </row>
    <row r="176" spans="1:4" x14ac:dyDescent="0.45">
      <c r="A176" t="s">
        <v>743</v>
      </c>
    </row>
    <row r="178" spans="1:4" x14ac:dyDescent="0.45">
      <c r="A178" t="s">
        <v>413</v>
      </c>
      <c r="B178" t="s">
        <v>744</v>
      </c>
    </row>
    <row r="179" spans="1:4" x14ac:dyDescent="0.45">
      <c r="A179" t="s">
        <v>743</v>
      </c>
    </row>
    <row r="181" spans="1:4" x14ac:dyDescent="0.45">
      <c r="A181" t="s">
        <v>546</v>
      </c>
    </row>
    <row r="182" spans="1:4" x14ac:dyDescent="0.45">
      <c r="A182" t="s">
        <v>743</v>
      </c>
    </row>
    <row r="184" spans="1:4" x14ac:dyDescent="0.45">
      <c r="A184" t="s">
        <v>474</v>
      </c>
      <c r="B184" t="s">
        <v>414</v>
      </c>
    </row>
    <row r="185" spans="1:4" x14ac:dyDescent="0.45">
      <c r="A185" t="s">
        <v>743</v>
      </c>
    </row>
    <row r="187" spans="1:4" x14ac:dyDescent="0.45">
      <c r="A187" t="s">
        <v>416</v>
      </c>
      <c r="B187" t="s">
        <v>417</v>
      </c>
      <c r="C187" t="s">
        <v>420</v>
      </c>
    </row>
    <row r="189" spans="1:4" x14ac:dyDescent="0.45">
      <c r="A189" t="s">
        <v>421</v>
      </c>
      <c r="D189" t="s">
        <v>521</v>
      </c>
    </row>
    <row r="190" spans="1:4" x14ac:dyDescent="0.45">
      <c r="A190" t="s">
        <v>422</v>
      </c>
      <c r="B190" t="s">
        <v>423</v>
      </c>
      <c r="C190" t="s">
        <v>423</v>
      </c>
    </row>
    <row r="192" spans="1:4" x14ac:dyDescent="0.45">
      <c r="A192" t="s">
        <v>601</v>
      </c>
      <c r="B192" t="s">
        <v>437</v>
      </c>
      <c r="C192" t="s">
        <v>745</v>
      </c>
    </row>
    <row r="194" spans="1:4" x14ac:dyDescent="0.45">
      <c r="A194" t="s">
        <v>441</v>
      </c>
      <c r="B194" t="s">
        <v>442</v>
      </c>
      <c r="D194" t="s">
        <v>447</v>
      </c>
    </row>
    <row r="195" spans="1:4" x14ac:dyDescent="0.45">
      <c r="B195" t="s">
        <v>443</v>
      </c>
      <c r="C195" t="s">
        <v>446</v>
      </c>
    </row>
    <row r="196" spans="1:4" x14ac:dyDescent="0.45">
      <c r="A196">
        <v>-26.560369999999999</v>
      </c>
      <c r="B196">
        <v>-5.5254300000000001</v>
      </c>
      <c r="C196">
        <v>22.662389999999998</v>
      </c>
    </row>
    <row r="198" spans="1:4" x14ac:dyDescent="0.45">
      <c r="A198" t="s">
        <v>525</v>
      </c>
      <c r="B198" t="s">
        <v>442</v>
      </c>
      <c r="D198" t="s">
        <v>374</v>
      </c>
    </row>
    <row r="199" spans="1:4" x14ac:dyDescent="0.45">
      <c r="B199" t="s">
        <v>370</v>
      </c>
      <c r="C199" t="s">
        <v>373</v>
      </c>
      <c r="D199" t="s">
        <v>487</v>
      </c>
    </row>
    <row r="200" spans="1:4" x14ac:dyDescent="0.45">
      <c r="A200" t="s">
        <v>181</v>
      </c>
      <c r="B200">
        <v>-23.804413</v>
      </c>
      <c r="C200">
        <v>5.2855000000000003E-3</v>
      </c>
      <c r="D200" t="s">
        <v>375</v>
      </c>
    </row>
    <row r="201" spans="1:4" x14ac:dyDescent="0.45">
      <c r="A201" t="s">
        <v>182</v>
      </c>
      <c r="B201">
        <v>1.3168530000000001</v>
      </c>
      <c r="C201">
        <v>8.7670000000000001E-4</v>
      </c>
    </row>
    <row r="202" spans="1:4" x14ac:dyDescent="0.45">
      <c r="A202" t="s">
        <v>183</v>
      </c>
      <c r="B202">
        <v>-0.108042</v>
      </c>
      <c r="C202">
        <v>0.93997160000000002</v>
      </c>
      <c r="D202" t="s">
        <v>376</v>
      </c>
    </row>
    <row r="203" spans="1:4" x14ac:dyDescent="0.45">
      <c r="A203" t="s">
        <v>377</v>
      </c>
      <c r="B203">
        <v>2.166204</v>
      </c>
      <c r="C203">
        <v>3.6935200000000001E-2</v>
      </c>
      <c r="D203" t="s">
        <v>487</v>
      </c>
    </row>
    <row r="204" spans="1:4" x14ac:dyDescent="0.45">
      <c r="A204" t="s">
        <v>378</v>
      </c>
      <c r="B204">
        <v>-19.031631000000001</v>
      </c>
      <c r="C204">
        <v>7.4825999999999998E-3</v>
      </c>
    </row>
    <row r="205" spans="1:4" x14ac:dyDescent="0.45">
      <c r="A205" t="s">
        <v>379</v>
      </c>
      <c r="B205">
        <v>-1.4105840000000001</v>
      </c>
      <c r="C205">
        <v>0.1017439</v>
      </c>
      <c r="D205" t="s">
        <v>376</v>
      </c>
    </row>
    <row r="206" spans="1:4" x14ac:dyDescent="0.45">
      <c r="A206" t="s">
        <v>380</v>
      </c>
      <c r="B206">
        <v>-8.1097000000000002E-2</v>
      </c>
      <c r="C206">
        <v>3.39309E-2</v>
      </c>
    </row>
    <row r="207" spans="1:4" x14ac:dyDescent="0.45">
      <c r="A207" t="s">
        <v>381</v>
      </c>
      <c r="B207">
        <v>-0.84087699999999999</v>
      </c>
      <c r="C207">
        <v>0.27448299999999998</v>
      </c>
    </row>
    <row r="208" spans="1:4" x14ac:dyDescent="0.45">
      <c r="A208" t="s">
        <v>382</v>
      </c>
      <c r="B208">
        <v>0.33252599999999999</v>
      </c>
      <c r="C208">
        <v>0.44501540000000001</v>
      </c>
    </row>
    <row r="209" spans="1:4" x14ac:dyDescent="0.45">
      <c r="A209" t="s">
        <v>383</v>
      </c>
      <c r="B209">
        <v>-0.94781800000000005</v>
      </c>
      <c r="C209">
        <v>0.1130786</v>
      </c>
    </row>
    <row r="210" spans="1:4" x14ac:dyDescent="0.45">
      <c r="A210" t="s">
        <v>405</v>
      </c>
      <c r="B210">
        <v>137.00894400000001</v>
      </c>
      <c r="C210">
        <v>0.63913030000000004</v>
      </c>
      <c r="D210" t="s">
        <v>481</v>
      </c>
    </row>
    <row r="211" spans="1:4" x14ac:dyDescent="0.45">
      <c r="A211" t="s">
        <v>526</v>
      </c>
      <c r="B211">
        <v>-2.398037</v>
      </c>
      <c r="C211">
        <v>7.5356599999999996E-2</v>
      </c>
    </row>
    <row r="212" spans="1:4" x14ac:dyDescent="0.45">
      <c r="A212" t="s">
        <v>453</v>
      </c>
      <c r="D212" t="s">
        <v>457</v>
      </c>
    </row>
    <row r="213" spans="1:4" x14ac:dyDescent="0.45">
      <c r="A213" t="s">
        <v>454</v>
      </c>
      <c r="B213" t="s">
        <v>455</v>
      </c>
      <c r="C213">
        <v>1E-3</v>
      </c>
    </row>
    <row r="215" spans="1:4" x14ac:dyDescent="0.45">
      <c r="A215" t="s">
        <v>462</v>
      </c>
      <c r="B215" t="s">
        <v>463</v>
      </c>
      <c r="C215">
        <v>31257</v>
      </c>
    </row>
    <row r="216" spans="1:4" x14ac:dyDescent="0.45">
      <c r="A216" t="s">
        <v>465</v>
      </c>
      <c r="B216" t="s">
        <v>463</v>
      </c>
      <c r="C216">
        <v>12743</v>
      </c>
    </row>
    <row r="217" spans="1:4" x14ac:dyDescent="0.45">
      <c r="A217" t="s">
        <v>466</v>
      </c>
      <c r="B217">
        <v>0.59231999999999996</v>
      </c>
    </row>
    <row r="218" spans="1:4" x14ac:dyDescent="0.45">
      <c r="A218" t="s">
        <v>467</v>
      </c>
      <c r="B218" t="s">
        <v>466</v>
      </c>
      <c r="D218">
        <v>100</v>
      </c>
    </row>
    <row r="219" spans="1:4" x14ac:dyDescent="0.45">
      <c r="A219" t="s">
        <v>468</v>
      </c>
      <c r="B219">
        <v>12.1075</v>
      </c>
      <c r="C219" t="s">
        <v>470</v>
      </c>
    </row>
    <row r="220" spans="1:4" x14ac:dyDescent="0.45">
      <c r="A220" t="s">
        <v>632</v>
      </c>
    </row>
    <row r="222" spans="1:4" x14ac:dyDescent="0.45">
      <c r="A222" t="s">
        <v>474</v>
      </c>
      <c r="B222" t="s">
        <v>488</v>
      </c>
    </row>
    <row r="223" spans="1:4" x14ac:dyDescent="0.45">
      <c r="A223" t="s">
        <v>632</v>
      </c>
    </row>
    <row r="225" spans="1:4" x14ac:dyDescent="0.45">
      <c r="A225" t="s">
        <v>416</v>
      </c>
      <c r="B225" t="s">
        <v>417</v>
      </c>
      <c r="C225" t="s">
        <v>420</v>
      </c>
    </row>
    <row r="227" spans="1:4" x14ac:dyDescent="0.45">
      <c r="A227" t="s">
        <v>421</v>
      </c>
      <c r="D227" t="s">
        <v>521</v>
      </c>
    </row>
    <row r="228" spans="1:4" x14ac:dyDescent="0.45">
      <c r="A228" t="s">
        <v>422</v>
      </c>
      <c r="B228" t="s">
        <v>423</v>
      </c>
      <c r="C228" t="s">
        <v>423</v>
      </c>
    </row>
    <row r="230" spans="1:4" x14ac:dyDescent="0.45">
      <c r="A230" t="s">
        <v>601</v>
      </c>
      <c r="B230" t="s">
        <v>437</v>
      </c>
      <c r="C230" t="s">
        <v>544</v>
      </c>
    </row>
    <row r="232" spans="1:4" x14ac:dyDescent="0.45">
      <c r="A232" t="s">
        <v>441</v>
      </c>
      <c r="B232" t="s">
        <v>442</v>
      </c>
      <c r="D232" t="s">
        <v>447</v>
      </c>
    </row>
    <row r="233" spans="1:4" x14ac:dyDescent="0.45">
      <c r="B233" t="s">
        <v>443</v>
      </c>
      <c r="C233" t="s">
        <v>446</v>
      </c>
    </row>
    <row r="234" spans="1:4" x14ac:dyDescent="0.45">
      <c r="A234">
        <v>-10.088480000000001</v>
      </c>
      <c r="B234">
        <v>-1.38103</v>
      </c>
      <c r="C234">
        <v>5.2490899999999998</v>
      </c>
    </row>
    <row r="236" spans="1:4" x14ac:dyDescent="0.45">
      <c r="A236" t="s">
        <v>525</v>
      </c>
      <c r="B236" t="s">
        <v>442</v>
      </c>
      <c r="D236" t="s">
        <v>374</v>
      </c>
    </row>
    <row r="237" spans="1:4" x14ac:dyDescent="0.45">
      <c r="B237" t="s">
        <v>370</v>
      </c>
      <c r="C237" t="s">
        <v>373</v>
      </c>
    </row>
    <row r="238" spans="1:4" x14ac:dyDescent="0.45">
      <c r="A238" t="s">
        <v>181</v>
      </c>
      <c r="B238">
        <v>-3.275134</v>
      </c>
      <c r="C238">
        <v>0.61348230000000004</v>
      </c>
      <c r="D238" t="s">
        <v>375</v>
      </c>
    </row>
    <row r="239" spans="1:4" x14ac:dyDescent="0.45">
      <c r="A239" t="s">
        <v>182</v>
      </c>
      <c r="B239">
        <v>-0.74278200000000005</v>
      </c>
      <c r="C239" s="1">
        <v>5.9960000000000002E-5</v>
      </c>
    </row>
    <row r="240" spans="1:4" x14ac:dyDescent="0.45">
      <c r="A240" t="s">
        <v>183</v>
      </c>
      <c r="B240">
        <v>-2.1640109999999999</v>
      </c>
      <c r="C240">
        <v>0.2211352</v>
      </c>
      <c r="D240" t="s">
        <v>481</v>
      </c>
    </row>
    <row r="241" spans="1:4" x14ac:dyDescent="0.45">
      <c r="A241" t="s">
        <v>377</v>
      </c>
      <c r="B241">
        <v>2.515882</v>
      </c>
      <c r="C241">
        <v>5.2334100000000001E-2</v>
      </c>
      <c r="D241" t="s">
        <v>376</v>
      </c>
    </row>
    <row r="242" spans="1:4" x14ac:dyDescent="0.45">
      <c r="A242" t="s">
        <v>379</v>
      </c>
      <c r="B242">
        <v>4.4700610000000003</v>
      </c>
      <c r="C242">
        <v>3.6822000000000001E-2</v>
      </c>
    </row>
    <row r="243" spans="1:4" x14ac:dyDescent="0.45">
      <c r="A243" t="s">
        <v>380</v>
      </c>
      <c r="B243">
        <v>-1.5486E-2</v>
      </c>
      <c r="C243">
        <v>0.31470429999999999</v>
      </c>
      <c r="D243" t="s">
        <v>375</v>
      </c>
    </row>
    <row r="244" spans="1:4" x14ac:dyDescent="0.45">
      <c r="A244" t="s">
        <v>381</v>
      </c>
      <c r="B244">
        <v>0.422066</v>
      </c>
      <c r="C244" s="1">
        <v>2.17E-6</v>
      </c>
      <c r="D244" t="s">
        <v>375</v>
      </c>
    </row>
    <row r="245" spans="1:4" x14ac:dyDescent="0.45">
      <c r="A245" t="s">
        <v>382</v>
      </c>
      <c r="B245">
        <v>0.48051199999999999</v>
      </c>
      <c r="C245">
        <v>1.5210000000000001E-4</v>
      </c>
      <c r="D245" t="s">
        <v>376</v>
      </c>
    </row>
    <row r="246" spans="1:4" x14ac:dyDescent="0.45">
      <c r="A246" t="s">
        <v>383</v>
      </c>
      <c r="B246">
        <v>0.43391800000000003</v>
      </c>
      <c r="C246">
        <v>4.2242799999999997E-2</v>
      </c>
    </row>
    <row r="247" spans="1:4" x14ac:dyDescent="0.45">
      <c r="A247" t="s">
        <v>405</v>
      </c>
      <c r="B247">
        <v>281.70950199999999</v>
      </c>
      <c r="C247">
        <v>0.301898</v>
      </c>
      <c r="D247" t="s">
        <v>481</v>
      </c>
    </row>
    <row r="248" spans="1:4" x14ac:dyDescent="0.45">
      <c r="A248" t="s">
        <v>526</v>
      </c>
      <c r="B248">
        <v>2.0306540000000002</v>
      </c>
      <c r="C248">
        <v>9.6566200000000005E-2</v>
      </c>
    </row>
    <row r="249" spans="1:4" x14ac:dyDescent="0.45">
      <c r="A249" t="s">
        <v>453</v>
      </c>
      <c r="D249" t="s">
        <v>457</v>
      </c>
    </row>
    <row r="250" spans="1:4" x14ac:dyDescent="0.45">
      <c r="A250" t="s">
        <v>454</v>
      </c>
      <c r="B250" t="s">
        <v>455</v>
      </c>
      <c r="C250">
        <v>1E-3</v>
      </c>
    </row>
    <row r="252" spans="1:4" x14ac:dyDescent="0.45">
      <c r="A252" t="s">
        <v>462</v>
      </c>
      <c r="B252" t="s">
        <v>463</v>
      </c>
      <c r="C252">
        <v>620.80999999999995</v>
      </c>
    </row>
    <row r="253" spans="1:4" x14ac:dyDescent="0.45">
      <c r="A253" t="s">
        <v>465</v>
      </c>
      <c r="B253" t="s">
        <v>463</v>
      </c>
      <c r="C253">
        <v>427.67</v>
      </c>
    </row>
    <row r="254" spans="1:4" x14ac:dyDescent="0.45">
      <c r="A254" t="s">
        <v>466</v>
      </c>
      <c r="B254">
        <v>0.31111</v>
      </c>
    </row>
    <row r="255" spans="1:4" x14ac:dyDescent="0.45">
      <c r="A255" t="s">
        <v>467</v>
      </c>
      <c r="B255" t="s">
        <v>466</v>
      </c>
      <c r="D255">
        <v>45</v>
      </c>
    </row>
    <row r="256" spans="1:4" x14ac:dyDescent="0.45">
      <c r="A256" t="s">
        <v>468</v>
      </c>
      <c r="B256">
        <v>1.8474900000000001</v>
      </c>
      <c r="C256" t="s">
        <v>470</v>
      </c>
    </row>
    <row r="257" spans="1:4" x14ac:dyDescent="0.45">
      <c r="A257" t="s">
        <v>734</v>
      </c>
    </row>
    <row r="259" spans="1:4" x14ac:dyDescent="0.45">
      <c r="A259" t="s">
        <v>474</v>
      </c>
      <c r="B259" t="s">
        <v>501</v>
      </c>
    </row>
    <row r="260" spans="1:4" x14ac:dyDescent="0.45">
      <c r="A260" t="s">
        <v>734</v>
      </c>
    </row>
    <row r="262" spans="1:4" x14ac:dyDescent="0.45">
      <c r="A262" t="s">
        <v>416</v>
      </c>
      <c r="B262" t="s">
        <v>417</v>
      </c>
      <c r="C262" t="s">
        <v>420</v>
      </c>
    </row>
    <row r="264" spans="1:4" x14ac:dyDescent="0.45">
      <c r="A264" t="s">
        <v>421</v>
      </c>
      <c r="D264" t="s">
        <v>521</v>
      </c>
    </row>
    <row r="265" spans="1:4" x14ac:dyDescent="0.45">
      <c r="A265" t="s">
        <v>422</v>
      </c>
      <c r="B265" t="s">
        <v>423</v>
      </c>
      <c r="C265" t="s">
        <v>423</v>
      </c>
    </row>
    <row r="267" spans="1:4" x14ac:dyDescent="0.45">
      <c r="A267" t="s">
        <v>601</v>
      </c>
      <c r="B267" t="s">
        <v>437</v>
      </c>
      <c r="C267" t="s">
        <v>746</v>
      </c>
    </row>
    <row r="269" spans="1:4" x14ac:dyDescent="0.45">
      <c r="A269" t="s">
        <v>441</v>
      </c>
      <c r="B269" t="s">
        <v>442</v>
      </c>
      <c r="D269" t="s">
        <v>447</v>
      </c>
    </row>
    <row r="270" spans="1:4" x14ac:dyDescent="0.45">
      <c r="B270" t="s">
        <v>443</v>
      </c>
      <c r="C270" t="s">
        <v>446</v>
      </c>
    </row>
    <row r="271" spans="1:4" x14ac:dyDescent="0.45">
      <c r="A271">
        <v>-21.713950000000001</v>
      </c>
      <c r="B271">
        <v>-7.5188899999999999</v>
      </c>
      <c r="C271">
        <v>23.74098</v>
      </c>
    </row>
    <row r="273" spans="1:4" x14ac:dyDescent="0.45">
      <c r="A273" t="s">
        <v>525</v>
      </c>
      <c r="B273" t="s">
        <v>442</v>
      </c>
      <c r="D273" t="s">
        <v>374</v>
      </c>
    </row>
    <row r="274" spans="1:4" x14ac:dyDescent="0.45">
      <c r="B274" t="s">
        <v>370</v>
      </c>
      <c r="C274" t="s">
        <v>373</v>
      </c>
    </row>
    <row r="275" spans="1:4" x14ac:dyDescent="0.45">
      <c r="A275" t="s">
        <v>181</v>
      </c>
      <c r="B275">
        <v>-12.898434999999999</v>
      </c>
      <c r="C275">
        <v>0.83814560000000005</v>
      </c>
    </row>
    <row r="276" spans="1:4" x14ac:dyDescent="0.45">
      <c r="A276" t="s">
        <v>182</v>
      </c>
      <c r="B276">
        <v>3.537674</v>
      </c>
      <c r="C276">
        <v>0.25325209999999998</v>
      </c>
      <c r="D276" t="s">
        <v>481</v>
      </c>
    </row>
    <row r="277" spans="1:4" x14ac:dyDescent="0.45">
      <c r="A277" t="s">
        <v>183</v>
      </c>
      <c r="B277">
        <v>184.555171</v>
      </c>
      <c r="C277">
        <v>9.1495800000000002E-2</v>
      </c>
    </row>
    <row r="278" spans="1:4" x14ac:dyDescent="0.45">
      <c r="A278" t="s">
        <v>377</v>
      </c>
      <c r="B278">
        <v>-0.28276099999999998</v>
      </c>
      <c r="C278">
        <v>0.97665939999999996</v>
      </c>
    </row>
    <row r="279" spans="1:4" x14ac:dyDescent="0.45">
      <c r="A279" t="s">
        <v>378</v>
      </c>
      <c r="B279">
        <v>6.4281160000000002</v>
      </c>
      <c r="C279">
        <v>0.78423869999999996</v>
      </c>
      <c r="D279" t="s">
        <v>375</v>
      </c>
    </row>
    <row r="280" spans="1:4" x14ac:dyDescent="0.45">
      <c r="A280" t="s">
        <v>379</v>
      </c>
      <c r="B280">
        <v>-22.495569</v>
      </c>
      <c r="C280">
        <v>5.1590000000000002E-4</v>
      </c>
    </row>
    <row r="281" spans="1:4" x14ac:dyDescent="0.45">
      <c r="A281" t="s">
        <v>380</v>
      </c>
      <c r="B281">
        <v>-4.6323999999999997E-2</v>
      </c>
      <c r="C281">
        <v>0.76243099999999997</v>
      </c>
    </row>
    <row r="282" spans="1:4" x14ac:dyDescent="0.45">
      <c r="A282" t="s">
        <v>381</v>
      </c>
      <c r="B282">
        <v>-0.66765200000000002</v>
      </c>
      <c r="C282">
        <v>0.66842849999999998</v>
      </c>
      <c r="D282" t="s">
        <v>487</v>
      </c>
    </row>
    <row r="283" spans="1:4" x14ac:dyDescent="0.45">
      <c r="A283" t="s">
        <v>382</v>
      </c>
      <c r="B283">
        <v>2.8957790000000001</v>
      </c>
      <c r="C283">
        <v>2.4096999999999999E-3</v>
      </c>
    </row>
    <row r="284" spans="1:4" x14ac:dyDescent="0.45">
      <c r="A284" t="s">
        <v>383</v>
      </c>
      <c r="B284">
        <v>-0.12884999999999999</v>
      </c>
      <c r="C284">
        <v>0.90498860000000003</v>
      </c>
    </row>
    <row r="285" spans="1:4" x14ac:dyDescent="0.45">
      <c r="A285" t="s">
        <v>405</v>
      </c>
      <c r="B285">
        <v>-78.844160000000002</v>
      </c>
      <c r="C285">
        <v>0.65704399999999996</v>
      </c>
    </row>
    <row r="286" spans="1:4" x14ac:dyDescent="0.45">
      <c r="A286" t="s">
        <v>526</v>
      </c>
      <c r="B286">
        <v>-2.5243530000000001</v>
      </c>
      <c r="C286">
        <v>0.40873999999999999</v>
      </c>
    </row>
    <row r="287" spans="1:4" x14ac:dyDescent="0.45">
      <c r="A287" t="s">
        <v>453</v>
      </c>
      <c r="D287" t="s">
        <v>457</v>
      </c>
    </row>
    <row r="288" spans="1:4" x14ac:dyDescent="0.45">
      <c r="A288" t="s">
        <v>454</v>
      </c>
      <c r="B288" t="s">
        <v>455</v>
      </c>
      <c r="C288">
        <v>1E-3</v>
      </c>
    </row>
    <row r="290" spans="1:4" x14ac:dyDescent="0.45">
      <c r="A290" t="s">
        <v>462</v>
      </c>
      <c r="B290" t="s">
        <v>463</v>
      </c>
      <c r="C290">
        <v>8308.5</v>
      </c>
    </row>
    <row r="291" spans="1:4" x14ac:dyDescent="0.45">
      <c r="A291" t="s">
        <v>465</v>
      </c>
      <c r="B291" t="s">
        <v>463</v>
      </c>
      <c r="C291">
        <v>4883.2</v>
      </c>
    </row>
    <row r="292" spans="1:4" x14ac:dyDescent="0.45">
      <c r="A292" t="s">
        <v>466</v>
      </c>
      <c r="B292">
        <v>0.41227000000000003</v>
      </c>
    </row>
    <row r="293" spans="1:4" x14ac:dyDescent="0.45">
      <c r="A293" t="s">
        <v>467</v>
      </c>
      <c r="B293" t="s">
        <v>466</v>
      </c>
      <c r="D293">
        <v>36</v>
      </c>
    </row>
    <row r="294" spans="1:4" x14ac:dyDescent="0.45">
      <c r="A294" t="s">
        <v>468</v>
      </c>
      <c r="B294">
        <v>2.1044100000000001</v>
      </c>
      <c r="C294" t="s">
        <v>470</v>
      </c>
    </row>
    <row r="295" spans="1:4" x14ac:dyDescent="0.45">
      <c r="A295" t="s">
        <v>747</v>
      </c>
    </row>
    <row r="297" spans="1:4" x14ac:dyDescent="0.45">
      <c r="A297" t="s">
        <v>193</v>
      </c>
    </row>
    <row r="298" spans="1:4" x14ac:dyDescent="0.45">
      <c r="A298" t="s">
        <v>747</v>
      </c>
    </row>
    <row r="300" spans="1:4" x14ac:dyDescent="0.45">
      <c r="A300" t="s">
        <v>497</v>
      </c>
      <c r="B300" t="s">
        <v>414</v>
      </c>
    </row>
    <row r="301" spans="1:4" x14ac:dyDescent="0.45">
      <c r="A301" t="s">
        <v>747</v>
      </c>
    </row>
    <row r="303" spans="1:4" x14ac:dyDescent="0.45">
      <c r="A303" t="s">
        <v>416</v>
      </c>
      <c r="B303" t="s">
        <v>417</v>
      </c>
      <c r="C303" t="s">
        <v>420</v>
      </c>
    </row>
    <row r="305" spans="1:4" x14ac:dyDescent="0.45">
      <c r="A305" t="s">
        <v>421</v>
      </c>
      <c r="D305" t="s">
        <v>521</v>
      </c>
    </row>
    <row r="306" spans="1:4" x14ac:dyDescent="0.45">
      <c r="A306" t="s">
        <v>422</v>
      </c>
      <c r="B306" t="s">
        <v>423</v>
      </c>
      <c r="C306" t="s">
        <v>423</v>
      </c>
    </row>
    <row r="308" spans="1:4" x14ac:dyDescent="0.45">
      <c r="A308" t="s">
        <v>601</v>
      </c>
      <c r="B308" t="s">
        <v>437</v>
      </c>
      <c r="C308" t="s">
        <v>742</v>
      </c>
    </row>
    <row r="310" spans="1:4" x14ac:dyDescent="0.45">
      <c r="A310" t="s">
        <v>441</v>
      </c>
      <c r="B310" t="s">
        <v>442</v>
      </c>
      <c r="D310" t="s">
        <v>447</v>
      </c>
    </row>
    <row r="311" spans="1:4" x14ac:dyDescent="0.45">
      <c r="B311" t="s">
        <v>443</v>
      </c>
      <c r="C311" t="s">
        <v>446</v>
      </c>
    </row>
    <row r="312" spans="1:4" x14ac:dyDescent="0.45">
      <c r="A312">
        <v>-24.322579999999999</v>
      </c>
      <c r="B312">
        <v>-4.7444100000000002</v>
      </c>
      <c r="C312">
        <v>20.23762</v>
      </c>
    </row>
    <row r="314" spans="1:4" x14ac:dyDescent="0.45">
      <c r="A314" t="s">
        <v>525</v>
      </c>
      <c r="B314" t="s">
        <v>442</v>
      </c>
      <c r="D314" t="s">
        <v>374</v>
      </c>
    </row>
    <row r="315" spans="1:4" x14ac:dyDescent="0.45">
      <c r="B315" t="s">
        <v>370</v>
      </c>
      <c r="C315" t="s">
        <v>373</v>
      </c>
    </row>
    <row r="316" spans="1:4" x14ac:dyDescent="0.45">
      <c r="A316" t="s">
        <v>181</v>
      </c>
      <c r="B316">
        <v>3.1124700000000001</v>
      </c>
      <c r="C316">
        <v>0.71351489999999995</v>
      </c>
    </row>
    <row r="317" spans="1:4" x14ac:dyDescent="0.45">
      <c r="A317" t="s">
        <v>182</v>
      </c>
      <c r="B317">
        <v>-0.32218999999999998</v>
      </c>
      <c r="C317">
        <v>0.43335129999999999</v>
      </c>
      <c r="D317" t="s">
        <v>376</v>
      </c>
    </row>
    <row r="318" spans="1:4" x14ac:dyDescent="0.45">
      <c r="A318" t="s">
        <v>183</v>
      </c>
      <c r="B318">
        <v>5.01267</v>
      </c>
      <c r="C318">
        <v>1.06383E-2</v>
      </c>
    </row>
    <row r="319" spans="1:4" x14ac:dyDescent="0.45">
      <c r="A319" t="s">
        <v>377</v>
      </c>
      <c r="B319">
        <v>-0.99395</v>
      </c>
      <c r="C319">
        <v>0.4467119</v>
      </c>
      <c r="D319" t="s">
        <v>376</v>
      </c>
    </row>
    <row r="320" spans="1:4" x14ac:dyDescent="0.45">
      <c r="A320" t="s">
        <v>378</v>
      </c>
      <c r="B320">
        <v>-18.98987</v>
      </c>
      <c r="C320">
        <v>2.84248E-2</v>
      </c>
      <c r="D320" t="s">
        <v>376</v>
      </c>
    </row>
    <row r="321" spans="1:4" x14ac:dyDescent="0.45">
      <c r="A321" t="s">
        <v>379</v>
      </c>
      <c r="B321">
        <v>7.7197399999999998</v>
      </c>
      <c r="C321">
        <v>2.2030500000000001E-2</v>
      </c>
      <c r="D321" t="s">
        <v>375</v>
      </c>
    </row>
    <row r="322" spans="1:4" x14ac:dyDescent="0.45">
      <c r="A322" t="s">
        <v>380</v>
      </c>
      <c r="B322">
        <v>-0.46592</v>
      </c>
      <c r="C322">
        <v>5.0509999999999997E-4</v>
      </c>
      <c r="D322" t="s">
        <v>487</v>
      </c>
    </row>
    <row r="323" spans="1:4" x14ac:dyDescent="0.45">
      <c r="A323" t="s">
        <v>381</v>
      </c>
      <c r="B323">
        <v>-2.0081899999999999</v>
      </c>
      <c r="C323">
        <v>2.6289999999999998E-3</v>
      </c>
      <c r="D323" t="s">
        <v>376</v>
      </c>
    </row>
    <row r="324" spans="1:4" x14ac:dyDescent="0.45">
      <c r="A324" t="s">
        <v>382</v>
      </c>
      <c r="B324">
        <v>0.40599000000000002</v>
      </c>
      <c r="C324">
        <v>1.7234900000000001E-2</v>
      </c>
    </row>
    <row r="325" spans="1:4" x14ac:dyDescent="0.45">
      <c r="A325" t="s">
        <v>383</v>
      </c>
      <c r="B325">
        <v>-7.3300000000000004E-2</v>
      </c>
      <c r="C325">
        <v>0.93780909999999995</v>
      </c>
      <c r="D325" t="s">
        <v>375</v>
      </c>
    </row>
    <row r="326" spans="1:4" x14ac:dyDescent="0.45">
      <c r="A326" t="s">
        <v>408</v>
      </c>
      <c r="B326">
        <v>65.169349999999994</v>
      </c>
      <c r="C326" s="1">
        <v>1.9769999999999999E-5</v>
      </c>
    </row>
    <row r="327" spans="1:4" x14ac:dyDescent="0.45">
      <c r="A327" t="s">
        <v>526</v>
      </c>
      <c r="B327">
        <v>2.5807199999999999</v>
      </c>
      <c r="C327">
        <v>0.28239409999999998</v>
      </c>
    </row>
    <row r="328" spans="1:4" x14ac:dyDescent="0.45">
      <c r="A328" t="s">
        <v>453</v>
      </c>
      <c r="D328" t="s">
        <v>457</v>
      </c>
    </row>
    <row r="329" spans="1:4" x14ac:dyDescent="0.45">
      <c r="A329" t="s">
        <v>454</v>
      </c>
      <c r="B329" t="s">
        <v>455</v>
      </c>
      <c r="C329">
        <v>1E-3</v>
      </c>
    </row>
    <row r="331" spans="1:4" x14ac:dyDescent="0.45">
      <c r="A331" t="s">
        <v>462</v>
      </c>
      <c r="B331" t="s">
        <v>463</v>
      </c>
      <c r="C331">
        <v>10893</v>
      </c>
    </row>
    <row r="332" spans="1:4" x14ac:dyDescent="0.45">
      <c r="A332" t="s">
        <v>465</v>
      </c>
      <c r="B332" t="s">
        <v>463</v>
      </c>
      <c r="C332">
        <v>2792.4</v>
      </c>
    </row>
    <row r="333" spans="1:4" x14ac:dyDescent="0.45">
      <c r="A333" t="s">
        <v>466</v>
      </c>
      <c r="B333">
        <v>0.74365000000000003</v>
      </c>
    </row>
    <row r="334" spans="1:4" x14ac:dyDescent="0.45">
      <c r="A334" t="s">
        <v>467</v>
      </c>
      <c r="B334" t="s">
        <v>466</v>
      </c>
      <c r="D334">
        <v>30</v>
      </c>
    </row>
    <row r="335" spans="1:4" x14ac:dyDescent="0.45">
      <c r="A335" t="s">
        <v>468</v>
      </c>
      <c r="B335">
        <v>7.2524499999999996</v>
      </c>
      <c r="C335" t="s">
        <v>470</v>
      </c>
    </row>
    <row r="336" spans="1:4" x14ac:dyDescent="0.45">
      <c r="A336" t="s">
        <v>623</v>
      </c>
    </row>
    <row r="338" spans="1:4" x14ac:dyDescent="0.45">
      <c r="A338" t="s">
        <v>497</v>
      </c>
      <c r="B338" t="s">
        <v>488</v>
      </c>
    </row>
    <row r="339" spans="1:4" x14ac:dyDescent="0.45">
      <c r="A339" t="s">
        <v>623</v>
      </c>
    </row>
    <row r="341" spans="1:4" x14ac:dyDescent="0.45">
      <c r="A341" t="s">
        <v>416</v>
      </c>
      <c r="B341" t="s">
        <v>417</v>
      </c>
      <c r="C341" t="s">
        <v>420</v>
      </c>
    </row>
    <row r="343" spans="1:4" x14ac:dyDescent="0.45">
      <c r="A343" t="s">
        <v>421</v>
      </c>
      <c r="D343" t="s">
        <v>521</v>
      </c>
    </row>
    <row r="344" spans="1:4" x14ac:dyDescent="0.45">
      <c r="A344" t="s">
        <v>422</v>
      </c>
      <c r="B344" t="s">
        <v>423</v>
      </c>
      <c r="C344" t="s">
        <v>423</v>
      </c>
    </row>
    <row r="346" spans="1:4" x14ac:dyDescent="0.45">
      <c r="A346" t="s">
        <v>601</v>
      </c>
      <c r="B346" t="s">
        <v>437</v>
      </c>
      <c r="C346" t="s">
        <v>748</v>
      </c>
    </row>
    <row r="348" spans="1:4" x14ac:dyDescent="0.45">
      <c r="A348" t="s">
        <v>441</v>
      </c>
      <c r="B348" t="s">
        <v>442</v>
      </c>
      <c r="D348" t="s">
        <v>447</v>
      </c>
    </row>
    <row r="349" spans="1:4" x14ac:dyDescent="0.45">
      <c r="B349" t="s">
        <v>443</v>
      </c>
      <c r="C349" t="s">
        <v>446</v>
      </c>
    </row>
    <row r="350" spans="1:4" x14ac:dyDescent="0.45">
      <c r="A350">
        <v>-15.435829999999999</v>
      </c>
      <c r="B350">
        <v>-2.4408699999999999</v>
      </c>
      <c r="C350">
        <v>11.76207</v>
      </c>
    </row>
    <row r="352" spans="1:4" x14ac:dyDescent="0.45">
      <c r="A352" t="s">
        <v>525</v>
      </c>
      <c r="B352" t="s">
        <v>442</v>
      </c>
      <c r="D352" t="s">
        <v>374</v>
      </c>
    </row>
    <row r="353" spans="1:4" x14ac:dyDescent="0.45">
      <c r="B353" t="s">
        <v>370</v>
      </c>
      <c r="C353" t="s">
        <v>373</v>
      </c>
      <c r="D353" t="s">
        <v>376</v>
      </c>
    </row>
    <row r="354" spans="1:4" x14ac:dyDescent="0.45">
      <c r="A354" t="s">
        <v>181</v>
      </c>
      <c r="B354">
        <v>101.78058</v>
      </c>
      <c r="C354">
        <v>1.183E-2</v>
      </c>
    </row>
    <row r="355" spans="1:4" x14ac:dyDescent="0.45">
      <c r="A355" t="s">
        <v>182</v>
      </c>
      <c r="B355">
        <v>-0.13997999999999999</v>
      </c>
      <c r="C355">
        <v>0.88054860000000001</v>
      </c>
    </row>
    <row r="356" spans="1:4" x14ac:dyDescent="0.45">
      <c r="A356" t="s">
        <v>183</v>
      </c>
      <c r="B356">
        <v>7.5653499999999996</v>
      </c>
      <c r="C356">
        <v>0.11257449999999999</v>
      </c>
    </row>
    <row r="357" spans="1:4" x14ac:dyDescent="0.45">
      <c r="A357" t="s">
        <v>377</v>
      </c>
      <c r="B357">
        <v>-10.78697</v>
      </c>
      <c r="C357">
        <v>0.1445043</v>
      </c>
      <c r="D357" t="s">
        <v>375</v>
      </c>
    </row>
    <row r="358" spans="1:4" x14ac:dyDescent="0.45">
      <c r="A358" t="s">
        <v>379</v>
      </c>
      <c r="B358">
        <v>-24.07104</v>
      </c>
      <c r="C358">
        <v>2.117E-4</v>
      </c>
    </row>
    <row r="359" spans="1:4" x14ac:dyDescent="0.45">
      <c r="A359" t="s">
        <v>380</v>
      </c>
      <c r="B359">
        <v>0.29269000000000001</v>
      </c>
      <c r="C359">
        <v>0.1200966</v>
      </c>
    </row>
    <row r="360" spans="1:4" x14ac:dyDescent="0.45">
      <c r="A360" t="s">
        <v>381</v>
      </c>
      <c r="B360">
        <v>-0.19381000000000001</v>
      </c>
      <c r="C360">
        <v>0.90219050000000001</v>
      </c>
      <c r="D360" t="s">
        <v>481</v>
      </c>
    </row>
    <row r="361" spans="1:4" x14ac:dyDescent="0.45">
      <c r="A361" t="s">
        <v>382</v>
      </c>
      <c r="B361">
        <v>-0.58521000000000001</v>
      </c>
      <c r="C361">
        <v>6.4435199999999998E-2</v>
      </c>
      <c r="D361" t="s">
        <v>375</v>
      </c>
    </row>
    <row r="362" spans="1:4" x14ac:dyDescent="0.45">
      <c r="A362" t="s">
        <v>383</v>
      </c>
      <c r="B362">
        <v>-2.3056199999999998</v>
      </c>
      <c r="C362">
        <v>8.3449999999999996E-4</v>
      </c>
      <c r="D362" t="s">
        <v>375</v>
      </c>
    </row>
    <row r="363" spans="1:4" x14ac:dyDescent="0.45">
      <c r="A363" t="s">
        <v>408</v>
      </c>
      <c r="B363">
        <v>267.69218999999998</v>
      </c>
      <c r="C363" s="1">
        <v>3.6759999999999998E-11</v>
      </c>
      <c r="D363" t="s">
        <v>375</v>
      </c>
    </row>
    <row r="364" spans="1:4" x14ac:dyDescent="0.45">
      <c r="A364" t="s">
        <v>526</v>
      </c>
      <c r="B364">
        <v>15.166029999999999</v>
      </c>
      <c r="C364" s="1">
        <v>2.8860000000000002E-5</v>
      </c>
    </row>
    <row r="365" spans="1:4" x14ac:dyDescent="0.45">
      <c r="A365" t="s">
        <v>453</v>
      </c>
      <c r="D365" t="s">
        <v>457</v>
      </c>
    </row>
    <row r="366" spans="1:4" x14ac:dyDescent="0.45">
      <c r="A366" t="s">
        <v>454</v>
      </c>
      <c r="B366" t="s">
        <v>455</v>
      </c>
      <c r="C366">
        <v>1E-3</v>
      </c>
    </row>
    <row r="368" spans="1:4" x14ac:dyDescent="0.45">
      <c r="A368" t="s">
        <v>462</v>
      </c>
      <c r="B368" t="s">
        <v>463</v>
      </c>
      <c r="C368">
        <v>2367.6999999999998</v>
      </c>
    </row>
    <row r="369" spans="1:4" x14ac:dyDescent="0.45">
      <c r="A369" t="s">
        <v>465</v>
      </c>
      <c r="B369" t="s">
        <v>463</v>
      </c>
      <c r="C369">
        <v>785.42</v>
      </c>
    </row>
    <row r="370" spans="1:4" x14ac:dyDescent="0.45">
      <c r="A370" t="s">
        <v>466</v>
      </c>
      <c r="B370">
        <v>0.66827000000000003</v>
      </c>
    </row>
    <row r="371" spans="1:4" x14ac:dyDescent="0.45">
      <c r="A371" t="s">
        <v>467</v>
      </c>
      <c r="B371" t="s">
        <v>466</v>
      </c>
      <c r="D371">
        <v>10</v>
      </c>
    </row>
    <row r="372" spans="1:4" x14ac:dyDescent="0.45">
      <c r="A372" t="s">
        <v>468</v>
      </c>
      <c r="B372">
        <v>1.83138</v>
      </c>
      <c r="C372" t="s">
        <v>470</v>
      </c>
    </row>
    <row r="373" spans="1:4" x14ac:dyDescent="0.45">
      <c r="A373" t="s">
        <v>749</v>
      </c>
    </row>
    <row r="375" spans="1:4" x14ac:dyDescent="0.45">
      <c r="A375" t="s">
        <v>497</v>
      </c>
      <c r="B375" t="s">
        <v>501</v>
      </c>
    </row>
    <row r="376" spans="1:4" x14ac:dyDescent="0.45">
      <c r="A376" t="s">
        <v>749</v>
      </c>
    </row>
    <row r="378" spans="1:4" x14ac:dyDescent="0.45">
      <c r="A378" t="s">
        <v>416</v>
      </c>
      <c r="B378" t="s">
        <v>417</v>
      </c>
      <c r="C378" t="s">
        <v>420</v>
      </c>
    </row>
    <row r="380" spans="1:4" x14ac:dyDescent="0.45">
      <c r="A380" t="s">
        <v>421</v>
      </c>
      <c r="D380" t="s">
        <v>521</v>
      </c>
    </row>
    <row r="381" spans="1:4" x14ac:dyDescent="0.45">
      <c r="A381" t="s">
        <v>422</v>
      </c>
      <c r="B381" t="s">
        <v>423</v>
      </c>
      <c r="C381" t="s">
        <v>423</v>
      </c>
    </row>
    <row r="383" spans="1:4" x14ac:dyDescent="0.45">
      <c r="A383" t="s">
        <v>601</v>
      </c>
      <c r="B383" t="s">
        <v>437</v>
      </c>
      <c r="C383" t="s">
        <v>750</v>
      </c>
    </row>
    <row r="385" spans="1:4" x14ac:dyDescent="0.45">
      <c r="A385" t="s">
        <v>441</v>
      </c>
      <c r="B385" t="s">
        <v>442</v>
      </c>
      <c r="D385" t="s">
        <v>447</v>
      </c>
    </row>
    <row r="386" spans="1:4" x14ac:dyDescent="0.45">
      <c r="B386" t="s">
        <v>443</v>
      </c>
      <c r="C386" t="s">
        <v>446</v>
      </c>
    </row>
    <row r="387" spans="1:4" x14ac:dyDescent="0.45">
      <c r="A387">
        <v>-3.6581800000000002</v>
      </c>
      <c r="B387">
        <v>-1.08073</v>
      </c>
      <c r="C387">
        <v>3.5228199999999998</v>
      </c>
    </row>
    <row r="389" spans="1:4" x14ac:dyDescent="0.45">
      <c r="A389" t="s">
        <v>525</v>
      </c>
      <c r="B389" t="s">
        <v>442</v>
      </c>
      <c r="D389" t="s">
        <v>374</v>
      </c>
    </row>
    <row r="390" spans="1:4" x14ac:dyDescent="0.45">
      <c r="B390" t="s">
        <v>370</v>
      </c>
      <c r="C390" t="s">
        <v>373</v>
      </c>
    </row>
    <row r="391" spans="1:4" x14ac:dyDescent="0.45">
      <c r="A391" t="s">
        <v>181</v>
      </c>
      <c r="B391">
        <v>-22.409697000000001</v>
      </c>
      <c r="C391">
        <v>0.46591490000000002</v>
      </c>
    </row>
    <row r="392" spans="1:4" x14ac:dyDescent="0.45">
      <c r="A392" t="s">
        <v>182</v>
      </c>
      <c r="B392">
        <v>-1.3092280000000001</v>
      </c>
      <c r="C392">
        <v>0.56557120000000005</v>
      </c>
      <c r="D392" t="s">
        <v>375</v>
      </c>
    </row>
    <row r="393" spans="1:4" x14ac:dyDescent="0.45">
      <c r="A393" t="s">
        <v>183</v>
      </c>
      <c r="B393">
        <v>-132.69914299999999</v>
      </c>
      <c r="C393" s="1">
        <v>1.755E-5</v>
      </c>
    </row>
    <row r="394" spans="1:4" x14ac:dyDescent="0.45">
      <c r="A394" t="s">
        <v>377</v>
      </c>
      <c r="B394">
        <v>2.0633550000000001</v>
      </c>
      <c r="C394">
        <v>0.65831770000000001</v>
      </c>
      <c r="D394" t="s">
        <v>376</v>
      </c>
    </row>
    <row r="395" spans="1:4" x14ac:dyDescent="0.45">
      <c r="A395" t="s">
        <v>378</v>
      </c>
      <c r="B395">
        <v>-32.854477000000003</v>
      </c>
      <c r="C395">
        <v>2.1388600000000001E-2</v>
      </c>
      <c r="D395" t="s">
        <v>487</v>
      </c>
    </row>
    <row r="396" spans="1:4" x14ac:dyDescent="0.45">
      <c r="A396" t="s">
        <v>379</v>
      </c>
      <c r="B396">
        <v>27.676375</v>
      </c>
      <c r="C396">
        <v>1.5866000000000001E-3</v>
      </c>
      <c r="D396" t="s">
        <v>376</v>
      </c>
    </row>
    <row r="397" spans="1:4" x14ac:dyDescent="0.45">
      <c r="A397" t="s">
        <v>380</v>
      </c>
      <c r="B397">
        <v>-0.113306</v>
      </c>
      <c r="C397">
        <v>2.19115E-2</v>
      </c>
      <c r="D397" t="s">
        <v>487</v>
      </c>
    </row>
    <row r="398" spans="1:4" x14ac:dyDescent="0.45">
      <c r="A398" t="s">
        <v>381</v>
      </c>
      <c r="B398">
        <v>0.67553700000000005</v>
      </c>
      <c r="C398">
        <v>2.2468000000000002E-3</v>
      </c>
      <c r="D398" t="s">
        <v>375</v>
      </c>
    </row>
    <row r="399" spans="1:4" x14ac:dyDescent="0.45">
      <c r="A399" t="s">
        <v>382</v>
      </c>
      <c r="B399">
        <v>3.9328949999999998</v>
      </c>
      <c r="C399">
        <v>1.6369999999999999E-4</v>
      </c>
      <c r="D399" t="s">
        <v>487</v>
      </c>
    </row>
    <row r="400" spans="1:4" x14ac:dyDescent="0.45">
      <c r="A400" t="s">
        <v>383</v>
      </c>
      <c r="B400">
        <v>1.3358680000000001</v>
      </c>
      <c r="C400">
        <v>1.8990000000000001E-3</v>
      </c>
      <c r="D400" t="s">
        <v>487</v>
      </c>
    </row>
    <row r="401" spans="1:4" x14ac:dyDescent="0.45">
      <c r="A401" t="s">
        <v>408</v>
      </c>
      <c r="B401">
        <v>-206.669802</v>
      </c>
      <c r="C401">
        <v>1.4974999999999999E-3</v>
      </c>
      <c r="D401" t="s">
        <v>375</v>
      </c>
    </row>
    <row r="402" spans="1:4" x14ac:dyDescent="0.45">
      <c r="A402" t="s">
        <v>526</v>
      </c>
      <c r="B402">
        <v>9.2311910000000008</v>
      </c>
      <c r="C402">
        <v>1.0950000000000001E-4</v>
      </c>
    </row>
    <row r="403" spans="1:4" x14ac:dyDescent="0.45">
      <c r="A403" t="s">
        <v>453</v>
      </c>
      <c r="D403" t="s">
        <v>457</v>
      </c>
    </row>
    <row r="404" spans="1:4" x14ac:dyDescent="0.45">
      <c r="A404" t="s">
        <v>454</v>
      </c>
      <c r="B404" t="s">
        <v>455</v>
      </c>
      <c r="C404">
        <v>1E-3</v>
      </c>
    </row>
    <row r="406" spans="1:4" x14ac:dyDescent="0.45">
      <c r="A406" t="s">
        <v>462</v>
      </c>
      <c r="B406" t="s">
        <v>463</v>
      </c>
      <c r="C406">
        <v>1901.3</v>
      </c>
    </row>
    <row r="407" spans="1:4" x14ac:dyDescent="0.45">
      <c r="A407" t="s">
        <v>465</v>
      </c>
      <c r="B407" t="s">
        <v>463</v>
      </c>
      <c r="C407">
        <v>72.445999999999998</v>
      </c>
    </row>
    <row r="408" spans="1:4" x14ac:dyDescent="0.45">
      <c r="A408" t="s">
        <v>466</v>
      </c>
      <c r="B408">
        <v>0.96189999999999998</v>
      </c>
    </row>
    <row r="409" spans="1:4" x14ac:dyDescent="0.45">
      <c r="A409" t="s">
        <v>467</v>
      </c>
      <c r="B409" t="s">
        <v>466</v>
      </c>
      <c r="D409">
        <v>6</v>
      </c>
    </row>
    <row r="410" spans="1:4" x14ac:dyDescent="0.45">
      <c r="A410" t="s">
        <v>468</v>
      </c>
      <c r="B410">
        <v>12.622299999999999</v>
      </c>
      <c r="C410" t="s">
        <v>470</v>
      </c>
    </row>
    <row r="411" spans="1:4" x14ac:dyDescent="0.45">
      <c r="A411" t="s">
        <v>493</v>
      </c>
    </row>
  </sheetData>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434"/>
  <sheetViews>
    <sheetView zoomScale="200" zoomScaleNormal="200" workbookViewId="0">
      <selection sqref="A1:S19"/>
    </sheetView>
  </sheetViews>
  <sheetFormatPr defaultColWidth="9.1328125" defaultRowHeight="14.25" x14ac:dyDescent="0.45"/>
  <cols>
    <col min="1" max="16384" width="9.1328125" style="24"/>
  </cols>
  <sheetData>
    <row r="1" spans="1:19" x14ac:dyDescent="0.45">
      <c r="B1" s="24" t="s">
        <v>436</v>
      </c>
    </row>
    <row r="2" spans="1:19" x14ac:dyDescent="0.45">
      <c r="B2" s="24" t="s">
        <v>127</v>
      </c>
      <c r="C2" s="24" t="s">
        <v>752</v>
      </c>
      <c r="D2" s="24" t="s">
        <v>752</v>
      </c>
      <c r="E2" s="24" t="s">
        <v>752</v>
      </c>
      <c r="F2" s="24" t="s">
        <v>752</v>
      </c>
      <c r="G2" s="24" t="s">
        <v>752</v>
      </c>
      <c r="H2" s="24" t="s">
        <v>775</v>
      </c>
      <c r="I2" s="24" t="s">
        <v>775</v>
      </c>
      <c r="J2" s="24" t="s">
        <v>775</v>
      </c>
      <c r="K2" s="24" t="s">
        <v>775</v>
      </c>
      <c r="L2" s="24" t="s">
        <v>775</v>
      </c>
      <c r="M2" s="24" t="s">
        <v>775</v>
      </c>
      <c r="N2" s="24" t="s">
        <v>776</v>
      </c>
      <c r="O2" s="24" t="s">
        <v>776</v>
      </c>
      <c r="P2" s="24" t="s">
        <v>776</v>
      </c>
      <c r="Q2" s="24" t="s">
        <v>776</v>
      </c>
      <c r="R2" s="24" t="s">
        <v>776</v>
      </c>
      <c r="S2" s="24" t="s">
        <v>776</v>
      </c>
    </row>
    <row r="3" spans="1:19" x14ac:dyDescent="0.45">
      <c r="B3" s="24" t="s">
        <v>759</v>
      </c>
      <c r="C3" s="24" t="s">
        <v>774</v>
      </c>
      <c r="D3" s="24" t="s">
        <v>170</v>
      </c>
      <c r="E3" s="24" t="s">
        <v>754</v>
      </c>
      <c r="F3" s="24" t="s">
        <v>755</v>
      </c>
      <c r="G3" s="24" t="s">
        <v>756</v>
      </c>
      <c r="H3" s="24" t="s">
        <v>759</v>
      </c>
      <c r="I3" s="24" t="s">
        <v>774</v>
      </c>
      <c r="J3" s="24" t="s">
        <v>170</v>
      </c>
      <c r="K3" s="24" t="s">
        <v>754</v>
      </c>
      <c r="L3" s="24" t="s">
        <v>755</v>
      </c>
      <c r="M3" s="24" t="s">
        <v>756</v>
      </c>
      <c r="N3" s="24" t="s">
        <v>759</v>
      </c>
      <c r="O3" s="24" t="s">
        <v>774</v>
      </c>
      <c r="P3" s="24" t="s">
        <v>170</v>
      </c>
      <c r="Q3" s="24" t="s">
        <v>754</v>
      </c>
      <c r="R3" s="24" t="s">
        <v>755</v>
      </c>
      <c r="S3" s="24" t="s">
        <v>756</v>
      </c>
    </row>
    <row r="4" spans="1:19" x14ac:dyDescent="0.45">
      <c r="A4" s="24" t="s">
        <v>181</v>
      </c>
      <c r="B4" s="28">
        <v>-15.101357999999999</v>
      </c>
      <c r="C4" s="28">
        <v>-2.739665</v>
      </c>
      <c r="D4" s="28">
        <v>-14.755554999999999</v>
      </c>
      <c r="E4" s="28">
        <v>-14.444179999999999</v>
      </c>
      <c r="F4" s="28">
        <v>-22.25713</v>
      </c>
      <c r="G4" s="28">
        <v>-10.765419</v>
      </c>
      <c r="H4" s="28">
        <v>-17.220079999999999</v>
      </c>
      <c r="I4" s="28">
        <v>2.501185</v>
      </c>
      <c r="J4" s="28">
        <v>-15.771000000000001</v>
      </c>
      <c r="K4" s="3" t="s">
        <v>833</v>
      </c>
      <c r="L4" s="3" t="s">
        <v>833</v>
      </c>
      <c r="M4" s="3" t="s">
        <v>833</v>
      </c>
      <c r="N4" s="28">
        <v>-28.103229200000001</v>
      </c>
      <c r="O4" s="28">
        <v>-5.0904499999999997</v>
      </c>
      <c r="P4" s="28">
        <v>-27.464331000000001</v>
      </c>
      <c r="Q4" s="3" t="s">
        <v>833</v>
      </c>
      <c r="R4" s="3" t="s">
        <v>833</v>
      </c>
      <c r="S4" s="3" t="s">
        <v>833</v>
      </c>
    </row>
    <row r="5" spans="1:19" x14ac:dyDescent="0.45">
      <c r="B5" s="28">
        <v>2.2E-16</v>
      </c>
      <c r="C5" s="28">
        <v>4.3470000000000002E-2</v>
      </c>
      <c r="D5" s="28">
        <v>2.2E-16</v>
      </c>
      <c r="E5" s="28">
        <v>9.7129999999999992E-7</v>
      </c>
      <c r="F5" s="28">
        <v>4.7220000000000005E-13</v>
      </c>
      <c r="G5" s="28">
        <v>1.63E-5</v>
      </c>
      <c r="H5" s="28">
        <v>7.6580000000000001E-8</v>
      </c>
      <c r="I5" s="28">
        <v>0.392094</v>
      </c>
      <c r="J5" s="28">
        <v>8.5359999999999997E-7</v>
      </c>
      <c r="K5" s="3" t="s">
        <v>833</v>
      </c>
      <c r="L5" s="3" t="s">
        <v>833</v>
      </c>
      <c r="M5" s="3" t="s">
        <v>833</v>
      </c>
      <c r="N5" s="28">
        <v>1.198E-7</v>
      </c>
      <c r="O5" s="28">
        <v>0.17336299999999999</v>
      </c>
      <c r="P5" s="28">
        <v>2.7459999999999998E-7</v>
      </c>
      <c r="Q5" s="3" t="s">
        <v>833</v>
      </c>
      <c r="R5" s="3" t="s">
        <v>833</v>
      </c>
      <c r="S5" s="3" t="s">
        <v>833</v>
      </c>
    </row>
    <row r="6" spans="1:19" x14ac:dyDescent="0.45">
      <c r="A6" s="24" t="s">
        <v>182</v>
      </c>
      <c r="B6" s="28">
        <v>0.32430799999999999</v>
      </c>
      <c r="C6" s="28">
        <v>-0.52319499999999997</v>
      </c>
      <c r="D6" s="28">
        <v>0.33541900000000002</v>
      </c>
      <c r="E6" s="28">
        <v>0.39401000000000003</v>
      </c>
      <c r="F6" s="28">
        <v>0.49497999999999998</v>
      </c>
      <c r="G6" s="28">
        <v>0.243287</v>
      </c>
      <c r="H6" s="28">
        <v>1.4405300000000001</v>
      </c>
      <c r="I6" s="28">
        <v>9.6305000000000002E-2</v>
      </c>
      <c r="J6" s="28">
        <v>1.4135</v>
      </c>
      <c r="K6" s="3" t="s">
        <v>833</v>
      </c>
      <c r="L6" s="3" t="s">
        <v>833</v>
      </c>
      <c r="M6" s="3" t="s">
        <v>833</v>
      </c>
      <c r="N6" s="28">
        <v>0.90234979999999998</v>
      </c>
      <c r="O6" s="28">
        <v>-0.61809999999999998</v>
      </c>
      <c r="P6" s="28">
        <v>0.88231000000000004</v>
      </c>
      <c r="Q6" s="3" t="s">
        <v>833</v>
      </c>
      <c r="R6" s="3" t="s">
        <v>833</v>
      </c>
      <c r="S6" s="3" t="s">
        <v>833</v>
      </c>
    </row>
    <row r="7" spans="1:19" x14ac:dyDescent="0.45">
      <c r="B7" s="28">
        <v>4.3949999999999998E-5</v>
      </c>
      <c r="C7" s="28">
        <v>3.5809999999999996E-15</v>
      </c>
      <c r="D7" s="28">
        <v>2.3E-5</v>
      </c>
      <c r="E7" s="28">
        <v>9.9850000000000008E-3</v>
      </c>
      <c r="F7" s="28">
        <v>9.4909999999999998E-5</v>
      </c>
      <c r="G7" s="28">
        <v>1.2290000000000001E-3</v>
      </c>
      <c r="H7" s="28">
        <v>2.2E-16</v>
      </c>
      <c r="I7" s="28">
        <v>0.31696999999999997</v>
      </c>
      <c r="J7" s="28">
        <v>2.2E-16</v>
      </c>
      <c r="K7" s="3" t="s">
        <v>833</v>
      </c>
      <c r="L7" s="3" t="s">
        <v>833</v>
      </c>
      <c r="M7" s="3" t="s">
        <v>833</v>
      </c>
      <c r="N7" s="28">
        <v>5.1910000000000004E-7</v>
      </c>
      <c r="O7" s="28">
        <v>1.126E-3</v>
      </c>
      <c r="P7" s="28">
        <v>8.2070000000000004E-7</v>
      </c>
      <c r="Q7" s="3" t="s">
        <v>833</v>
      </c>
      <c r="R7" s="3" t="s">
        <v>833</v>
      </c>
      <c r="S7" s="3" t="s">
        <v>833</v>
      </c>
    </row>
    <row r="8" spans="1:19" x14ac:dyDescent="0.45">
      <c r="A8" s="24" t="s">
        <v>183</v>
      </c>
      <c r="B8" s="28">
        <v>3.322943</v>
      </c>
      <c r="C8" s="28">
        <v>3.6351149999999999</v>
      </c>
      <c r="D8" s="28">
        <v>3.2555529999999999</v>
      </c>
      <c r="E8" s="28">
        <v>6.3331900000000001</v>
      </c>
      <c r="F8" s="28">
        <v>1.09534</v>
      </c>
      <c r="G8" s="28">
        <v>1.884574</v>
      </c>
      <c r="H8" s="28">
        <v>5.2136800000000001</v>
      </c>
      <c r="I8" s="28">
        <v>5.7806559999999996</v>
      </c>
      <c r="J8" s="28">
        <v>4.6338999999999997</v>
      </c>
      <c r="K8" s="3" t="s">
        <v>833</v>
      </c>
      <c r="L8" s="3" t="s">
        <v>833</v>
      </c>
      <c r="M8" s="3" t="s">
        <v>833</v>
      </c>
      <c r="N8" s="28">
        <v>6.5073936999999997</v>
      </c>
      <c r="O8" s="28">
        <v>4.8471500000000001</v>
      </c>
      <c r="P8" s="28">
        <v>6.0635669999999999</v>
      </c>
      <c r="Q8" s="3" t="s">
        <v>833</v>
      </c>
      <c r="R8" s="3" t="s">
        <v>833</v>
      </c>
      <c r="S8" s="3" t="s">
        <v>833</v>
      </c>
    </row>
    <row r="9" spans="1:19" x14ac:dyDescent="0.45">
      <c r="B9" s="28">
        <v>6.6100000000000002E-6</v>
      </c>
      <c r="C9" s="28">
        <v>1.402E-7</v>
      </c>
      <c r="D9" s="28">
        <v>5.4219999999999999E-6</v>
      </c>
      <c r="E9" s="28">
        <v>2.7049999999999999E-6</v>
      </c>
      <c r="F9" s="28">
        <v>0.21865000000000001</v>
      </c>
      <c r="G9" s="28">
        <v>8.6319999999999995E-4</v>
      </c>
      <c r="H9" s="28">
        <v>1.758E-10</v>
      </c>
      <c r="I9" s="28">
        <v>3.9650000000000002E-12</v>
      </c>
      <c r="J9" s="28">
        <v>1.4590000000000001E-10</v>
      </c>
      <c r="K9" s="3" t="s">
        <v>833</v>
      </c>
      <c r="L9" s="3" t="s">
        <v>833</v>
      </c>
      <c r="M9" s="3" t="s">
        <v>833</v>
      </c>
      <c r="N9" s="28">
        <v>4.2329999999999998E-10</v>
      </c>
      <c r="O9" s="28">
        <v>2.4190000000000001E-3</v>
      </c>
      <c r="P9" s="28">
        <v>4.0399999999999998E-8</v>
      </c>
      <c r="Q9" s="3" t="s">
        <v>833</v>
      </c>
      <c r="R9" s="3" t="s">
        <v>833</v>
      </c>
      <c r="S9" s="3" t="s">
        <v>833</v>
      </c>
    </row>
    <row r="10" spans="1:19" x14ac:dyDescent="0.45">
      <c r="A10" s="24" t="s">
        <v>194</v>
      </c>
      <c r="B10" s="28">
        <v>-9.3657380000000003</v>
      </c>
      <c r="C10" s="28">
        <v>-6.6628930000000004</v>
      </c>
      <c r="D10" s="28"/>
      <c r="E10" s="28">
        <v>-17.560700000000001</v>
      </c>
      <c r="F10" s="28">
        <v>-4.1577599999999997</v>
      </c>
      <c r="G10" s="28">
        <v>-3.9611459999999998</v>
      </c>
      <c r="H10" s="28">
        <v>-27.159490000000002</v>
      </c>
      <c r="I10" s="28">
        <v>-21.941511999999999</v>
      </c>
      <c r="J10" s="28"/>
      <c r="K10" s="3" t="s">
        <v>833</v>
      </c>
      <c r="L10" s="3" t="s">
        <v>833</v>
      </c>
      <c r="M10" s="3" t="s">
        <v>833</v>
      </c>
      <c r="N10" s="28">
        <v>-13.409463799999999</v>
      </c>
      <c r="O10" s="28">
        <v>-5.8967499999999999</v>
      </c>
      <c r="P10" s="28"/>
      <c r="Q10" s="3" t="s">
        <v>833</v>
      </c>
      <c r="R10" s="3" t="s">
        <v>833</v>
      </c>
      <c r="S10" s="3" t="s">
        <v>833</v>
      </c>
    </row>
    <row r="11" spans="1:19" x14ac:dyDescent="0.45">
      <c r="B11" s="28">
        <v>5.4059999999999996E-7</v>
      </c>
      <c r="C11" s="28">
        <v>5.0680000000000003E-5</v>
      </c>
      <c r="D11" s="28"/>
      <c r="E11" s="28">
        <v>5.8069999999999997E-10</v>
      </c>
      <c r="F11" s="28">
        <v>6.2810000000000005E-2</v>
      </c>
      <c r="G11" s="28">
        <v>0.13285140000000001</v>
      </c>
      <c r="H11" s="28">
        <v>2.2E-16</v>
      </c>
      <c r="I11" s="28">
        <v>2.2E-16</v>
      </c>
      <c r="J11" s="28"/>
      <c r="K11" s="3" t="s">
        <v>833</v>
      </c>
      <c r="L11" s="3" t="s">
        <v>833</v>
      </c>
      <c r="M11" s="3" t="s">
        <v>833</v>
      </c>
      <c r="N11" s="28">
        <v>3.152E-8</v>
      </c>
      <c r="O11" s="28">
        <v>4.1744999999999997E-2</v>
      </c>
      <c r="P11" s="28"/>
      <c r="Q11" s="3" t="s">
        <v>833</v>
      </c>
      <c r="R11" s="3" t="s">
        <v>833</v>
      </c>
      <c r="S11" s="3" t="s">
        <v>833</v>
      </c>
    </row>
    <row r="12" spans="1:19" x14ac:dyDescent="0.45">
      <c r="A12" s="24" t="s">
        <v>378</v>
      </c>
      <c r="B12" s="28">
        <v>-29.729475000000001</v>
      </c>
      <c r="C12" s="28"/>
      <c r="D12" s="28">
        <v>-29.360873999999999</v>
      </c>
      <c r="E12" s="28">
        <v>-43.035829999999997</v>
      </c>
      <c r="F12" s="28">
        <v>-30.245329999999999</v>
      </c>
      <c r="G12" s="28">
        <v>-13.044919999999999</v>
      </c>
      <c r="H12" s="28">
        <v>-44.91771</v>
      </c>
      <c r="I12" s="28"/>
      <c r="J12" s="28">
        <v>-43.07</v>
      </c>
      <c r="K12" s="3" t="s">
        <v>833</v>
      </c>
      <c r="L12" s="3" t="s">
        <v>833</v>
      </c>
      <c r="M12" s="3" t="s">
        <v>833</v>
      </c>
      <c r="N12" s="28">
        <v>-45.003946999999997</v>
      </c>
      <c r="O12" s="28"/>
      <c r="P12" s="28">
        <v>-44.075099000000002</v>
      </c>
      <c r="Q12" s="3" t="s">
        <v>833</v>
      </c>
      <c r="R12" s="3" t="s">
        <v>833</v>
      </c>
      <c r="S12" s="3" t="s">
        <v>833</v>
      </c>
    </row>
    <row r="13" spans="1:19" x14ac:dyDescent="0.45">
      <c r="B13" s="28">
        <v>2.2E-16</v>
      </c>
      <c r="C13" s="28"/>
      <c r="D13" s="28">
        <v>2.2E-16</v>
      </c>
      <c r="E13" s="28">
        <v>2.2E-16</v>
      </c>
      <c r="F13" s="28">
        <v>4.424E-16</v>
      </c>
      <c r="G13" s="28">
        <v>2.6570000000000001E-5</v>
      </c>
      <c r="H13" s="28">
        <v>2.2E-16</v>
      </c>
      <c r="I13" s="28"/>
      <c r="J13" s="28">
        <v>2.2E-16</v>
      </c>
      <c r="K13" s="3" t="s">
        <v>833</v>
      </c>
      <c r="L13" s="3" t="s">
        <v>833</v>
      </c>
      <c r="M13" s="3" t="s">
        <v>833</v>
      </c>
      <c r="N13" s="28">
        <v>9.3869999999999999E-9</v>
      </c>
      <c r="O13" s="28"/>
      <c r="P13" s="28">
        <v>1.1690000000000001E-8</v>
      </c>
      <c r="Q13" s="3" t="s">
        <v>833</v>
      </c>
      <c r="R13" s="3" t="s">
        <v>833</v>
      </c>
      <c r="S13" s="3" t="s">
        <v>833</v>
      </c>
    </row>
    <row r="14" spans="1:19" x14ac:dyDescent="0.45">
      <c r="A14" s="24" t="s">
        <v>381</v>
      </c>
      <c r="B14" s="28">
        <v>0.84935799999999995</v>
      </c>
      <c r="C14" s="28">
        <v>0.360848</v>
      </c>
      <c r="D14" s="28">
        <v>0.82880100000000001</v>
      </c>
      <c r="E14" s="28">
        <v>0.23980000000000001</v>
      </c>
      <c r="F14" s="28">
        <v>0.17485000000000001</v>
      </c>
      <c r="G14" s="28">
        <v>0.367118</v>
      </c>
      <c r="H14" s="28">
        <v>0.14607000000000001</v>
      </c>
      <c r="I14" s="28">
        <v>0.97752700000000003</v>
      </c>
      <c r="J14" s="28">
        <v>-6.0860999999999999E-4</v>
      </c>
      <c r="K14" s="3" t="s">
        <v>833</v>
      </c>
      <c r="L14" s="3" t="s">
        <v>833</v>
      </c>
      <c r="M14" s="3" t="s">
        <v>833</v>
      </c>
      <c r="N14" s="28">
        <v>-1.7855341</v>
      </c>
      <c r="O14" s="28">
        <v>-1.3682099999999999</v>
      </c>
      <c r="P14" s="28">
        <v>-1.970982</v>
      </c>
      <c r="Q14" s="3" t="s">
        <v>833</v>
      </c>
      <c r="R14" s="3" t="s">
        <v>833</v>
      </c>
      <c r="S14" s="3" t="s">
        <v>833</v>
      </c>
    </row>
    <row r="15" spans="1:19" x14ac:dyDescent="0.45">
      <c r="B15" s="28">
        <v>2.1440000000000001E-4</v>
      </c>
      <c r="C15" s="28">
        <v>0.12111</v>
      </c>
      <c r="D15" s="28">
        <v>2.0230000000000001E-4</v>
      </c>
      <c r="E15" s="28">
        <v>0.36701</v>
      </c>
      <c r="F15" s="28">
        <v>0.61043000000000003</v>
      </c>
      <c r="G15" s="28">
        <v>5.7574599999999997E-2</v>
      </c>
      <c r="H15" s="28">
        <v>0.69730000000000003</v>
      </c>
      <c r="I15" s="28">
        <v>0.149474</v>
      </c>
      <c r="J15" s="28">
        <v>0.99870000000000003</v>
      </c>
      <c r="K15" s="3" t="s">
        <v>833</v>
      </c>
      <c r="L15" s="3" t="s">
        <v>833</v>
      </c>
      <c r="M15" s="3" t="s">
        <v>833</v>
      </c>
      <c r="N15" s="28">
        <v>6.0810999999999999E-3</v>
      </c>
      <c r="O15" s="28">
        <v>0.175597</v>
      </c>
      <c r="P15" s="28">
        <v>3.1580000000000002E-3</v>
      </c>
      <c r="Q15" s="3" t="s">
        <v>833</v>
      </c>
      <c r="R15" s="3" t="s">
        <v>833</v>
      </c>
      <c r="S15" s="3" t="s">
        <v>833</v>
      </c>
    </row>
    <row r="16" spans="1:19" x14ac:dyDescent="0.45">
      <c r="A16" s="24" t="s">
        <v>382</v>
      </c>
      <c r="B16" s="28">
        <v>-1.8339399999999999</v>
      </c>
      <c r="C16" s="28">
        <v>-1.4558770000000001</v>
      </c>
      <c r="D16" s="28">
        <v>-1.768624</v>
      </c>
      <c r="E16" s="28">
        <v>-2.8593999999999999</v>
      </c>
      <c r="F16" s="28">
        <v>-1.1601999999999999</v>
      </c>
      <c r="G16" s="28">
        <v>-0.29550199999999999</v>
      </c>
      <c r="H16" s="28">
        <v>-1.0122500000000001</v>
      </c>
      <c r="I16" s="28">
        <v>-0.773783</v>
      </c>
      <c r="J16" s="28">
        <v>-0.70711999999999997</v>
      </c>
      <c r="K16" s="3" t="s">
        <v>833</v>
      </c>
      <c r="L16" s="3" t="s">
        <v>833</v>
      </c>
      <c r="M16" s="3" t="s">
        <v>833</v>
      </c>
      <c r="N16" s="28">
        <v>-1.3845168999999999</v>
      </c>
      <c r="O16" s="28">
        <v>-0.60109999999999997</v>
      </c>
      <c r="P16" s="28">
        <v>-1.2520450000000001</v>
      </c>
      <c r="Q16" s="3" t="s">
        <v>833</v>
      </c>
      <c r="R16" s="3" t="s">
        <v>833</v>
      </c>
      <c r="S16" s="3" t="s">
        <v>833</v>
      </c>
    </row>
    <row r="17" spans="1:19" x14ac:dyDescent="0.45">
      <c r="B17" s="28">
        <v>2.2E-16</v>
      </c>
      <c r="C17" s="28">
        <v>5.6229999999999997E-14</v>
      </c>
      <c r="D17" s="28">
        <v>2.2E-16</v>
      </c>
      <c r="E17" s="28">
        <v>2.2E-16</v>
      </c>
      <c r="F17" s="28">
        <v>7.2989999999999999E-6</v>
      </c>
      <c r="G17" s="28">
        <v>3.31527E-2</v>
      </c>
      <c r="H17" s="28">
        <v>3.22E-12</v>
      </c>
      <c r="I17" s="28">
        <v>2.1359999999999999E-3</v>
      </c>
      <c r="J17" s="28">
        <v>5.6069999999999998E-7</v>
      </c>
      <c r="K17" s="3" t="s">
        <v>833</v>
      </c>
      <c r="L17" s="3" t="s">
        <v>833</v>
      </c>
      <c r="M17" s="3" t="s">
        <v>833</v>
      </c>
      <c r="N17" s="28">
        <v>2.006E-4</v>
      </c>
      <c r="O17" s="28">
        <v>0.21256700000000001</v>
      </c>
      <c r="P17" s="28">
        <v>8.25E-4</v>
      </c>
      <c r="Q17" s="3" t="s">
        <v>833</v>
      </c>
      <c r="R17" s="3" t="s">
        <v>833</v>
      </c>
      <c r="S17" s="3" t="s">
        <v>833</v>
      </c>
    </row>
    <row r="18" spans="1:19" x14ac:dyDescent="0.45">
      <c r="A18" s="24" t="s">
        <v>383</v>
      </c>
      <c r="B18" s="28">
        <v>-0.15923399999999999</v>
      </c>
      <c r="C18" s="28">
        <v>-0.13709099999999999</v>
      </c>
      <c r="D18" s="28">
        <v>-0.129884</v>
      </c>
      <c r="E18" s="28">
        <v>0.40666000000000002</v>
      </c>
      <c r="F18" s="28">
        <v>-0.27517000000000003</v>
      </c>
      <c r="G18" s="28">
        <v>5.7449E-2</v>
      </c>
      <c r="H18" s="28">
        <v>-0.25663000000000002</v>
      </c>
      <c r="I18" s="28">
        <v>0.38944600000000001</v>
      </c>
      <c r="J18" s="28">
        <v>-0.23957999999999999</v>
      </c>
      <c r="K18" s="3" t="s">
        <v>833</v>
      </c>
      <c r="L18" s="3" t="s">
        <v>833</v>
      </c>
      <c r="M18" s="3" t="s">
        <v>833</v>
      </c>
      <c r="N18" s="28">
        <v>-3.0672999999999998E-3</v>
      </c>
      <c r="O18" s="28">
        <v>0.52259999999999995</v>
      </c>
      <c r="P18" s="28">
        <v>4.5412000000000001E-2</v>
      </c>
      <c r="Q18" s="3" t="s">
        <v>833</v>
      </c>
      <c r="R18" s="3" t="s">
        <v>833</v>
      </c>
      <c r="S18" s="3" t="s">
        <v>833</v>
      </c>
    </row>
    <row r="19" spans="1:19" x14ac:dyDescent="0.45">
      <c r="A19" s="24" t="s">
        <v>453</v>
      </c>
      <c r="B19" s="28">
        <v>0.28713159999999999</v>
      </c>
      <c r="C19" s="28">
        <v>0.35209000000000001</v>
      </c>
      <c r="D19" s="28">
        <v>0.3878781</v>
      </c>
      <c r="E19" s="28">
        <v>0.22261500000000001</v>
      </c>
      <c r="F19" s="28">
        <v>8.4900000000000003E-2</v>
      </c>
      <c r="G19" s="28">
        <v>0.50842529999999997</v>
      </c>
      <c r="H19" s="28">
        <v>0.26019999999999999</v>
      </c>
      <c r="I19" s="28">
        <v>0.361786</v>
      </c>
      <c r="J19" s="28">
        <v>0.32400000000000001</v>
      </c>
      <c r="K19" s="3" t="s">
        <v>833</v>
      </c>
      <c r="L19" s="3" t="s">
        <v>833</v>
      </c>
      <c r="M19" s="3" t="s">
        <v>833</v>
      </c>
      <c r="N19" s="28">
        <v>0.99396790000000002</v>
      </c>
      <c r="O19" s="28">
        <v>0.456872</v>
      </c>
      <c r="P19" s="28">
        <v>0.91385799999999995</v>
      </c>
      <c r="Q19" s="3" t="s">
        <v>833</v>
      </c>
      <c r="R19" s="3" t="s">
        <v>833</v>
      </c>
      <c r="S19" s="3" t="s">
        <v>833</v>
      </c>
    </row>
    <row r="21" spans="1:19" x14ac:dyDescent="0.45">
      <c r="A21" s="24" t="s">
        <v>413</v>
      </c>
      <c r="B21" s="24" t="s">
        <v>414</v>
      </c>
    </row>
    <row r="22" spans="1:19" x14ac:dyDescent="0.45">
      <c r="A22" s="24" t="s">
        <v>493</v>
      </c>
    </row>
    <row r="24" spans="1:19" x14ac:dyDescent="0.45">
      <c r="A24" s="24" t="s">
        <v>416</v>
      </c>
      <c r="B24" s="24" t="s">
        <v>417</v>
      </c>
      <c r="C24" s="24" t="s">
        <v>420</v>
      </c>
    </row>
    <row r="26" spans="1:19" x14ac:dyDescent="0.45">
      <c r="A26" s="24" t="s">
        <v>421</v>
      </c>
    </row>
    <row r="27" spans="1:19" x14ac:dyDescent="0.45">
      <c r="A27" s="24" t="s">
        <v>422</v>
      </c>
      <c r="B27" s="24" t="s">
        <v>423</v>
      </c>
      <c r="C27" s="24" t="s">
        <v>423</v>
      </c>
      <c r="D27" s="24" t="s">
        <v>431</v>
      </c>
      <c r="E27" s="24" t="s">
        <v>761</v>
      </c>
      <c r="F27" s="24" t="s">
        <v>423</v>
      </c>
    </row>
    <row r="29" spans="1:19" x14ac:dyDescent="0.45">
      <c r="A29" s="24" t="s">
        <v>436</v>
      </c>
      <c r="B29" s="24" t="s">
        <v>437</v>
      </c>
      <c r="C29" s="24" t="s">
        <v>762</v>
      </c>
    </row>
    <row r="31" spans="1:19" x14ac:dyDescent="0.45">
      <c r="A31" s="24" t="s">
        <v>441</v>
      </c>
      <c r="B31" s="24" t="s">
        <v>442</v>
      </c>
    </row>
    <row r="32" spans="1:19" x14ac:dyDescent="0.45">
      <c r="B32" s="24" t="s">
        <v>443</v>
      </c>
      <c r="C32" s="24" t="s">
        <v>446</v>
      </c>
      <c r="D32" s="24" t="s">
        <v>445</v>
      </c>
    </row>
    <row r="33" spans="1:17" x14ac:dyDescent="0.45">
      <c r="A33" s="24">
        <v>-39.257829999999998</v>
      </c>
      <c r="B33" s="24">
        <v>-8.5292709999999996</v>
      </c>
      <c r="C33" s="24">
        <v>51.102201000000001</v>
      </c>
    </row>
    <row r="35" spans="1:17" x14ac:dyDescent="0.45">
      <c r="A35" s="24" t="s">
        <v>525</v>
      </c>
      <c r="B35" s="24" t="s">
        <v>442</v>
      </c>
    </row>
    <row r="36" spans="1:17" x14ac:dyDescent="0.45">
      <c r="B36" s="24" t="s">
        <v>370</v>
      </c>
      <c r="C36" s="24" t="s">
        <v>373</v>
      </c>
      <c r="D36" s="24" t="s">
        <v>452</v>
      </c>
    </row>
    <row r="37" spans="1:17" x14ac:dyDescent="0.45">
      <c r="A37" s="24" t="s">
        <v>181</v>
      </c>
      <c r="B37" s="24">
        <v>-15.101357999999999</v>
      </c>
      <c r="C37" s="25">
        <v>2.2E-16</v>
      </c>
      <c r="D37" s="24">
        <v>4.3470000000000002E-2</v>
      </c>
      <c r="E37" s="25">
        <v>2.2E-16</v>
      </c>
      <c r="F37" s="25">
        <v>9.7129999999999992E-7</v>
      </c>
      <c r="G37" s="25">
        <v>4.7220000000000005E-13</v>
      </c>
      <c r="H37" s="24">
        <v>-10.765419</v>
      </c>
      <c r="I37" s="24">
        <v>-17.220079999999999</v>
      </c>
      <c r="N37" s="24">
        <v>-28.103229200000001</v>
      </c>
      <c r="O37" s="24">
        <v>-5.0904499999999997</v>
      </c>
      <c r="P37" s="24">
        <v>-27.464331000000001</v>
      </c>
      <c r="Q37" s="25">
        <v>2.7459999999999998E-7</v>
      </c>
    </row>
    <row r="38" spans="1:17" x14ac:dyDescent="0.45">
      <c r="C38" s="25"/>
      <c r="E38" s="25"/>
      <c r="F38" s="25"/>
      <c r="G38" s="25"/>
      <c r="Q38" s="25"/>
    </row>
    <row r="39" spans="1:17" x14ac:dyDescent="0.45">
      <c r="A39" s="24" t="s">
        <v>182</v>
      </c>
      <c r="B39" s="24">
        <v>0.32430799999999999</v>
      </c>
      <c r="C39" s="25">
        <v>4.3949999999999998E-5</v>
      </c>
      <c r="D39" s="25">
        <v>3.5809999999999996E-15</v>
      </c>
      <c r="E39" s="25">
        <v>2.3E-5</v>
      </c>
      <c r="F39" s="24">
        <v>9.9850000000000008E-3</v>
      </c>
      <c r="G39" s="25">
        <v>9.4909999999999998E-5</v>
      </c>
      <c r="H39" s="24">
        <v>0.243287</v>
      </c>
      <c r="I39" s="24">
        <v>1.4405300000000001</v>
      </c>
      <c r="J39" s="24">
        <v>2.501185</v>
      </c>
      <c r="N39" s="24">
        <v>0.90234979999999998</v>
      </c>
      <c r="O39" s="24">
        <v>-0.61809999999999998</v>
      </c>
      <c r="P39" s="24">
        <v>0.88231000000000004</v>
      </c>
      <c r="Q39" s="25">
        <v>8.2070000000000004E-7</v>
      </c>
    </row>
    <row r="40" spans="1:17" x14ac:dyDescent="0.45">
      <c r="C40" s="25"/>
      <c r="D40" s="25"/>
      <c r="E40" s="25"/>
      <c r="G40" s="25"/>
      <c r="Q40" s="25"/>
    </row>
    <row r="41" spans="1:17" x14ac:dyDescent="0.45">
      <c r="A41" s="24" t="s">
        <v>183</v>
      </c>
      <c r="B41" s="24">
        <v>3.322943</v>
      </c>
      <c r="C41" s="25">
        <v>6.6100000000000002E-6</v>
      </c>
      <c r="D41" s="25">
        <v>1.402E-7</v>
      </c>
      <c r="E41" s="25">
        <v>5.4219999999999999E-6</v>
      </c>
      <c r="F41" s="25">
        <v>2.7049999999999999E-6</v>
      </c>
      <c r="G41" s="24">
        <v>0.21865000000000001</v>
      </c>
      <c r="H41" s="24">
        <v>1.884574</v>
      </c>
      <c r="I41" s="24">
        <v>5.2136800000000001</v>
      </c>
      <c r="J41" s="24">
        <v>9.6305000000000002E-2</v>
      </c>
      <c r="N41" s="24">
        <v>6.5073936999999997</v>
      </c>
      <c r="O41" s="24">
        <v>4.8471500000000001</v>
      </c>
      <c r="P41" s="24">
        <v>6.0635669999999999</v>
      </c>
      <c r="Q41" s="25">
        <v>4.0399999999999998E-8</v>
      </c>
    </row>
    <row r="42" spans="1:17" x14ac:dyDescent="0.45">
      <c r="C42" s="25"/>
      <c r="D42" s="25"/>
      <c r="E42" s="25"/>
      <c r="F42" s="25"/>
      <c r="Q42" s="25"/>
    </row>
    <row r="43" spans="1:17" x14ac:dyDescent="0.45">
      <c r="A43" s="24" t="s">
        <v>194</v>
      </c>
      <c r="B43" s="24">
        <v>-9.3657380000000003</v>
      </c>
      <c r="C43" s="25">
        <v>5.4059999999999996E-7</v>
      </c>
      <c r="D43" s="25">
        <v>5.0680000000000003E-5</v>
      </c>
      <c r="E43" s="25"/>
      <c r="F43" s="25">
        <v>5.8069999999999997E-10</v>
      </c>
      <c r="G43" s="24">
        <v>6.2810000000000005E-2</v>
      </c>
      <c r="H43" s="24">
        <v>-3.9611459999999998</v>
      </c>
      <c r="I43" s="24">
        <v>-27.159490000000002</v>
      </c>
      <c r="J43" s="24">
        <v>5.7806559999999996</v>
      </c>
      <c r="N43" s="24">
        <v>-13.409463799999999</v>
      </c>
      <c r="O43" s="24">
        <v>-5.8967499999999999</v>
      </c>
      <c r="Q43" s="25"/>
    </row>
    <row r="44" spans="1:17" x14ac:dyDescent="0.45">
      <c r="C44" s="25"/>
      <c r="D44" s="25"/>
      <c r="E44" s="25"/>
      <c r="F44" s="25"/>
      <c r="Q44" s="25"/>
    </row>
    <row r="45" spans="1:17" x14ac:dyDescent="0.45">
      <c r="A45" s="24" t="s">
        <v>378</v>
      </c>
      <c r="B45" s="24">
        <v>-29.729475000000001</v>
      </c>
      <c r="C45" s="25">
        <v>2.2E-16</v>
      </c>
      <c r="D45" s="25"/>
      <c r="E45" s="25">
        <v>2.2E-16</v>
      </c>
      <c r="F45" s="25">
        <v>2.2E-16</v>
      </c>
      <c r="G45" s="25">
        <v>4.424E-16</v>
      </c>
      <c r="H45" s="24">
        <v>-13.044919999999999</v>
      </c>
      <c r="I45" s="24">
        <v>-44.91771</v>
      </c>
      <c r="J45" s="24">
        <v>-21.941511999999999</v>
      </c>
      <c r="N45" s="24">
        <v>-45.003946999999997</v>
      </c>
      <c r="P45" s="24">
        <v>-44.075099000000002</v>
      </c>
      <c r="Q45" s="25">
        <v>1.1690000000000001E-8</v>
      </c>
    </row>
    <row r="46" spans="1:17" x14ac:dyDescent="0.45">
      <c r="C46" s="25"/>
      <c r="D46" s="25"/>
      <c r="E46" s="25"/>
      <c r="F46" s="25"/>
      <c r="G46" s="25"/>
      <c r="Q46" s="25"/>
    </row>
    <row r="47" spans="1:17" x14ac:dyDescent="0.45">
      <c r="A47" s="24" t="s">
        <v>381</v>
      </c>
      <c r="B47" s="24">
        <v>0.84935799999999995</v>
      </c>
      <c r="C47" s="24">
        <v>2.1440000000000001E-4</v>
      </c>
      <c r="D47" s="24">
        <v>0.12111</v>
      </c>
      <c r="E47" s="24">
        <v>2.0230000000000001E-4</v>
      </c>
      <c r="F47" s="24">
        <v>0.36701</v>
      </c>
      <c r="G47" s="24">
        <v>0.61043000000000003</v>
      </c>
      <c r="H47" s="24">
        <v>0.367118</v>
      </c>
      <c r="I47" s="24">
        <v>0.14607000000000001</v>
      </c>
      <c r="N47" s="24">
        <v>-1.7855341</v>
      </c>
      <c r="O47" s="24">
        <v>-1.3682099999999999</v>
      </c>
      <c r="P47" s="24">
        <v>-1.970982</v>
      </c>
      <c r="Q47" s="24">
        <v>3.1580000000000002E-3</v>
      </c>
    </row>
    <row r="49" spans="1:17" x14ac:dyDescent="0.45">
      <c r="A49" s="24" t="s">
        <v>382</v>
      </c>
      <c r="B49" s="24">
        <v>-1.8339399999999999</v>
      </c>
      <c r="C49" s="25">
        <v>2.2E-16</v>
      </c>
      <c r="D49" s="25">
        <v>5.6229999999999997E-14</v>
      </c>
      <c r="E49" s="25">
        <v>2.2E-16</v>
      </c>
      <c r="F49" s="25">
        <v>2.2E-16</v>
      </c>
      <c r="G49" s="25">
        <v>7.2989999999999999E-6</v>
      </c>
      <c r="H49" s="24">
        <v>-0.29550199999999999</v>
      </c>
      <c r="I49" s="24">
        <v>-1.0122500000000001</v>
      </c>
      <c r="J49" s="24">
        <v>0.97752700000000003</v>
      </c>
      <c r="N49" s="24">
        <v>-1.3845168999999999</v>
      </c>
      <c r="O49" s="24">
        <v>-0.60109999999999997</v>
      </c>
      <c r="P49" s="24">
        <v>-1.2520450000000001</v>
      </c>
      <c r="Q49" s="24">
        <v>8.25E-4</v>
      </c>
    </row>
    <row r="50" spans="1:17" x14ac:dyDescent="0.45">
      <c r="C50" s="25"/>
      <c r="D50" s="25"/>
      <c r="E50" s="25"/>
      <c r="F50" s="25"/>
      <c r="G50" s="25"/>
    </row>
    <row r="51" spans="1:17" x14ac:dyDescent="0.45">
      <c r="A51" s="24" t="s">
        <v>383</v>
      </c>
      <c r="B51" s="24">
        <v>-0.15923399999999999</v>
      </c>
      <c r="C51" s="24">
        <v>0.28713159999999999</v>
      </c>
      <c r="D51" s="24">
        <v>0.35209000000000001</v>
      </c>
      <c r="E51" s="24">
        <v>0.3878781</v>
      </c>
      <c r="F51" s="24">
        <v>0.22261500000000001</v>
      </c>
      <c r="G51" s="24">
        <v>8.4900000000000003E-2</v>
      </c>
      <c r="H51" s="24">
        <v>5.7449E-2</v>
      </c>
      <c r="I51" s="24">
        <v>-0.25663000000000002</v>
      </c>
      <c r="J51" s="24">
        <v>-0.773783</v>
      </c>
      <c r="N51" s="24">
        <v>-3.0672999999999998E-3</v>
      </c>
      <c r="O51" s="24">
        <v>0.52259999999999995</v>
      </c>
      <c r="P51" s="24">
        <v>4.5412000000000001E-2</v>
      </c>
      <c r="Q51" s="24">
        <v>0.91385799999999995</v>
      </c>
    </row>
    <row r="52" spans="1:17" x14ac:dyDescent="0.45">
      <c r="A52" s="24" t="s">
        <v>453</v>
      </c>
    </row>
    <row r="53" spans="1:17" x14ac:dyDescent="0.45">
      <c r="A53" s="24" t="s">
        <v>454</v>
      </c>
      <c r="B53" s="24" t="s">
        <v>455</v>
      </c>
      <c r="C53" s="24">
        <v>1E-3</v>
      </c>
      <c r="F53" s="24">
        <v>0.1</v>
      </c>
      <c r="J53" s="24">
        <v>0.38944600000000001</v>
      </c>
    </row>
    <row r="54" spans="1:17" x14ac:dyDescent="0.45">
      <c r="D54" s="24">
        <v>0.01</v>
      </c>
      <c r="E54" s="24">
        <v>0.05</v>
      </c>
    </row>
    <row r="55" spans="1:17" x14ac:dyDescent="0.45">
      <c r="A55" s="24" t="s">
        <v>462</v>
      </c>
      <c r="B55" s="24" t="s">
        <v>463</v>
      </c>
      <c r="C55" s="24">
        <v>476910</v>
      </c>
    </row>
    <row r="56" spans="1:17" x14ac:dyDescent="0.45">
      <c r="A56" s="24" t="s">
        <v>465</v>
      </c>
      <c r="B56" s="24" t="s">
        <v>463</v>
      </c>
      <c r="C56" s="24">
        <v>273760</v>
      </c>
    </row>
    <row r="57" spans="1:17" x14ac:dyDescent="0.45">
      <c r="A57" s="24" t="s">
        <v>466</v>
      </c>
      <c r="B57" s="24">
        <v>0.42597000000000002</v>
      </c>
    </row>
    <row r="58" spans="1:17" x14ac:dyDescent="0.45">
      <c r="A58" s="24" t="s">
        <v>467</v>
      </c>
      <c r="B58" s="24" t="s">
        <v>466</v>
      </c>
    </row>
    <row r="59" spans="1:17" x14ac:dyDescent="0.45">
      <c r="A59" s="24" t="s">
        <v>468</v>
      </c>
      <c r="B59" s="24">
        <v>123.18600000000001</v>
      </c>
      <c r="C59" s="24" t="s">
        <v>470</v>
      </c>
    </row>
    <row r="60" spans="1:17" x14ac:dyDescent="0.45">
      <c r="A60" s="24" t="s">
        <v>763</v>
      </c>
      <c r="D60" s="24" t="s">
        <v>471</v>
      </c>
      <c r="E60" s="24" t="s">
        <v>473</v>
      </c>
    </row>
    <row r="62" spans="1:17" x14ac:dyDescent="0.45">
      <c r="A62" s="24" t="s">
        <v>413</v>
      </c>
      <c r="B62" s="24" t="s">
        <v>488</v>
      </c>
    </row>
    <row r="63" spans="1:17" x14ac:dyDescent="0.45">
      <c r="A63" s="24" t="s">
        <v>763</v>
      </c>
    </row>
    <row r="65" spans="1:6" x14ac:dyDescent="0.45">
      <c r="A65" s="24" t="s">
        <v>416</v>
      </c>
      <c r="B65" s="24" t="s">
        <v>417</v>
      </c>
      <c r="C65" s="24" t="s">
        <v>420</v>
      </c>
    </row>
    <row r="67" spans="1:6" x14ac:dyDescent="0.45">
      <c r="A67" s="24" t="s">
        <v>421</v>
      </c>
    </row>
    <row r="68" spans="1:6" x14ac:dyDescent="0.45">
      <c r="A68" s="24" t="s">
        <v>422</v>
      </c>
      <c r="B68" s="24" t="s">
        <v>423</v>
      </c>
      <c r="C68" s="24" t="s">
        <v>423</v>
      </c>
      <c r="F68" s="24" t="s">
        <v>423</v>
      </c>
    </row>
    <row r="69" spans="1:6" x14ac:dyDescent="0.45">
      <c r="D69" s="24" t="s">
        <v>431</v>
      </c>
      <c r="E69" s="24" t="s">
        <v>761</v>
      </c>
    </row>
    <row r="70" spans="1:6" x14ac:dyDescent="0.45">
      <c r="A70" s="24" t="s">
        <v>436</v>
      </c>
      <c r="B70" s="24" t="s">
        <v>437</v>
      </c>
      <c r="C70" s="24" t="s">
        <v>762</v>
      </c>
    </row>
    <row r="72" spans="1:6" x14ac:dyDescent="0.45">
      <c r="A72" s="24" t="s">
        <v>441</v>
      </c>
      <c r="B72" s="24" t="s">
        <v>442</v>
      </c>
    </row>
    <row r="73" spans="1:6" x14ac:dyDescent="0.45">
      <c r="B73" s="24" t="s">
        <v>443</v>
      </c>
      <c r="C73" s="24" t="s">
        <v>446</v>
      </c>
    </row>
    <row r="74" spans="1:6" x14ac:dyDescent="0.45">
      <c r="A74" s="24">
        <v>-57.889699999999998</v>
      </c>
      <c r="B74" s="24">
        <v>-9.0448000000000004</v>
      </c>
      <c r="C74" s="24">
        <v>53.988</v>
      </c>
      <c r="D74" s="24" t="s">
        <v>445</v>
      </c>
    </row>
    <row r="76" spans="1:6" x14ac:dyDescent="0.45">
      <c r="A76" s="24" t="s">
        <v>525</v>
      </c>
      <c r="B76" s="24" t="s">
        <v>442</v>
      </c>
    </row>
    <row r="77" spans="1:6" x14ac:dyDescent="0.45">
      <c r="B77" s="24" t="s">
        <v>370</v>
      </c>
      <c r="C77" s="24" t="s">
        <v>373</v>
      </c>
    </row>
    <row r="78" spans="1:6" x14ac:dyDescent="0.45">
      <c r="A78" s="24" t="s">
        <v>181</v>
      </c>
      <c r="B78" s="24">
        <v>-2.739665</v>
      </c>
      <c r="C78" s="24">
        <v>4.3470000000000002E-2</v>
      </c>
      <c r="D78" s="24" t="s">
        <v>452</v>
      </c>
    </row>
    <row r="79" spans="1:6" x14ac:dyDescent="0.45">
      <c r="A79" s="24" t="s">
        <v>182</v>
      </c>
      <c r="B79" s="24">
        <v>-0.52319499999999997</v>
      </c>
      <c r="C79" s="25">
        <v>3.5809999999999996E-15</v>
      </c>
    </row>
    <row r="80" spans="1:6" x14ac:dyDescent="0.45">
      <c r="A80" s="24" t="s">
        <v>183</v>
      </c>
      <c r="B80" s="24">
        <v>3.6351149999999999</v>
      </c>
      <c r="C80" s="25">
        <v>1.402E-7</v>
      </c>
    </row>
    <row r="81" spans="1:6" x14ac:dyDescent="0.45">
      <c r="A81" s="24" t="s">
        <v>194</v>
      </c>
      <c r="B81" s="24">
        <v>-6.6628930000000004</v>
      </c>
      <c r="C81" s="25">
        <v>5.0680000000000003E-5</v>
      </c>
    </row>
    <row r="82" spans="1:6" x14ac:dyDescent="0.45">
      <c r="A82" s="24" t="s">
        <v>381</v>
      </c>
      <c r="B82" s="24">
        <v>0.360848</v>
      </c>
      <c r="C82" s="24">
        <v>0.12111</v>
      </c>
    </row>
    <row r="83" spans="1:6" x14ac:dyDescent="0.45">
      <c r="A83" s="24" t="s">
        <v>382</v>
      </c>
      <c r="B83" s="24">
        <v>-1.4558770000000001</v>
      </c>
      <c r="C83" s="25">
        <v>5.6229999999999997E-14</v>
      </c>
    </row>
    <row r="84" spans="1:6" x14ac:dyDescent="0.45">
      <c r="A84" s="24" t="s">
        <v>383</v>
      </c>
      <c r="B84" s="24">
        <v>-0.13709099999999999</v>
      </c>
      <c r="C84" s="24">
        <v>0.35209000000000001</v>
      </c>
    </row>
    <row r="85" spans="1:6" x14ac:dyDescent="0.45">
      <c r="A85" s="24" t="s">
        <v>453</v>
      </c>
    </row>
    <row r="86" spans="1:6" x14ac:dyDescent="0.45">
      <c r="A86" s="24" t="s">
        <v>454</v>
      </c>
      <c r="B86" s="24" t="s">
        <v>455</v>
      </c>
      <c r="C86" s="24">
        <v>1E-3</v>
      </c>
      <c r="F86" s="24">
        <v>0.1</v>
      </c>
    </row>
    <row r="87" spans="1:6" x14ac:dyDescent="0.45">
      <c r="D87" s="24">
        <v>0.01</v>
      </c>
      <c r="E87" s="24">
        <v>0.05</v>
      </c>
    </row>
    <row r="88" spans="1:6" x14ac:dyDescent="0.45">
      <c r="A88" s="24" t="s">
        <v>462</v>
      </c>
      <c r="B88" s="24" t="s">
        <v>463</v>
      </c>
      <c r="C88" s="24">
        <v>476910</v>
      </c>
    </row>
    <row r="89" spans="1:6" x14ac:dyDescent="0.45">
      <c r="A89" s="24" t="s">
        <v>465</v>
      </c>
      <c r="B89" s="24" t="s">
        <v>463</v>
      </c>
      <c r="C89" s="24">
        <v>359670</v>
      </c>
    </row>
    <row r="90" spans="1:6" x14ac:dyDescent="0.45">
      <c r="A90" s="24" t="s">
        <v>466</v>
      </c>
      <c r="B90" s="24">
        <v>0.24584</v>
      </c>
    </row>
    <row r="91" spans="1:6" x14ac:dyDescent="0.45">
      <c r="A91" s="24" t="s">
        <v>467</v>
      </c>
      <c r="B91" s="24" t="s">
        <v>466</v>
      </c>
    </row>
    <row r="92" spans="1:6" x14ac:dyDescent="0.45">
      <c r="A92" s="24" t="s">
        <v>468</v>
      </c>
      <c r="B92" s="24">
        <v>61.888199999999998</v>
      </c>
      <c r="C92" s="24" t="s">
        <v>470</v>
      </c>
    </row>
    <row r="93" spans="1:6" x14ac:dyDescent="0.45">
      <c r="A93" s="24" t="s">
        <v>764</v>
      </c>
      <c r="D93" s="24" t="s">
        <v>471</v>
      </c>
      <c r="E93" s="24" t="s">
        <v>473</v>
      </c>
    </row>
    <row r="95" spans="1:6" x14ac:dyDescent="0.45">
      <c r="A95" s="24" t="s">
        <v>413</v>
      </c>
      <c r="B95" s="24" t="s">
        <v>501</v>
      </c>
    </row>
    <row r="96" spans="1:6" x14ac:dyDescent="0.45">
      <c r="A96" s="24" t="s">
        <v>764</v>
      </c>
    </row>
    <row r="98" spans="1:6" x14ac:dyDescent="0.45">
      <c r="A98" s="24" t="s">
        <v>416</v>
      </c>
      <c r="B98" s="24" t="s">
        <v>417</v>
      </c>
      <c r="C98" s="24" t="s">
        <v>420</v>
      </c>
    </row>
    <row r="100" spans="1:6" x14ac:dyDescent="0.45">
      <c r="A100" s="24" t="s">
        <v>421</v>
      </c>
    </row>
    <row r="101" spans="1:6" x14ac:dyDescent="0.45">
      <c r="A101" s="24" t="s">
        <v>422</v>
      </c>
      <c r="B101" s="24" t="s">
        <v>423</v>
      </c>
      <c r="C101" s="24" t="s">
        <v>423</v>
      </c>
      <c r="F101" s="24" t="s">
        <v>423</v>
      </c>
    </row>
    <row r="102" spans="1:6" x14ac:dyDescent="0.45">
      <c r="D102" s="24" t="s">
        <v>431</v>
      </c>
      <c r="E102" s="24" t="s">
        <v>761</v>
      </c>
    </row>
    <row r="103" spans="1:6" x14ac:dyDescent="0.45">
      <c r="A103" s="24" t="s">
        <v>436</v>
      </c>
      <c r="B103" s="24" t="s">
        <v>437</v>
      </c>
      <c r="C103" s="24" t="s">
        <v>762</v>
      </c>
    </row>
    <row r="105" spans="1:6" x14ac:dyDescent="0.45">
      <c r="A105" s="24" t="s">
        <v>441</v>
      </c>
      <c r="B105" s="24" t="s">
        <v>442</v>
      </c>
    </row>
    <row r="106" spans="1:6" x14ac:dyDescent="0.45">
      <c r="B106" s="24" t="s">
        <v>443</v>
      </c>
      <c r="C106" s="24" t="s">
        <v>446</v>
      </c>
    </row>
    <row r="107" spans="1:6" x14ac:dyDescent="0.45">
      <c r="A107" s="24">
        <v>-38.544387</v>
      </c>
      <c r="B107" s="24">
        <v>-8.5783869999999993</v>
      </c>
      <c r="C107" s="24">
        <v>51.441557000000003</v>
      </c>
      <c r="D107" s="24" t="s">
        <v>445</v>
      </c>
    </row>
    <row r="109" spans="1:6" x14ac:dyDescent="0.45">
      <c r="A109" s="24" t="s">
        <v>525</v>
      </c>
      <c r="B109" s="24" t="s">
        <v>442</v>
      </c>
    </row>
    <row r="110" spans="1:6" x14ac:dyDescent="0.45">
      <c r="B110" s="24" t="s">
        <v>370</v>
      </c>
      <c r="C110" s="24" t="s">
        <v>373</v>
      </c>
    </row>
    <row r="111" spans="1:6" x14ac:dyDescent="0.45">
      <c r="A111" s="24" t="s">
        <v>181</v>
      </c>
      <c r="B111" s="24">
        <v>-14.755554999999999</v>
      </c>
      <c r="C111" s="25">
        <v>2.2E-16</v>
      </c>
      <c r="D111" s="24" t="s">
        <v>452</v>
      </c>
    </row>
    <row r="112" spans="1:6" x14ac:dyDescent="0.45">
      <c r="A112" s="24" t="s">
        <v>182</v>
      </c>
      <c r="B112" s="24">
        <v>0.33541900000000002</v>
      </c>
      <c r="C112" s="25">
        <v>2.3E-5</v>
      </c>
    </row>
    <row r="113" spans="1:6" x14ac:dyDescent="0.45">
      <c r="A113" s="24" t="s">
        <v>183</v>
      </c>
      <c r="B113" s="24">
        <v>3.2555529999999999</v>
      </c>
      <c r="C113" s="25">
        <v>5.4219999999999999E-6</v>
      </c>
    </row>
    <row r="114" spans="1:6" x14ac:dyDescent="0.45">
      <c r="A114" s="24" t="s">
        <v>378</v>
      </c>
      <c r="B114" s="24">
        <v>-29.360873999999999</v>
      </c>
      <c r="C114" s="25">
        <v>2.2E-16</v>
      </c>
    </row>
    <row r="115" spans="1:6" x14ac:dyDescent="0.45">
      <c r="A115" s="24" t="s">
        <v>381</v>
      </c>
      <c r="B115" s="24">
        <v>0.82880100000000001</v>
      </c>
      <c r="C115" s="24">
        <v>2.0230000000000001E-4</v>
      </c>
    </row>
    <row r="116" spans="1:6" x14ac:dyDescent="0.45">
      <c r="A116" s="24" t="s">
        <v>382</v>
      </c>
      <c r="B116" s="24">
        <v>-1.768624</v>
      </c>
      <c r="C116" s="25">
        <v>2.2E-16</v>
      </c>
    </row>
    <row r="117" spans="1:6" x14ac:dyDescent="0.45">
      <c r="A117" s="24" t="s">
        <v>383</v>
      </c>
      <c r="B117" s="24">
        <v>-0.129884</v>
      </c>
      <c r="C117" s="24">
        <v>0.3878781</v>
      </c>
    </row>
    <row r="118" spans="1:6" x14ac:dyDescent="0.45">
      <c r="A118" s="24" t="s">
        <v>453</v>
      </c>
    </row>
    <row r="119" spans="1:6" x14ac:dyDescent="0.45">
      <c r="A119" s="24" t="s">
        <v>454</v>
      </c>
      <c r="B119" s="24" t="s">
        <v>455</v>
      </c>
      <c r="C119" s="24">
        <v>1E-3</v>
      </c>
      <c r="F119" s="24">
        <v>0.1</v>
      </c>
    </row>
    <row r="120" spans="1:6" x14ac:dyDescent="0.45">
      <c r="D120" s="24">
        <v>0.01</v>
      </c>
      <c r="E120" s="24">
        <v>0.05</v>
      </c>
    </row>
    <row r="121" spans="1:6" x14ac:dyDescent="0.45">
      <c r="A121" s="24" t="s">
        <v>462</v>
      </c>
      <c r="B121" s="24" t="s">
        <v>463</v>
      </c>
      <c r="C121" s="24">
        <v>476910</v>
      </c>
    </row>
    <row r="122" spans="1:6" x14ac:dyDescent="0.45">
      <c r="A122" s="24" t="s">
        <v>465</v>
      </c>
      <c r="B122" s="24" t="s">
        <v>463</v>
      </c>
      <c r="C122" s="24">
        <v>277450</v>
      </c>
    </row>
    <row r="123" spans="1:6" x14ac:dyDescent="0.45">
      <c r="A123" s="24" t="s">
        <v>466</v>
      </c>
      <c r="B123" s="24">
        <v>0.41824</v>
      </c>
    </row>
    <row r="124" spans="1:6" x14ac:dyDescent="0.45">
      <c r="A124" s="24" t="s">
        <v>467</v>
      </c>
      <c r="B124" s="24" t="s">
        <v>466</v>
      </c>
    </row>
    <row r="125" spans="1:6" x14ac:dyDescent="0.45">
      <c r="A125" s="24" t="s">
        <v>468</v>
      </c>
      <c r="B125" s="24">
        <v>136.49</v>
      </c>
      <c r="C125" s="24" t="s">
        <v>470</v>
      </c>
    </row>
    <row r="126" spans="1:6" x14ac:dyDescent="0.45">
      <c r="A126" s="24" t="s">
        <v>765</v>
      </c>
      <c r="D126" s="24" t="s">
        <v>471</v>
      </c>
      <c r="E126" s="24" t="s">
        <v>473</v>
      </c>
    </row>
    <row r="128" spans="1:6" x14ac:dyDescent="0.45">
      <c r="A128" s="24" t="s">
        <v>413</v>
      </c>
      <c r="B128" s="24" t="s">
        <v>530</v>
      </c>
    </row>
    <row r="129" spans="1:6" x14ac:dyDescent="0.45">
      <c r="A129" s="24" t="s">
        <v>765</v>
      </c>
    </row>
    <row r="131" spans="1:6" x14ac:dyDescent="0.45">
      <c r="A131" s="24" t="s">
        <v>416</v>
      </c>
      <c r="B131" s="24" t="s">
        <v>417</v>
      </c>
      <c r="C131" s="24" t="s">
        <v>420</v>
      </c>
    </row>
    <row r="133" spans="1:6" x14ac:dyDescent="0.45">
      <c r="A133" s="24" t="s">
        <v>421</v>
      </c>
    </row>
    <row r="134" spans="1:6" x14ac:dyDescent="0.45">
      <c r="A134" s="24" t="s">
        <v>422</v>
      </c>
      <c r="B134" s="24" t="s">
        <v>423</v>
      </c>
      <c r="C134" s="24" t="s">
        <v>423</v>
      </c>
      <c r="F134" s="24" t="s">
        <v>423</v>
      </c>
    </row>
    <row r="135" spans="1:6" x14ac:dyDescent="0.45">
      <c r="D135" s="24" t="s">
        <v>431</v>
      </c>
      <c r="E135" s="24" t="s">
        <v>761</v>
      </c>
    </row>
    <row r="136" spans="1:6" x14ac:dyDescent="0.45">
      <c r="A136" s="24" t="s">
        <v>436</v>
      </c>
      <c r="B136" s="24" t="s">
        <v>437</v>
      </c>
      <c r="C136" s="24" t="s">
        <v>766</v>
      </c>
    </row>
    <row r="138" spans="1:6" x14ac:dyDescent="0.45">
      <c r="A138" s="24" t="s">
        <v>441</v>
      </c>
      <c r="B138" s="24" t="s">
        <v>442</v>
      </c>
    </row>
    <row r="139" spans="1:6" x14ac:dyDescent="0.45">
      <c r="B139" s="24" t="s">
        <v>443</v>
      </c>
      <c r="C139" s="24" t="s">
        <v>446</v>
      </c>
    </row>
    <row r="140" spans="1:6" x14ac:dyDescent="0.45">
      <c r="A140" s="24">
        <v>-44.102640000000001</v>
      </c>
      <c r="B140" s="24">
        <v>-10.97931</v>
      </c>
      <c r="C140" s="24">
        <v>51.158099999999997</v>
      </c>
      <c r="D140" s="24" t="s">
        <v>445</v>
      </c>
    </row>
    <row r="142" spans="1:6" x14ac:dyDescent="0.45">
      <c r="A142" s="24" t="s">
        <v>525</v>
      </c>
      <c r="B142" s="24" t="s">
        <v>442</v>
      </c>
    </row>
    <row r="143" spans="1:6" x14ac:dyDescent="0.45">
      <c r="B143" s="24" t="s">
        <v>370</v>
      </c>
      <c r="C143" s="24" t="s">
        <v>373</v>
      </c>
    </row>
    <row r="144" spans="1:6" x14ac:dyDescent="0.45">
      <c r="A144" s="24" t="s">
        <v>181</v>
      </c>
      <c r="B144" s="24">
        <v>-14.444179999999999</v>
      </c>
      <c r="C144" s="25">
        <v>9.7129999999999992E-7</v>
      </c>
      <c r="D144" s="24" t="s">
        <v>452</v>
      </c>
    </row>
    <row r="145" spans="1:6" x14ac:dyDescent="0.45">
      <c r="A145" s="24" t="s">
        <v>182</v>
      </c>
      <c r="B145" s="24">
        <v>0.39401000000000003</v>
      </c>
      <c r="C145" s="24">
        <v>9.9850000000000008E-3</v>
      </c>
    </row>
    <row r="146" spans="1:6" x14ac:dyDescent="0.45">
      <c r="A146" s="24" t="s">
        <v>183</v>
      </c>
      <c r="B146" s="24">
        <v>6.3331900000000001</v>
      </c>
      <c r="C146" s="25">
        <v>2.7049999999999999E-6</v>
      </c>
    </row>
    <row r="147" spans="1:6" x14ac:dyDescent="0.45">
      <c r="A147" s="24" t="s">
        <v>194</v>
      </c>
      <c r="B147" s="24">
        <v>-17.560700000000001</v>
      </c>
      <c r="C147" s="25">
        <v>5.8069999999999997E-10</v>
      </c>
    </row>
    <row r="148" spans="1:6" x14ac:dyDescent="0.45">
      <c r="A148" s="24" t="s">
        <v>378</v>
      </c>
      <c r="B148" s="24">
        <v>-43.035829999999997</v>
      </c>
      <c r="C148" s="25">
        <v>2.2E-16</v>
      </c>
    </row>
    <row r="149" spans="1:6" x14ac:dyDescent="0.45">
      <c r="A149" s="24" t="s">
        <v>381</v>
      </c>
      <c r="B149" s="24">
        <v>0.23980000000000001</v>
      </c>
      <c r="C149" s="24">
        <v>0.36701</v>
      </c>
    </row>
    <row r="150" spans="1:6" x14ac:dyDescent="0.45">
      <c r="A150" s="24" t="s">
        <v>382</v>
      </c>
      <c r="B150" s="24">
        <v>-2.8593999999999999</v>
      </c>
      <c r="C150" s="25">
        <v>2.2E-16</v>
      </c>
    </row>
    <row r="151" spans="1:6" x14ac:dyDescent="0.45">
      <c r="A151" s="24" t="s">
        <v>383</v>
      </c>
      <c r="B151" s="24">
        <v>0.40666000000000002</v>
      </c>
      <c r="C151" s="24">
        <v>0.22261500000000001</v>
      </c>
    </row>
    <row r="152" spans="1:6" x14ac:dyDescent="0.45">
      <c r="A152" s="24" t="s">
        <v>453</v>
      </c>
    </row>
    <row r="153" spans="1:6" x14ac:dyDescent="0.45">
      <c r="A153" s="24" t="s">
        <v>454</v>
      </c>
      <c r="B153" s="24" t="s">
        <v>455</v>
      </c>
      <c r="C153" s="24">
        <v>1E-3</v>
      </c>
      <c r="F153" s="24">
        <v>0.1</v>
      </c>
    </row>
    <row r="154" spans="1:6" x14ac:dyDescent="0.45">
      <c r="D154" s="24">
        <v>0.01</v>
      </c>
      <c r="E154" s="24">
        <v>0.05</v>
      </c>
    </row>
    <row r="155" spans="1:6" x14ac:dyDescent="0.45">
      <c r="A155" s="24" t="s">
        <v>462</v>
      </c>
      <c r="B155" s="24" t="s">
        <v>463</v>
      </c>
      <c r="C155" s="24">
        <v>368160</v>
      </c>
    </row>
    <row r="156" spans="1:6" x14ac:dyDescent="0.45">
      <c r="A156" s="24" t="s">
        <v>465</v>
      </c>
      <c r="B156" s="24" t="s">
        <v>463</v>
      </c>
      <c r="C156" s="24">
        <v>161610</v>
      </c>
    </row>
    <row r="157" spans="1:6" x14ac:dyDescent="0.45">
      <c r="A157" s="24" t="s">
        <v>466</v>
      </c>
      <c r="B157" s="24">
        <v>0.56103000000000003</v>
      </c>
    </row>
    <row r="158" spans="1:6" x14ac:dyDescent="0.45">
      <c r="A158" s="24" t="s">
        <v>467</v>
      </c>
      <c r="B158" s="24" t="s">
        <v>466</v>
      </c>
    </row>
    <row r="159" spans="1:6" x14ac:dyDescent="0.45">
      <c r="A159" s="24" t="s">
        <v>468</v>
      </c>
      <c r="B159" s="24">
        <v>95.694900000000004</v>
      </c>
      <c r="C159" s="24" t="s">
        <v>470</v>
      </c>
    </row>
    <row r="160" spans="1:6" x14ac:dyDescent="0.45">
      <c r="A160" s="24" t="s">
        <v>693</v>
      </c>
      <c r="D160" s="24" t="s">
        <v>471</v>
      </c>
      <c r="E160" s="24" t="s">
        <v>473</v>
      </c>
    </row>
    <row r="162" spans="1:6" x14ac:dyDescent="0.45">
      <c r="A162" s="24" t="s">
        <v>413</v>
      </c>
      <c r="B162" s="24" t="s">
        <v>536</v>
      </c>
    </row>
    <row r="163" spans="1:6" x14ac:dyDescent="0.45">
      <c r="A163" s="24" t="s">
        <v>693</v>
      </c>
    </row>
    <row r="165" spans="1:6" x14ac:dyDescent="0.45">
      <c r="A165" s="24" t="s">
        <v>416</v>
      </c>
      <c r="B165" s="24" t="s">
        <v>417</v>
      </c>
      <c r="C165" s="24" t="s">
        <v>420</v>
      </c>
    </row>
    <row r="167" spans="1:6" x14ac:dyDescent="0.45">
      <c r="A167" s="24" t="s">
        <v>421</v>
      </c>
    </row>
    <row r="168" spans="1:6" x14ac:dyDescent="0.45">
      <c r="A168" s="24" t="s">
        <v>422</v>
      </c>
      <c r="B168" s="24" t="s">
        <v>423</v>
      </c>
      <c r="C168" s="24" t="s">
        <v>423</v>
      </c>
      <c r="F168" s="24" t="s">
        <v>423</v>
      </c>
    </row>
    <row r="169" spans="1:6" x14ac:dyDescent="0.45">
      <c r="D169" s="24" t="s">
        <v>431</v>
      </c>
      <c r="E169" s="24" t="s">
        <v>761</v>
      </c>
    </row>
    <row r="170" spans="1:6" x14ac:dyDescent="0.45">
      <c r="A170" s="24" t="s">
        <v>436</v>
      </c>
      <c r="B170" s="24" t="s">
        <v>437</v>
      </c>
      <c r="C170" s="24" t="s">
        <v>767</v>
      </c>
    </row>
    <row r="172" spans="1:6" x14ac:dyDescent="0.45">
      <c r="A172" s="24" t="s">
        <v>441</v>
      </c>
      <c r="B172" s="24" t="s">
        <v>442</v>
      </c>
    </row>
    <row r="173" spans="1:6" x14ac:dyDescent="0.45">
      <c r="B173" s="24" t="s">
        <v>443</v>
      </c>
      <c r="C173" s="24" t="s">
        <v>446</v>
      </c>
    </row>
    <row r="174" spans="1:6" x14ac:dyDescent="0.45">
      <c r="A174" s="24">
        <v>-29.594200000000001</v>
      </c>
      <c r="B174" s="24">
        <v>-5.6473300000000002</v>
      </c>
      <c r="C174" s="24">
        <v>27.442550000000001</v>
      </c>
      <c r="D174" s="24" t="s">
        <v>445</v>
      </c>
    </row>
    <row r="176" spans="1:6" x14ac:dyDescent="0.45">
      <c r="A176" s="24" t="s">
        <v>525</v>
      </c>
      <c r="B176" s="24" t="s">
        <v>442</v>
      </c>
    </row>
    <row r="177" spans="1:6" x14ac:dyDescent="0.45">
      <c r="B177" s="24" t="s">
        <v>370</v>
      </c>
      <c r="C177" s="24" t="s">
        <v>373</v>
      </c>
    </row>
    <row r="178" spans="1:6" x14ac:dyDescent="0.45">
      <c r="A178" s="24" t="s">
        <v>181</v>
      </c>
      <c r="B178" s="24">
        <v>-22.25713</v>
      </c>
      <c r="C178" s="25">
        <v>4.7220000000000005E-13</v>
      </c>
      <c r="D178" s="24" t="s">
        <v>452</v>
      </c>
    </row>
    <row r="179" spans="1:6" x14ac:dyDescent="0.45">
      <c r="A179" s="24" t="s">
        <v>182</v>
      </c>
      <c r="B179" s="24">
        <v>0.49497999999999998</v>
      </c>
      <c r="C179" s="25">
        <v>9.4909999999999998E-5</v>
      </c>
    </row>
    <row r="180" spans="1:6" x14ac:dyDescent="0.45">
      <c r="A180" s="24" t="s">
        <v>183</v>
      </c>
      <c r="B180" s="24">
        <v>1.09534</v>
      </c>
      <c r="C180" s="24">
        <v>0.21865000000000001</v>
      </c>
    </row>
    <row r="181" spans="1:6" x14ac:dyDescent="0.45">
      <c r="A181" s="24" t="s">
        <v>194</v>
      </c>
      <c r="B181" s="24">
        <v>-4.1577599999999997</v>
      </c>
      <c r="C181" s="24">
        <v>6.2810000000000005E-2</v>
      </c>
    </row>
    <row r="182" spans="1:6" x14ac:dyDescent="0.45">
      <c r="A182" s="24" t="s">
        <v>378</v>
      </c>
      <c r="B182" s="24">
        <v>-30.245329999999999</v>
      </c>
      <c r="C182" s="25">
        <v>4.424E-16</v>
      </c>
    </row>
    <row r="183" spans="1:6" x14ac:dyDescent="0.45">
      <c r="A183" s="24" t="s">
        <v>381</v>
      </c>
      <c r="B183" s="24">
        <v>0.17485000000000001</v>
      </c>
      <c r="C183" s="24">
        <v>0.61043000000000003</v>
      </c>
    </row>
    <row r="184" spans="1:6" x14ac:dyDescent="0.45">
      <c r="A184" s="24" t="s">
        <v>382</v>
      </c>
      <c r="B184" s="24">
        <v>-1.1601999999999999</v>
      </c>
      <c r="C184" s="25">
        <v>7.2989999999999999E-6</v>
      </c>
    </row>
    <row r="185" spans="1:6" x14ac:dyDescent="0.45">
      <c r="A185" s="24" t="s">
        <v>383</v>
      </c>
      <c r="B185" s="24">
        <v>-0.27517000000000003</v>
      </c>
      <c r="C185" s="24">
        <v>8.4900000000000003E-2</v>
      </c>
    </row>
    <row r="186" spans="1:6" x14ac:dyDescent="0.45">
      <c r="A186" s="24" t="s">
        <v>453</v>
      </c>
    </row>
    <row r="187" spans="1:6" x14ac:dyDescent="0.45">
      <c r="A187" s="24" t="s">
        <v>454</v>
      </c>
      <c r="B187" s="24" t="s">
        <v>455</v>
      </c>
      <c r="C187" s="24">
        <v>1E-3</v>
      </c>
      <c r="F187" s="24">
        <v>0.1</v>
      </c>
    </row>
    <row r="188" spans="1:6" x14ac:dyDescent="0.45">
      <c r="D188" s="24">
        <v>0.01</v>
      </c>
      <c r="E188" s="24">
        <v>0.05</v>
      </c>
    </row>
    <row r="189" spans="1:6" x14ac:dyDescent="0.45">
      <c r="A189" s="24" t="s">
        <v>462</v>
      </c>
      <c r="B189" s="24" t="s">
        <v>463</v>
      </c>
      <c r="C189" s="24">
        <v>79068</v>
      </c>
    </row>
    <row r="190" spans="1:6" x14ac:dyDescent="0.45">
      <c r="A190" s="24" t="s">
        <v>465</v>
      </c>
      <c r="B190" s="24" t="s">
        <v>463</v>
      </c>
      <c r="C190" s="24">
        <v>34509</v>
      </c>
    </row>
    <row r="191" spans="1:6" x14ac:dyDescent="0.45">
      <c r="A191" s="24" t="s">
        <v>466</v>
      </c>
      <c r="B191" s="24">
        <v>0.56355999999999995</v>
      </c>
    </row>
    <row r="192" spans="1:6" x14ac:dyDescent="0.45">
      <c r="A192" s="24" t="s">
        <v>467</v>
      </c>
      <c r="B192" s="24" t="s">
        <v>466</v>
      </c>
    </row>
    <row r="193" spans="1:6" x14ac:dyDescent="0.45">
      <c r="A193" s="24" t="s">
        <v>468</v>
      </c>
      <c r="B193" s="24">
        <v>52.780299999999997</v>
      </c>
      <c r="C193" s="24" t="s">
        <v>470</v>
      </c>
    </row>
    <row r="194" spans="1:6" x14ac:dyDescent="0.45">
      <c r="A194" s="24" t="s">
        <v>677</v>
      </c>
      <c r="D194" s="24" t="s">
        <v>471</v>
      </c>
      <c r="E194" s="24" t="s">
        <v>473</v>
      </c>
    </row>
    <row r="196" spans="1:6" x14ac:dyDescent="0.45">
      <c r="A196" s="24" t="s">
        <v>413</v>
      </c>
      <c r="B196" s="24" t="s">
        <v>541</v>
      </c>
    </row>
    <row r="197" spans="1:6" x14ac:dyDescent="0.45">
      <c r="A197" s="24" t="s">
        <v>677</v>
      </c>
    </row>
    <row r="199" spans="1:6" x14ac:dyDescent="0.45">
      <c r="A199" s="24" t="s">
        <v>416</v>
      </c>
      <c r="B199" s="24" t="s">
        <v>417</v>
      </c>
      <c r="C199" s="24" t="s">
        <v>420</v>
      </c>
    </row>
    <row r="201" spans="1:6" x14ac:dyDescent="0.45">
      <c r="A201" s="24" t="s">
        <v>421</v>
      </c>
    </row>
    <row r="202" spans="1:6" x14ac:dyDescent="0.45">
      <c r="A202" s="24" t="s">
        <v>422</v>
      </c>
      <c r="B202" s="24" t="s">
        <v>423</v>
      </c>
      <c r="C202" s="24" t="s">
        <v>423</v>
      </c>
      <c r="F202" s="24" t="s">
        <v>423</v>
      </c>
    </row>
    <row r="203" spans="1:6" x14ac:dyDescent="0.45">
      <c r="D203" s="24" t="s">
        <v>431</v>
      </c>
      <c r="E203" s="24" t="s">
        <v>761</v>
      </c>
    </row>
    <row r="204" spans="1:6" x14ac:dyDescent="0.45">
      <c r="A204" s="24" t="s">
        <v>436</v>
      </c>
      <c r="B204" s="24" t="s">
        <v>437</v>
      </c>
      <c r="C204" s="24" t="s">
        <v>768</v>
      </c>
    </row>
    <row r="206" spans="1:6" x14ac:dyDescent="0.45">
      <c r="A206" s="24" t="s">
        <v>441</v>
      </c>
      <c r="B206" s="24" t="s">
        <v>442</v>
      </c>
    </row>
    <row r="207" spans="1:6" x14ac:dyDescent="0.45">
      <c r="B207" s="24" t="s">
        <v>443</v>
      </c>
      <c r="C207" s="24" t="s">
        <v>446</v>
      </c>
    </row>
    <row r="208" spans="1:6" x14ac:dyDescent="0.45">
      <c r="A208" s="24">
        <v>-31.108969999999999</v>
      </c>
      <c r="B208" s="24">
        <v>-3.1937199999999999</v>
      </c>
      <c r="C208" s="24">
        <v>18.393889999999999</v>
      </c>
      <c r="D208" s="24" t="s">
        <v>445</v>
      </c>
    </row>
    <row r="210" spans="1:6" x14ac:dyDescent="0.45">
      <c r="A210" s="24" t="s">
        <v>525</v>
      </c>
      <c r="B210" s="24" t="s">
        <v>442</v>
      </c>
    </row>
    <row r="211" spans="1:6" x14ac:dyDescent="0.45">
      <c r="B211" s="24" t="s">
        <v>370</v>
      </c>
      <c r="C211" s="24" t="s">
        <v>373</v>
      </c>
    </row>
    <row r="212" spans="1:6" x14ac:dyDescent="0.45">
      <c r="A212" s="24" t="s">
        <v>181</v>
      </c>
      <c r="B212" s="24">
        <v>-10.765419</v>
      </c>
      <c r="C212" s="25">
        <v>1.63E-5</v>
      </c>
      <c r="D212" s="24" t="s">
        <v>452</v>
      </c>
    </row>
    <row r="213" spans="1:6" x14ac:dyDescent="0.45">
      <c r="A213" s="24" t="s">
        <v>182</v>
      </c>
      <c r="B213" s="24">
        <v>0.243287</v>
      </c>
      <c r="C213" s="24">
        <v>1.2290000000000001E-3</v>
      </c>
    </row>
    <row r="214" spans="1:6" x14ac:dyDescent="0.45">
      <c r="A214" s="24" t="s">
        <v>183</v>
      </c>
      <c r="B214" s="24">
        <v>1.884574</v>
      </c>
      <c r="C214" s="24">
        <v>8.6319999999999995E-4</v>
      </c>
    </row>
    <row r="215" spans="1:6" x14ac:dyDescent="0.45">
      <c r="A215" s="24" t="s">
        <v>194</v>
      </c>
      <c r="B215" s="24">
        <v>-3.9611459999999998</v>
      </c>
      <c r="C215" s="24">
        <v>0.13285140000000001</v>
      </c>
    </row>
    <row r="216" spans="1:6" x14ac:dyDescent="0.45">
      <c r="A216" s="24" t="s">
        <v>378</v>
      </c>
      <c r="B216" s="24">
        <v>-13.044919999999999</v>
      </c>
      <c r="C216" s="25">
        <v>2.6570000000000001E-5</v>
      </c>
    </row>
    <row r="217" spans="1:6" x14ac:dyDescent="0.45">
      <c r="A217" s="24" t="s">
        <v>381</v>
      </c>
      <c r="B217" s="24">
        <v>0.367118</v>
      </c>
      <c r="C217" s="24">
        <v>5.7574599999999997E-2</v>
      </c>
    </row>
    <row r="218" spans="1:6" x14ac:dyDescent="0.45">
      <c r="A218" s="24" t="s">
        <v>382</v>
      </c>
      <c r="B218" s="24">
        <v>-0.29550199999999999</v>
      </c>
      <c r="C218" s="24">
        <v>3.31527E-2</v>
      </c>
    </row>
    <row r="219" spans="1:6" x14ac:dyDescent="0.45">
      <c r="A219" s="24" t="s">
        <v>383</v>
      </c>
      <c r="B219" s="24">
        <v>5.7449E-2</v>
      </c>
      <c r="C219" s="24">
        <v>0.50842529999999997</v>
      </c>
    </row>
    <row r="220" spans="1:6" x14ac:dyDescent="0.45">
      <c r="A220" s="24" t="s">
        <v>453</v>
      </c>
    </row>
    <row r="221" spans="1:6" x14ac:dyDescent="0.45">
      <c r="A221" s="24" t="s">
        <v>454</v>
      </c>
      <c r="B221" s="24" t="s">
        <v>455</v>
      </c>
      <c r="C221" s="24">
        <v>1E-3</v>
      </c>
      <c r="F221" s="24">
        <v>0.1</v>
      </c>
    </row>
    <row r="222" spans="1:6" x14ac:dyDescent="0.45">
      <c r="D222" s="24">
        <v>0.01</v>
      </c>
      <c r="E222" s="24">
        <v>0.05</v>
      </c>
    </row>
    <row r="223" spans="1:6" x14ac:dyDescent="0.45">
      <c r="A223" s="24" t="s">
        <v>462</v>
      </c>
      <c r="B223" s="24" t="s">
        <v>463</v>
      </c>
      <c r="C223" s="24">
        <v>29677</v>
      </c>
    </row>
    <row r="224" spans="1:6" x14ac:dyDescent="0.45">
      <c r="A224" s="24" t="s">
        <v>465</v>
      </c>
      <c r="B224" s="24" t="s">
        <v>463</v>
      </c>
      <c r="C224" s="24">
        <v>21580</v>
      </c>
    </row>
    <row r="225" spans="1:6" x14ac:dyDescent="0.45">
      <c r="A225" s="24" t="s">
        <v>466</v>
      </c>
      <c r="B225" s="24">
        <v>0.27284999999999998</v>
      </c>
    </row>
    <row r="226" spans="1:6" x14ac:dyDescent="0.45">
      <c r="A226" s="24" t="s">
        <v>467</v>
      </c>
      <c r="B226" s="24" t="s">
        <v>466</v>
      </c>
    </row>
    <row r="227" spans="1:6" x14ac:dyDescent="0.45">
      <c r="A227" s="24" t="s">
        <v>468</v>
      </c>
      <c r="B227" s="24">
        <v>18.1053</v>
      </c>
      <c r="C227" s="24" t="s">
        <v>470</v>
      </c>
    </row>
    <row r="228" spans="1:6" x14ac:dyDescent="0.45">
      <c r="A228" s="24" t="s">
        <v>691</v>
      </c>
      <c r="D228" s="24" t="s">
        <v>471</v>
      </c>
      <c r="E228" s="24" t="s">
        <v>473</v>
      </c>
    </row>
    <row r="230" spans="1:6" x14ac:dyDescent="0.45">
      <c r="A230" s="24" t="s">
        <v>146</v>
      </c>
    </row>
    <row r="231" spans="1:6" x14ac:dyDescent="0.45">
      <c r="A231" s="24" t="s">
        <v>692</v>
      </c>
    </row>
    <row r="233" spans="1:6" x14ac:dyDescent="0.45">
      <c r="A233" s="24" t="s">
        <v>474</v>
      </c>
      <c r="B233" s="24" t="s">
        <v>414</v>
      </c>
    </row>
    <row r="234" spans="1:6" x14ac:dyDescent="0.45">
      <c r="A234" s="24" t="s">
        <v>692</v>
      </c>
    </row>
    <row r="236" spans="1:6" x14ac:dyDescent="0.45">
      <c r="A236" s="24" t="s">
        <v>416</v>
      </c>
      <c r="B236" s="24" t="s">
        <v>417</v>
      </c>
      <c r="C236" s="24" t="s">
        <v>420</v>
      </c>
    </row>
    <row r="238" spans="1:6" x14ac:dyDescent="0.45">
      <c r="A238" s="24" t="s">
        <v>421</v>
      </c>
    </row>
    <row r="239" spans="1:6" x14ac:dyDescent="0.45">
      <c r="A239" s="24" t="s">
        <v>422</v>
      </c>
      <c r="B239" s="24" t="s">
        <v>423</v>
      </c>
      <c r="C239" s="24" t="s">
        <v>423</v>
      </c>
      <c r="F239" s="24" t="s">
        <v>423</v>
      </c>
    </row>
    <row r="240" spans="1:6" x14ac:dyDescent="0.45">
      <c r="D240" s="24" t="s">
        <v>431</v>
      </c>
      <c r="E240" s="24" t="s">
        <v>761</v>
      </c>
    </row>
    <row r="241" spans="1:4" x14ac:dyDescent="0.45">
      <c r="A241" s="24" t="s">
        <v>436</v>
      </c>
      <c r="B241" s="24" t="s">
        <v>437</v>
      </c>
      <c r="C241" s="24" t="s">
        <v>769</v>
      </c>
    </row>
    <row r="243" spans="1:4" x14ac:dyDescent="0.45">
      <c r="A243" s="24" t="s">
        <v>441</v>
      </c>
      <c r="B243" s="24" t="s">
        <v>442</v>
      </c>
    </row>
    <row r="244" spans="1:4" x14ac:dyDescent="0.45">
      <c r="B244" s="24" t="s">
        <v>443</v>
      </c>
      <c r="C244" s="24" t="s">
        <v>446</v>
      </c>
    </row>
    <row r="245" spans="1:4" x14ac:dyDescent="0.45">
      <c r="A245" s="24">
        <v>-40.649720000000002</v>
      </c>
      <c r="B245" s="24">
        <v>-5.3388900000000001</v>
      </c>
      <c r="C245" s="24">
        <v>34.144620000000003</v>
      </c>
      <c r="D245" s="24" t="s">
        <v>445</v>
      </c>
    </row>
    <row r="247" spans="1:4" x14ac:dyDescent="0.45">
      <c r="A247" s="24" t="s">
        <v>525</v>
      </c>
      <c r="B247" s="24" t="s">
        <v>442</v>
      </c>
    </row>
    <row r="248" spans="1:4" x14ac:dyDescent="0.45">
      <c r="B248" s="24" t="s">
        <v>370</v>
      </c>
      <c r="C248" s="24" t="s">
        <v>373</v>
      </c>
    </row>
    <row r="249" spans="1:4" x14ac:dyDescent="0.45">
      <c r="A249" s="24" t="s">
        <v>181</v>
      </c>
      <c r="B249" s="24">
        <v>-17.220079999999999</v>
      </c>
      <c r="C249" s="25">
        <v>7.6580000000000001E-8</v>
      </c>
      <c r="D249" s="24" t="s">
        <v>452</v>
      </c>
    </row>
    <row r="250" spans="1:4" x14ac:dyDescent="0.45">
      <c r="A250" s="24" t="s">
        <v>182</v>
      </c>
      <c r="B250" s="24">
        <v>1.4405300000000001</v>
      </c>
      <c r="C250" s="25">
        <v>2.2E-16</v>
      </c>
    </row>
    <row r="251" spans="1:4" x14ac:dyDescent="0.45">
      <c r="A251" s="24" t="s">
        <v>183</v>
      </c>
      <c r="B251" s="24">
        <v>5.2136800000000001</v>
      </c>
      <c r="C251" s="25">
        <v>1.758E-10</v>
      </c>
    </row>
    <row r="252" spans="1:4" x14ac:dyDescent="0.45">
      <c r="A252" s="24" t="s">
        <v>194</v>
      </c>
      <c r="B252" s="24">
        <v>-27.159490000000002</v>
      </c>
      <c r="C252" s="25">
        <v>2.2E-16</v>
      </c>
    </row>
    <row r="253" spans="1:4" x14ac:dyDescent="0.45">
      <c r="A253" s="24" t="s">
        <v>378</v>
      </c>
      <c r="B253" s="24">
        <v>-44.91771</v>
      </c>
      <c r="C253" s="25">
        <v>2.2E-16</v>
      </c>
    </row>
    <row r="254" spans="1:4" x14ac:dyDescent="0.45">
      <c r="A254" s="24" t="s">
        <v>381</v>
      </c>
      <c r="B254" s="24">
        <v>0.14607000000000001</v>
      </c>
      <c r="C254" s="24">
        <v>0.69730000000000003</v>
      </c>
    </row>
    <row r="255" spans="1:4" x14ac:dyDescent="0.45">
      <c r="A255" s="24" t="s">
        <v>382</v>
      </c>
      <c r="B255" s="24">
        <v>-1.0122500000000001</v>
      </c>
      <c r="C255" s="25">
        <v>3.22E-12</v>
      </c>
    </row>
    <row r="256" spans="1:4" x14ac:dyDescent="0.45">
      <c r="A256" s="24" t="s">
        <v>383</v>
      </c>
      <c r="B256" s="24">
        <v>-0.25663000000000002</v>
      </c>
      <c r="C256" s="24">
        <v>0.26019999999999999</v>
      </c>
    </row>
    <row r="257" spans="1:6" x14ac:dyDescent="0.45">
      <c r="A257" s="24" t="s">
        <v>453</v>
      </c>
    </row>
    <row r="258" spans="1:6" x14ac:dyDescent="0.45">
      <c r="A258" s="24" t="s">
        <v>454</v>
      </c>
      <c r="B258" s="24" t="s">
        <v>455</v>
      </c>
      <c r="C258" s="24">
        <v>1E-3</v>
      </c>
      <c r="F258" s="24">
        <v>0.1</v>
      </c>
    </row>
    <row r="259" spans="1:6" x14ac:dyDescent="0.45">
      <c r="D259" s="24">
        <v>0.01</v>
      </c>
      <c r="E259" s="24">
        <v>0.05</v>
      </c>
    </row>
    <row r="260" spans="1:6" x14ac:dyDescent="0.45">
      <c r="A260" s="24" t="s">
        <v>462</v>
      </c>
      <c r="B260" s="24" t="s">
        <v>463</v>
      </c>
      <c r="C260" s="24">
        <v>117330</v>
      </c>
    </row>
    <row r="261" spans="1:6" x14ac:dyDescent="0.45">
      <c r="A261" s="24" t="s">
        <v>465</v>
      </c>
      <c r="B261" s="24" t="s">
        <v>463</v>
      </c>
      <c r="C261" s="24">
        <v>49342</v>
      </c>
    </row>
    <row r="262" spans="1:6" x14ac:dyDescent="0.45">
      <c r="A262" s="24" t="s">
        <v>466</v>
      </c>
      <c r="B262" s="24">
        <v>0.57945999999999998</v>
      </c>
    </row>
    <row r="263" spans="1:6" x14ac:dyDescent="0.45">
      <c r="A263" s="24" t="s">
        <v>467</v>
      </c>
      <c r="B263" s="24" t="s">
        <v>466</v>
      </c>
    </row>
    <row r="264" spans="1:6" x14ac:dyDescent="0.45">
      <c r="A264" s="24" t="s">
        <v>468</v>
      </c>
      <c r="B264" s="24">
        <v>71.995999999999995</v>
      </c>
      <c r="C264" s="24" t="s">
        <v>470</v>
      </c>
    </row>
    <row r="265" spans="1:6" x14ac:dyDescent="0.45">
      <c r="A265" s="24" t="s">
        <v>692</v>
      </c>
      <c r="D265" s="24" t="s">
        <v>471</v>
      </c>
      <c r="E265" s="24" t="s">
        <v>473</v>
      </c>
    </row>
    <row r="267" spans="1:6" x14ac:dyDescent="0.45">
      <c r="A267" s="24" t="s">
        <v>474</v>
      </c>
      <c r="B267" s="24" t="s">
        <v>488</v>
      </c>
    </row>
    <row r="268" spans="1:6" x14ac:dyDescent="0.45">
      <c r="A268" s="24" t="s">
        <v>692</v>
      </c>
    </row>
    <row r="270" spans="1:6" x14ac:dyDescent="0.45">
      <c r="A270" s="24" t="s">
        <v>416</v>
      </c>
      <c r="B270" s="24" t="s">
        <v>417</v>
      </c>
      <c r="C270" s="24" t="s">
        <v>420</v>
      </c>
    </row>
    <row r="272" spans="1:6" x14ac:dyDescent="0.45">
      <c r="A272" s="24" t="s">
        <v>421</v>
      </c>
    </row>
    <row r="273" spans="1:6" x14ac:dyDescent="0.45">
      <c r="A273" s="24" t="s">
        <v>422</v>
      </c>
      <c r="B273" s="24" t="s">
        <v>423</v>
      </c>
      <c r="C273" s="24" t="s">
        <v>423</v>
      </c>
      <c r="F273" s="24" t="s">
        <v>423</v>
      </c>
    </row>
    <row r="274" spans="1:6" x14ac:dyDescent="0.45">
      <c r="D274" s="24" t="s">
        <v>431</v>
      </c>
      <c r="E274" s="24" t="s">
        <v>761</v>
      </c>
    </row>
    <row r="275" spans="1:6" x14ac:dyDescent="0.45">
      <c r="A275" s="24" t="s">
        <v>436</v>
      </c>
      <c r="B275" s="24" t="s">
        <v>437</v>
      </c>
      <c r="C275" s="24" t="s">
        <v>769</v>
      </c>
    </row>
    <row r="277" spans="1:6" x14ac:dyDescent="0.45">
      <c r="A277" s="24" t="s">
        <v>441</v>
      </c>
      <c r="B277" s="24" t="s">
        <v>442</v>
      </c>
    </row>
    <row r="278" spans="1:6" x14ac:dyDescent="0.45">
      <c r="B278" s="24" t="s">
        <v>443</v>
      </c>
      <c r="C278" s="24" t="s">
        <v>446</v>
      </c>
    </row>
    <row r="279" spans="1:6" x14ac:dyDescent="0.45">
      <c r="A279" s="24">
        <v>-46.725200000000001</v>
      </c>
      <c r="B279" s="24">
        <v>-6.7534000000000001</v>
      </c>
      <c r="C279" s="24">
        <v>36.162399999999998</v>
      </c>
      <c r="D279" s="24" t="s">
        <v>445</v>
      </c>
    </row>
    <row r="281" spans="1:6" x14ac:dyDescent="0.45">
      <c r="A281" s="24" t="s">
        <v>525</v>
      </c>
      <c r="B281" s="24" t="s">
        <v>442</v>
      </c>
    </row>
    <row r="282" spans="1:6" x14ac:dyDescent="0.45">
      <c r="B282" s="24" t="s">
        <v>370</v>
      </c>
      <c r="C282" s="24" t="s">
        <v>373</v>
      </c>
    </row>
    <row r="283" spans="1:6" x14ac:dyDescent="0.45">
      <c r="A283" s="24" t="s">
        <v>181</v>
      </c>
      <c r="B283" s="24">
        <v>2.501185</v>
      </c>
      <c r="C283" s="24">
        <v>0.392094</v>
      </c>
      <c r="D283" s="24" t="s">
        <v>452</v>
      </c>
    </row>
    <row r="284" spans="1:6" x14ac:dyDescent="0.45">
      <c r="A284" s="24" t="s">
        <v>182</v>
      </c>
      <c r="B284" s="24">
        <v>9.6305000000000002E-2</v>
      </c>
      <c r="C284" s="24">
        <v>0.31696999999999997</v>
      </c>
    </row>
    <row r="285" spans="1:6" x14ac:dyDescent="0.45">
      <c r="A285" s="24" t="s">
        <v>183</v>
      </c>
      <c r="B285" s="24">
        <v>5.7806559999999996</v>
      </c>
      <c r="C285" s="25">
        <v>3.9650000000000002E-12</v>
      </c>
    </row>
    <row r="286" spans="1:6" x14ac:dyDescent="0.45">
      <c r="A286" s="24" t="s">
        <v>194</v>
      </c>
      <c r="B286" s="24">
        <v>-21.941511999999999</v>
      </c>
      <c r="C286" s="25">
        <v>2.2E-16</v>
      </c>
    </row>
    <row r="287" spans="1:6" x14ac:dyDescent="0.45">
      <c r="A287" s="24" t="s">
        <v>381</v>
      </c>
      <c r="B287" s="24">
        <v>0.97752700000000003</v>
      </c>
      <c r="C287" s="24">
        <v>0.149474</v>
      </c>
    </row>
    <row r="288" spans="1:6" x14ac:dyDescent="0.45">
      <c r="A288" s="24" t="s">
        <v>382</v>
      </c>
      <c r="B288" s="24">
        <v>-0.773783</v>
      </c>
      <c r="C288" s="24">
        <v>2.1359999999999999E-3</v>
      </c>
    </row>
    <row r="289" spans="1:6" x14ac:dyDescent="0.45">
      <c r="A289" s="24" t="s">
        <v>383</v>
      </c>
      <c r="B289" s="24">
        <v>0.38944600000000001</v>
      </c>
      <c r="C289" s="24">
        <v>0.361786</v>
      </c>
    </row>
    <row r="290" spans="1:6" x14ac:dyDescent="0.45">
      <c r="A290" s="24" t="s">
        <v>453</v>
      </c>
    </row>
    <row r="291" spans="1:6" x14ac:dyDescent="0.45">
      <c r="A291" s="24" t="s">
        <v>454</v>
      </c>
      <c r="B291" s="24" t="s">
        <v>455</v>
      </c>
      <c r="C291" s="24">
        <v>1E-3</v>
      </c>
      <c r="F291" s="24">
        <v>0.1</v>
      </c>
    </row>
    <row r="292" spans="1:6" x14ac:dyDescent="0.45">
      <c r="D292" s="24">
        <v>0.01</v>
      </c>
      <c r="E292" s="24">
        <v>0.05</v>
      </c>
    </row>
    <row r="293" spans="1:6" x14ac:dyDescent="0.45">
      <c r="A293" s="24" t="s">
        <v>462</v>
      </c>
      <c r="B293" s="24" t="s">
        <v>463</v>
      </c>
      <c r="C293" s="24">
        <v>117330</v>
      </c>
    </row>
    <row r="294" spans="1:6" x14ac:dyDescent="0.45">
      <c r="A294" s="24" t="s">
        <v>465</v>
      </c>
      <c r="B294" s="24" t="s">
        <v>463</v>
      </c>
      <c r="C294" s="24">
        <v>105100</v>
      </c>
    </row>
    <row r="295" spans="1:6" x14ac:dyDescent="0.45">
      <c r="A295" s="24" t="s">
        <v>466</v>
      </c>
      <c r="B295" s="24">
        <v>0.10421999999999999</v>
      </c>
    </row>
    <row r="296" spans="1:6" x14ac:dyDescent="0.45">
      <c r="A296" s="24" t="s">
        <v>467</v>
      </c>
      <c r="B296" s="24" t="s">
        <v>466</v>
      </c>
    </row>
    <row r="297" spans="1:6" x14ac:dyDescent="0.45">
      <c r="A297" s="24" t="s">
        <v>468</v>
      </c>
      <c r="B297" s="24">
        <v>6.9640599999999999</v>
      </c>
      <c r="C297" s="24" t="s">
        <v>470</v>
      </c>
    </row>
    <row r="298" spans="1:6" x14ac:dyDescent="0.45">
      <c r="A298" s="24" t="s">
        <v>770</v>
      </c>
      <c r="D298" s="24" t="s">
        <v>471</v>
      </c>
      <c r="E298" s="25">
        <v>7.3492999999999995E-8</v>
      </c>
    </row>
    <row r="300" spans="1:6" x14ac:dyDescent="0.45">
      <c r="A300" s="24" t="s">
        <v>474</v>
      </c>
      <c r="B300" s="24" t="s">
        <v>501</v>
      </c>
    </row>
    <row r="301" spans="1:6" x14ac:dyDescent="0.45">
      <c r="A301" s="24" t="s">
        <v>770</v>
      </c>
    </row>
    <row r="303" spans="1:6" x14ac:dyDescent="0.45">
      <c r="A303" s="24" t="s">
        <v>416</v>
      </c>
      <c r="B303" s="24" t="s">
        <v>417</v>
      </c>
      <c r="C303" s="24" t="s">
        <v>420</v>
      </c>
    </row>
    <row r="305" spans="1:6" x14ac:dyDescent="0.45">
      <c r="A305" s="24" t="s">
        <v>421</v>
      </c>
    </row>
    <row r="306" spans="1:6" x14ac:dyDescent="0.45">
      <c r="A306" s="24" t="s">
        <v>422</v>
      </c>
      <c r="B306" s="24" t="s">
        <v>423</v>
      </c>
      <c r="C306" s="24" t="s">
        <v>423</v>
      </c>
      <c r="F306" s="24" t="s">
        <v>423</v>
      </c>
    </row>
    <row r="307" spans="1:6" x14ac:dyDescent="0.45">
      <c r="D307" s="24" t="s">
        <v>431</v>
      </c>
      <c r="E307" s="24" t="s">
        <v>761</v>
      </c>
    </row>
    <row r="308" spans="1:6" x14ac:dyDescent="0.45">
      <c r="A308" s="24" t="s">
        <v>436</v>
      </c>
      <c r="B308" s="24" t="s">
        <v>437</v>
      </c>
      <c r="C308" s="24" t="s">
        <v>769</v>
      </c>
    </row>
    <row r="310" spans="1:6" x14ac:dyDescent="0.45">
      <c r="A310" s="24" t="s">
        <v>441</v>
      </c>
      <c r="B310" s="24" t="s">
        <v>442</v>
      </c>
    </row>
    <row r="311" spans="1:6" x14ac:dyDescent="0.45">
      <c r="B311" s="24" t="s">
        <v>443</v>
      </c>
      <c r="C311" s="24" t="s">
        <v>446</v>
      </c>
    </row>
    <row r="312" spans="1:6" x14ac:dyDescent="0.45">
      <c r="A312" s="24">
        <v>-42.020099999999999</v>
      </c>
      <c r="B312" s="24">
        <v>-5.7470999999999997</v>
      </c>
      <c r="C312" s="24">
        <v>33.206600000000002</v>
      </c>
      <c r="D312" s="24" t="s">
        <v>445</v>
      </c>
    </row>
    <row r="314" spans="1:6" x14ac:dyDescent="0.45">
      <c r="A314" s="24" t="s">
        <v>525</v>
      </c>
      <c r="B314" s="24" t="s">
        <v>442</v>
      </c>
    </row>
    <row r="315" spans="1:6" x14ac:dyDescent="0.45">
      <c r="B315" s="24" t="s">
        <v>370</v>
      </c>
      <c r="C315" s="24" t="s">
        <v>373</v>
      </c>
    </row>
    <row r="316" spans="1:6" x14ac:dyDescent="0.45">
      <c r="A316" s="24" t="s">
        <v>181</v>
      </c>
      <c r="B316" s="25">
        <v>-15.771000000000001</v>
      </c>
      <c r="C316" s="25">
        <v>8.5359999999999997E-7</v>
      </c>
      <c r="D316" s="24" t="s">
        <v>452</v>
      </c>
    </row>
    <row r="317" spans="1:6" x14ac:dyDescent="0.45">
      <c r="A317" s="24" t="s">
        <v>182</v>
      </c>
      <c r="B317" s="25">
        <v>1.4135</v>
      </c>
      <c r="C317" s="25">
        <v>2.2E-16</v>
      </c>
    </row>
    <row r="318" spans="1:6" x14ac:dyDescent="0.45">
      <c r="A318" s="24" t="s">
        <v>183</v>
      </c>
      <c r="B318" s="25">
        <v>4.6338999999999997</v>
      </c>
      <c r="C318" s="25">
        <v>1.4590000000000001E-10</v>
      </c>
    </row>
    <row r="319" spans="1:6" x14ac:dyDescent="0.45">
      <c r="A319" s="24" t="s">
        <v>378</v>
      </c>
      <c r="B319" s="25">
        <v>-43.07</v>
      </c>
      <c r="C319" s="25">
        <v>2.2E-16</v>
      </c>
    </row>
    <row r="320" spans="1:6" x14ac:dyDescent="0.45">
      <c r="A320" s="24" t="s">
        <v>381</v>
      </c>
      <c r="B320" s="25">
        <v>-6.0860999999999999E-4</v>
      </c>
      <c r="C320" s="24">
        <v>0.99870000000000003</v>
      </c>
    </row>
    <row r="321" spans="1:6" x14ac:dyDescent="0.45">
      <c r="A321" s="24" t="s">
        <v>382</v>
      </c>
      <c r="B321" s="25">
        <v>-0.70711999999999997</v>
      </c>
      <c r="C321" s="25">
        <v>5.6069999999999998E-7</v>
      </c>
    </row>
    <row r="322" spans="1:6" x14ac:dyDescent="0.45">
      <c r="A322" s="24" t="s">
        <v>383</v>
      </c>
      <c r="B322" s="25">
        <v>-0.23957999999999999</v>
      </c>
      <c r="C322" s="24">
        <v>0.32400000000000001</v>
      </c>
    </row>
    <row r="323" spans="1:6" x14ac:dyDescent="0.45">
      <c r="A323" s="24" t="s">
        <v>453</v>
      </c>
    </row>
    <row r="324" spans="1:6" x14ac:dyDescent="0.45">
      <c r="A324" s="24" t="s">
        <v>454</v>
      </c>
      <c r="B324" s="24" t="s">
        <v>455</v>
      </c>
      <c r="C324" s="24">
        <v>1E-3</v>
      </c>
      <c r="F324" s="24">
        <v>0.1</v>
      </c>
    </row>
    <row r="325" spans="1:6" x14ac:dyDescent="0.45">
      <c r="D325" s="24">
        <v>0.01</v>
      </c>
      <c r="E325" s="24">
        <v>0.05</v>
      </c>
    </row>
    <row r="326" spans="1:6" x14ac:dyDescent="0.45">
      <c r="A326" s="24" t="s">
        <v>462</v>
      </c>
      <c r="B326" s="24" t="s">
        <v>463</v>
      </c>
      <c r="C326" s="24">
        <v>117330</v>
      </c>
    </row>
    <row r="327" spans="1:6" x14ac:dyDescent="0.45">
      <c r="A327" s="24" t="s">
        <v>465</v>
      </c>
      <c r="B327" s="24" t="s">
        <v>463</v>
      </c>
      <c r="C327" s="24">
        <v>61281</v>
      </c>
    </row>
    <row r="328" spans="1:6" x14ac:dyDescent="0.45">
      <c r="A328" s="24" t="s">
        <v>466</v>
      </c>
      <c r="B328" s="24">
        <v>0.47771000000000002</v>
      </c>
    </row>
    <row r="329" spans="1:6" x14ac:dyDescent="0.45">
      <c r="A329" s="24" t="s">
        <v>467</v>
      </c>
      <c r="B329" s="24" t="s">
        <v>466</v>
      </c>
    </row>
    <row r="330" spans="1:6" x14ac:dyDescent="0.45">
      <c r="A330" s="24" t="s">
        <v>468</v>
      </c>
      <c r="B330" s="24">
        <v>54.747</v>
      </c>
      <c r="C330" s="24" t="s">
        <v>470</v>
      </c>
    </row>
    <row r="331" spans="1:6" x14ac:dyDescent="0.45">
      <c r="A331" s="24" t="s">
        <v>771</v>
      </c>
      <c r="D331" s="24" t="s">
        <v>471</v>
      </c>
      <c r="E331" s="24" t="s">
        <v>473</v>
      </c>
    </row>
    <row r="333" spans="1:6" x14ac:dyDescent="0.45">
      <c r="A333" s="24" t="s">
        <v>193</v>
      </c>
    </row>
    <row r="334" spans="1:6" x14ac:dyDescent="0.45">
      <c r="A334" s="24" t="s">
        <v>771</v>
      </c>
    </row>
    <row r="336" spans="1:6" x14ac:dyDescent="0.45">
      <c r="A336" s="24" t="s">
        <v>497</v>
      </c>
      <c r="B336" s="24" t="s">
        <v>414</v>
      </c>
    </row>
    <row r="337" spans="1:6" x14ac:dyDescent="0.45">
      <c r="A337" s="24" t="s">
        <v>771</v>
      </c>
    </row>
    <row r="339" spans="1:6" x14ac:dyDescent="0.45">
      <c r="A339" s="24" t="s">
        <v>416</v>
      </c>
      <c r="B339" s="24" t="s">
        <v>417</v>
      </c>
      <c r="C339" s="24" t="s">
        <v>420</v>
      </c>
    </row>
    <row r="341" spans="1:6" x14ac:dyDescent="0.45">
      <c r="A341" s="24" t="s">
        <v>421</v>
      </c>
    </row>
    <row r="342" spans="1:6" x14ac:dyDescent="0.45">
      <c r="A342" s="24" t="s">
        <v>422</v>
      </c>
      <c r="B342" s="24" t="s">
        <v>423</v>
      </c>
      <c r="C342" s="24" t="s">
        <v>423</v>
      </c>
      <c r="F342" s="24" t="s">
        <v>423</v>
      </c>
    </row>
    <row r="343" spans="1:6" x14ac:dyDescent="0.45">
      <c r="D343" s="24" t="s">
        <v>431</v>
      </c>
      <c r="E343" s="24" t="s">
        <v>761</v>
      </c>
    </row>
    <row r="344" spans="1:6" x14ac:dyDescent="0.45">
      <c r="A344" s="24" t="s">
        <v>436</v>
      </c>
      <c r="B344" s="24" t="s">
        <v>437</v>
      </c>
      <c r="C344" s="24" t="s">
        <v>507</v>
      </c>
    </row>
    <row r="346" spans="1:6" x14ac:dyDescent="0.45">
      <c r="A346" s="24" t="s">
        <v>441</v>
      </c>
      <c r="B346" s="24" t="s">
        <v>442</v>
      </c>
    </row>
    <row r="347" spans="1:6" x14ac:dyDescent="0.45">
      <c r="B347" s="24" t="s">
        <v>443</v>
      </c>
      <c r="C347" s="24" t="s">
        <v>446</v>
      </c>
    </row>
    <row r="348" spans="1:6" x14ac:dyDescent="0.45">
      <c r="A348" s="24">
        <v>-38.57891</v>
      </c>
      <c r="B348" s="24">
        <v>-7.1023899999999998</v>
      </c>
      <c r="C348" s="24">
        <v>29.339269999999999</v>
      </c>
      <c r="D348" s="24" t="s">
        <v>445</v>
      </c>
    </row>
    <row r="350" spans="1:6" x14ac:dyDescent="0.45">
      <c r="A350" s="24" t="s">
        <v>525</v>
      </c>
      <c r="B350" s="24" t="s">
        <v>442</v>
      </c>
    </row>
    <row r="351" spans="1:6" x14ac:dyDescent="0.45">
      <c r="B351" s="24" t="s">
        <v>370</v>
      </c>
      <c r="C351" s="24" t="s">
        <v>373</v>
      </c>
    </row>
    <row r="352" spans="1:6" x14ac:dyDescent="0.45">
      <c r="A352" s="24" t="s">
        <v>181</v>
      </c>
      <c r="B352" s="24">
        <v>-28.103229200000001</v>
      </c>
      <c r="C352" s="25">
        <v>1.198E-7</v>
      </c>
      <c r="D352" s="24" t="s">
        <v>452</v>
      </c>
    </row>
    <row r="353" spans="1:6" x14ac:dyDescent="0.45">
      <c r="A353" s="24" t="s">
        <v>182</v>
      </c>
      <c r="B353" s="24">
        <v>0.90234979999999998</v>
      </c>
      <c r="C353" s="25">
        <v>5.1910000000000004E-7</v>
      </c>
    </row>
    <row r="354" spans="1:6" x14ac:dyDescent="0.45">
      <c r="A354" s="24" t="s">
        <v>183</v>
      </c>
      <c r="B354" s="24">
        <v>6.5073936999999997</v>
      </c>
      <c r="C354" s="25">
        <v>4.2329999999999998E-10</v>
      </c>
    </row>
    <row r="355" spans="1:6" x14ac:dyDescent="0.45">
      <c r="A355" s="24" t="s">
        <v>194</v>
      </c>
      <c r="B355" s="24">
        <v>-13.409463799999999</v>
      </c>
      <c r="C355" s="25">
        <v>3.152E-8</v>
      </c>
    </row>
    <row r="356" spans="1:6" x14ac:dyDescent="0.45">
      <c r="A356" s="24" t="s">
        <v>378</v>
      </c>
      <c r="B356" s="24">
        <v>-45.003946999999997</v>
      </c>
      <c r="C356" s="25">
        <v>9.3869999999999999E-9</v>
      </c>
    </row>
    <row r="357" spans="1:6" x14ac:dyDescent="0.45">
      <c r="A357" s="24" t="s">
        <v>381</v>
      </c>
      <c r="B357" s="24">
        <v>-1.7855341</v>
      </c>
      <c r="C357" s="24">
        <v>6.0810999999999999E-3</v>
      </c>
    </row>
    <row r="358" spans="1:6" x14ac:dyDescent="0.45">
      <c r="A358" s="24" t="s">
        <v>382</v>
      </c>
      <c r="B358" s="24">
        <v>-1.3845168999999999</v>
      </c>
      <c r="C358" s="24">
        <v>2.006E-4</v>
      </c>
    </row>
    <row r="359" spans="1:6" x14ac:dyDescent="0.45">
      <c r="A359" s="24" t="s">
        <v>383</v>
      </c>
      <c r="B359" s="24">
        <v>-3.0672999999999998E-3</v>
      </c>
      <c r="C359" s="24">
        <v>0.99396790000000002</v>
      </c>
    </row>
    <row r="360" spans="1:6" x14ac:dyDescent="0.45">
      <c r="A360" s="24" t="s">
        <v>453</v>
      </c>
    </row>
    <row r="361" spans="1:6" x14ac:dyDescent="0.45">
      <c r="A361" s="24" t="s">
        <v>454</v>
      </c>
      <c r="B361" s="24" t="s">
        <v>455</v>
      </c>
      <c r="C361" s="24">
        <v>1E-3</v>
      </c>
      <c r="F361" s="24">
        <v>0.1</v>
      </c>
    </row>
    <row r="362" spans="1:6" x14ac:dyDescent="0.45">
      <c r="D362" s="24">
        <v>0.01</v>
      </c>
      <c r="E362" s="24">
        <v>0.05</v>
      </c>
    </row>
    <row r="363" spans="1:6" x14ac:dyDescent="0.45">
      <c r="A363" s="24" t="s">
        <v>462</v>
      </c>
      <c r="B363" s="24" t="s">
        <v>463</v>
      </c>
      <c r="C363" s="24">
        <v>70836</v>
      </c>
    </row>
    <row r="364" spans="1:6" x14ac:dyDescent="0.45">
      <c r="A364" s="24" t="s">
        <v>465</v>
      </c>
      <c r="B364" s="24" t="s">
        <v>463</v>
      </c>
      <c r="C364" s="24">
        <v>31996</v>
      </c>
    </row>
    <row r="365" spans="1:6" x14ac:dyDescent="0.45">
      <c r="A365" s="24" t="s">
        <v>466</v>
      </c>
      <c r="B365" s="24">
        <v>0.54830999999999996</v>
      </c>
    </row>
    <row r="366" spans="1:6" x14ac:dyDescent="0.45">
      <c r="A366" s="24" t="s">
        <v>467</v>
      </c>
      <c r="B366" s="24" t="s">
        <v>466</v>
      </c>
    </row>
    <row r="367" spans="1:6" x14ac:dyDescent="0.45">
      <c r="A367" s="24" t="s">
        <v>468</v>
      </c>
      <c r="B367" s="24">
        <v>30.9542</v>
      </c>
      <c r="C367" s="24" t="s">
        <v>470</v>
      </c>
    </row>
    <row r="368" spans="1:6" x14ac:dyDescent="0.45">
      <c r="A368" s="24" t="s">
        <v>772</v>
      </c>
      <c r="D368" s="24" t="s">
        <v>471</v>
      </c>
      <c r="E368" s="24" t="s">
        <v>473</v>
      </c>
    </row>
    <row r="370" spans="1:6" x14ac:dyDescent="0.45">
      <c r="A370" s="24" t="s">
        <v>497</v>
      </c>
      <c r="B370" s="24" t="s">
        <v>488</v>
      </c>
    </row>
    <row r="371" spans="1:6" x14ac:dyDescent="0.45">
      <c r="A371" s="24" t="s">
        <v>772</v>
      </c>
    </row>
    <row r="373" spans="1:6" x14ac:dyDescent="0.45">
      <c r="A373" s="24" t="s">
        <v>416</v>
      </c>
      <c r="B373" s="24" t="s">
        <v>417</v>
      </c>
      <c r="C373" s="24" t="s">
        <v>420</v>
      </c>
    </row>
    <row r="375" spans="1:6" x14ac:dyDescent="0.45">
      <c r="A375" s="24" t="s">
        <v>421</v>
      </c>
    </row>
    <row r="376" spans="1:6" x14ac:dyDescent="0.45">
      <c r="A376" s="24" t="s">
        <v>422</v>
      </c>
      <c r="B376" s="24" t="s">
        <v>423</v>
      </c>
      <c r="C376" s="24" t="s">
        <v>423</v>
      </c>
      <c r="F376" s="24" t="s">
        <v>423</v>
      </c>
    </row>
    <row r="377" spans="1:6" x14ac:dyDescent="0.45">
      <c r="D377" s="24" t="s">
        <v>431</v>
      </c>
      <c r="E377" s="24" t="s">
        <v>761</v>
      </c>
    </row>
    <row r="378" spans="1:6" x14ac:dyDescent="0.45">
      <c r="A378" s="24" t="s">
        <v>436</v>
      </c>
      <c r="B378" s="24" t="s">
        <v>437</v>
      </c>
      <c r="C378" s="24" t="s">
        <v>507</v>
      </c>
    </row>
    <row r="380" spans="1:6" x14ac:dyDescent="0.45">
      <c r="A380" s="24" t="s">
        <v>441</v>
      </c>
      <c r="B380" s="24" t="s">
        <v>442</v>
      </c>
    </row>
    <row r="381" spans="1:6" x14ac:dyDescent="0.45">
      <c r="B381" s="24" t="s">
        <v>443</v>
      </c>
      <c r="C381" s="24" t="s">
        <v>446</v>
      </c>
    </row>
    <row r="382" spans="1:6" x14ac:dyDescent="0.45">
      <c r="A382" s="24">
        <v>-64.498400000000004</v>
      </c>
      <c r="B382" s="24">
        <v>-8.6628000000000007</v>
      </c>
      <c r="C382" s="24">
        <v>29.090299999999999</v>
      </c>
      <c r="D382" s="24" t="s">
        <v>445</v>
      </c>
    </row>
    <row r="384" spans="1:6" x14ac:dyDescent="0.45">
      <c r="A384" s="24" t="s">
        <v>525</v>
      </c>
      <c r="B384" s="24" t="s">
        <v>442</v>
      </c>
    </row>
    <row r="385" spans="1:6" x14ac:dyDescent="0.45">
      <c r="B385" s="24" t="s">
        <v>370</v>
      </c>
      <c r="C385" s="24" t="s">
        <v>373</v>
      </c>
    </row>
    <row r="386" spans="1:6" x14ac:dyDescent="0.45">
      <c r="A386" s="24" t="s">
        <v>181</v>
      </c>
      <c r="B386" s="24">
        <v>-5.0904499999999997</v>
      </c>
      <c r="C386" s="24">
        <v>0.17336299999999999</v>
      </c>
      <c r="D386" s="24" t="s">
        <v>452</v>
      </c>
    </row>
    <row r="387" spans="1:6" x14ac:dyDescent="0.45">
      <c r="A387" s="24" t="s">
        <v>182</v>
      </c>
      <c r="B387" s="24">
        <v>-0.61809999999999998</v>
      </c>
      <c r="C387" s="24">
        <v>1.126E-3</v>
      </c>
    </row>
    <row r="388" spans="1:6" x14ac:dyDescent="0.45">
      <c r="A388" s="24" t="s">
        <v>183</v>
      </c>
      <c r="B388" s="24">
        <v>4.8471500000000001</v>
      </c>
      <c r="C388" s="24">
        <v>2.4190000000000001E-3</v>
      </c>
    </row>
    <row r="389" spans="1:6" x14ac:dyDescent="0.45">
      <c r="A389" s="24" t="s">
        <v>194</v>
      </c>
      <c r="B389" s="24">
        <v>-5.8967499999999999</v>
      </c>
      <c r="C389" s="24">
        <v>4.1744999999999997E-2</v>
      </c>
    </row>
    <row r="390" spans="1:6" x14ac:dyDescent="0.45">
      <c r="A390" s="24" t="s">
        <v>381</v>
      </c>
      <c r="B390" s="24">
        <v>-1.3682099999999999</v>
      </c>
      <c r="C390" s="24">
        <v>0.175597</v>
      </c>
    </row>
    <row r="391" spans="1:6" x14ac:dyDescent="0.45">
      <c r="A391" s="24" t="s">
        <v>382</v>
      </c>
      <c r="B391" s="24">
        <v>-0.60109999999999997</v>
      </c>
      <c r="C391" s="24">
        <v>0.21256700000000001</v>
      </c>
    </row>
    <row r="392" spans="1:6" x14ac:dyDescent="0.45">
      <c r="A392" s="24" t="s">
        <v>383</v>
      </c>
      <c r="B392" s="24">
        <v>0.52259999999999995</v>
      </c>
      <c r="C392" s="24">
        <v>0.456872</v>
      </c>
    </row>
    <row r="393" spans="1:6" x14ac:dyDescent="0.45">
      <c r="A393" s="24" t="s">
        <v>453</v>
      </c>
    </row>
    <row r="394" spans="1:6" x14ac:dyDescent="0.45">
      <c r="A394" s="24" t="s">
        <v>454</v>
      </c>
      <c r="B394" s="24" t="s">
        <v>455</v>
      </c>
      <c r="C394" s="24">
        <v>1E-3</v>
      </c>
      <c r="F394" s="24">
        <v>0.1</v>
      </c>
    </row>
    <row r="395" spans="1:6" x14ac:dyDescent="0.45">
      <c r="D395" s="24">
        <v>0.01</v>
      </c>
      <c r="E395" s="24">
        <v>0.05</v>
      </c>
    </row>
    <row r="396" spans="1:6" x14ac:dyDescent="0.45">
      <c r="A396" s="24" t="s">
        <v>462</v>
      </c>
      <c r="B396" s="24" t="s">
        <v>463</v>
      </c>
      <c r="C396" s="24">
        <v>70836</v>
      </c>
    </row>
    <row r="397" spans="1:6" x14ac:dyDescent="0.45">
      <c r="A397" s="24" t="s">
        <v>465</v>
      </c>
      <c r="B397" s="24" t="s">
        <v>463</v>
      </c>
      <c r="C397" s="24">
        <v>60875</v>
      </c>
    </row>
    <row r="398" spans="1:6" x14ac:dyDescent="0.45">
      <c r="A398" s="24" t="s">
        <v>466</v>
      </c>
      <c r="B398" s="24">
        <v>0.14061999999999999</v>
      </c>
    </row>
    <row r="399" spans="1:6" x14ac:dyDescent="0.45">
      <c r="A399" s="24" t="s">
        <v>467</v>
      </c>
      <c r="B399" s="24" t="s">
        <v>466</v>
      </c>
    </row>
    <row r="400" spans="1:6" x14ac:dyDescent="0.45">
      <c r="A400" s="24" t="s">
        <v>468</v>
      </c>
      <c r="B400" s="24">
        <v>4.7921699999999996</v>
      </c>
      <c r="C400" s="24" t="s">
        <v>470</v>
      </c>
    </row>
    <row r="401" spans="1:6" x14ac:dyDescent="0.45">
      <c r="A401" s="24" t="s">
        <v>772</v>
      </c>
      <c r="D401" s="24" t="s">
        <v>471</v>
      </c>
      <c r="E401" s="25">
        <v>5.1561999999999999E-5</v>
      </c>
    </row>
    <row r="403" spans="1:6" x14ac:dyDescent="0.45">
      <c r="A403" s="24" t="s">
        <v>497</v>
      </c>
      <c r="B403" s="24" t="s">
        <v>501</v>
      </c>
    </row>
    <row r="404" spans="1:6" x14ac:dyDescent="0.45">
      <c r="A404" s="24" t="s">
        <v>772</v>
      </c>
    </row>
    <row r="406" spans="1:6" x14ac:dyDescent="0.45">
      <c r="A406" s="24" t="s">
        <v>416</v>
      </c>
      <c r="B406" s="24" t="s">
        <v>417</v>
      </c>
      <c r="C406" s="24" t="s">
        <v>420</v>
      </c>
    </row>
    <row r="408" spans="1:6" x14ac:dyDescent="0.45">
      <c r="A408" s="24" t="s">
        <v>421</v>
      </c>
    </row>
    <row r="409" spans="1:6" x14ac:dyDescent="0.45">
      <c r="A409" s="24" t="s">
        <v>422</v>
      </c>
      <c r="B409" s="24" t="s">
        <v>423</v>
      </c>
      <c r="C409" s="24" t="s">
        <v>423</v>
      </c>
      <c r="F409" s="24" t="s">
        <v>423</v>
      </c>
    </row>
    <row r="410" spans="1:6" x14ac:dyDescent="0.45">
      <c r="D410" s="24" t="s">
        <v>431</v>
      </c>
      <c r="E410" s="24" t="s">
        <v>761</v>
      </c>
    </row>
    <row r="411" spans="1:6" x14ac:dyDescent="0.45">
      <c r="A411" s="24" t="s">
        <v>436</v>
      </c>
      <c r="B411" s="24" t="s">
        <v>437</v>
      </c>
      <c r="C411" s="24" t="s">
        <v>507</v>
      </c>
    </row>
    <row r="413" spans="1:6" x14ac:dyDescent="0.45">
      <c r="A413" s="24" t="s">
        <v>441</v>
      </c>
      <c r="B413" s="24" t="s">
        <v>442</v>
      </c>
    </row>
    <row r="414" spans="1:6" x14ac:dyDescent="0.45">
      <c r="B414" s="24" t="s">
        <v>443</v>
      </c>
      <c r="C414" s="24" t="s">
        <v>446</v>
      </c>
    </row>
    <row r="415" spans="1:6" x14ac:dyDescent="0.45">
      <c r="A415" s="24">
        <v>-38.378810000000001</v>
      </c>
      <c r="B415" s="24">
        <v>-7.9578199999999999</v>
      </c>
      <c r="C415" s="24">
        <v>28.960519999999999</v>
      </c>
      <c r="D415" s="24" t="s">
        <v>445</v>
      </c>
    </row>
    <row r="417" spans="1:6" x14ac:dyDescent="0.45">
      <c r="A417" s="24" t="s">
        <v>525</v>
      </c>
      <c r="B417" s="24" t="s">
        <v>442</v>
      </c>
    </row>
    <row r="418" spans="1:6" x14ac:dyDescent="0.45">
      <c r="B418" s="24" t="s">
        <v>370</v>
      </c>
      <c r="C418" s="24" t="s">
        <v>373</v>
      </c>
    </row>
    <row r="419" spans="1:6" x14ac:dyDescent="0.45">
      <c r="A419" s="24" t="s">
        <v>181</v>
      </c>
      <c r="B419" s="24">
        <v>-27.464331000000001</v>
      </c>
      <c r="C419" s="25">
        <v>2.7459999999999998E-7</v>
      </c>
      <c r="D419" s="24" t="s">
        <v>452</v>
      </c>
    </row>
    <row r="420" spans="1:6" x14ac:dyDescent="0.45">
      <c r="A420" s="24" t="s">
        <v>182</v>
      </c>
      <c r="B420" s="24">
        <v>0.88231000000000004</v>
      </c>
      <c r="C420" s="25">
        <v>8.2070000000000004E-7</v>
      </c>
    </row>
    <row r="421" spans="1:6" x14ac:dyDescent="0.45">
      <c r="A421" s="24" t="s">
        <v>183</v>
      </c>
      <c r="B421" s="24">
        <v>6.0635669999999999</v>
      </c>
      <c r="C421" s="25">
        <v>4.0399999999999998E-8</v>
      </c>
    </row>
    <row r="422" spans="1:6" x14ac:dyDescent="0.45">
      <c r="A422" s="24" t="s">
        <v>378</v>
      </c>
      <c r="B422" s="24">
        <v>-44.075099000000002</v>
      </c>
      <c r="C422" s="25">
        <v>1.1690000000000001E-8</v>
      </c>
    </row>
    <row r="423" spans="1:6" x14ac:dyDescent="0.45">
      <c r="A423" s="24" t="s">
        <v>381</v>
      </c>
      <c r="B423" s="24">
        <v>-1.970982</v>
      </c>
      <c r="C423" s="24">
        <v>3.1580000000000002E-3</v>
      </c>
    </row>
    <row r="424" spans="1:6" x14ac:dyDescent="0.45">
      <c r="A424" s="24" t="s">
        <v>382</v>
      </c>
      <c r="B424" s="24">
        <v>-1.2520450000000001</v>
      </c>
      <c r="C424" s="24">
        <v>8.25E-4</v>
      </c>
    </row>
    <row r="425" spans="1:6" x14ac:dyDescent="0.45">
      <c r="A425" s="24" t="s">
        <v>383</v>
      </c>
      <c r="B425" s="24">
        <v>4.5412000000000001E-2</v>
      </c>
      <c r="C425" s="24">
        <v>0.91385799999999995</v>
      </c>
    </row>
    <row r="426" spans="1:6" x14ac:dyDescent="0.45">
      <c r="A426" s="24" t="s">
        <v>453</v>
      </c>
    </row>
    <row r="427" spans="1:6" x14ac:dyDescent="0.45">
      <c r="A427" s="24" t="s">
        <v>454</v>
      </c>
      <c r="B427" s="24" t="s">
        <v>455</v>
      </c>
      <c r="C427" s="24">
        <v>1E-3</v>
      </c>
      <c r="F427" s="24">
        <v>0.1</v>
      </c>
    </row>
    <row r="428" spans="1:6" x14ac:dyDescent="0.45">
      <c r="D428" s="24">
        <v>0.01</v>
      </c>
      <c r="E428" s="24">
        <v>0.05</v>
      </c>
    </row>
    <row r="429" spans="1:6" x14ac:dyDescent="0.45">
      <c r="A429" s="24" t="s">
        <v>462</v>
      </c>
      <c r="B429" s="24" t="s">
        <v>463</v>
      </c>
      <c r="C429" s="24">
        <v>70836</v>
      </c>
    </row>
    <row r="430" spans="1:6" x14ac:dyDescent="0.45">
      <c r="A430" s="24" t="s">
        <v>465</v>
      </c>
      <c r="B430" s="24" t="s">
        <v>463</v>
      </c>
      <c r="C430" s="24">
        <v>33060</v>
      </c>
    </row>
    <row r="431" spans="1:6" x14ac:dyDescent="0.45">
      <c r="A431" s="24" t="s">
        <v>466</v>
      </c>
      <c r="B431" s="24">
        <v>0.53329000000000004</v>
      </c>
    </row>
    <row r="432" spans="1:6" x14ac:dyDescent="0.45">
      <c r="A432" s="24" t="s">
        <v>467</v>
      </c>
      <c r="B432" s="24" t="s">
        <v>466</v>
      </c>
    </row>
    <row r="433" spans="1:5" x14ac:dyDescent="0.45">
      <c r="A433" s="24" t="s">
        <v>468</v>
      </c>
      <c r="B433" s="24">
        <v>33.463200000000001</v>
      </c>
      <c r="C433" s="24" t="s">
        <v>470</v>
      </c>
    </row>
    <row r="434" spans="1:5" x14ac:dyDescent="0.45">
      <c r="A434" s="24" t="s">
        <v>773</v>
      </c>
      <c r="D434" s="24" t="s">
        <v>471</v>
      </c>
      <c r="E434" s="24" t="s">
        <v>473</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F458"/>
  <sheetViews>
    <sheetView zoomScale="200" zoomScaleNormal="200" workbookViewId="0">
      <selection sqref="A1:H57"/>
    </sheetView>
  </sheetViews>
  <sheetFormatPr defaultRowHeight="14.25" x14ac:dyDescent="0.45"/>
  <sheetData>
    <row r="1" spans="1:32" x14ac:dyDescent="0.45">
      <c r="B1" s="53" t="s">
        <v>850</v>
      </c>
      <c r="C1" s="87" t="s">
        <v>127</v>
      </c>
      <c r="D1" s="87"/>
      <c r="E1" s="87"/>
      <c r="F1" s="87"/>
      <c r="G1" t="s">
        <v>146</v>
      </c>
      <c r="H1" t="s">
        <v>193</v>
      </c>
      <c r="J1" t="s">
        <v>698</v>
      </c>
      <c r="K1" t="s">
        <v>469</v>
      </c>
      <c r="L1" t="s">
        <v>698</v>
      </c>
      <c r="M1" t="s">
        <v>981</v>
      </c>
      <c r="N1" t="s">
        <v>602</v>
      </c>
      <c r="O1" t="s">
        <v>982</v>
      </c>
      <c r="P1" t="s">
        <v>983</v>
      </c>
      <c r="Q1" t="s">
        <v>984</v>
      </c>
      <c r="R1" t="s">
        <v>985</v>
      </c>
      <c r="Y1" t="s">
        <v>695</v>
      </c>
    </row>
    <row r="2" spans="1:32" x14ac:dyDescent="0.45">
      <c r="C2" t="s">
        <v>414</v>
      </c>
      <c r="D2" t="s">
        <v>530</v>
      </c>
      <c r="E2" t="s">
        <v>536</v>
      </c>
      <c r="F2" t="s">
        <v>541</v>
      </c>
      <c r="G2" t="s">
        <v>414</v>
      </c>
      <c r="J2" t="s">
        <v>674</v>
      </c>
      <c r="K2" t="s">
        <v>982</v>
      </c>
      <c r="L2" t="s">
        <v>848</v>
      </c>
      <c r="M2" t="s">
        <v>849</v>
      </c>
    </row>
    <row r="3" spans="1:32" x14ac:dyDescent="0.45">
      <c r="A3" t="s">
        <v>841</v>
      </c>
      <c r="B3" s="3">
        <v>95.717799999999997</v>
      </c>
      <c r="C3" s="3">
        <v>100.22110000000001</v>
      </c>
      <c r="D3" s="3">
        <v>103.1514</v>
      </c>
      <c r="E3" s="3">
        <v>102.4408</v>
      </c>
      <c r="F3" s="3">
        <v>96.412850000000006</v>
      </c>
      <c r="G3" s="3">
        <v>80.22063</v>
      </c>
      <c r="H3" s="3">
        <v>97.564899999999994</v>
      </c>
      <c r="V3" t="s">
        <v>146</v>
      </c>
      <c r="W3" t="s">
        <v>193</v>
      </c>
      <c r="Y3" t="s">
        <v>696</v>
      </c>
      <c r="Z3" t="s">
        <v>697</v>
      </c>
      <c r="AA3" t="s">
        <v>602</v>
      </c>
      <c r="AB3" t="s">
        <v>698</v>
      </c>
      <c r="AC3" t="s">
        <v>699</v>
      </c>
      <c r="AD3" t="s">
        <v>469</v>
      </c>
      <c r="AE3" t="s">
        <v>700</v>
      </c>
      <c r="AF3" t="s">
        <v>701</v>
      </c>
    </row>
    <row r="4" spans="1:32" x14ac:dyDescent="0.45">
      <c r="A4" s="48"/>
      <c r="B4" s="49">
        <v>2.3000000000000001E-11</v>
      </c>
      <c r="C4" s="49">
        <v>7.4500000000000001E-11</v>
      </c>
      <c r="D4" s="49">
        <v>5.5999999999999999E-8</v>
      </c>
      <c r="E4" s="49">
        <v>1.1100000000000001E-11</v>
      </c>
      <c r="F4" s="49">
        <v>4.1199999999999999E-16</v>
      </c>
      <c r="G4" s="49">
        <v>1.7600000000000001E-6</v>
      </c>
      <c r="H4" s="49">
        <v>2.4099999999999999E-11</v>
      </c>
      <c r="J4" t="s">
        <v>986</v>
      </c>
      <c r="K4" t="s">
        <v>987</v>
      </c>
      <c r="V4" t="s">
        <v>414</v>
      </c>
    </row>
    <row r="5" spans="1:32" s="48" customFormat="1" x14ac:dyDescent="0.45">
      <c r="A5" t="s">
        <v>181</v>
      </c>
      <c r="B5" s="3">
        <v>-6.1302000000000003</v>
      </c>
      <c r="C5" s="3">
        <v>-3.6577000000000002</v>
      </c>
      <c r="D5" s="3">
        <v>4.4694000000000003</v>
      </c>
      <c r="E5" s="3">
        <v>-11.729200000000001</v>
      </c>
      <c r="F5" s="3">
        <v>-10.388299999999999</v>
      </c>
      <c r="G5" s="3">
        <v>-9.5809899999999999</v>
      </c>
      <c r="H5" s="3">
        <v>-13.114699999999999</v>
      </c>
      <c r="V5" s="49">
        <v>80.22063</v>
      </c>
      <c r="W5" s="49">
        <v>97.564899999999994</v>
      </c>
      <c r="Y5" s="48" t="s">
        <v>703</v>
      </c>
    </row>
    <row r="6" spans="1:32" x14ac:dyDescent="0.45">
      <c r="A6" s="48"/>
      <c r="B6" s="49">
        <v>0.13053999999999999</v>
      </c>
      <c r="C6" s="49">
        <v>0.4173</v>
      </c>
      <c r="D6" s="49">
        <v>0.57210000000000005</v>
      </c>
      <c r="E6" s="49">
        <v>9.2099999999999994E-3</v>
      </c>
      <c r="F6" s="49">
        <v>2.48E-5</v>
      </c>
      <c r="G6" s="49">
        <v>0.25819999999999999</v>
      </c>
      <c r="H6" s="49">
        <v>4.9800000000000001E-3</v>
      </c>
      <c r="J6" t="s">
        <v>421</v>
      </c>
      <c r="V6" s="3">
        <v>1.7600000000000001E-6</v>
      </c>
      <c r="W6" s="3">
        <v>2.4099999999999999E-11</v>
      </c>
    </row>
    <row r="7" spans="1:32" s="48" customFormat="1" x14ac:dyDescent="0.45">
      <c r="A7" t="s">
        <v>182</v>
      </c>
      <c r="B7" s="3">
        <v>0.1386</v>
      </c>
      <c r="C7" s="3">
        <v>-0.14360000000000001</v>
      </c>
      <c r="D7" s="3">
        <v>-0.53290000000000004</v>
      </c>
      <c r="E7" s="3">
        <v>0.1358</v>
      </c>
      <c r="F7" s="3">
        <v>0.22029000000000001</v>
      </c>
      <c r="G7" s="3">
        <v>0.99538000000000004</v>
      </c>
      <c r="H7" s="3">
        <v>0.33510000000000001</v>
      </c>
      <c r="J7" s="48" t="s">
        <v>706</v>
      </c>
      <c r="K7" s="48" t="s">
        <v>423</v>
      </c>
      <c r="L7" s="48" t="s">
        <v>520</v>
      </c>
      <c r="M7" s="48" t="s">
        <v>425</v>
      </c>
      <c r="N7" s="48" t="s">
        <v>423</v>
      </c>
      <c r="O7" s="48" t="s">
        <v>707</v>
      </c>
      <c r="P7" s="48" t="s">
        <v>708</v>
      </c>
      <c r="Q7" s="48" t="s">
        <v>423</v>
      </c>
      <c r="R7" s="48" t="s">
        <v>709</v>
      </c>
      <c r="V7" s="49">
        <v>-9.5809899999999999</v>
      </c>
      <c r="W7" s="49">
        <v>-13.114699999999999</v>
      </c>
      <c r="Y7" s="48" t="s">
        <v>518</v>
      </c>
    </row>
    <row r="8" spans="1:32" x14ac:dyDescent="0.45">
      <c r="A8" s="48"/>
      <c r="B8" s="49">
        <v>0.42504999999999998</v>
      </c>
      <c r="C8" s="49">
        <v>0.47089999999999999</v>
      </c>
      <c r="D8" s="49">
        <v>0.14269999999999999</v>
      </c>
      <c r="E8" s="49">
        <v>0.43890000000000001</v>
      </c>
      <c r="F8" s="49">
        <v>9.3519999999999992E-3</v>
      </c>
      <c r="G8" s="49">
        <v>1.5800000000000002E-2</v>
      </c>
      <c r="H8" s="49">
        <v>7.3539999999999994E-2</v>
      </c>
      <c r="V8" s="3">
        <v>0.25819999999999999</v>
      </c>
      <c r="W8" s="3">
        <v>4.9800000000000001E-3</v>
      </c>
      <c r="Y8" t="s">
        <v>600</v>
      </c>
    </row>
    <row r="9" spans="1:32" s="48" customFormat="1" x14ac:dyDescent="0.45">
      <c r="A9" t="s">
        <v>183</v>
      </c>
      <c r="B9" s="3">
        <v>-1.3540000000000001</v>
      </c>
      <c r="C9" s="3">
        <v>-1.9782999999999999</v>
      </c>
      <c r="D9" s="3">
        <v>-2.8881999999999999</v>
      </c>
      <c r="E9" s="3">
        <v>-2.5514999999999999</v>
      </c>
      <c r="F9" s="3">
        <v>-0.12551999999999999</v>
      </c>
      <c r="G9" s="3">
        <v>-5.9749999999999998E-2</v>
      </c>
      <c r="H9" s="3">
        <v>0.89359999999999995</v>
      </c>
      <c r="J9" s="48" t="s">
        <v>710</v>
      </c>
      <c r="V9" s="49">
        <v>0.99538000000000004</v>
      </c>
      <c r="W9" s="49">
        <v>0.33510000000000001</v>
      </c>
    </row>
    <row r="10" spans="1:32" x14ac:dyDescent="0.45">
      <c r="A10" s="48"/>
      <c r="B10" s="49">
        <v>0.40405999999999997</v>
      </c>
      <c r="C10" s="49">
        <v>0.29289999999999999</v>
      </c>
      <c r="D10" s="49">
        <v>0.38140000000000002</v>
      </c>
      <c r="E10" s="49">
        <v>0.13186999999999999</v>
      </c>
      <c r="F10" s="49">
        <v>0.85526599999999997</v>
      </c>
      <c r="G10" s="49">
        <v>0.98599999999999999</v>
      </c>
      <c r="H10" s="49">
        <v>0.58748</v>
      </c>
      <c r="K10" t="s">
        <v>711</v>
      </c>
      <c r="L10" t="s">
        <v>712</v>
      </c>
      <c r="M10" t="s">
        <v>446</v>
      </c>
      <c r="N10" t="s">
        <v>713</v>
      </c>
      <c r="O10" t="s">
        <v>714</v>
      </c>
      <c r="V10" s="3">
        <v>1.5800000000000002E-2</v>
      </c>
      <c r="W10" s="3">
        <v>7.3539999999999994E-2</v>
      </c>
      <c r="Y10" t="s">
        <v>698</v>
      </c>
      <c r="Z10" t="s">
        <v>704</v>
      </c>
      <c r="AA10" t="s">
        <v>469</v>
      </c>
      <c r="AB10" t="s">
        <v>698</v>
      </c>
      <c r="AC10" t="s">
        <v>705</v>
      </c>
    </row>
    <row r="11" spans="1:32" s="48" customFormat="1" x14ac:dyDescent="0.45">
      <c r="A11" t="s">
        <v>185</v>
      </c>
      <c r="B11" s="3">
        <v>0.37630000000000002</v>
      </c>
      <c r="C11" s="3">
        <v>9.1899999999999996E-2</v>
      </c>
      <c r="D11" s="3">
        <v>-0.3584</v>
      </c>
      <c r="E11" s="3">
        <v>-0.1691</v>
      </c>
      <c r="F11" s="3">
        <v>0.80545</v>
      </c>
      <c r="G11" s="3">
        <v>1.0203500000000001</v>
      </c>
      <c r="H11" s="3">
        <v>0.55110000000000003</v>
      </c>
      <c r="J11" s="48">
        <v>-7.7952000000000004</v>
      </c>
      <c r="K11" s="48">
        <v>-1.1758999999999999</v>
      </c>
      <c r="L11" s="48">
        <v>0.41420000000000001</v>
      </c>
      <c r="M11" s="48">
        <v>1.6671</v>
      </c>
      <c r="N11" s="48">
        <v>4.6528</v>
      </c>
      <c r="V11" s="49">
        <v>-5.9749999999999998E-2</v>
      </c>
      <c r="W11" s="49">
        <v>0.89359999999999995</v>
      </c>
      <c r="Y11" s="48" t="s">
        <v>600</v>
      </c>
    </row>
    <row r="12" spans="1:32" x14ac:dyDescent="0.45">
      <c r="A12" s="48"/>
      <c r="B12" s="49">
        <v>0.59048999999999996</v>
      </c>
      <c r="C12" s="49">
        <v>0.90849999999999997</v>
      </c>
      <c r="D12" s="49">
        <v>0.79979999999999996</v>
      </c>
      <c r="E12" s="49">
        <v>0.81011999999999995</v>
      </c>
      <c r="F12" s="49">
        <v>1.6594999999999999E-2</v>
      </c>
      <c r="G12" s="49">
        <v>0.4955</v>
      </c>
      <c r="H12" s="49">
        <v>0.44389000000000001</v>
      </c>
      <c r="V12" s="3">
        <v>0.98599999999999999</v>
      </c>
      <c r="W12" s="3">
        <v>0.58748</v>
      </c>
    </row>
    <row r="13" spans="1:32" s="48" customFormat="1" x14ac:dyDescent="0.45">
      <c r="A13" t="s">
        <v>188</v>
      </c>
      <c r="B13" s="3">
        <v>-1.1077999999999999</v>
      </c>
      <c r="C13" s="3">
        <v>-1.1867000000000001</v>
      </c>
      <c r="D13" s="3">
        <v>-2.3776999999999999</v>
      </c>
      <c r="E13" s="3">
        <v>-0.95109999999999995</v>
      </c>
      <c r="F13" s="3">
        <v>-0.18794</v>
      </c>
      <c r="G13" s="3">
        <v>-0.91715999999999998</v>
      </c>
      <c r="H13" s="3">
        <v>-1.0466</v>
      </c>
      <c r="J13" s="48" t="s">
        <v>715</v>
      </c>
      <c r="V13" s="49">
        <v>1.0203500000000001</v>
      </c>
      <c r="W13" s="49">
        <v>0.55110000000000003</v>
      </c>
      <c r="Y13" s="48" t="s">
        <v>421</v>
      </c>
    </row>
    <row r="14" spans="1:32" x14ac:dyDescent="0.45">
      <c r="A14" s="48"/>
      <c r="B14" s="49">
        <v>6.1299999999999998E-6</v>
      </c>
      <c r="C14" s="49">
        <v>1.2799999999999999E-5</v>
      </c>
      <c r="D14" s="49">
        <v>3.3799999999999998E-6</v>
      </c>
      <c r="E14" s="49">
        <v>3.2799999999999998E-5</v>
      </c>
      <c r="F14" s="49">
        <v>1.2977000000000001E-2</v>
      </c>
      <c r="G14" s="49">
        <v>1.43E-2</v>
      </c>
      <c r="H14" s="49">
        <v>1.4100000000000001E-5</v>
      </c>
      <c r="K14" t="s">
        <v>370</v>
      </c>
      <c r="L14" t="s">
        <v>371</v>
      </c>
      <c r="M14" t="s">
        <v>372</v>
      </c>
      <c r="N14" t="s">
        <v>373</v>
      </c>
      <c r="O14" t="s">
        <v>374</v>
      </c>
      <c r="P14" t="s">
        <v>452</v>
      </c>
      <c r="V14" s="3">
        <v>0.4955</v>
      </c>
      <c r="W14" s="3">
        <v>0.44389000000000001</v>
      </c>
      <c r="Y14" t="s">
        <v>706</v>
      </c>
      <c r="Z14" t="s">
        <v>423</v>
      </c>
      <c r="AA14" t="s">
        <v>520</v>
      </c>
      <c r="AB14" t="s">
        <v>425</v>
      </c>
      <c r="AC14" t="s">
        <v>423</v>
      </c>
      <c r="AD14" t="s">
        <v>707</v>
      </c>
      <c r="AE14" t="s">
        <v>708</v>
      </c>
      <c r="AF14" t="s">
        <v>423</v>
      </c>
    </row>
    <row r="15" spans="1:32" s="48" customFormat="1" x14ac:dyDescent="0.45">
      <c r="A15" t="s">
        <v>194</v>
      </c>
      <c r="B15" s="3">
        <v>-15.508100000000001</v>
      </c>
      <c r="C15" s="3">
        <v>-12.068899999999999</v>
      </c>
      <c r="D15" s="3">
        <v>-16.992799999999999</v>
      </c>
      <c r="E15" s="3">
        <v>-6.2064000000000004</v>
      </c>
      <c r="F15" s="3">
        <v>-4.8456999999999999</v>
      </c>
      <c r="G15" s="3">
        <v>-24.402200000000001</v>
      </c>
      <c r="H15" s="3">
        <v>-14.857900000000001</v>
      </c>
      <c r="J15" s="48" t="s">
        <v>716</v>
      </c>
      <c r="K15" s="48">
        <v>95.717799999999997</v>
      </c>
      <c r="L15" s="48">
        <v>4.5991999999999997</v>
      </c>
      <c r="M15" s="48">
        <v>20.812000000000001</v>
      </c>
      <c r="N15" s="52">
        <v>2.3000000000000001E-11</v>
      </c>
      <c r="O15" s="48" t="s">
        <v>375</v>
      </c>
      <c r="V15" s="49">
        <v>-0.91715999999999998</v>
      </c>
      <c r="W15" s="49">
        <v>-1.0466</v>
      </c>
    </row>
    <row r="16" spans="1:32" x14ac:dyDescent="0.45">
      <c r="A16" s="48"/>
      <c r="B16" s="49">
        <v>1.2700000000000001E-3</v>
      </c>
      <c r="C16" s="49">
        <v>1.5900000000000001E-2</v>
      </c>
      <c r="D16" s="49">
        <v>4.58E-2</v>
      </c>
      <c r="E16" s="49">
        <v>0.12928999999999999</v>
      </c>
      <c r="F16" s="49">
        <v>1.0747E-2</v>
      </c>
      <c r="G16" s="49">
        <v>9.9000000000000008E-3</v>
      </c>
      <c r="H16" s="49">
        <v>2.0799999999999998E-3</v>
      </c>
      <c r="J16" t="s">
        <v>181</v>
      </c>
      <c r="K16">
        <v>-6.1302000000000003</v>
      </c>
      <c r="L16">
        <v>3.7982999999999998</v>
      </c>
      <c r="M16">
        <v>-1.6140000000000001</v>
      </c>
      <c r="N16">
        <v>0.13053999999999999</v>
      </c>
      <c r="V16" s="3">
        <v>1.43E-2</v>
      </c>
      <c r="W16" s="3">
        <v>1.4100000000000001E-5</v>
      </c>
      <c r="Y16" t="s">
        <v>710</v>
      </c>
    </row>
    <row r="17" spans="1:31" s="48" customFormat="1" x14ac:dyDescent="0.45">
      <c r="A17" t="s">
        <v>195</v>
      </c>
      <c r="B17" s="3">
        <v>-2.7650000000000001</v>
      </c>
      <c r="C17" s="3">
        <v>2.4148999999999998</v>
      </c>
      <c r="D17" s="3">
        <v>14.567299999999999</v>
      </c>
      <c r="E17" s="3">
        <v>-7.3423999999999996</v>
      </c>
      <c r="F17" s="3">
        <v>-8.1888799999999993</v>
      </c>
      <c r="G17" s="3">
        <v>-17.509789999999999</v>
      </c>
      <c r="H17" s="3">
        <v>-8.6312999999999995</v>
      </c>
      <c r="J17" s="48" t="s">
        <v>182</v>
      </c>
      <c r="K17" s="48">
        <v>0.1386</v>
      </c>
      <c r="L17" s="48">
        <v>0.16819999999999999</v>
      </c>
      <c r="M17" s="48">
        <v>0.82399999999999995</v>
      </c>
      <c r="N17" s="48">
        <v>0.42504999999999998</v>
      </c>
      <c r="V17" s="49">
        <v>-24.402200000000001</v>
      </c>
      <c r="W17" s="49">
        <v>-14.857900000000001</v>
      </c>
      <c r="Z17" s="48" t="s">
        <v>711</v>
      </c>
      <c r="AA17" s="48" t="s">
        <v>712</v>
      </c>
      <c r="AB17" s="48" t="s">
        <v>446</v>
      </c>
      <c r="AC17" s="48" t="s">
        <v>713</v>
      </c>
      <c r="AD17" s="48" t="s">
        <v>714</v>
      </c>
    </row>
    <row r="18" spans="1:31" x14ac:dyDescent="0.45">
      <c r="A18" s="48"/>
      <c r="B18" s="49">
        <v>0.47093000000000002</v>
      </c>
      <c r="C18" s="49">
        <v>0.58220000000000005</v>
      </c>
      <c r="D18" s="49">
        <v>7.6100000000000001E-2</v>
      </c>
      <c r="E18" s="49">
        <v>7.2959999999999997E-2</v>
      </c>
      <c r="F18" s="49">
        <v>1.9699999999999999E-4</v>
      </c>
      <c r="G18" s="49">
        <v>4.6100000000000002E-2</v>
      </c>
      <c r="H18" s="49">
        <v>4.1209999999999997E-2</v>
      </c>
      <c r="J18" t="s">
        <v>183</v>
      </c>
      <c r="K18">
        <v>-1.3540000000000001</v>
      </c>
      <c r="L18">
        <v>1.57</v>
      </c>
      <c r="M18">
        <v>-0.86199999999999999</v>
      </c>
      <c r="N18">
        <v>0.40405999999999997</v>
      </c>
      <c r="V18" s="3">
        <v>9.9000000000000008E-3</v>
      </c>
      <c r="W18" s="3">
        <v>2.0799999999999998E-3</v>
      </c>
      <c r="Y18">
        <v>-9.5946999999999996</v>
      </c>
      <c r="Z18">
        <v>-1.266</v>
      </c>
      <c r="AA18">
        <v>0.2394</v>
      </c>
      <c r="AB18">
        <v>1.6962999999999999</v>
      </c>
      <c r="AC18">
        <v>4.5251999999999999</v>
      </c>
    </row>
    <row r="19" spans="1:31" s="48" customFormat="1" x14ac:dyDescent="0.45">
      <c r="A19" t="s">
        <v>198</v>
      </c>
      <c r="B19" s="3">
        <v>0.91239999999999999</v>
      </c>
      <c r="C19" s="3">
        <v>0.88380000000000003</v>
      </c>
      <c r="D19" s="3">
        <v>0.88749999999999996</v>
      </c>
      <c r="E19" s="3">
        <v>0.89810000000000001</v>
      </c>
      <c r="F19" s="3">
        <v>0.91439999999999999</v>
      </c>
      <c r="G19" s="3">
        <v>0.74609999999999999</v>
      </c>
      <c r="H19" s="3">
        <v>0.9214</v>
      </c>
      <c r="J19" s="48" t="s">
        <v>377</v>
      </c>
      <c r="K19" s="48">
        <v>0.37630000000000002</v>
      </c>
      <c r="L19" s="48">
        <v>0.68210000000000004</v>
      </c>
      <c r="M19" s="48">
        <v>0.55200000000000005</v>
      </c>
      <c r="N19" s="48">
        <v>0.59048999999999996</v>
      </c>
      <c r="V19" s="49">
        <v>-17.509789999999999</v>
      </c>
      <c r="W19" s="49">
        <v>-8.6312999999999995</v>
      </c>
    </row>
    <row r="20" spans="1:31" x14ac:dyDescent="0.45">
      <c r="J20" t="s">
        <v>188</v>
      </c>
      <c r="K20">
        <v>-1.1077999999999999</v>
      </c>
      <c r="L20">
        <v>0.152</v>
      </c>
      <c r="M20">
        <v>-7.2859999999999996</v>
      </c>
      <c r="N20" s="1">
        <v>6.1299999999999998E-6</v>
      </c>
      <c r="O20" t="s">
        <v>375</v>
      </c>
      <c r="V20" s="3">
        <v>4.6100000000000002E-2</v>
      </c>
      <c r="W20" s="3">
        <v>4.1209999999999997E-2</v>
      </c>
      <c r="Y20" t="s">
        <v>715</v>
      </c>
    </row>
    <row r="21" spans="1:31" x14ac:dyDescent="0.45">
      <c r="B21" t="s">
        <v>3</v>
      </c>
      <c r="C21" t="s">
        <v>6</v>
      </c>
      <c r="D21" t="s">
        <v>10</v>
      </c>
      <c r="E21" t="s">
        <v>23</v>
      </c>
      <c r="F21" t="s">
        <v>24</v>
      </c>
      <c r="G21" t="s">
        <v>34</v>
      </c>
      <c r="J21" t="s">
        <v>194</v>
      </c>
      <c r="K21">
        <v>-15.508100000000001</v>
      </c>
      <c r="L21">
        <v>3.7907999999999999</v>
      </c>
      <c r="M21">
        <v>-4.0910000000000002</v>
      </c>
      <c r="N21">
        <v>1.2700000000000001E-3</v>
      </c>
      <c r="O21" t="s">
        <v>487</v>
      </c>
      <c r="Z21" t="s">
        <v>370</v>
      </c>
      <c r="AA21" t="s">
        <v>371</v>
      </c>
      <c r="AB21" t="s">
        <v>372</v>
      </c>
      <c r="AC21" t="s">
        <v>373</v>
      </c>
      <c r="AD21" t="s">
        <v>374</v>
      </c>
      <c r="AE21" t="s">
        <v>452</v>
      </c>
    </row>
    <row r="22" spans="1:31" x14ac:dyDescent="0.45">
      <c r="A22" t="s">
        <v>841</v>
      </c>
      <c r="B22" s="3">
        <v>95.825400000000002</v>
      </c>
      <c r="C22" s="3">
        <v>89.575699999999998</v>
      </c>
      <c r="D22" s="3">
        <v>95.655690000000007</v>
      </c>
      <c r="E22" s="3">
        <v>93.033590000000004</v>
      </c>
      <c r="F22" s="3">
        <v>89.994399999999999</v>
      </c>
      <c r="G22" s="3">
        <v>98.402100000000004</v>
      </c>
      <c r="J22" t="s">
        <v>378</v>
      </c>
      <c r="K22">
        <v>-2.7650000000000001</v>
      </c>
      <c r="L22">
        <v>3.7233999999999998</v>
      </c>
      <c r="M22">
        <v>-0.74299999999999999</v>
      </c>
      <c r="N22">
        <v>0.47093000000000002</v>
      </c>
      <c r="Y22" t="s">
        <v>716</v>
      </c>
      <c r="Z22">
        <v>100.22110000000001</v>
      </c>
      <c r="AA22">
        <v>5.2866</v>
      </c>
      <c r="AB22">
        <v>18.957999999999998</v>
      </c>
      <c r="AC22" s="1">
        <v>7.4500000000000001E-11</v>
      </c>
      <c r="AD22" t="s">
        <v>375</v>
      </c>
    </row>
    <row r="23" spans="1:31" x14ac:dyDescent="0.45">
      <c r="A23" s="48"/>
      <c r="B23" s="49">
        <v>1.19E-5</v>
      </c>
      <c r="C23" s="49">
        <v>9.6299999999999992E-9</v>
      </c>
      <c r="D23" s="49">
        <v>1.41E-11</v>
      </c>
      <c r="E23" s="49">
        <v>2.24E-10</v>
      </c>
      <c r="F23" s="49">
        <v>7.7099999999999992E-9</v>
      </c>
      <c r="G23" s="49">
        <v>2.9199999999999998E-9</v>
      </c>
      <c r="H23" s="48"/>
      <c r="J23" t="s">
        <v>453</v>
      </c>
      <c r="Z23" s="1">
        <v>7.4500000000000001E-11</v>
      </c>
      <c r="AC23" s="1"/>
    </row>
    <row r="24" spans="1:31" s="48" customFormat="1" x14ac:dyDescent="0.45">
      <c r="A24" t="s">
        <v>181</v>
      </c>
      <c r="B24" s="3">
        <v>-16.233599999999999</v>
      </c>
      <c r="C24" s="3">
        <v>-0.54020000000000001</v>
      </c>
      <c r="D24" s="3">
        <v>-16.279260000000001</v>
      </c>
      <c r="E24" s="3">
        <v>-3.06976</v>
      </c>
      <c r="F24" s="3">
        <v>1.4750000000000001</v>
      </c>
      <c r="G24" s="3">
        <v>9.0627999999999993</v>
      </c>
      <c r="H24"/>
      <c r="J24" s="48" t="s">
        <v>454</v>
      </c>
      <c r="K24" s="48" t="s">
        <v>455</v>
      </c>
      <c r="L24" s="48">
        <v>0</v>
      </c>
      <c r="M24" s="48" t="s">
        <v>842</v>
      </c>
      <c r="N24" s="48">
        <v>1E-3</v>
      </c>
      <c r="O24" s="48" t="s">
        <v>843</v>
      </c>
      <c r="P24" s="48">
        <v>0.01</v>
      </c>
      <c r="Q24" s="48" t="s">
        <v>844</v>
      </c>
      <c r="R24" s="48">
        <v>0.05</v>
      </c>
      <c r="S24" s="48" t="s">
        <v>870</v>
      </c>
      <c r="T24" s="48">
        <v>0.1</v>
      </c>
      <c r="U24" s="48" t="s">
        <v>871</v>
      </c>
      <c r="Y24" s="48" t="s">
        <v>181</v>
      </c>
      <c r="Z24" s="48">
        <v>-3.6577000000000002</v>
      </c>
      <c r="AA24" s="48">
        <v>4.3659999999999997</v>
      </c>
      <c r="AB24" s="48">
        <v>-0.83799999999999997</v>
      </c>
      <c r="AC24" s="48">
        <v>0.4173</v>
      </c>
    </row>
    <row r="25" spans="1:31" x14ac:dyDescent="0.45">
      <c r="A25" s="48"/>
      <c r="B25" s="49">
        <v>0.18396000000000001</v>
      </c>
      <c r="C25" s="49">
        <v>0.92698100000000005</v>
      </c>
      <c r="D25" s="49">
        <v>6.4599999999999998E-4</v>
      </c>
      <c r="E25" s="49">
        <v>0.5</v>
      </c>
      <c r="F25" s="49">
        <v>0.79993099999999995</v>
      </c>
      <c r="G25" s="49">
        <v>0.13952000000000001</v>
      </c>
      <c r="H25" s="48"/>
      <c r="Z25">
        <v>0.4173</v>
      </c>
    </row>
    <row r="26" spans="1:31" s="48" customFormat="1" x14ac:dyDescent="0.45">
      <c r="A26" t="s">
        <v>182</v>
      </c>
      <c r="B26" s="3">
        <v>0.3992</v>
      </c>
      <c r="C26" s="3">
        <v>0.40649999999999997</v>
      </c>
      <c r="D26" s="3">
        <v>3.9260000000000003E-2</v>
      </c>
      <c r="E26" s="3">
        <v>7.1809999999999999E-2</v>
      </c>
      <c r="F26" s="3">
        <v>0.20119999999999999</v>
      </c>
      <c r="G26" s="3">
        <v>-0.13100000000000001</v>
      </c>
      <c r="H26"/>
      <c r="J26" s="48" t="s">
        <v>465</v>
      </c>
      <c r="K26" s="48" t="s">
        <v>717</v>
      </c>
      <c r="L26" s="48" t="s">
        <v>718</v>
      </c>
      <c r="M26" s="48">
        <v>3.399</v>
      </c>
      <c r="N26" s="48" t="s">
        <v>469</v>
      </c>
      <c r="O26" s="48">
        <v>13</v>
      </c>
      <c r="P26" s="48" t="s">
        <v>719</v>
      </c>
      <c r="Q26" s="48" t="s">
        <v>450</v>
      </c>
      <c r="R26" s="48" t="s">
        <v>720</v>
      </c>
      <c r="Y26" s="48" t="s">
        <v>182</v>
      </c>
      <c r="Z26" s="48">
        <v>-0.14360000000000001</v>
      </c>
      <c r="AA26" s="48">
        <v>0.19339999999999999</v>
      </c>
      <c r="AB26" s="48">
        <v>-0.74299999999999999</v>
      </c>
      <c r="AC26" s="48">
        <v>0.47089999999999999</v>
      </c>
    </row>
    <row r="27" spans="1:31" x14ac:dyDescent="0.45">
      <c r="A27" s="48"/>
      <c r="B27" s="49">
        <v>0.44989000000000001</v>
      </c>
      <c r="C27" s="49">
        <v>0.13640099999999999</v>
      </c>
      <c r="D27" s="49">
        <v>0.81203800000000004</v>
      </c>
      <c r="E27" s="49">
        <v>0.72</v>
      </c>
      <c r="F27" s="49">
        <v>0.44007499999999999</v>
      </c>
      <c r="G27" s="49">
        <v>0.61602000000000001</v>
      </c>
      <c r="H27" s="48"/>
      <c r="K27" t="s">
        <v>721</v>
      </c>
      <c r="L27" t="s">
        <v>722</v>
      </c>
      <c r="M27" t="s">
        <v>723</v>
      </c>
      <c r="N27" t="s">
        <v>724</v>
      </c>
      <c r="O27" t="s">
        <v>725</v>
      </c>
      <c r="P27" t="s">
        <v>726</v>
      </c>
      <c r="Z27">
        <v>0.47089999999999999</v>
      </c>
    </row>
    <row r="28" spans="1:31" s="48" customFormat="1" x14ac:dyDescent="0.45">
      <c r="A28" t="s">
        <v>183</v>
      </c>
      <c r="B28" s="3">
        <v>-2.1787999999999998</v>
      </c>
      <c r="C28" s="3">
        <v>4.2484000000000002</v>
      </c>
      <c r="D28" s="3">
        <v>-1.6213500000000001</v>
      </c>
      <c r="E28" s="3">
        <v>-0.38023000000000001</v>
      </c>
      <c r="F28" s="3">
        <v>-2.1718000000000002</v>
      </c>
      <c r="G28" s="3">
        <v>0.13220000000000001</v>
      </c>
      <c r="H28"/>
      <c r="J28" s="48" t="s">
        <v>727</v>
      </c>
      <c r="K28" s="48" t="s">
        <v>728</v>
      </c>
      <c r="L28" s="48" t="s">
        <v>845</v>
      </c>
      <c r="M28" s="48" t="s">
        <v>730</v>
      </c>
      <c r="N28" s="48" t="s">
        <v>728</v>
      </c>
      <c r="O28" s="48">
        <v>0.91239999999999999</v>
      </c>
      <c r="Y28" s="48" t="s">
        <v>183</v>
      </c>
      <c r="Z28" s="48">
        <v>-1.9782999999999999</v>
      </c>
      <c r="AA28" s="48">
        <v>1.8046</v>
      </c>
      <c r="AB28" s="48">
        <v>-1.0960000000000001</v>
      </c>
      <c r="AC28" s="48">
        <v>0.29289999999999999</v>
      </c>
    </row>
    <row r="29" spans="1:31" x14ac:dyDescent="0.45">
      <c r="A29" s="48"/>
      <c r="B29" s="49">
        <v>0.65613999999999995</v>
      </c>
      <c r="C29" s="49">
        <v>9.8787E-2</v>
      </c>
      <c r="D29" s="49">
        <v>0.30238100000000001</v>
      </c>
      <c r="E29" s="49">
        <v>0.83899999999999997</v>
      </c>
      <c r="F29" s="49">
        <v>0.37358200000000003</v>
      </c>
      <c r="G29" s="49">
        <v>0.95655000000000001</v>
      </c>
      <c r="H29" s="48"/>
      <c r="J29" t="s">
        <v>468</v>
      </c>
      <c r="K29">
        <v>30.74</v>
      </c>
      <c r="L29" t="s">
        <v>469</v>
      </c>
      <c r="M29">
        <v>7</v>
      </c>
      <c r="N29" t="s">
        <v>470</v>
      </c>
      <c r="O29">
        <v>13</v>
      </c>
      <c r="P29" t="s">
        <v>471</v>
      </c>
      <c r="Q29" t="s">
        <v>472</v>
      </c>
      <c r="R29" s="1">
        <v>4.1950000000000002E-7</v>
      </c>
      <c r="Z29">
        <v>0.29289999999999999</v>
      </c>
    </row>
    <row r="30" spans="1:31" s="48" customFormat="1" x14ac:dyDescent="0.45">
      <c r="A30" t="s">
        <v>185</v>
      </c>
      <c r="B30" s="3">
        <v>0.40160000000000001</v>
      </c>
      <c r="C30" s="3">
        <v>0.27879999999999999</v>
      </c>
      <c r="D30" s="3">
        <v>1.7735799999999999</v>
      </c>
      <c r="E30" s="3">
        <v>0.72829999999999995</v>
      </c>
      <c r="F30" s="3">
        <v>0.23419999999999999</v>
      </c>
      <c r="G30" s="3">
        <v>-0.74360000000000004</v>
      </c>
      <c r="H30"/>
      <c r="J30" s="48" t="s">
        <v>674</v>
      </c>
      <c r="K30" s="48" t="s">
        <v>846</v>
      </c>
      <c r="L30" s="48">
        <v>12</v>
      </c>
      <c r="M30" s="48" t="s">
        <v>847</v>
      </c>
      <c r="N30" s="48" t="s">
        <v>848</v>
      </c>
      <c r="O30" s="48" t="s">
        <v>849</v>
      </c>
      <c r="Y30" s="48" t="s">
        <v>377</v>
      </c>
      <c r="Z30" s="48">
        <v>9.1899999999999996E-2</v>
      </c>
      <c r="AA30" s="48">
        <v>0.78400000000000003</v>
      </c>
      <c r="AB30" s="48">
        <v>0.11700000000000001</v>
      </c>
      <c r="AC30" s="48">
        <v>0.90849999999999997</v>
      </c>
    </row>
    <row r="31" spans="1:31" x14ac:dyDescent="0.45">
      <c r="A31" s="48"/>
      <c r="B31" s="49">
        <v>0.84970999999999997</v>
      </c>
      <c r="C31" s="49">
        <v>0.792466</v>
      </c>
      <c r="D31" s="49">
        <v>1.8054000000000001E-2</v>
      </c>
      <c r="E31" s="49">
        <v>0.376</v>
      </c>
      <c r="F31" s="49">
        <v>0.82267400000000002</v>
      </c>
      <c r="G31" s="49">
        <v>0.48477999999999999</v>
      </c>
      <c r="H31" s="48"/>
      <c r="Z31">
        <v>0.90849999999999997</v>
      </c>
    </row>
    <row r="32" spans="1:31" s="48" customFormat="1" x14ac:dyDescent="0.45">
      <c r="A32" t="s">
        <v>188</v>
      </c>
      <c r="B32" s="3">
        <v>-1.6325000000000001</v>
      </c>
      <c r="C32" s="3">
        <v>-2.1716000000000002</v>
      </c>
      <c r="D32" s="3">
        <v>-1.03461</v>
      </c>
      <c r="E32" s="3">
        <v>-2.1835399999999998</v>
      </c>
      <c r="F32" s="3">
        <v>-1.5992</v>
      </c>
      <c r="G32" s="3">
        <v>-2.2092000000000001</v>
      </c>
      <c r="H32"/>
      <c r="J32" s="48" t="s">
        <v>988</v>
      </c>
      <c r="Y32" s="48" t="s">
        <v>188</v>
      </c>
      <c r="Z32" s="48">
        <v>-1.1867000000000001</v>
      </c>
      <c r="AA32" s="48">
        <v>0.17480000000000001</v>
      </c>
      <c r="AB32" s="48">
        <v>-6.79</v>
      </c>
      <c r="AC32" s="52">
        <v>1.2799999999999999E-5</v>
      </c>
      <c r="AD32" s="48" t="s">
        <v>375</v>
      </c>
    </row>
    <row r="33" spans="1:32" x14ac:dyDescent="0.45">
      <c r="A33" s="48"/>
      <c r="B33" s="49">
        <v>3.7299999999999998E-3</v>
      </c>
      <c r="C33" s="49">
        <v>3.7399999999999999E-7</v>
      </c>
      <c r="D33" s="49">
        <v>8.3399999999999998E-6</v>
      </c>
      <c r="E33" s="49">
        <v>1.51E-8</v>
      </c>
      <c r="F33" s="49">
        <v>9.2499999999999995E-6</v>
      </c>
      <c r="G33" s="49">
        <v>2.9400000000000001E-7</v>
      </c>
      <c r="H33" s="48"/>
      <c r="J33" t="s">
        <v>989</v>
      </c>
      <c r="Z33" s="1">
        <v>1.2799999999999999E-5</v>
      </c>
      <c r="AC33" s="1"/>
    </row>
    <row r="34" spans="1:32" s="48" customFormat="1" x14ac:dyDescent="0.45">
      <c r="A34" t="s">
        <v>194</v>
      </c>
      <c r="B34" s="3">
        <v>-13.996499999999999</v>
      </c>
      <c r="C34" s="3">
        <v>-31.312200000000001</v>
      </c>
      <c r="D34" s="3">
        <v>-0.20235</v>
      </c>
      <c r="E34" s="3">
        <v>-29.799019999999999</v>
      </c>
      <c r="F34" s="3">
        <v>-30.671800000000001</v>
      </c>
      <c r="G34" s="3">
        <v>-29.713699999999999</v>
      </c>
      <c r="H34"/>
      <c r="Y34" s="48" t="s">
        <v>194</v>
      </c>
      <c r="Z34" s="48">
        <v>-12.068899999999999</v>
      </c>
      <c r="AA34" s="48">
        <v>4.3574000000000002</v>
      </c>
      <c r="AB34" s="48">
        <v>-2.77</v>
      </c>
      <c r="AC34" s="48">
        <v>1.5900000000000001E-2</v>
      </c>
      <c r="AD34" s="48" t="s">
        <v>376</v>
      </c>
      <c r="AF34" s="48" t="s">
        <v>458</v>
      </c>
    </row>
    <row r="35" spans="1:32" x14ac:dyDescent="0.45">
      <c r="A35" s="48"/>
      <c r="B35" s="49">
        <v>0.24697</v>
      </c>
      <c r="C35" s="49">
        <v>1.16E-4</v>
      </c>
      <c r="D35" s="49">
        <v>0.95657800000000004</v>
      </c>
      <c r="E35" s="49">
        <v>1.3699999999999999E-5</v>
      </c>
      <c r="F35" s="49">
        <v>1.2300000000000001E-4</v>
      </c>
      <c r="G35" s="49">
        <v>1.8000000000000001E-4</v>
      </c>
      <c r="H35" s="48"/>
      <c r="J35" t="s">
        <v>421</v>
      </c>
      <c r="Z35">
        <v>1.5900000000000001E-2</v>
      </c>
    </row>
    <row r="36" spans="1:32" s="48" customFormat="1" x14ac:dyDescent="0.45">
      <c r="A36" t="s">
        <v>195</v>
      </c>
      <c r="B36" s="3">
        <v>-6.2705000000000002</v>
      </c>
      <c r="C36" s="3">
        <v>-2.1435</v>
      </c>
      <c r="D36" s="3">
        <v>-15.752190000000001</v>
      </c>
      <c r="E36" s="3">
        <v>-0.76624999999999999</v>
      </c>
      <c r="F36" s="3">
        <v>3.3967000000000001</v>
      </c>
      <c r="G36" s="3">
        <v>3.8576000000000001</v>
      </c>
      <c r="H36"/>
      <c r="J36" s="48" t="s">
        <v>706</v>
      </c>
      <c r="K36" s="48" t="s">
        <v>423</v>
      </c>
      <c r="L36" s="48" t="s">
        <v>520</v>
      </c>
      <c r="M36" s="48" t="s">
        <v>425</v>
      </c>
      <c r="N36" s="48" t="s">
        <v>423</v>
      </c>
      <c r="O36" s="48" t="s">
        <v>707</v>
      </c>
      <c r="P36" s="48" t="s">
        <v>708</v>
      </c>
      <c r="Q36" s="48" t="s">
        <v>423</v>
      </c>
      <c r="R36" s="48" t="s">
        <v>709</v>
      </c>
      <c r="Y36" s="48" t="s">
        <v>378</v>
      </c>
      <c r="Z36" s="48">
        <v>2.4148999999999998</v>
      </c>
      <c r="AA36" s="48">
        <v>4.2798999999999996</v>
      </c>
      <c r="AB36" s="48">
        <v>0.56399999999999995</v>
      </c>
      <c r="AC36" s="48">
        <v>0.58220000000000005</v>
      </c>
      <c r="AF36" s="48" t="s">
        <v>450</v>
      </c>
    </row>
    <row r="37" spans="1:32" x14ac:dyDescent="0.45">
      <c r="A37" s="48"/>
      <c r="B37" s="49">
        <v>0.58967999999999998</v>
      </c>
      <c r="C37" s="49">
        <v>0.71134799999999998</v>
      </c>
      <c r="D37" s="49">
        <v>7.18E-4</v>
      </c>
      <c r="E37" s="49">
        <v>0.86299999999999999</v>
      </c>
      <c r="F37" s="49">
        <v>0.55387900000000001</v>
      </c>
      <c r="G37" s="49">
        <v>0.50634000000000001</v>
      </c>
      <c r="H37" s="48"/>
      <c r="Y37" t="s">
        <v>453</v>
      </c>
      <c r="Z37">
        <v>0.58220000000000005</v>
      </c>
    </row>
    <row r="38" spans="1:32" s="48" customFormat="1" x14ac:dyDescent="0.45">
      <c r="A38" t="s">
        <v>198</v>
      </c>
      <c r="B38" s="3">
        <v>0.69059999999999999</v>
      </c>
      <c r="C38" s="3">
        <v>0.93959999999999999</v>
      </c>
      <c r="D38" s="3">
        <v>0.9607</v>
      </c>
      <c r="E38" s="3">
        <v>0.96609999999999996</v>
      </c>
      <c r="F38" s="3">
        <v>0.88449999999999995</v>
      </c>
      <c r="G38" s="3">
        <v>0.92810000000000004</v>
      </c>
      <c r="H38"/>
      <c r="J38" s="48" t="s">
        <v>710</v>
      </c>
      <c r="Y38" s="48" t="s">
        <v>454</v>
      </c>
      <c r="Z38" s="48" t="s">
        <v>455</v>
      </c>
      <c r="AA38" s="48">
        <v>0</v>
      </c>
      <c r="AB38" s="48" t="s">
        <v>456</v>
      </c>
      <c r="AC38" s="48">
        <v>1E-3</v>
      </c>
      <c r="AD38" s="48" t="s">
        <v>457</v>
      </c>
      <c r="AE38" s="48">
        <v>0.01</v>
      </c>
    </row>
    <row r="39" spans="1:32" x14ac:dyDescent="0.45">
      <c r="K39" t="s">
        <v>711</v>
      </c>
      <c r="L39" t="s">
        <v>712</v>
      </c>
      <c r="M39" t="s">
        <v>446</v>
      </c>
      <c r="N39" t="s">
        <v>713</v>
      </c>
      <c r="O39" t="s">
        <v>714</v>
      </c>
      <c r="AF39" t="s">
        <v>472</v>
      </c>
    </row>
    <row r="40" spans="1:32" x14ac:dyDescent="0.45">
      <c r="B40" t="s">
        <v>36</v>
      </c>
      <c r="C40" t="s">
        <v>53</v>
      </c>
      <c r="D40" t="s">
        <v>54</v>
      </c>
      <c r="E40" t="s">
        <v>70</v>
      </c>
      <c r="F40" t="s">
        <v>83</v>
      </c>
      <c r="G40" t="s">
        <v>84</v>
      </c>
      <c r="J40">
        <v>-27.321999999999999</v>
      </c>
      <c r="K40">
        <v>-1.0009999999999999</v>
      </c>
      <c r="L40">
        <v>1.1000000000000001</v>
      </c>
      <c r="M40">
        <v>3.2959999999999998</v>
      </c>
      <c r="N40">
        <v>13.536</v>
      </c>
      <c r="Y40" t="s">
        <v>465</v>
      </c>
      <c r="Z40" t="s">
        <v>717</v>
      </c>
      <c r="AA40" t="s">
        <v>718</v>
      </c>
      <c r="AB40">
        <v>3.907</v>
      </c>
      <c r="AC40" t="s">
        <v>469</v>
      </c>
      <c r="AD40">
        <v>13</v>
      </c>
      <c r="AE40" t="s">
        <v>719</v>
      </c>
    </row>
    <row r="41" spans="1:32" x14ac:dyDescent="0.45">
      <c r="A41" t="s">
        <v>841</v>
      </c>
      <c r="B41" s="3">
        <v>92.451700000000002</v>
      </c>
      <c r="C41" s="3">
        <v>87.476699999999994</v>
      </c>
      <c r="D41" s="3">
        <v>96.717399999999998</v>
      </c>
      <c r="E41" s="3">
        <v>106.2471</v>
      </c>
      <c r="F41" s="3">
        <v>92.737499999999997</v>
      </c>
      <c r="G41" s="3">
        <v>100.7119</v>
      </c>
      <c r="Z41" t="s">
        <v>721</v>
      </c>
      <c r="AA41" t="s">
        <v>722</v>
      </c>
      <c r="AB41" t="s">
        <v>723</v>
      </c>
      <c r="AC41" t="s">
        <v>724</v>
      </c>
      <c r="AD41" t="s">
        <v>725</v>
      </c>
      <c r="AE41" t="s">
        <v>726</v>
      </c>
    </row>
    <row r="42" spans="1:32" x14ac:dyDescent="0.45">
      <c r="A42" s="48"/>
      <c r="B42" s="49">
        <v>5.1600000000000004E-9</v>
      </c>
      <c r="C42" s="49">
        <v>3.0199999999999999E-8</v>
      </c>
      <c r="D42" s="49">
        <v>4.4799999999999999E-7</v>
      </c>
      <c r="E42" s="49">
        <v>8.4800000000000005E-8</v>
      </c>
      <c r="F42" s="49">
        <v>9.3899999999999996E-10</v>
      </c>
      <c r="G42" s="49">
        <v>2.26E-10</v>
      </c>
      <c r="H42" s="48"/>
      <c r="J42" t="s">
        <v>715</v>
      </c>
      <c r="Y42" t="s">
        <v>727</v>
      </c>
      <c r="Z42" t="s">
        <v>728</v>
      </c>
      <c r="AA42" t="s">
        <v>729</v>
      </c>
      <c r="AB42" t="s">
        <v>730</v>
      </c>
      <c r="AC42" t="s">
        <v>728</v>
      </c>
      <c r="AD42">
        <v>0.88380000000000003</v>
      </c>
    </row>
    <row r="43" spans="1:32" s="48" customFormat="1" x14ac:dyDescent="0.45">
      <c r="A43" t="s">
        <v>181</v>
      </c>
      <c r="B43" s="3">
        <v>-9.3492999999999995</v>
      </c>
      <c r="C43" s="3">
        <v>3.8115999999999999</v>
      </c>
      <c r="D43" s="3">
        <v>-30.678599999999999</v>
      </c>
      <c r="E43" s="3">
        <v>-23.0808</v>
      </c>
      <c r="F43" s="3">
        <v>4.8517999999999999</v>
      </c>
      <c r="G43" s="3">
        <v>8.8405000000000005</v>
      </c>
      <c r="H43"/>
      <c r="K43" s="48" t="s">
        <v>370</v>
      </c>
      <c r="L43" s="48" t="s">
        <v>371</v>
      </c>
      <c r="M43" s="48" t="s">
        <v>372</v>
      </c>
      <c r="N43" s="48" t="s">
        <v>373</v>
      </c>
      <c r="O43" s="48" t="s">
        <v>374</v>
      </c>
      <c r="P43" s="48" t="s">
        <v>452</v>
      </c>
      <c r="Y43" s="48" t="s">
        <v>468</v>
      </c>
      <c r="Z43" s="48">
        <v>22.73</v>
      </c>
      <c r="AA43" s="48" t="s">
        <v>469</v>
      </c>
      <c r="AB43" s="48">
        <v>7</v>
      </c>
      <c r="AC43" s="48" t="s">
        <v>470</v>
      </c>
      <c r="AD43" s="48">
        <v>13</v>
      </c>
      <c r="AE43" s="48" t="s">
        <v>471</v>
      </c>
    </row>
    <row r="44" spans="1:32" x14ac:dyDescent="0.45">
      <c r="A44" s="48"/>
      <c r="B44" s="49">
        <v>0.12299</v>
      </c>
      <c r="C44" s="49">
        <v>0.54986599999999997</v>
      </c>
      <c r="D44" s="49">
        <v>3.5699999999999998E-3</v>
      </c>
      <c r="E44" s="49">
        <v>1.4874E-2</v>
      </c>
      <c r="F44" s="49">
        <v>0.34482800000000002</v>
      </c>
      <c r="G44" s="49">
        <v>8.8099999999999998E-2</v>
      </c>
      <c r="H44" s="48"/>
      <c r="J44" t="s">
        <v>716</v>
      </c>
      <c r="K44">
        <v>95.825400000000002</v>
      </c>
      <c r="L44">
        <v>14.007300000000001</v>
      </c>
      <c r="M44">
        <v>6.8410000000000002</v>
      </c>
      <c r="N44" s="1">
        <v>1.19E-5</v>
      </c>
      <c r="O44" t="s">
        <v>375</v>
      </c>
      <c r="Y44" t="s">
        <v>607</v>
      </c>
    </row>
    <row r="45" spans="1:32" s="48" customFormat="1" x14ac:dyDescent="0.45">
      <c r="A45" t="s">
        <v>182</v>
      </c>
      <c r="B45" s="3">
        <v>0.3533</v>
      </c>
      <c r="C45" s="3">
        <v>0.19520000000000001</v>
      </c>
      <c r="D45" s="3">
        <v>0.28370000000000001</v>
      </c>
      <c r="E45" s="3">
        <v>0.55230000000000001</v>
      </c>
      <c r="F45" s="3">
        <v>-0.10059999999999999</v>
      </c>
      <c r="G45" s="3">
        <v>-0.51100000000000001</v>
      </c>
      <c r="H45"/>
      <c r="K45" s="52">
        <v>1.19E-5</v>
      </c>
      <c r="N45" s="52"/>
    </row>
    <row r="46" spans="1:32" x14ac:dyDescent="0.45">
      <c r="A46" s="48"/>
      <c r="B46" s="49">
        <v>0.18282000000000001</v>
      </c>
      <c r="C46" s="49">
        <v>0.49030800000000002</v>
      </c>
      <c r="D46" s="49">
        <v>0.47205999999999998</v>
      </c>
      <c r="E46" s="49">
        <v>0.15356500000000001</v>
      </c>
      <c r="F46" s="49">
        <v>0.65391500000000002</v>
      </c>
      <c r="G46" s="49">
        <v>3.1699999999999999E-2</v>
      </c>
      <c r="H46" s="48"/>
      <c r="J46" t="s">
        <v>181</v>
      </c>
      <c r="K46">
        <v>-16.233599999999999</v>
      </c>
      <c r="L46">
        <v>11.568099999999999</v>
      </c>
      <c r="M46">
        <v>-1.403</v>
      </c>
      <c r="N46">
        <v>0.18396000000000001</v>
      </c>
      <c r="Y46" t="s">
        <v>530</v>
      </c>
      <c r="Z46" t="s">
        <v>700</v>
      </c>
      <c r="AA46" t="s">
        <v>731</v>
      </c>
      <c r="AB46" t="s">
        <v>469</v>
      </c>
      <c r="AC46" t="s">
        <v>700</v>
      </c>
      <c r="AD46" t="s">
        <v>702</v>
      </c>
      <c r="AF46" t="s">
        <v>423</v>
      </c>
    </row>
    <row r="47" spans="1:32" s="48" customFormat="1" x14ac:dyDescent="0.45">
      <c r="A47" t="s">
        <v>183</v>
      </c>
      <c r="B47" s="3">
        <v>-2.0318999999999998</v>
      </c>
      <c r="C47" s="3">
        <v>-1.0259</v>
      </c>
      <c r="D47" s="3">
        <v>-1.7588999999999999</v>
      </c>
      <c r="E47" s="3">
        <v>-2.2425999999999999</v>
      </c>
      <c r="F47" s="3">
        <v>-0.31709999999999999</v>
      </c>
      <c r="G47" s="3">
        <v>0.62280000000000002</v>
      </c>
      <c r="H47"/>
      <c r="K47" s="48">
        <v>0.18396000000000001</v>
      </c>
      <c r="Y47" s="48" t="s">
        <v>607</v>
      </c>
    </row>
    <row r="48" spans="1:32" x14ac:dyDescent="0.45">
      <c r="A48" s="48"/>
      <c r="B48" s="49">
        <v>0.40150999999999998</v>
      </c>
      <c r="C48" s="49">
        <v>0.69581999999999999</v>
      </c>
      <c r="D48" s="49">
        <v>0.63083999999999996</v>
      </c>
      <c r="E48" s="49">
        <v>0.52110400000000001</v>
      </c>
      <c r="F48" s="49">
        <v>0.87918700000000005</v>
      </c>
      <c r="G48" s="49">
        <v>0.75829999999999997</v>
      </c>
      <c r="H48" s="48"/>
      <c r="J48" t="s">
        <v>182</v>
      </c>
      <c r="K48">
        <v>0.3992</v>
      </c>
      <c r="L48">
        <v>0.51239999999999997</v>
      </c>
      <c r="M48">
        <v>0.77900000000000003</v>
      </c>
      <c r="N48">
        <v>0.44989000000000001</v>
      </c>
    </row>
    <row r="49" spans="1:31" s="48" customFormat="1" x14ac:dyDescent="0.45">
      <c r="A49" t="s">
        <v>185</v>
      </c>
      <c r="B49" s="3">
        <v>0.75249999999999995</v>
      </c>
      <c r="C49" s="3">
        <v>0.59899999999999998</v>
      </c>
      <c r="D49" s="3">
        <v>2.4016999999999999</v>
      </c>
      <c r="E49" s="3">
        <v>-1.1137999999999999</v>
      </c>
      <c r="F49" s="3">
        <v>0.4521</v>
      </c>
      <c r="G49" s="3">
        <v>-0.11</v>
      </c>
      <c r="H49"/>
      <c r="K49" s="48">
        <v>0.44989000000000001</v>
      </c>
      <c r="Y49" s="48" t="s">
        <v>421</v>
      </c>
    </row>
    <row r="50" spans="1:31" x14ac:dyDescent="0.45">
      <c r="A50" s="48"/>
      <c r="B50" s="49">
        <v>0.47283999999999998</v>
      </c>
      <c r="C50" s="49">
        <v>0.60013700000000003</v>
      </c>
      <c r="D50" s="49">
        <v>0.14593</v>
      </c>
      <c r="E50" s="49">
        <v>0.46435799999999999</v>
      </c>
      <c r="F50" s="49">
        <v>0.61946800000000002</v>
      </c>
      <c r="G50" s="49">
        <v>0.90029999999999999</v>
      </c>
      <c r="H50" s="48"/>
      <c r="J50" t="s">
        <v>183</v>
      </c>
      <c r="K50">
        <v>-2.1787999999999998</v>
      </c>
      <c r="L50">
        <v>4.7815000000000003</v>
      </c>
      <c r="M50">
        <v>-0.45600000000000002</v>
      </c>
      <c r="N50">
        <v>0.65613999999999995</v>
      </c>
      <c r="Y50" t="s">
        <v>706</v>
      </c>
      <c r="Z50" t="s">
        <v>423</v>
      </c>
      <c r="AA50" t="s">
        <v>520</v>
      </c>
      <c r="AB50" t="s">
        <v>425</v>
      </c>
      <c r="AC50" t="s">
        <v>423</v>
      </c>
      <c r="AD50" t="s">
        <v>707</v>
      </c>
      <c r="AE50" t="s">
        <v>708</v>
      </c>
    </row>
    <row r="51" spans="1:31" s="48" customFormat="1" x14ac:dyDescent="0.45">
      <c r="A51" t="s">
        <v>188</v>
      </c>
      <c r="B51" s="3">
        <v>-0.74350000000000005</v>
      </c>
      <c r="C51" s="3">
        <v>-2.3704000000000001</v>
      </c>
      <c r="D51" s="3">
        <v>-0.98399999999999999</v>
      </c>
      <c r="E51" s="3">
        <v>-1.7949999999999999</v>
      </c>
      <c r="F51" s="3">
        <v>-2.2021000000000002</v>
      </c>
      <c r="G51" s="3">
        <v>-0.42620000000000002</v>
      </c>
      <c r="H51"/>
      <c r="K51" s="48">
        <v>0.65613999999999995</v>
      </c>
    </row>
    <row r="52" spans="1:31" x14ac:dyDescent="0.45">
      <c r="A52" s="48"/>
      <c r="B52" s="49">
        <v>6.0099999999999997E-3</v>
      </c>
      <c r="C52" s="49">
        <v>3.1100000000000002E-7</v>
      </c>
      <c r="D52" s="49">
        <v>1.3849999999999999E-2</v>
      </c>
      <c r="E52" s="49">
        <v>1.11E-4</v>
      </c>
      <c r="F52" s="49">
        <v>5.2100000000000003E-8</v>
      </c>
      <c r="G52" s="49">
        <v>4.4699999999999997E-2</v>
      </c>
      <c r="H52" s="48"/>
      <c r="J52" t="s">
        <v>377</v>
      </c>
      <c r="K52">
        <v>0.40160000000000001</v>
      </c>
      <c r="L52">
        <v>2.0773000000000001</v>
      </c>
      <c r="M52">
        <v>0.193</v>
      </c>
      <c r="N52">
        <v>0.84970999999999997</v>
      </c>
      <c r="Y52" t="s">
        <v>710</v>
      </c>
    </row>
    <row r="53" spans="1:31" s="48" customFormat="1" x14ac:dyDescent="0.45">
      <c r="A53" t="s">
        <v>194</v>
      </c>
      <c r="B53" s="3">
        <v>-14.453200000000001</v>
      </c>
      <c r="C53" s="3">
        <v>-31.537099999999999</v>
      </c>
      <c r="D53" s="3">
        <v>-18.244</v>
      </c>
      <c r="E53" s="3">
        <v>-21.438099999999999</v>
      </c>
      <c r="F53" s="3">
        <v>-25.2592</v>
      </c>
      <c r="G53" s="3">
        <v>2.9253</v>
      </c>
      <c r="H53"/>
      <c r="K53" s="48">
        <v>0.84970999999999997</v>
      </c>
      <c r="Q53" s="48" t="s">
        <v>844</v>
      </c>
      <c r="R53" s="48">
        <v>0.05</v>
      </c>
      <c r="S53" s="48" t="s">
        <v>870</v>
      </c>
      <c r="T53" s="48">
        <v>0.1</v>
      </c>
      <c r="U53" s="48" t="s">
        <v>871</v>
      </c>
      <c r="Z53" s="48" t="s">
        <v>711</v>
      </c>
      <c r="AA53" s="48" t="s">
        <v>712</v>
      </c>
      <c r="AB53" s="48" t="s">
        <v>446</v>
      </c>
      <c r="AC53" s="48" t="s">
        <v>713</v>
      </c>
      <c r="AD53" s="48" t="s">
        <v>714</v>
      </c>
    </row>
    <row r="54" spans="1:31" x14ac:dyDescent="0.45">
      <c r="A54" s="48"/>
      <c r="B54" s="49">
        <v>2.3970000000000002E-2</v>
      </c>
      <c r="C54" s="49">
        <v>2.0799999999999999E-4</v>
      </c>
      <c r="D54" s="49">
        <v>5.441E-2</v>
      </c>
      <c r="E54" s="49">
        <v>2.1555999999999999E-2</v>
      </c>
      <c r="F54" s="49">
        <v>1.9900000000000001E-4</v>
      </c>
      <c r="G54" s="49">
        <v>0.5514</v>
      </c>
      <c r="H54" s="48"/>
      <c r="J54" t="s">
        <v>188</v>
      </c>
      <c r="K54">
        <v>-1.6325000000000001</v>
      </c>
      <c r="L54">
        <v>0.46310000000000001</v>
      </c>
      <c r="M54">
        <v>-3.5249999999999999</v>
      </c>
      <c r="N54">
        <v>3.7299999999999998E-3</v>
      </c>
      <c r="O54" t="s">
        <v>487</v>
      </c>
      <c r="Y54">
        <v>-17.185199999999998</v>
      </c>
      <c r="Z54">
        <v>-1.1786000000000001</v>
      </c>
      <c r="AA54">
        <v>0.48759999999999998</v>
      </c>
      <c r="AB54">
        <v>2.9984999999999999</v>
      </c>
      <c r="AC54">
        <v>8.3567</v>
      </c>
    </row>
    <row r="55" spans="1:31" s="48" customFormat="1" x14ac:dyDescent="0.45">
      <c r="A55" t="s">
        <v>195</v>
      </c>
      <c r="B55" s="3">
        <v>17.830300000000001</v>
      </c>
      <c r="C55" s="3">
        <v>6.1231</v>
      </c>
      <c r="D55" s="3">
        <v>-18.026499999999999</v>
      </c>
      <c r="E55" s="3">
        <v>-15.058999999999999</v>
      </c>
      <c r="F55" s="3">
        <v>9.3209999999999997</v>
      </c>
      <c r="G55" s="3">
        <v>-1.0960000000000001</v>
      </c>
      <c r="H55"/>
      <c r="K55" s="48">
        <v>3.7299999999999998E-3</v>
      </c>
      <c r="Q55" s="48" t="s">
        <v>450</v>
      </c>
      <c r="R55" s="48" t="s">
        <v>720</v>
      </c>
    </row>
    <row r="56" spans="1:31" x14ac:dyDescent="0.45">
      <c r="A56" s="48"/>
      <c r="B56" s="49">
        <v>6.8500000000000002E-3</v>
      </c>
      <c r="C56" s="49">
        <v>0.33274999999999999</v>
      </c>
      <c r="D56" s="49">
        <v>5.3179999999999998E-2</v>
      </c>
      <c r="E56" s="49">
        <v>8.4582000000000004E-2</v>
      </c>
      <c r="F56" s="49">
        <v>7.6910000000000006E-2</v>
      </c>
      <c r="G56" s="49">
        <v>0.81920000000000004</v>
      </c>
      <c r="H56" s="48"/>
      <c r="J56" t="s">
        <v>194</v>
      </c>
      <c r="K56">
        <v>-13.996499999999999</v>
      </c>
      <c r="L56">
        <v>11.545400000000001</v>
      </c>
      <c r="M56">
        <v>-1.212</v>
      </c>
      <c r="N56">
        <v>0.24697</v>
      </c>
      <c r="Y56" t="s">
        <v>715</v>
      </c>
    </row>
    <row r="57" spans="1:31" s="48" customFormat="1" x14ac:dyDescent="0.45">
      <c r="A57" t="s">
        <v>198</v>
      </c>
      <c r="B57" s="3">
        <v>0.61829999999999996</v>
      </c>
      <c r="C57" s="3">
        <v>0.93459999999999999</v>
      </c>
      <c r="D57" s="3">
        <v>0.82679999999999998</v>
      </c>
      <c r="E57" s="3">
        <v>0.85399999999999998</v>
      </c>
      <c r="F57" s="3">
        <v>0.94950000000000001</v>
      </c>
      <c r="G57" s="3">
        <v>0.62560000000000004</v>
      </c>
      <c r="H57"/>
      <c r="K57" s="48">
        <v>0.24697</v>
      </c>
      <c r="Z57" s="48" t="s">
        <v>370</v>
      </c>
      <c r="AA57" s="48" t="s">
        <v>371</v>
      </c>
      <c r="AB57" s="48" t="s">
        <v>372</v>
      </c>
      <c r="AC57" s="48" t="s">
        <v>373</v>
      </c>
      <c r="AD57" s="48" t="s">
        <v>374</v>
      </c>
      <c r="AE57" s="48" t="s">
        <v>452</v>
      </c>
    </row>
    <row r="58" spans="1:31" x14ac:dyDescent="0.45">
      <c r="B58" s="3"/>
      <c r="C58" s="3"/>
      <c r="D58" s="3"/>
      <c r="E58" s="3"/>
      <c r="F58" s="3"/>
      <c r="G58" s="3"/>
      <c r="J58" t="s">
        <v>378</v>
      </c>
      <c r="K58">
        <v>-6.2705000000000002</v>
      </c>
      <c r="L58">
        <v>11.3401</v>
      </c>
      <c r="M58">
        <v>-0.55300000000000005</v>
      </c>
      <c r="N58">
        <v>0.58967999999999998</v>
      </c>
      <c r="Q58" t="s">
        <v>472</v>
      </c>
      <c r="R58">
        <v>1.073E-3</v>
      </c>
      <c r="Y58" t="s">
        <v>716</v>
      </c>
      <c r="Z58">
        <v>103.1514</v>
      </c>
      <c r="AA58">
        <v>9.3375000000000004</v>
      </c>
      <c r="AB58">
        <v>11.047000000000001</v>
      </c>
      <c r="AC58" s="1">
        <v>5.5999999999999999E-8</v>
      </c>
      <c r="AD58" t="s">
        <v>375</v>
      </c>
    </row>
    <row r="59" spans="1:31" x14ac:dyDescent="0.45">
      <c r="K59">
        <v>0.58967999999999998</v>
      </c>
      <c r="Z59" s="1">
        <v>5.5999999999999999E-8</v>
      </c>
      <c r="AC59" s="1"/>
    </row>
    <row r="60" spans="1:31" x14ac:dyDescent="0.45">
      <c r="J60" t="s">
        <v>453</v>
      </c>
      <c r="Y60" t="s">
        <v>181</v>
      </c>
      <c r="Z60">
        <v>4.4694000000000003</v>
      </c>
      <c r="AA60">
        <v>7.7114000000000003</v>
      </c>
      <c r="AB60">
        <v>0.57999999999999996</v>
      </c>
      <c r="AC60">
        <v>0.57210000000000005</v>
      </c>
    </row>
    <row r="61" spans="1:31" x14ac:dyDescent="0.45">
      <c r="J61" t="s">
        <v>454</v>
      </c>
      <c r="K61" t="s">
        <v>455</v>
      </c>
      <c r="L61">
        <v>0</v>
      </c>
      <c r="M61" t="s">
        <v>842</v>
      </c>
      <c r="N61">
        <v>1E-3</v>
      </c>
      <c r="O61" t="s">
        <v>843</v>
      </c>
      <c r="P61">
        <v>0.01</v>
      </c>
      <c r="Z61">
        <v>0.57210000000000005</v>
      </c>
    </row>
    <row r="62" spans="1:31" x14ac:dyDescent="0.45">
      <c r="Y62" t="s">
        <v>182</v>
      </c>
      <c r="Z62">
        <v>-0.53290000000000004</v>
      </c>
      <c r="AA62">
        <v>0.34160000000000001</v>
      </c>
      <c r="AB62">
        <v>-1.56</v>
      </c>
      <c r="AC62">
        <v>0.14269999999999999</v>
      </c>
    </row>
    <row r="63" spans="1:31" x14ac:dyDescent="0.45">
      <c r="J63" t="s">
        <v>465</v>
      </c>
      <c r="K63" t="s">
        <v>717</v>
      </c>
      <c r="L63" t="s">
        <v>718</v>
      </c>
      <c r="M63">
        <v>10.35</v>
      </c>
      <c r="N63" t="s">
        <v>469</v>
      </c>
      <c r="O63">
        <v>13</v>
      </c>
      <c r="P63" t="s">
        <v>719</v>
      </c>
      <c r="Z63">
        <v>0.14269999999999999</v>
      </c>
    </row>
    <row r="64" spans="1:31" x14ac:dyDescent="0.45">
      <c r="K64" t="s">
        <v>721</v>
      </c>
      <c r="L64" t="s">
        <v>722</v>
      </c>
      <c r="M64" t="s">
        <v>723</v>
      </c>
      <c r="N64" t="s">
        <v>724</v>
      </c>
      <c r="O64" t="s">
        <v>725</v>
      </c>
      <c r="P64" t="s">
        <v>726</v>
      </c>
      <c r="R64" t="s">
        <v>709</v>
      </c>
      <c r="Y64" t="s">
        <v>183</v>
      </c>
      <c r="Z64">
        <v>-2.8881999999999999</v>
      </c>
      <c r="AA64">
        <v>3.1873999999999998</v>
      </c>
      <c r="AB64">
        <v>-0.90600000000000003</v>
      </c>
      <c r="AC64">
        <v>0.38140000000000002</v>
      </c>
    </row>
    <row r="65" spans="10:32" x14ac:dyDescent="0.45">
      <c r="J65" t="s">
        <v>727</v>
      </c>
      <c r="K65" t="s">
        <v>728</v>
      </c>
      <c r="L65" t="s">
        <v>990</v>
      </c>
      <c r="M65" t="s">
        <v>730</v>
      </c>
      <c r="N65" t="s">
        <v>728</v>
      </c>
      <c r="O65">
        <v>0.69059999999999999</v>
      </c>
      <c r="Q65" t="s">
        <v>423</v>
      </c>
      <c r="Z65">
        <v>0.38140000000000002</v>
      </c>
    </row>
    <row r="66" spans="10:32" x14ac:dyDescent="0.45">
      <c r="J66" t="s">
        <v>468</v>
      </c>
      <c r="K66">
        <v>7.3789999999999996</v>
      </c>
      <c r="L66" t="s">
        <v>469</v>
      </c>
      <c r="M66">
        <v>7</v>
      </c>
      <c r="N66" t="s">
        <v>470</v>
      </c>
      <c r="O66">
        <v>13</v>
      </c>
      <c r="P66" t="s">
        <v>471</v>
      </c>
      <c r="Y66" t="s">
        <v>377</v>
      </c>
      <c r="Z66">
        <v>-0.3584</v>
      </c>
      <c r="AA66">
        <v>1.3848</v>
      </c>
      <c r="AB66">
        <v>-0.25900000000000001</v>
      </c>
      <c r="AC66">
        <v>0.79979999999999996</v>
      </c>
    </row>
    <row r="67" spans="10:32" x14ac:dyDescent="0.45">
      <c r="Z67">
        <v>0.79979999999999996</v>
      </c>
    </row>
    <row r="68" spans="10:32" x14ac:dyDescent="0.45">
      <c r="Y68" t="s">
        <v>188</v>
      </c>
      <c r="Z68">
        <v>-2.3776999999999999</v>
      </c>
      <c r="AA68">
        <v>0.30869999999999997</v>
      </c>
      <c r="AB68">
        <v>-7.702</v>
      </c>
      <c r="AC68" s="1">
        <v>3.3799999999999998E-6</v>
      </c>
      <c r="AD68" t="s">
        <v>375</v>
      </c>
      <c r="AF68" t="s">
        <v>458</v>
      </c>
    </row>
    <row r="69" spans="10:32" x14ac:dyDescent="0.45">
      <c r="J69" t="s">
        <v>991</v>
      </c>
      <c r="Z69" s="1">
        <v>3.3799999999999998E-6</v>
      </c>
      <c r="AC69" s="1"/>
    </row>
    <row r="70" spans="10:32" x14ac:dyDescent="0.45">
      <c r="Y70" t="s">
        <v>194</v>
      </c>
      <c r="Z70">
        <v>-16.992799999999999</v>
      </c>
      <c r="AA70">
        <v>7.6962999999999999</v>
      </c>
      <c r="AB70">
        <v>-2.2080000000000002</v>
      </c>
      <c r="AC70">
        <v>4.58E-2</v>
      </c>
      <c r="AD70" t="s">
        <v>376</v>
      </c>
    </row>
    <row r="71" spans="10:32" x14ac:dyDescent="0.45">
      <c r="J71" t="s">
        <v>421</v>
      </c>
      <c r="Z71">
        <v>4.58E-2</v>
      </c>
    </row>
    <row r="72" spans="10:32" x14ac:dyDescent="0.45">
      <c r="J72" t="s">
        <v>706</v>
      </c>
      <c r="K72" t="s">
        <v>423</v>
      </c>
      <c r="L72" t="s">
        <v>520</v>
      </c>
      <c r="M72" t="s">
        <v>425</v>
      </c>
      <c r="N72" t="s">
        <v>423</v>
      </c>
      <c r="O72" t="s">
        <v>707</v>
      </c>
      <c r="P72" t="s">
        <v>708</v>
      </c>
      <c r="Y72" t="s">
        <v>378</v>
      </c>
      <c r="Z72">
        <v>14.567299999999999</v>
      </c>
      <c r="AA72">
        <v>7.5594000000000001</v>
      </c>
      <c r="AB72">
        <v>1.927</v>
      </c>
      <c r="AC72">
        <v>7.6100000000000001E-2</v>
      </c>
      <c r="AD72" t="s">
        <v>481</v>
      </c>
      <c r="AF72" t="s">
        <v>450</v>
      </c>
    </row>
    <row r="73" spans="10:32" x14ac:dyDescent="0.45">
      <c r="Y73" t="s">
        <v>453</v>
      </c>
      <c r="Z73">
        <v>7.6100000000000001E-2</v>
      </c>
    </row>
    <row r="74" spans="10:32" x14ac:dyDescent="0.45">
      <c r="J74" t="s">
        <v>710</v>
      </c>
      <c r="Y74" t="s">
        <v>454</v>
      </c>
      <c r="Z74" t="s">
        <v>455</v>
      </c>
      <c r="AA74">
        <v>0</v>
      </c>
      <c r="AB74" t="s">
        <v>456</v>
      </c>
      <c r="AC74">
        <v>1E-3</v>
      </c>
      <c r="AD74" t="s">
        <v>457</v>
      </c>
      <c r="AE74">
        <v>0.01</v>
      </c>
    </row>
    <row r="75" spans="10:32" x14ac:dyDescent="0.45">
      <c r="K75" t="s">
        <v>711</v>
      </c>
      <c r="L75" t="s">
        <v>712</v>
      </c>
      <c r="M75" t="s">
        <v>446</v>
      </c>
      <c r="N75" t="s">
        <v>713</v>
      </c>
      <c r="O75" t="s">
        <v>714</v>
      </c>
      <c r="AF75" t="s">
        <v>472</v>
      </c>
    </row>
    <row r="76" spans="10:32" x14ac:dyDescent="0.45">
      <c r="J76">
        <v>-8.9930000000000003</v>
      </c>
      <c r="K76">
        <v>-1.4039999999999999</v>
      </c>
      <c r="L76">
        <v>0</v>
      </c>
      <c r="M76">
        <v>2.1309999999999998</v>
      </c>
      <c r="N76">
        <v>8.6419999999999995</v>
      </c>
      <c r="Y76" t="s">
        <v>465</v>
      </c>
      <c r="Z76" t="s">
        <v>717</v>
      </c>
      <c r="AA76" t="s">
        <v>718</v>
      </c>
      <c r="AB76">
        <v>6.9009999999999998</v>
      </c>
      <c r="AC76" t="s">
        <v>469</v>
      </c>
      <c r="AD76">
        <v>13</v>
      </c>
      <c r="AE76" t="s">
        <v>719</v>
      </c>
    </row>
    <row r="77" spans="10:32" x14ac:dyDescent="0.45">
      <c r="Z77" t="s">
        <v>721</v>
      </c>
      <c r="AA77" t="s">
        <v>722</v>
      </c>
      <c r="AB77" t="s">
        <v>723</v>
      </c>
      <c r="AC77" t="s">
        <v>724</v>
      </c>
      <c r="AD77" t="s">
        <v>725</v>
      </c>
      <c r="AE77" t="s">
        <v>726</v>
      </c>
    </row>
    <row r="78" spans="10:32" x14ac:dyDescent="0.45">
      <c r="J78" t="s">
        <v>715</v>
      </c>
      <c r="Y78" t="s">
        <v>727</v>
      </c>
      <c r="Z78" t="s">
        <v>728</v>
      </c>
      <c r="AA78" t="s">
        <v>732</v>
      </c>
      <c r="AB78" t="s">
        <v>730</v>
      </c>
      <c r="AC78" t="s">
        <v>728</v>
      </c>
      <c r="AD78">
        <v>0.88749999999999996</v>
      </c>
    </row>
    <row r="79" spans="10:32" x14ac:dyDescent="0.45">
      <c r="K79" t="s">
        <v>370</v>
      </c>
      <c r="L79" t="s">
        <v>371</v>
      </c>
      <c r="M79" t="s">
        <v>372</v>
      </c>
      <c r="N79" t="s">
        <v>373</v>
      </c>
      <c r="O79" t="s">
        <v>374</v>
      </c>
      <c r="P79" t="s">
        <v>452</v>
      </c>
      <c r="Y79" t="s">
        <v>468</v>
      </c>
      <c r="Z79">
        <v>23.55</v>
      </c>
      <c r="AA79" t="s">
        <v>469</v>
      </c>
      <c r="AB79">
        <v>7</v>
      </c>
      <c r="AC79" t="s">
        <v>470</v>
      </c>
      <c r="AD79">
        <v>13</v>
      </c>
      <c r="AE79" t="s">
        <v>471</v>
      </c>
    </row>
    <row r="80" spans="10:32" x14ac:dyDescent="0.45">
      <c r="J80" t="s">
        <v>716</v>
      </c>
      <c r="K80">
        <v>89.575699999999998</v>
      </c>
      <c r="L80">
        <v>6.9997999999999996</v>
      </c>
      <c r="M80">
        <v>12.797000000000001</v>
      </c>
      <c r="N80" s="1">
        <v>9.6299999999999992E-9</v>
      </c>
      <c r="O80" t="s">
        <v>375</v>
      </c>
      <c r="Y80" t="s">
        <v>615</v>
      </c>
    </row>
    <row r="81" spans="10:32" x14ac:dyDescent="0.45">
      <c r="K81" s="1">
        <v>9.6299999999999992E-9</v>
      </c>
      <c r="N81" s="1"/>
      <c r="S81" t="s">
        <v>870</v>
      </c>
      <c r="T81">
        <v>0.1</v>
      </c>
      <c r="U81" t="s">
        <v>871</v>
      </c>
    </row>
    <row r="82" spans="10:32" x14ac:dyDescent="0.45">
      <c r="J82" t="s">
        <v>181</v>
      </c>
      <c r="K82">
        <v>-0.54020000000000001</v>
      </c>
      <c r="L82">
        <v>5.7808999999999999</v>
      </c>
      <c r="M82">
        <v>-9.2999999999999999E-2</v>
      </c>
      <c r="N82">
        <v>0.92698100000000005</v>
      </c>
      <c r="R82">
        <v>0.05</v>
      </c>
      <c r="Y82" t="s">
        <v>536</v>
      </c>
      <c r="Z82" t="s">
        <v>700</v>
      </c>
      <c r="AA82" t="s">
        <v>731</v>
      </c>
      <c r="AB82" t="s">
        <v>469</v>
      </c>
      <c r="AC82" t="s">
        <v>700</v>
      </c>
      <c r="AD82" t="s">
        <v>702</v>
      </c>
      <c r="AF82" t="s">
        <v>423</v>
      </c>
    </row>
    <row r="83" spans="10:32" x14ac:dyDescent="0.45">
      <c r="K83">
        <v>0.92698100000000005</v>
      </c>
      <c r="Y83" t="s">
        <v>615</v>
      </c>
    </row>
    <row r="84" spans="10:32" x14ac:dyDescent="0.45">
      <c r="J84" t="s">
        <v>182</v>
      </c>
      <c r="K84">
        <v>0.40649999999999997</v>
      </c>
      <c r="L84">
        <v>0.25609999999999999</v>
      </c>
      <c r="M84">
        <v>1.5880000000000001</v>
      </c>
      <c r="N84">
        <v>0.13640099999999999</v>
      </c>
      <c r="Q84" t="s">
        <v>844</v>
      </c>
    </row>
    <row r="85" spans="10:32" x14ac:dyDescent="0.45">
      <c r="K85">
        <v>0.13640099999999999</v>
      </c>
      <c r="Y85" t="s">
        <v>421</v>
      </c>
    </row>
    <row r="86" spans="10:32" x14ac:dyDescent="0.45">
      <c r="J86" t="s">
        <v>183</v>
      </c>
      <c r="K86">
        <v>4.2484000000000002</v>
      </c>
      <c r="L86">
        <v>2.3894000000000002</v>
      </c>
      <c r="M86">
        <v>1.778</v>
      </c>
      <c r="N86">
        <v>9.8787E-2</v>
      </c>
      <c r="O86" t="s">
        <v>481</v>
      </c>
      <c r="R86" t="s">
        <v>720</v>
      </c>
      <c r="Y86" t="s">
        <v>706</v>
      </c>
      <c r="Z86" t="s">
        <v>423</v>
      </c>
      <c r="AA86" t="s">
        <v>520</v>
      </c>
      <c r="AB86" t="s">
        <v>425</v>
      </c>
      <c r="AC86" t="s">
        <v>423</v>
      </c>
      <c r="AD86" t="s">
        <v>707</v>
      </c>
      <c r="AE86" t="s">
        <v>708</v>
      </c>
    </row>
    <row r="87" spans="10:32" x14ac:dyDescent="0.45">
      <c r="K87">
        <v>9.8787E-2</v>
      </c>
    </row>
    <row r="88" spans="10:32" x14ac:dyDescent="0.45">
      <c r="J88" t="s">
        <v>377</v>
      </c>
      <c r="K88">
        <v>0.27879999999999999</v>
      </c>
      <c r="L88">
        <v>1.0381</v>
      </c>
      <c r="M88">
        <v>0.26900000000000002</v>
      </c>
      <c r="N88">
        <v>0.792466</v>
      </c>
      <c r="Q88" t="s">
        <v>450</v>
      </c>
      <c r="Y88" t="s">
        <v>710</v>
      </c>
    </row>
    <row r="89" spans="10:32" x14ac:dyDescent="0.45">
      <c r="K89">
        <v>0.792466</v>
      </c>
      <c r="Z89" t="s">
        <v>711</v>
      </c>
      <c r="AA89" t="s">
        <v>712</v>
      </c>
      <c r="AB89" t="s">
        <v>446</v>
      </c>
      <c r="AC89" t="s">
        <v>713</v>
      </c>
      <c r="AD89" t="s">
        <v>714</v>
      </c>
    </row>
    <row r="90" spans="10:32" x14ac:dyDescent="0.45">
      <c r="J90" t="s">
        <v>188</v>
      </c>
      <c r="K90">
        <v>-2.1716000000000002</v>
      </c>
      <c r="L90">
        <v>0.23139999999999999</v>
      </c>
      <c r="M90">
        <v>-9.3840000000000003</v>
      </c>
      <c r="N90" s="1">
        <v>3.7399999999999999E-7</v>
      </c>
      <c r="O90" t="s">
        <v>375</v>
      </c>
      <c r="Y90">
        <v>-5.9077000000000002</v>
      </c>
      <c r="Z90">
        <v>-2.089</v>
      </c>
      <c r="AA90">
        <v>0.55469999999999997</v>
      </c>
      <c r="AB90">
        <v>1.2915000000000001</v>
      </c>
      <c r="AC90">
        <v>4.7527999999999997</v>
      </c>
    </row>
    <row r="91" spans="10:32" x14ac:dyDescent="0.45">
      <c r="K91" s="1">
        <v>3.7399999999999999E-7</v>
      </c>
      <c r="N91" s="1"/>
    </row>
    <row r="92" spans="10:32" x14ac:dyDescent="0.45">
      <c r="J92" t="s">
        <v>194</v>
      </c>
      <c r="K92">
        <v>-31.312200000000001</v>
      </c>
      <c r="L92">
        <v>5.7695999999999996</v>
      </c>
      <c r="M92">
        <v>-5.4269999999999996</v>
      </c>
      <c r="N92">
        <v>1.16E-4</v>
      </c>
      <c r="O92" t="s">
        <v>375</v>
      </c>
      <c r="R92" s="1">
        <v>3.8829999999999998E-8</v>
      </c>
      <c r="Y92" t="s">
        <v>715</v>
      </c>
    </row>
    <row r="93" spans="10:32" x14ac:dyDescent="0.45">
      <c r="K93">
        <v>1.16E-4</v>
      </c>
      <c r="R93" s="1"/>
      <c r="Z93" t="s">
        <v>370</v>
      </c>
      <c r="AA93" t="s">
        <v>371</v>
      </c>
      <c r="AB93" t="s">
        <v>372</v>
      </c>
      <c r="AC93" t="s">
        <v>373</v>
      </c>
      <c r="AD93" t="s">
        <v>374</v>
      </c>
      <c r="AE93" t="s">
        <v>452</v>
      </c>
    </row>
    <row r="94" spans="10:32" x14ac:dyDescent="0.45">
      <c r="J94" t="s">
        <v>378</v>
      </c>
      <c r="K94">
        <v>-2.1435</v>
      </c>
      <c r="L94">
        <v>5.6669</v>
      </c>
      <c r="M94">
        <v>-0.378</v>
      </c>
      <c r="N94">
        <v>0.71134799999999998</v>
      </c>
      <c r="Q94" t="s">
        <v>472</v>
      </c>
      <c r="Y94" t="s">
        <v>716</v>
      </c>
      <c r="Z94">
        <v>102.4408</v>
      </c>
      <c r="AA94">
        <v>4.6489000000000003</v>
      </c>
      <c r="AB94">
        <v>22.036000000000001</v>
      </c>
      <c r="AC94" s="1">
        <v>1.1100000000000001E-11</v>
      </c>
      <c r="AD94" t="s">
        <v>375</v>
      </c>
    </row>
    <row r="95" spans="10:32" x14ac:dyDescent="0.45">
      <c r="J95" t="s">
        <v>453</v>
      </c>
      <c r="K95">
        <v>0.71134799999999998</v>
      </c>
      <c r="Z95" s="1">
        <v>1.1100000000000001E-11</v>
      </c>
      <c r="AC95" s="1"/>
    </row>
    <row r="96" spans="10:32" x14ac:dyDescent="0.45">
      <c r="J96" t="s">
        <v>454</v>
      </c>
      <c r="K96" t="s">
        <v>455</v>
      </c>
      <c r="L96">
        <v>0</v>
      </c>
      <c r="M96" t="s">
        <v>842</v>
      </c>
      <c r="N96">
        <v>1E-3</v>
      </c>
      <c r="O96" t="s">
        <v>843</v>
      </c>
      <c r="P96">
        <v>0.01</v>
      </c>
      <c r="Y96" t="s">
        <v>181</v>
      </c>
      <c r="Z96">
        <v>-11.729200000000001</v>
      </c>
      <c r="AA96">
        <v>3.8393000000000002</v>
      </c>
      <c r="AB96">
        <v>-3.0550000000000002</v>
      </c>
      <c r="AC96">
        <v>9.2099999999999994E-3</v>
      </c>
      <c r="AD96" t="s">
        <v>487</v>
      </c>
    </row>
    <row r="97" spans="10:32" x14ac:dyDescent="0.45">
      <c r="Z97">
        <v>9.2099999999999994E-3</v>
      </c>
    </row>
    <row r="98" spans="10:32" x14ac:dyDescent="0.45">
      <c r="J98" t="s">
        <v>465</v>
      </c>
      <c r="K98" t="s">
        <v>717</v>
      </c>
      <c r="L98" t="s">
        <v>718</v>
      </c>
      <c r="M98">
        <v>5.1740000000000004</v>
      </c>
      <c r="N98" t="s">
        <v>469</v>
      </c>
      <c r="O98">
        <v>13</v>
      </c>
      <c r="P98" t="s">
        <v>719</v>
      </c>
      <c r="Y98" t="s">
        <v>182</v>
      </c>
      <c r="Z98">
        <v>0.1358</v>
      </c>
      <c r="AA98">
        <v>0.1701</v>
      </c>
      <c r="AB98">
        <v>0.79900000000000004</v>
      </c>
      <c r="AC98">
        <v>0.43890000000000001</v>
      </c>
    </row>
    <row r="99" spans="10:32" x14ac:dyDescent="0.45">
      <c r="K99" t="s">
        <v>721</v>
      </c>
      <c r="L99" t="s">
        <v>722</v>
      </c>
      <c r="M99" t="s">
        <v>723</v>
      </c>
      <c r="N99" t="s">
        <v>724</v>
      </c>
      <c r="O99" t="s">
        <v>725</v>
      </c>
      <c r="P99" t="s">
        <v>726</v>
      </c>
      <c r="R99" t="s">
        <v>709</v>
      </c>
      <c r="Z99">
        <v>0.43890000000000001</v>
      </c>
    </row>
    <row r="100" spans="10:32" x14ac:dyDescent="0.45">
      <c r="J100" t="s">
        <v>727</v>
      </c>
      <c r="K100" t="s">
        <v>728</v>
      </c>
      <c r="L100" t="s">
        <v>992</v>
      </c>
      <c r="M100" t="s">
        <v>730</v>
      </c>
      <c r="N100" t="s">
        <v>728</v>
      </c>
      <c r="O100">
        <v>0.93959999999999999</v>
      </c>
      <c r="Q100" t="s">
        <v>423</v>
      </c>
      <c r="Y100" t="s">
        <v>183</v>
      </c>
      <c r="Z100">
        <v>-2.5514999999999999</v>
      </c>
      <c r="AA100">
        <v>1.5869</v>
      </c>
      <c r="AB100">
        <v>-1.6080000000000001</v>
      </c>
      <c r="AC100">
        <v>0.13186999999999999</v>
      </c>
    </row>
    <row r="101" spans="10:32" x14ac:dyDescent="0.45">
      <c r="J101" t="s">
        <v>468</v>
      </c>
      <c r="K101">
        <v>45.45</v>
      </c>
      <c r="L101" t="s">
        <v>469</v>
      </c>
      <c r="M101">
        <v>7</v>
      </c>
      <c r="N101" t="s">
        <v>470</v>
      </c>
      <c r="O101">
        <v>13</v>
      </c>
      <c r="P101" t="s">
        <v>471</v>
      </c>
      <c r="Z101">
        <v>0.13186999999999999</v>
      </c>
    </row>
    <row r="102" spans="10:32" x14ac:dyDescent="0.45">
      <c r="Y102" t="s">
        <v>377</v>
      </c>
      <c r="Z102">
        <v>-0.1691</v>
      </c>
      <c r="AA102">
        <v>0.68940000000000001</v>
      </c>
      <c r="AB102">
        <v>-0.245</v>
      </c>
      <c r="AC102">
        <v>0.81011999999999995</v>
      </c>
    </row>
    <row r="103" spans="10:32" x14ac:dyDescent="0.45">
      <c r="Z103">
        <v>0.81011999999999995</v>
      </c>
      <c r="AF103" t="s">
        <v>458</v>
      </c>
    </row>
    <row r="104" spans="10:32" x14ac:dyDescent="0.45">
      <c r="J104" t="s">
        <v>993</v>
      </c>
      <c r="Y104" t="s">
        <v>188</v>
      </c>
      <c r="Z104">
        <v>-0.95109999999999995</v>
      </c>
      <c r="AA104">
        <v>0.1537</v>
      </c>
      <c r="AB104">
        <v>-6.1890000000000001</v>
      </c>
      <c r="AC104" s="1">
        <v>3.2799999999999998E-5</v>
      </c>
      <c r="AD104" t="s">
        <v>375</v>
      </c>
    </row>
    <row r="105" spans="10:32" x14ac:dyDescent="0.45">
      <c r="Z105" s="1">
        <v>3.2799999999999998E-5</v>
      </c>
      <c r="AC105" s="1"/>
    </row>
    <row r="106" spans="10:32" x14ac:dyDescent="0.45">
      <c r="J106" t="s">
        <v>421</v>
      </c>
      <c r="Y106" t="s">
        <v>194</v>
      </c>
      <c r="Z106">
        <v>-6.2064000000000004</v>
      </c>
      <c r="AA106">
        <v>3.8317999999999999</v>
      </c>
      <c r="AB106">
        <v>-1.62</v>
      </c>
      <c r="AC106">
        <v>0.12928999999999999</v>
      </c>
    </row>
    <row r="107" spans="10:32" x14ac:dyDescent="0.45">
      <c r="J107" t="s">
        <v>706</v>
      </c>
      <c r="K107" t="s">
        <v>423</v>
      </c>
      <c r="L107" t="s">
        <v>520</v>
      </c>
      <c r="M107" t="s">
        <v>425</v>
      </c>
      <c r="N107" t="s">
        <v>423</v>
      </c>
      <c r="O107" t="s">
        <v>707</v>
      </c>
      <c r="P107" t="s">
        <v>708</v>
      </c>
      <c r="Z107">
        <v>0.12928999999999999</v>
      </c>
      <c r="AF107" t="s">
        <v>450</v>
      </c>
    </row>
    <row r="108" spans="10:32" x14ac:dyDescent="0.45">
      <c r="Y108" t="s">
        <v>378</v>
      </c>
      <c r="Z108">
        <v>-7.3423999999999996</v>
      </c>
      <c r="AA108">
        <v>3.7635999999999998</v>
      </c>
      <c r="AB108">
        <v>-1.9510000000000001</v>
      </c>
      <c r="AC108">
        <v>7.2959999999999997E-2</v>
      </c>
      <c r="AD108" t="s">
        <v>481</v>
      </c>
    </row>
    <row r="109" spans="10:32" x14ac:dyDescent="0.45">
      <c r="J109" t="s">
        <v>710</v>
      </c>
      <c r="U109" t="s">
        <v>871</v>
      </c>
      <c r="Y109" t="s">
        <v>453</v>
      </c>
      <c r="Z109">
        <v>7.2959999999999997E-2</v>
      </c>
    </row>
    <row r="110" spans="10:32" x14ac:dyDescent="0.45">
      <c r="K110" t="s">
        <v>711</v>
      </c>
      <c r="L110" t="s">
        <v>712</v>
      </c>
      <c r="M110" t="s">
        <v>446</v>
      </c>
      <c r="N110" t="s">
        <v>713</v>
      </c>
      <c r="O110" t="s">
        <v>714</v>
      </c>
      <c r="T110">
        <v>0.1</v>
      </c>
      <c r="Y110" t="s">
        <v>454</v>
      </c>
      <c r="Z110" t="s">
        <v>455</v>
      </c>
      <c r="AA110">
        <v>0</v>
      </c>
      <c r="AB110" t="s">
        <v>456</v>
      </c>
      <c r="AC110">
        <v>1E-3</v>
      </c>
      <c r="AD110" t="s">
        <v>457</v>
      </c>
      <c r="AE110">
        <v>0.01</v>
      </c>
      <c r="AF110" t="s">
        <v>472</v>
      </c>
    </row>
    <row r="111" spans="10:32" x14ac:dyDescent="0.45">
      <c r="J111">
        <v>-6.1287000000000003</v>
      </c>
      <c r="K111">
        <v>-0.79949999999999999</v>
      </c>
      <c r="L111">
        <v>0</v>
      </c>
      <c r="M111">
        <v>1.1115999999999999</v>
      </c>
      <c r="N111">
        <v>5.7935999999999996</v>
      </c>
      <c r="S111" t="s">
        <v>870</v>
      </c>
    </row>
    <row r="112" spans="10:32" x14ac:dyDescent="0.45">
      <c r="Y112" t="s">
        <v>465</v>
      </c>
      <c r="Z112" t="s">
        <v>717</v>
      </c>
      <c r="AA112" t="s">
        <v>718</v>
      </c>
      <c r="AB112">
        <v>3.4359999999999999</v>
      </c>
      <c r="AC112" t="s">
        <v>469</v>
      </c>
      <c r="AD112">
        <v>13</v>
      </c>
      <c r="AE112" t="s">
        <v>719</v>
      </c>
    </row>
    <row r="113" spans="10:32" x14ac:dyDescent="0.45">
      <c r="J113" t="s">
        <v>715</v>
      </c>
      <c r="Z113" t="s">
        <v>721</v>
      </c>
      <c r="AA113" t="s">
        <v>722</v>
      </c>
      <c r="AB113" t="s">
        <v>723</v>
      </c>
      <c r="AC113" t="s">
        <v>724</v>
      </c>
      <c r="AD113" t="s">
        <v>725</v>
      </c>
      <c r="AE113" t="s">
        <v>726</v>
      </c>
    </row>
    <row r="114" spans="10:32" x14ac:dyDescent="0.45">
      <c r="K114" t="s">
        <v>370</v>
      </c>
      <c r="L114" t="s">
        <v>371</v>
      </c>
      <c r="M114" t="s">
        <v>372</v>
      </c>
      <c r="N114" t="s">
        <v>373</v>
      </c>
      <c r="O114" t="s">
        <v>374</v>
      </c>
      <c r="P114" t="s">
        <v>452</v>
      </c>
      <c r="Y114" t="s">
        <v>727</v>
      </c>
      <c r="Z114" t="s">
        <v>728</v>
      </c>
      <c r="AA114" t="s">
        <v>733</v>
      </c>
      <c r="AB114" t="s">
        <v>730</v>
      </c>
      <c r="AC114" t="s">
        <v>728</v>
      </c>
      <c r="AD114">
        <v>0.89810000000000001</v>
      </c>
    </row>
    <row r="115" spans="10:32" x14ac:dyDescent="0.45">
      <c r="J115" t="s">
        <v>716</v>
      </c>
      <c r="K115">
        <v>95.655690000000007</v>
      </c>
      <c r="L115">
        <v>4.4227299999999996</v>
      </c>
      <c r="M115">
        <v>21.628</v>
      </c>
      <c r="N115" s="1">
        <v>1.41E-11</v>
      </c>
      <c r="O115" t="s">
        <v>375</v>
      </c>
      <c r="Y115" t="s">
        <v>468</v>
      </c>
      <c r="Z115">
        <v>26.19</v>
      </c>
      <c r="AA115" t="s">
        <v>469</v>
      </c>
      <c r="AB115">
        <v>7</v>
      </c>
      <c r="AC115" t="s">
        <v>470</v>
      </c>
      <c r="AD115">
        <v>13</v>
      </c>
      <c r="AE115" t="s">
        <v>471</v>
      </c>
    </row>
    <row r="116" spans="10:32" x14ac:dyDescent="0.45">
      <c r="K116" s="1">
        <v>1.41E-11</v>
      </c>
      <c r="N116" s="1"/>
      <c r="Y116" t="s">
        <v>734</v>
      </c>
    </row>
    <row r="117" spans="10:32" x14ac:dyDescent="0.45">
      <c r="J117" t="s">
        <v>181</v>
      </c>
      <c r="K117">
        <v>-16.279260000000001</v>
      </c>
      <c r="L117">
        <v>3.6525500000000002</v>
      </c>
      <c r="M117">
        <v>-4.4569999999999999</v>
      </c>
      <c r="N117">
        <v>6.4599999999999998E-4</v>
      </c>
      <c r="O117" t="s">
        <v>375</v>
      </c>
      <c r="R117">
        <v>0.05</v>
      </c>
      <c r="AF117" t="s">
        <v>423</v>
      </c>
    </row>
    <row r="118" spans="10:32" x14ac:dyDescent="0.45">
      <c r="K118">
        <v>6.4599999999999998E-4</v>
      </c>
      <c r="Y118" t="s">
        <v>541</v>
      </c>
      <c r="Z118" t="s">
        <v>700</v>
      </c>
      <c r="AA118" t="s">
        <v>731</v>
      </c>
      <c r="AB118" t="s">
        <v>469</v>
      </c>
      <c r="AC118" t="s">
        <v>700</v>
      </c>
      <c r="AD118" t="s">
        <v>702</v>
      </c>
    </row>
    <row r="119" spans="10:32" x14ac:dyDescent="0.45">
      <c r="J119" t="s">
        <v>182</v>
      </c>
      <c r="K119">
        <v>3.9260000000000003E-2</v>
      </c>
      <c r="L119">
        <v>0.16178999999999999</v>
      </c>
      <c r="M119">
        <v>0.24299999999999999</v>
      </c>
      <c r="N119">
        <v>0.81203800000000004</v>
      </c>
      <c r="Q119" t="s">
        <v>844</v>
      </c>
      <c r="Y119" t="s">
        <v>734</v>
      </c>
    </row>
    <row r="120" spans="10:32" x14ac:dyDescent="0.45">
      <c r="K120">
        <v>0.81203800000000004</v>
      </c>
    </row>
    <row r="121" spans="10:32" x14ac:dyDescent="0.45">
      <c r="J121" t="s">
        <v>183</v>
      </c>
      <c r="K121">
        <v>-1.6213500000000001</v>
      </c>
      <c r="L121">
        <v>1.50972</v>
      </c>
      <c r="M121">
        <v>-1.0740000000000001</v>
      </c>
      <c r="N121">
        <v>0.30238100000000001</v>
      </c>
      <c r="R121" t="s">
        <v>720</v>
      </c>
      <c r="Y121" t="s">
        <v>421</v>
      </c>
    </row>
    <row r="122" spans="10:32" x14ac:dyDescent="0.45">
      <c r="K122">
        <v>0.30238100000000001</v>
      </c>
      <c r="Y122" t="s">
        <v>706</v>
      </c>
      <c r="Z122" t="s">
        <v>423</v>
      </c>
      <c r="AA122" t="s">
        <v>520</v>
      </c>
      <c r="AB122" t="s">
        <v>425</v>
      </c>
      <c r="AC122" t="s">
        <v>423</v>
      </c>
      <c r="AD122" t="s">
        <v>707</v>
      </c>
      <c r="AE122" t="s">
        <v>708</v>
      </c>
    </row>
    <row r="123" spans="10:32" x14ac:dyDescent="0.45">
      <c r="J123" t="s">
        <v>377</v>
      </c>
      <c r="K123">
        <v>1.7735799999999999</v>
      </c>
      <c r="L123">
        <v>0.65590000000000004</v>
      </c>
      <c r="M123">
        <v>2.7040000000000002</v>
      </c>
      <c r="N123">
        <v>1.8054000000000001E-2</v>
      </c>
      <c r="O123" t="s">
        <v>376</v>
      </c>
      <c r="Q123" t="s">
        <v>450</v>
      </c>
    </row>
    <row r="124" spans="10:32" x14ac:dyDescent="0.45">
      <c r="K124">
        <v>1.8054000000000001E-2</v>
      </c>
      <c r="Y124" t="s">
        <v>710</v>
      </c>
    </row>
    <row r="125" spans="10:32" x14ac:dyDescent="0.45">
      <c r="J125" t="s">
        <v>188</v>
      </c>
      <c r="K125">
        <v>-1.03461</v>
      </c>
      <c r="L125">
        <v>0.14621000000000001</v>
      </c>
      <c r="M125">
        <v>-7.0759999999999996</v>
      </c>
      <c r="N125" s="1">
        <v>8.3399999999999998E-6</v>
      </c>
      <c r="O125" t="s">
        <v>375</v>
      </c>
      <c r="Z125" t="s">
        <v>711</v>
      </c>
      <c r="AA125" t="s">
        <v>712</v>
      </c>
      <c r="AB125" t="s">
        <v>446</v>
      </c>
      <c r="AC125" t="s">
        <v>713</v>
      </c>
      <c r="AD125" t="s">
        <v>714</v>
      </c>
    </row>
    <row r="126" spans="10:32" x14ac:dyDescent="0.45">
      <c r="K126" s="1">
        <v>8.3399999999999998E-6</v>
      </c>
      <c r="N126" s="1"/>
      <c r="Y126">
        <v>-1.833</v>
      </c>
      <c r="Z126">
        <v>-0.60389999999999999</v>
      </c>
      <c r="AA126">
        <v>0</v>
      </c>
      <c r="AB126">
        <v>0.76190000000000002</v>
      </c>
      <c r="AC126">
        <v>1.9394</v>
      </c>
    </row>
    <row r="127" spans="10:32" x14ac:dyDescent="0.45">
      <c r="J127" t="s">
        <v>194</v>
      </c>
      <c r="K127">
        <v>-0.20235</v>
      </c>
      <c r="L127">
        <v>3.6453899999999999</v>
      </c>
      <c r="M127">
        <v>-5.6000000000000001E-2</v>
      </c>
      <c r="N127">
        <v>0.95657800000000004</v>
      </c>
      <c r="R127" s="1">
        <v>2.4589999999999999E-9</v>
      </c>
    </row>
    <row r="128" spans="10:32" x14ac:dyDescent="0.45">
      <c r="K128">
        <v>0.95657800000000004</v>
      </c>
      <c r="R128" s="1"/>
      <c r="Y128" t="s">
        <v>715</v>
      </c>
    </row>
    <row r="129" spans="10:32" x14ac:dyDescent="0.45">
      <c r="J129" t="s">
        <v>378</v>
      </c>
      <c r="K129">
        <v>-15.752190000000001</v>
      </c>
      <c r="L129">
        <v>3.5805500000000001</v>
      </c>
      <c r="M129">
        <v>-4.399</v>
      </c>
      <c r="N129">
        <v>7.18E-4</v>
      </c>
      <c r="O129" t="s">
        <v>375</v>
      </c>
      <c r="Q129" t="s">
        <v>472</v>
      </c>
      <c r="Z129" t="s">
        <v>370</v>
      </c>
      <c r="AA129" t="s">
        <v>371</v>
      </c>
      <c r="AB129" t="s">
        <v>372</v>
      </c>
      <c r="AC129" t="s">
        <v>373</v>
      </c>
      <c r="AD129" t="s">
        <v>374</v>
      </c>
      <c r="AE129" t="s">
        <v>452</v>
      </c>
    </row>
    <row r="130" spans="10:32" x14ac:dyDescent="0.45">
      <c r="J130" t="s">
        <v>453</v>
      </c>
      <c r="K130">
        <v>7.18E-4</v>
      </c>
      <c r="Y130" t="s">
        <v>716</v>
      </c>
      <c r="Z130">
        <v>96.412850000000006</v>
      </c>
      <c r="AA130">
        <v>1.9762500000000001</v>
      </c>
      <c r="AB130">
        <v>48.786000000000001</v>
      </c>
      <c r="AC130" s="1">
        <v>4.1199999999999999E-16</v>
      </c>
      <c r="AD130" t="s">
        <v>375</v>
      </c>
    </row>
    <row r="131" spans="10:32" x14ac:dyDescent="0.45">
      <c r="J131" t="s">
        <v>454</v>
      </c>
      <c r="K131" t="s">
        <v>455</v>
      </c>
      <c r="L131">
        <v>0</v>
      </c>
      <c r="M131" t="s">
        <v>842</v>
      </c>
      <c r="N131">
        <v>1E-3</v>
      </c>
      <c r="O131" t="s">
        <v>843</v>
      </c>
      <c r="P131">
        <v>0.01</v>
      </c>
      <c r="Z131" s="1">
        <v>4.1199999999999999E-16</v>
      </c>
      <c r="AC131" s="1"/>
    </row>
    <row r="132" spans="10:32" x14ac:dyDescent="0.45">
      <c r="Y132" t="s">
        <v>181</v>
      </c>
      <c r="Z132">
        <v>-10.388299999999999</v>
      </c>
      <c r="AA132">
        <v>1.6321000000000001</v>
      </c>
      <c r="AB132">
        <v>-6.3650000000000002</v>
      </c>
      <c r="AC132" s="1">
        <v>2.48E-5</v>
      </c>
      <c r="AD132" t="s">
        <v>375</v>
      </c>
    </row>
    <row r="133" spans="10:32" x14ac:dyDescent="0.45">
      <c r="J133" t="s">
        <v>465</v>
      </c>
      <c r="K133" t="s">
        <v>717</v>
      </c>
      <c r="L133" t="s">
        <v>718</v>
      </c>
      <c r="M133">
        <v>3.2690000000000001</v>
      </c>
      <c r="N133" t="s">
        <v>469</v>
      </c>
      <c r="O133">
        <v>13</v>
      </c>
      <c r="P133" t="s">
        <v>719</v>
      </c>
      <c r="Z133" s="1">
        <v>2.48E-5</v>
      </c>
      <c r="AC133" s="1"/>
    </row>
    <row r="134" spans="10:32" x14ac:dyDescent="0.45">
      <c r="K134" t="s">
        <v>721</v>
      </c>
      <c r="L134" t="s">
        <v>722</v>
      </c>
      <c r="M134" t="s">
        <v>723</v>
      </c>
      <c r="N134" t="s">
        <v>724</v>
      </c>
      <c r="O134" t="s">
        <v>725</v>
      </c>
      <c r="P134" t="s">
        <v>726</v>
      </c>
      <c r="R134" t="s">
        <v>709</v>
      </c>
      <c r="Y134" t="s">
        <v>182</v>
      </c>
      <c r="Z134">
        <v>0.22029000000000001</v>
      </c>
      <c r="AA134">
        <v>7.2300000000000003E-2</v>
      </c>
      <c r="AB134">
        <v>3.0470000000000002</v>
      </c>
      <c r="AC134">
        <v>9.3519999999999992E-3</v>
      </c>
      <c r="AD134" t="s">
        <v>487</v>
      </c>
    </row>
    <row r="135" spans="10:32" x14ac:dyDescent="0.45">
      <c r="J135" t="s">
        <v>727</v>
      </c>
      <c r="K135" t="s">
        <v>728</v>
      </c>
      <c r="L135" t="s">
        <v>994</v>
      </c>
      <c r="M135" t="s">
        <v>730</v>
      </c>
      <c r="N135" t="s">
        <v>728</v>
      </c>
      <c r="O135">
        <v>0.9607</v>
      </c>
      <c r="Q135" t="s">
        <v>423</v>
      </c>
      <c r="Z135">
        <v>9.3519999999999992E-3</v>
      </c>
    </row>
    <row r="136" spans="10:32" x14ac:dyDescent="0.45">
      <c r="J136" t="s">
        <v>468</v>
      </c>
      <c r="K136">
        <v>70.81</v>
      </c>
      <c r="L136" t="s">
        <v>469</v>
      </c>
      <c r="M136">
        <v>7</v>
      </c>
      <c r="N136" t="s">
        <v>470</v>
      </c>
      <c r="O136">
        <v>13</v>
      </c>
      <c r="P136" t="s">
        <v>471</v>
      </c>
      <c r="Y136" t="s">
        <v>183</v>
      </c>
      <c r="Z136">
        <v>-0.12551999999999999</v>
      </c>
      <c r="AA136">
        <v>0.67459999999999998</v>
      </c>
      <c r="AB136">
        <v>-0.186</v>
      </c>
      <c r="AC136">
        <v>0.85526599999999997</v>
      </c>
    </row>
    <row r="137" spans="10:32" x14ac:dyDescent="0.45">
      <c r="U137" t="s">
        <v>871</v>
      </c>
      <c r="Z137">
        <v>0.85526599999999997</v>
      </c>
    </row>
    <row r="138" spans="10:32" x14ac:dyDescent="0.45">
      <c r="T138">
        <v>0.1</v>
      </c>
      <c r="Y138" t="s">
        <v>377</v>
      </c>
      <c r="Z138">
        <v>0.80545</v>
      </c>
      <c r="AA138">
        <v>0.29308000000000001</v>
      </c>
      <c r="AB138">
        <v>2.7480000000000002</v>
      </c>
      <c r="AC138">
        <v>1.6594999999999999E-2</v>
      </c>
      <c r="AD138" t="s">
        <v>376</v>
      </c>
    </row>
    <row r="139" spans="10:32" x14ac:dyDescent="0.45">
      <c r="J139" t="s">
        <v>995</v>
      </c>
      <c r="S139" t="s">
        <v>870</v>
      </c>
      <c r="Z139">
        <v>1.6594999999999999E-2</v>
      </c>
      <c r="AF139" t="s">
        <v>458</v>
      </c>
    </row>
    <row r="140" spans="10:32" x14ac:dyDescent="0.45">
      <c r="Y140" t="s">
        <v>188</v>
      </c>
      <c r="Z140">
        <v>-0.18794</v>
      </c>
      <c r="AA140">
        <v>6.5329999999999999E-2</v>
      </c>
      <c r="AB140">
        <v>-2.8769999999999998</v>
      </c>
      <c r="AC140">
        <v>1.2977000000000001E-2</v>
      </c>
      <c r="AD140" t="s">
        <v>376</v>
      </c>
    </row>
    <row r="141" spans="10:32" x14ac:dyDescent="0.45">
      <c r="J141" t="s">
        <v>421</v>
      </c>
      <c r="Z141">
        <v>1.2977000000000001E-2</v>
      </c>
    </row>
    <row r="142" spans="10:32" x14ac:dyDescent="0.45">
      <c r="J142" t="s">
        <v>706</v>
      </c>
      <c r="K142" t="s">
        <v>423</v>
      </c>
      <c r="L142" t="s">
        <v>520</v>
      </c>
      <c r="M142" t="s">
        <v>425</v>
      </c>
      <c r="N142" t="s">
        <v>423</v>
      </c>
      <c r="O142" t="s">
        <v>707</v>
      </c>
      <c r="P142" t="s">
        <v>708</v>
      </c>
      <c r="Y142" t="s">
        <v>194</v>
      </c>
      <c r="Z142">
        <v>-4.8456999999999999</v>
      </c>
      <c r="AA142">
        <v>1.6289</v>
      </c>
      <c r="AB142">
        <v>-2.9750000000000001</v>
      </c>
      <c r="AC142">
        <v>1.0747E-2</v>
      </c>
      <c r="AD142" t="s">
        <v>376</v>
      </c>
    </row>
    <row r="143" spans="10:32" x14ac:dyDescent="0.45">
      <c r="Z143">
        <v>1.0747E-2</v>
      </c>
      <c r="AF143" t="s">
        <v>450</v>
      </c>
    </row>
    <row r="144" spans="10:32" x14ac:dyDescent="0.45">
      <c r="J144" t="s">
        <v>710</v>
      </c>
      <c r="Y144" t="s">
        <v>378</v>
      </c>
      <c r="Z144">
        <v>-8.1888799999999993</v>
      </c>
      <c r="AA144">
        <v>1.5999300000000001</v>
      </c>
      <c r="AB144">
        <v>-5.1180000000000003</v>
      </c>
      <c r="AC144">
        <v>1.9699999999999999E-4</v>
      </c>
      <c r="AD144" t="s">
        <v>375</v>
      </c>
    </row>
    <row r="145" spans="10:32" x14ac:dyDescent="0.45">
      <c r="K145" t="s">
        <v>711</v>
      </c>
      <c r="L145" t="s">
        <v>712</v>
      </c>
      <c r="M145" t="s">
        <v>446</v>
      </c>
      <c r="N145" t="s">
        <v>713</v>
      </c>
      <c r="O145" t="s">
        <v>714</v>
      </c>
      <c r="Y145" t="s">
        <v>453</v>
      </c>
      <c r="Z145">
        <v>1.9699999999999999E-4</v>
      </c>
    </row>
    <row r="146" spans="10:32" x14ac:dyDescent="0.45">
      <c r="J146">
        <v>-8.9827999999999992</v>
      </c>
      <c r="K146">
        <v>-2.0407999999999999</v>
      </c>
      <c r="L146">
        <v>0.3952</v>
      </c>
      <c r="M146">
        <v>1.8684000000000001</v>
      </c>
      <c r="N146">
        <v>5.5049999999999999</v>
      </c>
      <c r="Y146" t="s">
        <v>454</v>
      </c>
      <c r="Z146" t="s">
        <v>455</v>
      </c>
      <c r="AA146">
        <v>0</v>
      </c>
      <c r="AB146" t="s">
        <v>456</v>
      </c>
      <c r="AC146">
        <v>1E-3</v>
      </c>
      <c r="AD146" t="s">
        <v>457</v>
      </c>
      <c r="AE146">
        <v>0.01</v>
      </c>
      <c r="AF146" t="s">
        <v>472</v>
      </c>
    </row>
    <row r="148" spans="10:32" x14ac:dyDescent="0.45">
      <c r="J148" t="s">
        <v>715</v>
      </c>
      <c r="Y148" t="s">
        <v>465</v>
      </c>
      <c r="Z148" t="s">
        <v>717</v>
      </c>
      <c r="AA148" t="s">
        <v>718</v>
      </c>
      <c r="AB148">
        <v>1.4610000000000001</v>
      </c>
      <c r="AC148" t="s">
        <v>469</v>
      </c>
      <c r="AD148">
        <v>13</v>
      </c>
      <c r="AE148" t="s">
        <v>719</v>
      </c>
    </row>
    <row r="149" spans="10:32" x14ac:dyDescent="0.45">
      <c r="K149" t="s">
        <v>370</v>
      </c>
      <c r="L149" t="s">
        <v>371</v>
      </c>
      <c r="M149" t="s">
        <v>372</v>
      </c>
      <c r="N149" t="s">
        <v>373</v>
      </c>
      <c r="O149" t="s">
        <v>374</v>
      </c>
      <c r="P149" t="s">
        <v>452</v>
      </c>
      <c r="Z149" t="s">
        <v>721</v>
      </c>
      <c r="AA149" t="s">
        <v>722</v>
      </c>
      <c r="AB149" t="s">
        <v>723</v>
      </c>
      <c r="AC149" t="s">
        <v>724</v>
      </c>
      <c r="AD149" t="s">
        <v>725</v>
      </c>
      <c r="AE149" t="s">
        <v>726</v>
      </c>
    </row>
    <row r="150" spans="10:32" x14ac:dyDescent="0.45">
      <c r="J150" t="s">
        <v>716</v>
      </c>
      <c r="K150">
        <v>93.033590000000004</v>
      </c>
      <c r="L150">
        <v>5.35806</v>
      </c>
      <c r="M150">
        <v>17.363</v>
      </c>
      <c r="N150" s="1">
        <v>2.24E-10</v>
      </c>
      <c r="O150" t="s">
        <v>375</v>
      </c>
      <c r="Y150" t="s">
        <v>727</v>
      </c>
      <c r="Z150" t="s">
        <v>728</v>
      </c>
      <c r="AA150" t="s">
        <v>735</v>
      </c>
      <c r="AB150" t="s">
        <v>730</v>
      </c>
      <c r="AC150" t="s">
        <v>728</v>
      </c>
      <c r="AD150">
        <v>0.91439999999999999</v>
      </c>
    </row>
    <row r="151" spans="10:32" x14ac:dyDescent="0.45">
      <c r="K151" s="1">
        <v>2.24E-10</v>
      </c>
      <c r="N151" s="1"/>
      <c r="Y151" t="s">
        <v>468</v>
      </c>
      <c r="Z151">
        <v>31.51</v>
      </c>
      <c r="AA151" t="s">
        <v>469</v>
      </c>
      <c r="AB151">
        <v>7</v>
      </c>
      <c r="AC151" t="s">
        <v>470</v>
      </c>
      <c r="AD151">
        <v>13</v>
      </c>
      <c r="AE151" t="s">
        <v>471</v>
      </c>
    </row>
    <row r="152" spans="10:32" x14ac:dyDescent="0.45">
      <c r="J152" t="s">
        <v>181</v>
      </c>
      <c r="K152">
        <v>-3.06976</v>
      </c>
      <c r="L152">
        <v>4.4250100000000003</v>
      </c>
      <c r="M152">
        <v>-0.69399999999999995</v>
      </c>
      <c r="N152">
        <v>0.5</v>
      </c>
      <c r="R152">
        <v>0.05</v>
      </c>
      <c r="Y152" t="s">
        <v>734</v>
      </c>
    </row>
    <row r="153" spans="10:32" x14ac:dyDescent="0.45">
      <c r="K153">
        <v>0.5</v>
      </c>
    </row>
    <row r="154" spans="10:32" x14ac:dyDescent="0.45">
      <c r="J154" t="s">
        <v>182</v>
      </c>
      <c r="K154">
        <v>7.1809999999999999E-2</v>
      </c>
      <c r="L154">
        <v>0.19600999999999999</v>
      </c>
      <c r="M154">
        <v>0.36599999999999999</v>
      </c>
      <c r="N154">
        <v>0.72</v>
      </c>
      <c r="Q154" t="s">
        <v>844</v>
      </c>
      <c r="Y154" t="s">
        <v>546</v>
      </c>
    </row>
    <row r="155" spans="10:32" x14ac:dyDescent="0.45">
      <c r="K155">
        <v>0.72</v>
      </c>
      <c r="Y155" t="s">
        <v>734</v>
      </c>
    </row>
    <row r="156" spans="10:32" x14ac:dyDescent="0.45">
      <c r="J156" t="s">
        <v>183</v>
      </c>
      <c r="K156">
        <v>-0.38023000000000001</v>
      </c>
      <c r="L156">
        <v>1.82901</v>
      </c>
      <c r="M156">
        <v>-0.20799999999999999</v>
      </c>
      <c r="N156">
        <v>0.83899999999999997</v>
      </c>
      <c r="R156" t="s">
        <v>720</v>
      </c>
      <c r="AF156" t="s">
        <v>423</v>
      </c>
    </row>
    <row r="157" spans="10:32" x14ac:dyDescent="0.45">
      <c r="K157">
        <v>0.83899999999999997</v>
      </c>
      <c r="Y157" t="s">
        <v>698</v>
      </c>
      <c r="Z157" t="s">
        <v>704</v>
      </c>
      <c r="AA157" t="s">
        <v>469</v>
      </c>
      <c r="AB157" t="s">
        <v>698</v>
      </c>
      <c r="AC157" t="s">
        <v>705</v>
      </c>
    </row>
    <row r="158" spans="10:32" x14ac:dyDescent="0.45">
      <c r="J158" t="s">
        <v>377</v>
      </c>
      <c r="K158">
        <v>0.72829999999999995</v>
      </c>
      <c r="L158">
        <v>0.79461000000000004</v>
      </c>
      <c r="M158">
        <v>0.91700000000000004</v>
      </c>
      <c r="N158">
        <v>0.376</v>
      </c>
      <c r="Q158" t="s">
        <v>450</v>
      </c>
      <c r="Y158" t="s">
        <v>734</v>
      </c>
    </row>
    <row r="159" spans="10:32" x14ac:dyDescent="0.45">
      <c r="K159">
        <v>0.376</v>
      </c>
    </row>
    <row r="160" spans="10:32" x14ac:dyDescent="0.45">
      <c r="J160" t="s">
        <v>188</v>
      </c>
      <c r="K160">
        <v>-2.1835399999999998</v>
      </c>
      <c r="L160">
        <v>0.17713000000000001</v>
      </c>
      <c r="M160">
        <v>-12.327</v>
      </c>
      <c r="N160" s="1">
        <v>1.51E-8</v>
      </c>
      <c r="O160" t="s">
        <v>375</v>
      </c>
      <c r="Y160" t="s">
        <v>421</v>
      </c>
    </row>
    <row r="161" spans="10:31" x14ac:dyDescent="0.45">
      <c r="K161" s="1">
        <v>1.51E-8</v>
      </c>
      <c r="N161" s="1"/>
      <c r="Y161" t="s">
        <v>706</v>
      </c>
      <c r="Z161" t="s">
        <v>423</v>
      </c>
      <c r="AA161" t="s">
        <v>520</v>
      </c>
      <c r="AB161" t="s">
        <v>425</v>
      </c>
      <c r="AC161" t="s">
        <v>423</v>
      </c>
      <c r="AD161" t="s">
        <v>707</v>
      </c>
      <c r="AE161" t="s">
        <v>708</v>
      </c>
    </row>
    <row r="162" spans="10:31" x14ac:dyDescent="0.45">
      <c r="J162" t="s">
        <v>194</v>
      </c>
      <c r="K162">
        <v>-29.799019999999999</v>
      </c>
      <c r="L162">
        <v>4.4163300000000003</v>
      </c>
      <c r="M162">
        <v>-6.7469999999999999</v>
      </c>
      <c r="N162" s="1">
        <v>1.3699999999999999E-5</v>
      </c>
      <c r="O162" t="s">
        <v>375</v>
      </c>
      <c r="R162" s="1">
        <v>9.3870000000000008E-10</v>
      </c>
    </row>
    <row r="163" spans="10:31" x14ac:dyDescent="0.45">
      <c r="K163" s="1">
        <v>1.3699999999999999E-5</v>
      </c>
      <c r="N163" s="1"/>
      <c r="Y163" t="s">
        <v>710</v>
      </c>
    </row>
    <row r="164" spans="10:31" x14ac:dyDescent="0.45">
      <c r="J164" t="s">
        <v>378</v>
      </c>
      <c r="K164">
        <v>-0.76624999999999999</v>
      </c>
      <c r="L164">
        <v>4.3377800000000004</v>
      </c>
      <c r="M164">
        <v>-0.17699999999999999</v>
      </c>
      <c r="N164">
        <v>0.86299999999999999</v>
      </c>
      <c r="Q164" t="s">
        <v>472</v>
      </c>
      <c r="Z164" t="s">
        <v>711</v>
      </c>
      <c r="AA164" t="s">
        <v>712</v>
      </c>
      <c r="AB164" t="s">
        <v>446</v>
      </c>
      <c r="AC164" t="s">
        <v>713</v>
      </c>
      <c r="AD164" t="s">
        <v>714</v>
      </c>
    </row>
    <row r="165" spans="10:31" x14ac:dyDescent="0.45">
      <c r="K165">
        <v>0.86299999999999999</v>
      </c>
      <c r="U165" t="s">
        <v>871</v>
      </c>
      <c r="Y165">
        <v>-18.970099999999999</v>
      </c>
      <c r="Z165">
        <v>-1.7496</v>
      </c>
      <c r="AA165">
        <v>0.26939999999999997</v>
      </c>
      <c r="AB165">
        <v>1.6463000000000001</v>
      </c>
      <c r="AC165">
        <v>11.4329</v>
      </c>
    </row>
    <row r="166" spans="10:31" x14ac:dyDescent="0.45">
      <c r="J166" t="s">
        <v>453</v>
      </c>
      <c r="T166">
        <v>0.1</v>
      </c>
    </row>
    <row r="167" spans="10:31" x14ac:dyDescent="0.45">
      <c r="J167" t="s">
        <v>454</v>
      </c>
      <c r="K167" t="s">
        <v>455</v>
      </c>
      <c r="L167">
        <v>0</v>
      </c>
      <c r="M167" t="s">
        <v>842</v>
      </c>
      <c r="N167">
        <v>1E-3</v>
      </c>
      <c r="O167" t="s">
        <v>843</v>
      </c>
      <c r="P167">
        <v>0.01</v>
      </c>
      <c r="S167" t="s">
        <v>870</v>
      </c>
      <c r="Y167" t="s">
        <v>715</v>
      </c>
    </row>
    <row r="168" spans="10:31" x14ac:dyDescent="0.45">
      <c r="Z168" t="s">
        <v>370</v>
      </c>
      <c r="AA168" t="s">
        <v>371</v>
      </c>
      <c r="AB168" t="s">
        <v>372</v>
      </c>
      <c r="AC168" t="s">
        <v>373</v>
      </c>
      <c r="AD168" t="s">
        <v>374</v>
      </c>
      <c r="AE168" t="s">
        <v>452</v>
      </c>
    </row>
    <row r="169" spans="10:31" x14ac:dyDescent="0.45">
      <c r="J169" t="s">
        <v>465</v>
      </c>
      <c r="K169" t="s">
        <v>717</v>
      </c>
      <c r="L169" t="s">
        <v>718</v>
      </c>
      <c r="M169">
        <v>3.96</v>
      </c>
      <c r="N169" t="s">
        <v>469</v>
      </c>
      <c r="O169">
        <v>13</v>
      </c>
      <c r="P169" t="s">
        <v>719</v>
      </c>
      <c r="R169" t="s">
        <v>709</v>
      </c>
      <c r="Y169" t="s">
        <v>716</v>
      </c>
      <c r="Z169">
        <v>80.22063</v>
      </c>
      <c r="AA169">
        <v>9.8117000000000001</v>
      </c>
      <c r="AB169">
        <v>8.1760000000000002</v>
      </c>
      <c r="AC169" s="1">
        <v>1.7600000000000001E-6</v>
      </c>
      <c r="AD169" t="s">
        <v>375</v>
      </c>
    </row>
    <row r="170" spans="10:31" x14ac:dyDescent="0.45">
      <c r="K170" t="s">
        <v>721</v>
      </c>
      <c r="L170" t="s">
        <v>722</v>
      </c>
      <c r="M170" t="s">
        <v>723</v>
      </c>
      <c r="N170" t="s">
        <v>724</v>
      </c>
      <c r="O170" t="s">
        <v>725</v>
      </c>
      <c r="P170" t="s">
        <v>726</v>
      </c>
      <c r="Z170" s="1">
        <v>1.7600000000000001E-6</v>
      </c>
      <c r="AC170" s="1"/>
    </row>
    <row r="171" spans="10:31" x14ac:dyDescent="0.45">
      <c r="J171" t="s">
        <v>727</v>
      </c>
      <c r="K171" t="s">
        <v>728</v>
      </c>
      <c r="L171" t="s">
        <v>996</v>
      </c>
      <c r="M171" t="s">
        <v>730</v>
      </c>
      <c r="N171" t="s">
        <v>728</v>
      </c>
      <c r="O171">
        <v>0.96609999999999996</v>
      </c>
      <c r="Q171" t="s">
        <v>423</v>
      </c>
      <c r="Y171" t="s">
        <v>181</v>
      </c>
      <c r="Z171">
        <v>-9.5809899999999999</v>
      </c>
      <c r="AA171">
        <v>8.1030899999999999</v>
      </c>
      <c r="AB171">
        <v>-1.1819999999999999</v>
      </c>
      <c r="AC171">
        <v>0.25819999999999999</v>
      </c>
    </row>
    <row r="172" spans="10:31" x14ac:dyDescent="0.45">
      <c r="J172" t="s">
        <v>468</v>
      </c>
      <c r="K172">
        <v>82.51</v>
      </c>
      <c r="L172" t="s">
        <v>469</v>
      </c>
      <c r="M172">
        <v>7</v>
      </c>
      <c r="N172" t="s">
        <v>470</v>
      </c>
      <c r="O172">
        <v>13</v>
      </c>
      <c r="P172" t="s">
        <v>471</v>
      </c>
      <c r="Z172">
        <v>0.25819999999999999</v>
      </c>
    </row>
    <row r="173" spans="10:31" x14ac:dyDescent="0.45">
      <c r="Y173" t="s">
        <v>182</v>
      </c>
      <c r="Z173">
        <v>0.99538000000000004</v>
      </c>
      <c r="AA173">
        <v>0.35893000000000003</v>
      </c>
      <c r="AB173">
        <v>2.7730000000000001</v>
      </c>
      <c r="AC173">
        <v>1.5800000000000002E-2</v>
      </c>
      <c r="AD173" t="s">
        <v>376</v>
      </c>
    </row>
    <row r="174" spans="10:31" x14ac:dyDescent="0.45">
      <c r="Z174">
        <v>1.5800000000000002E-2</v>
      </c>
    </row>
    <row r="175" spans="10:31" x14ac:dyDescent="0.45">
      <c r="J175" t="s">
        <v>997</v>
      </c>
      <c r="Y175" t="s">
        <v>183</v>
      </c>
      <c r="Z175">
        <v>-5.9749999999999998E-2</v>
      </c>
      <c r="AA175">
        <v>3.3492799999999998</v>
      </c>
      <c r="AB175">
        <v>-1.7999999999999999E-2</v>
      </c>
      <c r="AC175">
        <v>0.98599999999999999</v>
      </c>
    </row>
    <row r="176" spans="10:31" x14ac:dyDescent="0.45">
      <c r="Z176">
        <v>0.98599999999999999</v>
      </c>
    </row>
    <row r="177" spans="10:32" x14ac:dyDescent="0.45">
      <c r="J177" t="s">
        <v>421</v>
      </c>
      <c r="Y177" t="s">
        <v>377</v>
      </c>
      <c r="Z177">
        <v>1.0203500000000001</v>
      </c>
      <c r="AA177">
        <v>1.4551000000000001</v>
      </c>
      <c r="AB177">
        <v>0.70099999999999996</v>
      </c>
      <c r="AC177">
        <v>0.4955</v>
      </c>
    </row>
    <row r="178" spans="10:32" x14ac:dyDescent="0.45">
      <c r="J178" t="s">
        <v>706</v>
      </c>
      <c r="K178" t="s">
        <v>423</v>
      </c>
      <c r="L178" t="s">
        <v>520</v>
      </c>
      <c r="M178" t="s">
        <v>425</v>
      </c>
      <c r="N178" t="s">
        <v>423</v>
      </c>
      <c r="O178" t="s">
        <v>707</v>
      </c>
      <c r="P178" t="s">
        <v>708</v>
      </c>
      <c r="Z178">
        <v>0.4955</v>
      </c>
      <c r="AF178" t="s">
        <v>458</v>
      </c>
    </row>
    <row r="179" spans="10:32" x14ac:dyDescent="0.45">
      <c r="Y179" t="s">
        <v>188</v>
      </c>
      <c r="Z179">
        <v>-0.91715999999999998</v>
      </c>
      <c r="AA179">
        <v>0.32436999999999999</v>
      </c>
      <c r="AB179">
        <v>-2.8279999999999998</v>
      </c>
      <c r="AC179">
        <v>1.43E-2</v>
      </c>
      <c r="AD179" t="s">
        <v>376</v>
      </c>
    </row>
    <row r="180" spans="10:32" x14ac:dyDescent="0.45">
      <c r="J180" t="s">
        <v>710</v>
      </c>
      <c r="Z180">
        <v>1.43E-2</v>
      </c>
    </row>
    <row r="181" spans="10:32" x14ac:dyDescent="0.45">
      <c r="K181" t="s">
        <v>711</v>
      </c>
      <c r="L181" t="s">
        <v>712</v>
      </c>
      <c r="M181" t="s">
        <v>446</v>
      </c>
      <c r="N181" t="s">
        <v>713</v>
      </c>
      <c r="O181" t="s">
        <v>714</v>
      </c>
      <c r="Y181" t="s">
        <v>194</v>
      </c>
      <c r="Z181">
        <v>-24.402200000000001</v>
      </c>
      <c r="AA181">
        <v>8.0871999999999993</v>
      </c>
      <c r="AB181">
        <v>-3.0169999999999999</v>
      </c>
      <c r="AC181">
        <v>9.9000000000000008E-3</v>
      </c>
      <c r="AD181" t="s">
        <v>487</v>
      </c>
    </row>
    <row r="182" spans="10:32" x14ac:dyDescent="0.45">
      <c r="J182">
        <v>-10.976100000000001</v>
      </c>
      <c r="K182">
        <v>-2.3174999999999999</v>
      </c>
      <c r="L182">
        <v>0.56569999999999998</v>
      </c>
      <c r="M182">
        <v>2.4034</v>
      </c>
      <c r="N182">
        <v>6.6181000000000001</v>
      </c>
      <c r="Z182">
        <v>9.9000000000000008E-3</v>
      </c>
      <c r="AF182" t="s">
        <v>450</v>
      </c>
    </row>
    <row r="183" spans="10:32" x14ac:dyDescent="0.45">
      <c r="Y183" t="s">
        <v>378</v>
      </c>
      <c r="Z183">
        <v>-17.509789999999999</v>
      </c>
      <c r="AA183">
        <v>7.9433499999999997</v>
      </c>
      <c r="AB183">
        <v>-2.2040000000000002</v>
      </c>
      <c r="AC183">
        <v>4.6100000000000002E-2</v>
      </c>
      <c r="AD183" t="s">
        <v>376</v>
      </c>
    </row>
    <row r="184" spans="10:32" x14ac:dyDescent="0.45">
      <c r="J184" t="s">
        <v>715</v>
      </c>
      <c r="Y184" t="s">
        <v>453</v>
      </c>
      <c r="Z184">
        <v>4.6100000000000002E-2</v>
      </c>
    </row>
    <row r="185" spans="10:32" x14ac:dyDescent="0.45">
      <c r="K185" t="s">
        <v>370</v>
      </c>
      <c r="L185" t="s">
        <v>371</v>
      </c>
      <c r="M185" t="s">
        <v>372</v>
      </c>
      <c r="N185" t="s">
        <v>373</v>
      </c>
      <c r="O185" t="s">
        <v>374</v>
      </c>
      <c r="P185" t="s">
        <v>452</v>
      </c>
      <c r="Y185" t="s">
        <v>454</v>
      </c>
      <c r="Z185" t="s">
        <v>455</v>
      </c>
      <c r="AA185">
        <v>0</v>
      </c>
      <c r="AB185" t="s">
        <v>456</v>
      </c>
      <c r="AC185">
        <v>1E-3</v>
      </c>
      <c r="AD185" t="s">
        <v>457</v>
      </c>
      <c r="AE185">
        <v>0.01</v>
      </c>
      <c r="AF185" t="s">
        <v>472</v>
      </c>
    </row>
    <row r="186" spans="10:32" x14ac:dyDescent="0.45">
      <c r="J186" t="s">
        <v>716</v>
      </c>
      <c r="K186">
        <v>89.994399999999999</v>
      </c>
      <c r="L186">
        <v>6.9044999999999996</v>
      </c>
      <c r="M186">
        <v>13.034000000000001</v>
      </c>
      <c r="N186" s="1">
        <v>7.7099999999999992E-9</v>
      </c>
      <c r="O186" t="s">
        <v>375</v>
      </c>
      <c r="R186">
        <v>0.05</v>
      </c>
    </row>
    <row r="187" spans="10:32" x14ac:dyDescent="0.45">
      <c r="K187" s="1">
        <v>7.7099999999999992E-9</v>
      </c>
      <c r="N187" s="1"/>
      <c r="Y187" t="s">
        <v>465</v>
      </c>
      <c r="Z187" t="s">
        <v>717</v>
      </c>
      <c r="AA187" t="s">
        <v>718</v>
      </c>
      <c r="AB187">
        <v>7.2519999999999998</v>
      </c>
      <c r="AC187" t="s">
        <v>469</v>
      </c>
      <c r="AD187">
        <v>13</v>
      </c>
      <c r="AE187" t="s">
        <v>719</v>
      </c>
    </row>
    <row r="188" spans="10:32" x14ac:dyDescent="0.45">
      <c r="J188" t="s">
        <v>181</v>
      </c>
      <c r="K188">
        <v>1.4750000000000001</v>
      </c>
      <c r="L188">
        <v>5.7022000000000004</v>
      </c>
      <c r="M188">
        <v>0.25900000000000001</v>
      </c>
      <c r="N188">
        <v>0.79993099999999995</v>
      </c>
      <c r="Z188" t="s">
        <v>721</v>
      </c>
      <c r="AA188" t="s">
        <v>722</v>
      </c>
      <c r="AB188" t="s">
        <v>723</v>
      </c>
      <c r="AC188" t="s">
        <v>724</v>
      </c>
      <c r="AD188" t="s">
        <v>725</v>
      </c>
      <c r="AE188" t="s">
        <v>726</v>
      </c>
    </row>
    <row r="189" spans="10:32" x14ac:dyDescent="0.45">
      <c r="K189">
        <v>0.79993099999999995</v>
      </c>
      <c r="Y189" t="s">
        <v>727</v>
      </c>
      <c r="Z189" t="s">
        <v>728</v>
      </c>
      <c r="AA189" t="s">
        <v>736</v>
      </c>
      <c r="AB189" t="s">
        <v>730</v>
      </c>
      <c r="AC189" t="s">
        <v>728</v>
      </c>
      <c r="AD189">
        <v>0.74609999999999999</v>
      </c>
    </row>
    <row r="190" spans="10:32" x14ac:dyDescent="0.45">
      <c r="J190" t="s">
        <v>182</v>
      </c>
      <c r="K190">
        <v>0.20119999999999999</v>
      </c>
      <c r="L190">
        <v>0.25259999999999999</v>
      </c>
      <c r="M190">
        <v>0.79600000000000004</v>
      </c>
      <c r="N190">
        <v>0.44007499999999999</v>
      </c>
      <c r="Q190" t="s">
        <v>844</v>
      </c>
      <c r="R190" t="s">
        <v>720</v>
      </c>
      <c r="Y190" t="s">
        <v>468</v>
      </c>
      <c r="Z190">
        <v>9.3960000000000008</v>
      </c>
      <c r="AA190" t="s">
        <v>469</v>
      </c>
      <c r="AB190">
        <v>7</v>
      </c>
      <c r="AC190" t="s">
        <v>470</v>
      </c>
      <c r="AD190">
        <v>13</v>
      </c>
      <c r="AE190" t="s">
        <v>471</v>
      </c>
    </row>
    <row r="191" spans="10:32" x14ac:dyDescent="0.45">
      <c r="K191">
        <v>0.44007499999999999</v>
      </c>
      <c r="Y191" t="s">
        <v>734</v>
      </c>
    </row>
    <row r="192" spans="10:32" x14ac:dyDescent="0.45">
      <c r="J192" t="s">
        <v>183</v>
      </c>
      <c r="K192">
        <v>-2.1718000000000002</v>
      </c>
      <c r="L192">
        <v>2.3569</v>
      </c>
      <c r="M192">
        <v>-0.92100000000000004</v>
      </c>
      <c r="N192">
        <v>0.37358200000000003</v>
      </c>
    </row>
    <row r="193" spans="10:32" x14ac:dyDescent="0.45">
      <c r="K193">
        <v>0.37358200000000003</v>
      </c>
      <c r="U193" t="s">
        <v>871</v>
      </c>
      <c r="Y193" t="s">
        <v>193</v>
      </c>
    </row>
    <row r="194" spans="10:32" x14ac:dyDescent="0.45">
      <c r="J194" t="s">
        <v>377</v>
      </c>
      <c r="K194">
        <v>0.23419999999999999</v>
      </c>
      <c r="L194">
        <v>1.024</v>
      </c>
      <c r="M194">
        <v>0.22900000000000001</v>
      </c>
      <c r="N194">
        <v>0.82267400000000002</v>
      </c>
      <c r="Q194" t="s">
        <v>450</v>
      </c>
      <c r="T194">
        <v>0.1</v>
      </c>
      <c r="Y194" t="s">
        <v>734</v>
      </c>
    </row>
    <row r="195" spans="10:32" x14ac:dyDescent="0.45">
      <c r="K195">
        <v>0.82267400000000002</v>
      </c>
      <c r="AF195" t="s">
        <v>423</v>
      </c>
    </row>
    <row r="196" spans="10:32" x14ac:dyDescent="0.45">
      <c r="J196" t="s">
        <v>188</v>
      </c>
      <c r="K196">
        <v>-1.5992</v>
      </c>
      <c r="L196">
        <v>0.2283</v>
      </c>
      <c r="M196">
        <v>-7.0060000000000002</v>
      </c>
      <c r="N196" s="1">
        <v>9.2499999999999995E-6</v>
      </c>
      <c r="O196" t="s">
        <v>375</v>
      </c>
      <c r="R196" s="1">
        <v>2.4140000000000001E-6</v>
      </c>
      <c r="S196" t="s">
        <v>870</v>
      </c>
      <c r="Y196" t="s">
        <v>698</v>
      </c>
      <c r="Z196" t="s">
        <v>704</v>
      </c>
      <c r="AA196" t="s">
        <v>469</v>
      </c>
      <c r="AB196" t="s">
        <v>698</v>
      </c>
      <c r="AC196" t="s">
        <v>705</v>
      </c>
    </row>
    <row r="197" spans="10:32" x14ac:dyDescent="0.45">
      <c r="K197" s="1">
        <v>9.2499999999999995E-6</v>
      </c>
      <c r="N197" s="1"/>
      <c r="R197" s="1"/>
      <c r="Y197" t="s">
        <v>734</v>
      </c>
    </row>
    <row r="198" spans="10:32" x14ac:dyDescent="0.45">
      <c r="J198" t="s">
        <v>194</v>
      </c>
      <c r="K198">
        <v>-30.671800000000001</v>
      </c>
      <c r="L198">
        <v>5.6909999999999998</v>
      </c>
      <c r="M198">
        <v>-5.39</v>
      </c>
      <c r="N198">
        <v>1.2300000000000001E-4</v>
      </c>
      <c r="O198" t="s">
        <v>375</v>
      </c>
    </row>
    <row r="199" spans="10:32" x14ac:dyDescent="0.45">
      <c r="K199">
        <v>1.2300000000000001E-4</v>
      </c>
      <c r="Y199" t="s">
        <v>421</v>
      </c>
    </row>
    <row r="200" spans="10:32" x14ac:dyDescent="0.45">
      <c r="J200" t="s">
        <v>378</v>
      </c>
      <c r="K200">
        <v>3.3967000000000001</v>
      </c>
      <c r="L200">
        <v>5.5896999999999997</v>
      </c>
      <c r="M200">
        <v>0.60799999999999998</v>
      </c>
      <c r="N200">
        <v>0.55387900000000001</v>
      </c>
      <c r="Q200" t="s">
        <v>472</v>
      </c>
      <c r="Y200" t="s">
        <v>706</v>
      </c>
      <c r="Z200" t="s">
        <v>423</v>
      </c>
      <c r="AA200" t="s">
        <v>520</v>
      </c>
      <c r="AB200" t="s">
        <v>425</v>
      </c>
      <c r="AC200" t="s">
        <v>423</v>
      </c>
      <c r="AD200" t="s">
        <v>707</v>
      </c>
      <c r="AE200" t="s">
        <v>708</v>
      </c>
    </row>
    <row r="201" spans="10:32" x14ac:dyDescent="0.45">
      <c r="K201">
        <v>0.55387900000000001</v>
      </c>
    </row>
    <row r="202" spans="10:32" x14ac:dyDescent="0.45">
      <c r="J202" t="s">
        <v>453</v>
      </c>
      <c r="Y202" t="s">
        <v>710</v>
      </c>
    </row>
    <row r="203" spans="10:32" x14ac:dyDescent="0.45">
      <c r="J203" t="s">
        <v>454</v>
      </c>
      <c r="K203" t="s">
        <v>455</v>
      </c>
      <c r="L203">
        <v>0</v>
      </c>
      <c r="M203" t="s">
        <v>842</v>
      </c>
      <c r="N203">
        <v>1E-3</v>
      </c>
      <c r="O203" t="s">
        <v>843</v>
      </c>
      <c r="P203">
        <v>0.01</v>
      </c>
      <c r="Z203" t="s">
        <v>711</v>
      </c>
      <c r="AA203" t="s">
        <v>712</v>
      </c>
      <c r="AB203" t="s">
        <v>446</v>
      </c>
      <c r="AC203" t="s">
        <v>713</v>
      </c>
      <c r="AD203" t="s">
        <v>714</v>
      </c>
    </row>
    <row r="204" spans="10:32" x14ac:dyDescent="0.45">
      <c r="R204" t="s">
        <v>709</v>
      </c>
      <c r="Y204">
        <v>-6.3525</v>
      </c>
      <c r="Z204">
        <v>-1.9399</v>
      </c>
      <c r="AA204">
        <v>-3.4299999999999997E-2</v>
      </c>
      <c r="AB204">
        <v>1.2477</v>
      </c>
      <c r="AC204">
        <v>6.8609999999999998</v>
      </c>
    </row>
    <row r="205" spans="10:32" x14ac:dyDescent="0.45">
      <c r="J205" t="s">
        <v>465</v>
      </c>
      <c r="K205" t="s">
        <v>717</v>
      </c>
      <c r="L205" t="s">
        <v>718</v>
      </c>
      <c r="M205">
        <v>5.1029999999999998</v>
      </c>
      <c r="N205" t="s">
        <v>469</v>
      </c>
      <c r="O205">
        <v>13</v>
      </c>
      <c r="P205" t="s">
        <v>719</v>
      </c>
    </row>
    <row r="206" spans="10:32" x14ac:dyDescent="0.45">
      <c r="K206" t="s">
        <v>721</v>
      </c>
      <c r="L206" t="s">
        <v>722</v>
      </c>
      <c r="M206" t="s">
        <v>723</v>
      </c>
      <c r="N206" t="s">
        <v>724</v>
      </c>
      <c r="O206" t="s">
        <v>725</v>
      </c>
      <c r="P206" t="s">
        <v>726</v>
      </c>
      <c r="Y206" t="s">
        <v>715</v>
      </c>
    </row>
    <row r="207" spans="10:32" x14ac:dyDescent="0.45">
      <c r="J207" t="s">
        <v>727</v>
      </c>
      <c r="K207" t="s">
        <v>728</v>
      </c>
      <c r="L207" t="s">
        <v>998</v>
      </c>
      <c r="M207" t="s">
        <v>730</v>
      </c>
      <c r="N207" t="s">
        <v>728</v>
      </c>
      <c r="O207">
        <v>0.88449999999999995</v>
      </c>
      <c r="Q207" t="s">
        <v>423</v>
      </c>
      <c r="Z207" t="s">
        <v>370</v>
      </c>
      <c r="AA207" t="s">
        <v>371</v>
      </c>
      <c r="AB207" t="s">
        <v>372</v>
      </c>
      <c r="AC207" t="s">
        <v>373</v>
      </c>
      <c r="AD207" t="s">
        <v>374</v>
      </c>
      <c r="AE207" t="s">
        <v>452</v>
      </c>
    </row>
    <row r="208" spans="10:32" x14ac:dyDescent="0.45">
      <c r="J208" t="s">
        <v>468</v>
      </c>
      <c r="K208">
        <v>22.89</v>
      </c>
      <c r="L208" t="s">
        <v>469</v>
      </c>
      <c r="M208">
        <v>7</v>
      </c>
      <c r="N208" t="s">
        <v>470</v>
      </c>
      <c r="O208">
        <v>13</v>
      </c>
      <c r="P208" t="s">
        <v>471</v>
      </c>
      <c r="Y208" t="s">
        <v>716</v>
      </c>
      <c r="Z208">
        <v>97.564899999999994</v>
      </c>
      <c r="AA208">
        <v>4.7060000000000004</v>
      </c>
      <c r="AB208">
        <v>20.731999999999999</v>
      </c>
      <c r="AC208" s="1">
        <v>2.4099999999999999E-11</v>
      </c>
      <c r="AD208" t="s">
        <v>375</v>
      </c>
    </row>
    <row r="209" spans="10:32" x14ac:dyDescent="0.45">
      <c r="Z209" s="1">
        <v>2.4099999999999999E-11</v>
      </c>
      <c r="AC209" s="1"/>
    </row>
    <row r="210" spans="10:32" x14ac:dyDescent="0.45">
      <c r="Y210" t="s">
        <v>181</v>
      </c>
      <c r="Z210">
        <v>-13.114699999999999</v>
      </c>
      <c r="AA210">
        <v>3.8864999999999998</v>
      </c>
      <c r="AB210">
        <v>-3.3740000000000001</v>
      </c>
      <c r="AC210">
        <v>4.9800000000000001E-3</v>
      </c>
      <c r="AD210" t="s">
        <v>487</v>
      </c>
    </row>
    <row r="211" spans="10:32" x14ac:dyDescent="0.45">
      <c r="J211" t="s">
        <v>999</v>
      </c>
      <c r="Z211">
        <v>4.9800000000000001E-3</v>
      </c>
    </row>
    <row r="212" spans="10:32" x14ac:dyDescent="0.45">
      <c r="Y212" t="s">
        <v>182</v>
      </c>
      <c r="Z212">
        <v>0.33510000000000001</v>
      </c>
      <c r="AA212">
        <v>0.17219999999999999</v>
      </c>
      <c r="AB212">
        <v>1.946</v>
      </c>
      <c r="AC212">
        <v>7.3539999999999994E-2</v>
      </c>
      <c r="AD212" t="s">
        <v>481</v>
      </c>
    </row>
    <row r="213" spans="10:32" x14ac:dyDescent="0.45">
      <c r="J213" t="s">
        <v>421</v>
      </c>
      <c r="Z213">
        <v>7.3539999999999994E-2</v>
      </c>
    </row>
    <row r="214" spans="10:32" x14ac:dyDescent="0.45">
      <c r="J214" t="s">
        <v>706</v>
      </c>
      <c r="K214" t="s">
        <v>423</v>
      </c>
      <c r="L214" t="s">
        <v>520</v>
      </c>
      <c r="M214" t="s">
        <v>425</v>
      </c>
      <c r="N214" t="s">
        <v>423</v>
      </c>
      <c r="O214" t="s">
        <v>707</v>
      </c>
      <c r="P214" t="s">
        <v>708</v>
      </c>
      <c r="Y214" t="s">
        <v>183</v>
      </c>
      <c r="Z214">
        <v>0.89359999999999995</v>
      </c>
      <c r="AA214">
        <v>1.6064000000000001</v>
      </c>
      <c r="AB214">
        <v>0.55600000000000005</v>
      </c>
      <c r="AC214">
        <v>0.58748</v>
      </c>
    </row>
    <row r="215" spans="10:32" x14ac:dyDescent="0.45">
      <c r="Z215">
        <v>0.58748</v>
      </c>
    </row>
    <row r="216" spans="10:32" x14ac:dyDescent="0.45">
      <c r="J216" t="s">
        <v>710</v>
      </c>
      <c r="Y216" t="s">
        <v>377</v>
      </c>
      <c r="Z216">
        <v>0.55110000000000003</v>
      </c>
      <c r="AA216">
        <v>0.69789999999999996</v>
      </c>
      <c r="AB216">
        <v>0.79</v>
      </c>
      <c r="AC216">
        <v>0.44389000000000001</v>
      </c>
    </row>
    <row r="217" spans="10:32" x14ac:dyDescent="0.45">
      <c r="K217" t="s">
        <v>711</v>
      </c>
      <c r="L217" t="s">
        <v>712</v>
      </c>
      <c r="M217" t="s">
        <v>446</v>
      </c>
      <c r="N217" t="s">
        <v>713</v>
      </c>
      <c r="O217" t="s">
        <v>714</v>
      </c>
      <c r="Z217">
        <v>0.44389000000000001</v>
      </c>
      <c r="AF217" t="s">
        <v>458</v>
      </c>
    </row>
    <row r="218" spans="10:32" x14ac:dyDescent="0.45">
      <c r="J218">
        <v>-7.4729999999999999</v>
      </c>
      <c r="K218">
        <v>-2.8010000000000002</v>
      </c>
      <c r="L218">
        <v>0</v>
      </c>
      <c r="M218">
        <v>2.6080000000000001</v>
      </c>
      <c r="N218">
        <v>7.9359999999999999</v>
      </c>
      <c r="Y218" t="s">
        <v>188</v>
      </c>
      <c r="Z218">
        <v>-1.0466</v>
      </c>
      <c r="AA218">
        <v>0.15559999999999999</v>
      </c>
      <c r="AB218">
        <v>-6.7270000000000003</v>
      </c>
      <c r="AC218" s="1">
        <v>1.4100000000000001E-5</v>
      </c>
      <c r="AD218" t="s">
        <v>375</v>
      </c>
    </row>
    <row r="219" spans="10:32" x14ac:dyDescent="0.45">
      <c r="Z219" s="1">
        <v>1.4100000000000001E-5</v>
      </c>
      <c r="AC219" s="1"/>
    </row>
    <row r="220" spans="10:32" x14ac:dyDescent="0.45">
      <c r="J220" t="s">
        <v>715</v>
      </c>
      <c r="Y220" t="s">
        <v>194</v>
      </c>
      <c r="Z220">
        <v>-14.857900000000001</v>
      </c>
      <c r="AA220">
        <v>3.8788</v>
      </c>
      <c r="AB220">
        <v>-3.83</v>
      </c>
      <c r="AC220">
        <v>2.0799999999999998E-3</v>
      </c>
      <c r="AD220" t="s">
        <v>487</v>
      </c>
    </row>
    <row r="221" spans="10:32" x14ac:dyDescent="0.45">
      <c r="K221" t="s">
        <v>370</v>
      </c>
      <c r="L221" t="s">
        <v>371</v>
      </c>
      <c r="M221" t="s">
        <v>372</v>
      </c>
      <c r="N221" t="s">
        <v>373</v>
      </c>
      <c r="O221" t="s">
        <v>374</v>
      </c>
      <c r="P221" t="s">
        <v>452</v>
      </c>
      <c r="R221">
        <v>0.05</v>
      </c>
      <c r="U221" t="s">
        <v>871</v>
      </c>
      <c r="Z221">
        <v>2.0799999999999998E-3</v>
      </c>
      <c r="AF221" t="s">
        <v>450</v>
      </c>
    </row>
    <row r="222" spans="10:32" x14ac:dyDescent="0.45">
      <c r="J222" t="s">
        <v>716</v>
      </c>
      <c r="K222">
        <v>98.402100000000004</v>
      </c>
      <c r="L222">
        <v>6.9722</v>
      </c>
      <c r="M222">
        <v>14.114000000000001</v>
      </c>
      <c r="N222" s="1">
        <v>2.9199999999999998E-9</v>
      </c>
      <c r="O222" t="s">
        <v>375</v>
      </c>
      <c r="T222">
        <v>0.1</v>
      </c>
      <c r="Y222" t="s">
        <v>378</v>
      </c>
      <c r="Z222">
        <v>-8.6312999999999995</v>
      </c>
      <c r="AA222">
        <v>3.8098000000000001</v>
      </c>
      <c r="AB222">
        <v>-2.266</v>
      </c>
      <c r="AC222">
        <v>4.1209999999999997E-2</v>
      </c>
      <c r="AD222" t="s">
        <v>376</v>
      </c>
    </row>
    <row r="223" spans="10:32" x14ac:dyDescent="0.45">
      <c r="K223" s="1">
        <v>2.9199999999999998E-9</v>
      </c>
      <c r="N223" s="1"/>
      <c r="Y223" t="s">
        <v>453</v>
      </c>
      <c r="Z223">
        <v>4.1209999999999997E-2</v>
      </c>
    </row>
    <row r="224" spans="10:32" x14ac:dyDescent="0.45">
      <c r="J224" t="s">
        <v>181</v>
      </c>
      <c r="K224">
        <v>9.0627999999999993</v>
      </c>
      <c r="L224">
        <v>5.7580999999999998</v>
      </c>
      <c r="M224">
        <v>1.5740000000000001</v>
      </c>
      <c r="N224">
        <v>0.13952000000000001</v>
      </c>
      <c r="R224" t="s">
        <v>720</v>
      </c>
      <c r="Y224" t="s">
        <v>454</v>
      </c>
      <c r="Z224" t="s">
        <v>455</v>
      </c>
      <c r="AA224">
        <v>0</v>
      </c>
      <c r="AB224" t="s">
        <v>456</v>
      </c>
      <c r="AC224">
        <v>1E-3</v>
      </c>
      <c r="AD224" t="s">
        <v>457</v>
      </c>
      <c r="AE224">
        <v>0.01</v>
      </c>
      <c r="AF224" t="s">
        <v>472</v>
      </c>
    </row>
    <row r="225" spans="10:31" x14ac:dyDescent="0.45">
      <c r="K225">
        <v>0.13952000000000001</v>
      </c>
    </row>
    <row r="226" spans="10:31" x14ac:dyDescent="0.45">
      <c r="J226" t="s">
        <v>182</v>
      </c>
      <c r="K226">
        <v>-0.13100000000000001</v>
      </c>
      <c r="L226">
        <v>0.25509999999999999</v>
      </c>
      <c r="M226">
        <v>-0.51400000000000001</v>
      </c>
      <c r="N226">
        <v>0.61602000000000001</v>
      </c>
      <c r="Q226" t="s">
        <v>844</v>
      </c>
      <c r="S226" t="s">
        <v>870</v>
      </c>
      <c r="Y226" t="s">
        <v>465</v>
      </c>
      <c r="Z226" t="s">
        <v>717</v>
      </c>
      <c r="AA226" t="s">
        <v>718</v>
      </c>
      <c r="AB226">
        <v>3.4780000000000002</v>
      </c>
      <c r="AC226" t="s">
        <v>469</v>
      </c>
      <c r="AD226">
        <v>13</v>
      </c>
      <c r="AE226" t="s">
        <v>719</v>
      </c>
    </row>
    <row r="227" spans="10:31" x14ac:dyDescent="0.45">
      <c r="K227">
        <v>0.61602000000000001</v>
      </c>
      <c r="Z227" t="s">
        <v>721</v>
      </c>
      <c r="AA227" t="s">
        <v>722</v>
      </c>
      <c r="AB227" t="s">
        <v>723</v>
      </c>
      <c r="AC227" t="s">
        <v>724</v>
      </c>
      <c r="AD227" t="s">
        <v>725</v>
      </c>
      <c r="AE227" t="s">
        <v>726</v>
      </c>
    </row>
    <row r="228" spans="10:31" x14ac:dyDescent="0.45">
      <c r="J228" t="s">
        <v>183</v>
      </c>
      <c r="K228">
        <v>0.13220000000000001</v>
      </c>
      <c r="L228">
        <v>2.38</v>
      </c>
      <c r="M228">
        <v>5.6000000000000001E-2</v>
      </c>
      <c r="N228">
        <v>0.95655000000000001</v>
      </c>
      <c r="Y228" t="s">
        <v>727</v>
      </c>
      <c r="Z228" t="s">
        <v>728</v>
      </c>
      <c r="AA228" t="s">
        <v>737</v>
      </c>
      <c r="AB228" t="s">
        <v>730</v>
      </c>
      <c r="AC228" t="s">
        <v>728</v>
      </c>
      <c r="AD228">
        <v>0.9214</v>
      </c>
    </row>
    <row r="229" spans="10:31" x14ac:dyDescent="0.45">
      <c r="K229">
        <v>0.95655000000000001</v>
      </c>
      <c r="Y229" t="s">
        <v>468</v>
      </c>
      <c r="Z229">
        <v>34.49</v>
      </c>
      <c r="AA229" t="s">
        <v>469</v>
      </c>
      <c r="AB229">
        <v>7</v>
      </c>
      <c r="AC229" t="s">
        <v>470</v>
      </c>
      <c r="AD229">
        <v>13</v>
      </c>
      <c r="AE229" t="s">
        <v>471</v>
      </c>
    </row>
    <row r="230" spans="10:31" x14ac:dyDescent="0.45">
      <c r="J230" t="s">
        <v>377</v>
      </c>
      <c r="K230">
        <v>-0.74360000000000004</v>
      </c>
      <c r="L230">
        <v>1.034</v>
      </c>
      <c r="M230">
        <v>-0.71899999999999997</v>
      </c>
      <c r="N230">
        <v>0.48477999999999999</v>
      </c>
      <c r="Q230" t="s">
        <v>450</v>
      </c>
      <c r="R230" s="1">
        <v>1.1810000000000001E-7</v>
      </c>
      <c r="Y230" t="s">
        <v>734</v>
      </c>
    </row>
    <row r="231" spans="10:31" x14ac:dyDescent="0.45">
      <c r="K231">
        <v>0.48477999999999999</v>
      </c>
    </row>
    <row r="232" spans="10:31" x14ac:dyDescent="0.45">
      <c r="J232" t="s">
        <v>188</v>
      </c>
      <c r="K232">
        <v>-2.2092000000000001</v>
      </c>
      <c r="L232">
        <v>0.23050000000000001</v>
      </c>
      <c r="M232">
        <v>-9.5850000000000009</v>
      </c>
      <c r="N232" s="1">
        <v>2.9400000000000001E-7</v>
      </c>
      <c r="O232" t="s">
        <v>375</v>
      </c>
    </row>
    <row r="233" spans="10:31" x14ac:dyDescent="0.45">
      <c r="K233" s="1">
        <v>2.9400000000000001E-7</v>
      </c>
      <c r="N233" s="1"/>
    </row>
    <row r="234" spans="10:31" x14ac:dyDescent="0.45">
      <c r="J234" t="s">
        <v>194</v>
      </c>
      <c r="K234">
        <v>-29.713699999999999</v>
      </c>
      <c r="L234">
        <v>5.7468000000000004</v>
      </c>
      <c r="M234">
        <v>-5.1710000000000003</v>
      </c>
      <c r="N234">
        <v>1.8000000000000001E-4</v>
      </c>
      <c r="O234" t="s">
        <v>375</v>
      </c>
    </row>
    <row r="235" spans="10:31" x14ac:dyDescent="0.45">
      <c r="K235">
        <v>1.8000000000000001E-4</v>
      </c>
    </row>
    <row r="236" spans="10:31" x14ac:dyDescent="0.45">
      <c r="J236" t="s">
        <v>378</v>
      </c>
      <c r="K236">
        <v>3.8576000000000001</v>
      </c>
      <c r="L236">
        <v>5.6444999999999999</v>
      </c>
      <c r="M236">
        <v>0.68300000000000005</v>
      </c>
      <c r="N236">
        <v>0.50634000000000001</v>
      </c>
      <c r="Q236" t="s">
        <v>472</v>
      </c>
    </row>
    <row r="237" spans="10:31" x14ac:dyDescent="0.45">
      <c r="K237">
        <v>0.50634000000000001</v>
      </c>
    </row>
    <row r="238" spans="10:31" x14ac:dyDescent="0.45">
      <c r="J238" t="s">
        <v>453</v>
      </c>
      <c r="R238" t="s">
        <v>709</v>
      </c>
    </row>
    <row r="239" spans="10:31" x14ac:dyDescent="0.45">
      <c r="J239" t="s">
        <v>454</v>
      </c>
      <c r="K239" t="s">
        <v>455</v>
      </c>
      <c r="L239">
        <v>0</v>
      </c>
      <c r="M239" t="s">
        <v>842</v>
      </c>
      <c r="N239">
        <v>1E-3</v>
      </c>
      <c r="O239" t="s">
        <v>843</v>
      </c>
      <c r="P239">
        <v>0.01</v>
      </c>
    </row>
    <row r="241" spans="10:21" x14ac:dyDescent="0.45">
      <c r="J241" t="s">
        <v>465</v>
      </c>
      <c r="K241" t="s">
        <v>717</v>
      </c>
      <c r="L241" t="s">
        <v>718</v>
      </c>
      <c r="M241">
        <v>5.1529999999999996</v>
      </c>
      <c r="N241" t="s">
        <v>469</v>
      </c>
      <c r="O241">
        <v>13</v>
      </c>
      <c r="P241" t="s">
        <v>719</v>
      </c>
    </row>
    <row r="242" spans="10:21" x14ac:dyDescent="0.45">
      <c r="K242" t="s">
        <v>721</v>
      </c>
      <c r="L242" t="s">
        <v>722</v>
      </c>
      <c r="M242" t="s">
        <v>723</v>
      </c>
      <c r="N242" t="s">
        <v>724</v>
      </c>
      <c r="O242" t="s">
        <v>725</v>
      </c>
      <c r="P242" t="s">
        <v>726</v>
      </c>
    </row>
    <row r="243" spans="10:21" x14ac:dyDescent="0.45">
      <c r="J243" t="s">
        <v>727</v>
      </c>
      <c r="K243" t="s">
        <v>728</v>
      </c>
      <c r="L243" t="s">
        <v>1000</v>
      </c>
      <c r="M243" t="s">
        <v>730</v>
      </c>
      <c r="N243" t="s">
        <v>728</v>
      </c>
      <c r="O243">
        <v>0.92810000000000004</v>
      </c>
      <c r="Q243" t="s">
        <v>423</v>
      </c>
    </row>
    <row r="244" spans="10:21" x14ac:dyDescent="0.45">
      <c r="J244" t="s">
        <v>468</v>
      </c>
      <c r="K244">
        <v>37.9</v>
      </c>
      <c r="L244" t="s">
        <v>469</v>
      </c>
      <c r="M244">
        <v>7</v>
      </c>
      <c r="N244" t="s">
        <v>470</v>
      </c>
      <c r="O244">
        <v>13</v>
      </c>
      <c r="P244" t="s">
        <v>471</v>
      </c>
    </row>
    <row r="247" spans="10:21" x14ac:dyDescent="0.45">
      <c r="J247" t="s">
        <v>1001</v>
      </c>
    </row>
    <row r="249" spans="10:21" x14ac:dyDescent="0.45">
      <c r="J249" t="s">
        <v>421</v>
      </c>
      <c r="U249" t="s">
        <v>871</v>
      </c>
    </row>
    <row r="250" spans="10:21" x14ac:dyDescent="0.45">
      <c r="J250" t="s">
        <v>706</v>
      </c>
      <c r="K250" t="s">
        <v>423</v>
      </c>
      <c r="L250" t="s">
        <v>520</v>
      </c>
      <c r="M250" t="s">
        <v>425</v>
      </c>
      <c r="N250" t="s">
        <v>423</v>
      </c>
      <c r="O250" t="s">
        <v>707</v>
      </c>
      <c r="P250" t="s">
        <v>708</v>
      </c>
      <c r="T250">
        <v>0.1</v>
      </c>
    </row>
    <row r="252" spans="10:21" x14ac:dyDescent="0.45">
      <c r="J252" t="s">
        <v>710</v>
      </c>
    </row>
    <row r="253" spans="10:21" x14ac:dyDescent="0.45">
      <c r="K253" t="s">
        <v>711</v>
      </c>
      <c r="L253" t="s">
        <v>712</v>
      </c>
      <c r="M253" t="s">
        <v>446</v>
      </c>
      <c r="N253" t="s">
        <v>713</v>
      </c>
      <c r="O253" t="s">
        <v>714</v>
      </c>
    </row>
    <row r="254" spans="10:21" x14ac:dyDescent="0.45">
      <c r="J254">
        <v>-10.1945</v>
      </c>
      <c r="K254">
        <v>-0.98729999999999996</v>
      </c>
      <c r="L254">
        <v>0</v>
      </c>
      <c r="M254">
        <v>3.1305999999999998</v>
      </c>
      <c r="N254">
        <v>5.9627999999999997</v>
      </c>
      <c r="S254" t="s">
        <v>870</v>
      </c>
    </row>
    <row r="255" spans="10:21" x14ac:dyDescent="0.45">
      <c r="R255">
        <v>0.05</v>
      </c>
    </row>
    <row r="256" spans="10:21" x14ac:dyDescent="0.45">
      <c r="J256" t="s">
        <v>715</v>
      </c>
    </row>
    <row r="257" spans="10:18" x14ac:dyDescent="0.45">
      <c r="K257" t="s">
        <v>370</v>
      </c>
      <c r="L257" t="s">
        <v>371</v>
      </c>
      <c r="M257" t="s">
        <v>372</v>
      </c>
      <c r="N257" t="s">
        <v>373</v>
      </c>
      <c r="O257" t="s">
        <v>374</v>
      </c>
      <c r="P257" t="s">
        <v>452</v>
      </c>
      <c r="R257" t="s">
        <v>720</v>
      </c>
    </row>
    <row r="258" spans="10:18" x14ac:dyDescent="0.45">
      <c r="J258" t="s">
        <v>716</v>
      </c>
      <c r="K258">
        <v>92.451700000000002</v>
      </c>
      <c r="L258">
        <v>6.8632</v>
      </c>
      <c r="M258">
        <v>13.471</v>
      </c>
      <c r="N258" s="1">
        <v>5.1600000000000004E-9</v>
      </c>
      <c r="O258" t="s">
        <v>375</v>
      </c>
    </row>
    <row r="259" spans="10:18" x14ac:dyDescent="0.45">
      <c r="K259" s="1">
        <v>5.1600000000000004E-9</v>
      </c>
      <c r="N259" s="1"/>
    </row>
    <row r="260" spans="10:18" x14ac:dyDescent="0.45">
      <c r="J260" t="s">
        <v>181</v>
      </c>
      <c r="K260">
        <v>-9.3492999999999995</v>
      </c>
      <c r="L260">
        <v>5.6680000000000001</v>
      </c>
      <c r="M260">
        <v>-1.649</v>
      </c>
      <c r="N260">
        <v>0.12299</v>
      </c>
    </row>
    <row r="261" spans="10:18" x14ac:dyDescent="0.45">
      <c r="K261">
        <v>0.12299</v>
      </c>
      <c r="R261">
        <v>3.7090000000000001E-3</v>
      </c>
    </row>
    <row r="262" spans="10:18" x14ac:dyDescent="0.45">
      <c r="J262" t="s">
        <v>182</v>
      </c>
      <c r="K262">
        <v>0.3533</v>
      </c>
      <c r="L262">
        <v>0.25109999999999999</v>
      </c>
      <c r="M262">
        <v>1.407</v>
      </c>
      <c r="N262">
        <v>0.18282000000000001</v>
      </c>
      <c r="Q262" t="s">
        <v>844</v>
      </c>
    </row>
    <row r="263" spans="10:18" x14ac:dyDescent="0.45">
      <c r="K263">
        <v>0.18282000000000001</v>
      </c>
    </row>
    <row r="264" spans="10:18" x14ac:dyDescent="0.45">
      <c r="J264" t="s">
        <v>183</v>
      </c>
      <c r="K264">
        <v>-2.0318999999999998</v>
      </c>
      <c r="L264">
        <v>2.3428</v>
      </c>
      <c r="M264">
        <v>-0.86699999999999999</v>
      </c>
      <c r="N264">
        <v>0.40150999999999998</v>
      </c>
      <c r="Q264" t="s">
        <v>450</v>
      </c>
    </row>
    <row r="265" spans="10:18" x14ac:dyDescent="0.45">
      <c r="K265">
        <v>0.40150999999999998</v>
      </c>
    </row>
    <row r="266" spans="10:18" x14ac:dyDescent="0.45">
      <c r="J266" t="s">
        <v>377</v>
      </c>
      <c r="K266">
        <v>0.75249999999999995</v>
      </c>
      <c r="L266">
        <v>1.0178</v>
      </c>
      <c r="M266">
        <v>0.73899999999999999</v>
      </c>
      <c r="N266">
        <v>0.47283999999999998</v>
      </c>
    </row>
    <row r="267" spans="10:18" x14ac:dyDescent="0.45">
      <c r="K267">
        <v>0.47283999999999998</v>
      </c>
      <c r="Q267" t="s">
        <v>472</v>
      </c>
      <c r="R267" t="s">
        <v>709</v>
      </c>
    </row>
    <row r="268" spans="10:18" x14ac:dyDescent="0.45">
      <c r="J268" t="s">
        <v>188</v>
      </c>
      <c r="K268">
        <v>-0.74350000000000005</v>
      </c>
      <c r="L268">
        <v>0.22689999999999999</v>
      </c>
      <c r="M268">
        <v>-3.2770000000000001</v>
      </c>
      <c r="N268">
        <v>6.0099999999999997E-3</v>
      </c>
      <c r="O268" t="s">
        <v>487</v>
      </c>
    </row>
    <row r="269" spans="10:18" x14ac:dyDescent="0.45">
      <c r="K269">
        <v>6.0099999999999997E-3</v>
      </c>
    </row>
    <row r="270" spans="10:18" x14ac:dyDescent="0.45">
      <c r="J270" t="s">
        <v>194</v>
      </c>
      <c r="K270">
        <v>-14.453200000000001</v>
      </c>
      <c r="L270">
        <v>5.6569000000000003</v>
      </c>
      <c r="M270">
        <v>-2.5550000000000002</v>
      </c>
      <c r="N270">
        <v>2.3970000000000002E-2</v>
      </c>
      <c r="O270" t="s">
        <v>376</v>
      </c>
    </row>
    <row r="271" spans="10:18" x14ac:dyDescent="0.45">
      <c r="K271">
        <v>2.3970000000000002E-2</v>
      </c>
    </row>
    <row r="272" spans="10:18" x14ac:dyDescent="0.45">
      <c r="J272" t="s">
        <v>378</v>
      </c>
      <c r="K272">
        <v>17.830300000000001</v>
      </c>
      <c r="L272">
        <v>5.5563000000000002</v>
      </c>
      <c r="M272">
        <v>3.2090000000000001</v>
      </c>
      <c r="N272">
        <v>6.8500000000000002E-3</v>
      </c>
      <c r="O272" t="s">
        <v>487</v>
      </c>
    </row>
    <row r="273" spans="10:21" x14ac:dyDescent="0.45">
      <c r="J273" t="s">
        <v>453</v>
      </c>
      <c r="K273">
        <v>6.8500000000000002E-3</v>
      </c>
      <c r="Q273" t="s">
        <v>423</v>
      </c>
    </row>
    <row r="274" spans="10:21" x14ac:dyDescent="0.45">
      <c r="J274" t="s">
        <v>454</v>
      </c>
      <c r="K274" t="s">
        <v>455</v>
      </c>
      <c r="L274">
        <v>0</v>
      </c>
      <c r="M274" t="s">
        <v>842</v>
      </c>
      <c r="N274">
        <v>1E-3</v>
      </c>
      <c r="O274" t="s">
        <v>843</v>
      </c>
      <c r="P274">
        <v>0.01</v>
      </c>
    </row>
    <row r="276" spans="10:21" x14ac:dyDescent="0.45">
      <c r="J276" t="s">
        <v>465</v>
      </c>
      <c r="K276" t="s">
        <v>717</v>
      </c>
      <c r="L276" t="s">
        <v>718</v>
      </c>
      <c r="M276">
        <v>5.0730000000000004</v>
      </c>
      <c r="N276" t="s">
        <v>469</v>
      </c>
      <c r="O276">
        <v>13</v>
      </c>
      <c r="P276" t="s">
        <v>719</v>
      </c>
    </row>
    <row r="277" spans="10:21" x14ac:dyDescent="0.45">
      <c r="K277" t="s">
        <v>721</v>
      </c>
      <c r="L277" t="s">
        <v>722</v>
      </c>
      <c r="M277" t="s">
        <v>723</v>
      </c>
      <c r="N277" t="s">
        <v>724</v>
      </c>
      <c r="O277" t="s">
        <v>725</v>
      </c>
      <c r="P277" t="s">
        <v>726</v>
      </c>
      <c r="U277" t="s">
        <v>871</v>
      </c>
    </row>
    <row r="278" spans="10:21" x14ac:dyDescent="0.45">
      <c r="J278" t="s">
        <v>727</v>
      </c>
      <c r="K278" t="s">
        <v>728</v>
      </c>
      <c r="L278" t="s">
        <v>1002</v>
      </c>
      <c r="M278" t="s">
        <v>730</v>
      </c>
      <c r="N278" t="s">
        <v>728</v>
      </c>
      <c r="O278">
        <v>0.61829999999999996</v>
      </c>
      <c r="T278">
        <v>0.1</v>
      </c>
    </row>
    <row r="279" spans="10:21" x14ac:dyDescent="0.45">
      <c r="J279" t="s">
        <v>468</v>
      </c>
      <c r="K279">
        <v>5.6289999999999996</v>
      </c>
      <c r="L279" t="s">
        <v>469</v>
      </c>
      <c r="M279">
        <v>7</v>
      </c>
      <c r="N279" t="s">
        <v>470</v>
      </c>
      <c r="O279">
        <v>13</v>
      </c>
      <c r="P279" t="s">
        <v>471</v>
      </c>
    </row>
    <row r="282" spans="10:21" x14ac:dyDescent="0.45">
      <c r="J282" t="s">
        <v>1003</v>
      </c>
      <c r="S282" t="s">
        <v>870</v>
      </c>
    </row>
    <row r="284" spans="10:21" x14ac:dyDescent="0.45">
      <c r="J284" t="s">
        <v>421</v>
      </c>
      <c r="R284">
        <v>0.05</v>
      </c>
    </row>
    <row r="285" spans="10:21" x14ac:dyDescent="0.45">
      <c r="J285" t="s">
        <v>706</v>
      </c>
      <c r="K285" t="s">
        <v>423</v>
      </c>
      <c r="L285" t="s">
        <v>520</v>
      </c>
      <c r="M285" t="s">
        <v>425</v>
      </c>
      <c r="N285" t="s">
        <v>423</v>
      </c>
      <c r="O285" t="s">
        <v>707</v>
      </c>
      <c r="P285" t="s">
        <v>708</v>
      </c>
    </row>
    <row r="286" spans="10:21" x14ac:dyDescent="0.45">
      <c r="R286" t="s">
        <v>720</v>
      </c>
    </row>
    <row r="287" spans="10:21" x14ac:dyDescent="0.45">
      <c r="J287" t="s">
        <v>710</v>
      </c>
    </row>
    <row r="288" spans="10:21" x14ac:dyDescent="0.45">
      <c r="K288" t="s">
        <v>711</v>
      </c>
      <c r="L288" t="s">
        <v>712</v>
      </c>
      <c r="M288" t="s">
        <v>446</v>
      </c>
      <c r="N288" t="s">
        <v>713</v>
      </c>
      <c r="O288" t="s">
        <v>714</v>
      </c>
    </row>
    <row r="289" spans="10:18" x14ac:dyDescent="0.45">
      <c r="J289">
        <v>-10.1221</v>
      </c>
      <c r="K289">
        <v>-2.2324000000000002</v>
      </c>
      <c r="L289">
        <v>0.26579999999999998</v>
      </c>
      <c r="M289">
        <v>2.8822999999999999</v>
      </c>
      <c r="N289">
        <v>8.0737000000000005</v>
      </c>
      <c r="R289" s="1">
        <v>6.4480000000000006E-8</v>
      </c>
    </row>
    <row r="290" spans="10:18" x14ac:dyDescent="0.45">
      <c r="Q290" t="s">
        <v>844</v>
      </c>
    </row>
    <row r="291" spans="10:18" x14ac:dyDescent="0.45">
      <c r="J291" t="s">
        <v>715</v>
      </c>
    </row>
    <row r="292" spans="10:18" x14ac:dyDescent="0.45">
      <c r="K292" t="s">
        <v>370</v>
      </c>
      <c r="L292" t="s">
        <v>371</v>
      </c>
      <c r="M292" t="s">
        <v>372</v>
      </c>
      <c r="N292" t="s">
        <v>373</v>
      </c>
      <c r="O292" t="s">
        <v>374</v>
      </c>
      <c r="P292" t="s">
        <v>452</v>
      </c>
      <c r="Q292" t="s">
        <v>450</v>
      </c>
    </row>
    <row r="293" spans="10:18" x14ac:dyDescent="0.45">
      <c r="J293" t="s">
        <v>716</v>
      </c>
      <c r="K293">
        <v>87.476699999999994</v>
      </c>
      <c r="L293">
        <v>7.5178000000000003</v>
      </c>
      <c r="M293">
        <v>11.635999999999999</v>
      </c>
      <c r="N293" s="1">
        <v>3.0199999999999999E-8</v>
      </c>
      <c r="O293" t="s">
        <v>375</v>
      </c>
    </row>
    <row r="294" spans="10:18" x14ac:dyDescent="0.45">
      <c r="K294" s="1">
        <v>3.0199999999999999E-8</v>
      </c>
      <c r="N294" s="1"/>
    </row>
    <row r="295" spans="10:18" x14ac:dyDescent="0.45">
      <c r="J295" t="s">
        <v>181</v>
      </c>
      <c r="K295">
        <v>3.8115999999999999</v>
      </c>
      <c r="L295">
        <v>6.2087000000000003</v>
      </c>
      <c r="M295">
        <v>0.61399999999999999</v>
      </c>
      <c r="N295">
        <v>0.54986599999999997</v>
      </c>
      <c r="Q295" t="s">
        <v>472</v>
      </c>
      <c r="R295" t="s">
        <v>709</v>
      </c>
    </row>
    <row r="296" spans="10:18" x14ac:dyDescent="0.45">
      <c r="K296">
        <v>0.54986599999999997</v>
      </c>
    </row>
    <row r="297" spans="10:18" x14ac:dyDescent="0.45">
      <c r="J297" t="s">
        <v>182</v>
      </c>
      <c r="K297">
        <v>0.19520000000000001</v>
      </c>
      <c r="L297">
        <v>0.27500000000000002</v>
      </c>
      <c r="M297">
        <v>0.71</v>
      </c>
      <c r="N297">
        <v>0.49030800000000002</v>
      </c>
    </row>
    <row r="298" spans="10:18" x14ac:dyDescent="0.45">
      <c r="K298">
        <v>0.49030800000000002</v>
      </c>
    </row>
    <row r="299" spans="10:18" x14ac:dyDescent="0.45">
      <c r="J299" t="s">
        <v>183</v>
      </c>
      <c r="K299">
        <v>-1.0259</v>
      </c>
      <c r="L299">
        <v>2.5661999999999998</v>
      </c>
      <c r="M299">
        <v>-0.4</v>
      </c>
      <c r="N299">
        <v>0.69581999999999999</v>
      </c>
    </row>
    <row r="300" spans="10:18" x14ac:dyDescent="0.45">
      <c r="K300">
        <v>0.69581999999999999</v>
      </c>
    </row>
    <row r="301" spans="10:18" x14ac:dyDescent="0.45">
      <c r="J301" t="s">
        <v>377</v>
      </c>
      <c r="K301">
        <v>0.59899999999999998</v>
      </c>
      <c r="L301">
        <v>1.1149</v>
      </c>
      <c r="M301">
        <v>0.53700000000000003</v>
      </c>
      <c r="N301">
        <v>0.60013700000000003</v>
      </c>
    </row>
    <row r="302" spans="10:18" x14ac:dyDescent="0.45">
      <c r="K302">
        <v>0.60013700000000003</v>
      </c>
    </row>
    <row r="303" spans="10:18" x14ac:dyDescent="0.45">
      <c r="J303" t="s">
        <v>188</v>
      </c>
      <c r="K303">
        <v>-2.3704000000000001</v>
      </c>
      <c r="L303">
        <v>0.2485</v>
      </c>
      <c r="M303">
        <v>-9.5380000000000003</v>
      </c>
      <c r="N303" s="1">
        <v>3.1100000000000002E-7</v>
      </c>
      <c r="O303" t="s">
        <v>375</v>
      </c>
      <c r="Q303" t="s">
        <v>423</v>
      </c>
    </row>
    <row r="304" spans="10:18" x14ac:dyDescent="0.45">
      <c r="K304" s="1">
        <v>3.1100000000000002E-7</v>
      </c>
      <c r="N304" s="1"/>
    </row>
    <row r="305" spans="10:21" x14ac:dyDescent="0.45">
      <c r="J305" t="s">
        <v>194</v>
      </c>
      <c r="K305">
        <v>-31.537099999999999</v>
      </c>
      <c r="L305">
        <v>6.1965000000000003</v>
      </c>
      <c r="M305">
        <v>-5.09</v>
      </c>
      <c r="N305">
        <v>2.0799999999999999E-4</v>
      </c>
      <c r="O305" t="s">
        <v>375</v>
      </c>
      <c r="U305" t="s">
        <v>871</v>
      </c>
    </row>
    <row r="306" spans="10:21" x14ac:dyDescent="0.45">
      <c r="K306">
        <v>2.0799999999999999E-4</v>
      </c>
      <c r="T306">
        <v>0.1</v>
      </c>
    </row>
    <row r="307" spans="10:21" x14ac:dyDescent="0.45">
      <c r="J307" t="s">
        <v>378</v>
      </c>
      <c r="K307">
        <v>6.1231</v>
      </c>
      <c r="L307">
        <v>6.0862999999999996</v>
      </c>
      <c r="M307">
        <v>1.006</v>
      </c>
      <c r="N307">
        <v>0.33274999999999999</v>
      </c>
    </row>
    <row r="308" spans="10:21" x14ac:dyDescent="0.45">
      <c r="K308">
        <v>0.33274999999999999</v>
      </c>
    </row>
    <row r="309" spans="10:21" x14ac:dyDescent="0.45">
      <c r="J309" t="s">
        <v>453</v>
      </c>
    </row>
    <row r="310" spans="10:21" x14ac:dyDescent="0.45">
      <c r="J310" t="s">
        <v>454</v>
      </c>
      <c r="K310" t="s">
        <v>455</v>
      </c>
      <c r="L310">
        <v>0</v>
      </c>
      <c r="M310" t="s">
        <v>842</v>
      </c>
      <c r="N310">
        <v>1E-3</v>
      </c>
      <c r="O310" t="s">
        <v>843</v>
      </c>
      <c r="P310">
        <v>0.01</v>
      </c>
      <c r="S310" t="s">
        <v>870</v>
      </c>
    </row>
    <row r="312" spans="10:21" x14ac:dyDescent="0.45">
      <c r="J312" t="s">
        <v>465</v>
      </c>
      <c r="K312" t="s">
        <v>717</v>
      </c>
      <c r="L312" t="s">
        <v>718</v>
      </c>
      <c r="M312">
        <v>5.556</v>
      </c>
      <c r="N312" t="s">
        <v>469</v>
      </c>
      <c r="O312">
        <v>13</v>
      </c>
      <c r="P312" t="s">
        <v>719</v>
      </c>
      <c r="R312">
        <v>0.05</v>
      </c>
    </row>
    <row r="313" spans="10:21" x14ac:dyDescent="0.45">
      <c r="K313" t="s">
        <v>721</v>
      </c>
      <c r="L313" t="s">
        <v>722</v>
      </c>
      <c r="M313" t="s">
        <v>723</v>
      </c>
      <c r="N313" t="s">
        <v>724</v>
      </c>
      <c r="O313" t="s">
        <v>725</v>
      </c>
      <c r="P313" t="s">
        <v>726</v>
      </c>
    </row>
    <row r="314" spans="10:21" x14ac:dyDescent="0.45">
      <c r="J314" t="s">
        <v>727</v>
      </c>
      <c r="K314" t="s">
        <v>728</v>
      </c>
      <c r="L314" t="s">
        <v>1004</v>
      </c>
      <c r="M314" t="s">
        <v>730</v>
      </c>
      <c r="N314" t="s">
        <v>728</v>
      </c>
      <c r="O314">
        <v>0.93459999999999999</v>
      </c>
      <c r="R314" t="s">
        <v>720</v>
      </c>
    </row>
    <row r="315" spans="10:21" x14ac:dyDescent="0.45">
      <c r="J315" t="s">
        <v>468</v>
      </c>
      <c r="K315">
        <v>41.85</v>
      </c>
      <c r="L315" t="s">
        <v>469</v>
      </c>
      <c r="M315">
        <v>7</v>
      </c>
      <c r="N315" t="s">
        <v>470</v>
      </c>
      <c r="O315">
        <v>13</v>
      </c>
      <c r="P315" t="s">
        <v>471</v>
      </c>
    </row>
    <row r="317" spans="10:21" x14ac:dyDescent="0.45">
      <c r="R317" s="1">
        <v>3.0899999999999999E-5</v>
      </c>
    </row>
    <row r="318" spans="10:21" x14ac:dyDescent="0.45">
      <c r="J318" t="s">
        <v>1005</v>
      </c>
      <c r="K318" t="s">
        <v>1006</v>
      </c>
    </row>
    <row r="320" spans="10:21" x14ac:dyDescent="0.45">
      <c r="J320" t="s">
        <v>421</v>
      </c>
    </row>
    <row r="321" spans="10:21" x14ac:dyDescent="0.45">
      <c r="J321" t="s">
        <v>706</v>
      </c>
      <c r="K321" t="s">
        <v>423</v>
      </c>
      <c r="L321" t="s">
        <v>520</v>
      </c>
      <c r="M321" t="s">
        <v>425</v>
      </c>
      <c r="N321" t="s">
        <v>423</v>
      </c>
      <c r="O321" t="s">
        <v>707</v>
      </c>
      <c r="P321" t="s">
        <v>708</v>
      </c>
    </row>
    <row r="322" spans="10:21" x14ac:dyDescent="0.45">
      <c r="Q322" t="s">
        <v>844</v>
      </c>
    </row>
    <row r="323" spans="10:21" x14ac:dyDescent="0.45">
      <c r="J323" t="s">
        <v>710</v>
      </c>
      <c r="R323" t="s">
        <v>709</v>
      </c>
    </row>
    <row r="324" spans="10:21" x14ac:dyDescent="0.45">
      <c r="K324" t="s">
        <v>711</v>
      </c>
      <c r="L324" t="s">
        <v>712</v>
      </c>
      <c r="M324" t="s">
        <v>446</v>
      </c>
      <c r="N324" t="s">
        <v>713</v>
      </c>
      <c r="O324" t="s">
        <v>714</v>
      </c>
      <c r="Q324" t="s">
        <v>450</v>
      </c>
    </row>
    <row r="325" spans="10:21" x14ac:dyDescent="0.45">
      <c r="J325">
        <v>-13.929500000000001</v>
      </c>
      <c r="K325">
        <v>-3.4969000000000001</v>
      </c>
      <c r="L325">
        <v>0.18290000000000001</v>
      </c>
      <c r="M325">
        <v>3.6375999999999999</v>
      </c>
      <c r="N325">
        <v>11.7301</v>
      </c>
    </row>
    <row r="327" spans="10:21" x14ac:dyDescent="0.45">
      <c r="J327" t="s">
        <v>715</v>
      </c>
      <c r="Q327" t="s">
        <v>472</v>
      </c>
    </row>
    <row r="328" spans="10:21" x14ac:dyDescent="0.45">
      <c r="K328" t="s">
        <v>370</v>
      </c>
      <c r="L328" t="s">
        <v>371</v>
      </c>
      <c r="M328" t="s">
        <v>372</v>
      </c>
      <c r="N328" t="s">
        <v>373</v>
      </c>
      <c r="O328" t="s">
        <v>374</v>
      </c>
      <c r="P328" t="s">
        <v>452</v>
      </c>
    </row>
    <row r="329" spans="10:21" x14ac:dyDescent="0.45">
      <c r="J329" t="s">
        <v>716</v>
      </c>
      <c r="K329">
        <v>96.717399999999998</v>
      </c>
      <c r="L329">
        <v>10.470499999999999</v>
      </c>
      <c r="M329">
        <v>9.2370000000000001</v>
      </c>
      <c r="N329" s="1">
        <v>4.4799999999999999E-7</v>
      </c>
      <c r="O329" t="s">
        <v>375</v>
      </c>
    </row>
    <row r="330" spans="10:21" x14ac:dyDescent="0.45">
      <c r="K330" s="1">
        <v>4.4799999999999999E-7</v>
      </c>
      <c r="N330" s="1"/>
    </row>
    <row r="331" spans="10:21" x14ac:dyDescent="0.45">
      <c r="J331" t="s">
        <v>181</v>
      </c>
      <c r="K331">
        <v>-30.678599999999999</v>
      </c>
      <c r="L331">
        <v>8.6471999999999998</v>
      </c>
      <c r="M331">
        <v>-3.548</v>
      </c>
      <c r="N331">
        <v>3.5699999999999998E-3</v>
      </c>
      <c r="O331" t="s">
        <v>487</v>
      </c>
    </row>
    <row r="332" spans="10:21" x14ac:dyDescent="0.45">
      <c r="K332">
        <v>3.5699999999999998E-3</v>
      </c>
    </row>
    <row r="333" spans="10:21" x14ac:dyDescent="0.45">
      <c r="J333" t="s">
        <v>182</v>
      </c>
      <c r="K333">
        <v>0.28370000000000001</v>
      </c>
      <c r="L333">
        <v>0.38300000000000001</v>
      </c>
      <c r="M333">
        <v>0.74099999999999999</v>
      </c>
      <c r="N333">
        <v>0.47205999999999998</v>
      </c>
      <c r="U333" t="s">
        <v>871</v>
      </c>
    </row>
    <row r="334" spans="10:21" x14ac:dyDescent="0.45">
      <c r="K334">
        <v>0.47205999999999998</v>
      </c>
      <c r="T334">
        <v>0.1</v>
      </c>
    </row>
    <row r="335" spans="10:21" x14ac:dyDescent="0.45">
      <c r="J335" t="s">
        <v>183</v>
      </c>
      <c r="K335">
        <v>-1.7588999999999999</v>
      </c>
      <c r="L335">
        <v>3.5741999999999998</v>
      </c>
      <c r="M335">
        <v>-0.49199999999999999</v>
      </c>
      <c r="N335">
        <v>0.63083999999999996</v>
      </c>
    </row>
    <row r="336" spans="10:21" x14ac:dyDescent="0.45">
      <c r="K336">
        <v>0.63083999999999996</v>
      </c>
    </row>
    <row r="337" spans="10:19" x14ac:dyDescent="0.45">
      <c r="J337" t="s">
        <v>377</v>
      </c>
      <c r="K337">
        <v>2.4016999999999999</v>
      </c>
      <c r="L337">
        <v>1.5528</v>
      </c>
      <c r="M337">
        <v>1.5469999999999999</v>
      </c>
      <c r="N337">
        <v>0.14593</v>
      </c>
      <c r="Q337" t="s">
        <v>423</v>
      </c>
    </row>
    <row r="338" spans="10:19" x14ac:dyDescent="0.45">
      <c r="K338">
        <v>0.14593</v>
      </c>
      <c r="S338" t="s">
        <v>870</v>
      </c>
    </row>
    <row r="339" spans="10:19" x14ac:dyDescent="0.45">
      <c r="J339" t="s">
        <v>188</v>
      </c>
      <c r="K339">
        <v>-0.98399999999999999</v>
      </c>
      <c r="L339">
        <v>0.34610000000000002</v>
      </c>
      <c r="M339">
        <v>-2.843</v>
      </c>
      <c r="N339">
        <v>1.3849999999999999E-2</v>
      </c>
      <c r="O339" t="s">
        <v>376</v>
      </c>
    </row>
    <row r="340" spans="10:19" x14ac:dyDescent="0.45">
      <c r="K340">
        <v>1.3849999999999999E-2</v>
      </c>
    </row>
    <row r="341" spans="10:19" x14ac:dyDescent="0.45">
      <c r="J341" t="s">
        <v>194</v>
      </c>
      <c r="K341">
        <v>-18.244</v>
      </c>
      <c r="L341">
        <v>8.6302000000000003</v>
      </c>
      <c r="M341">
        <v>-2.1139999999999999</v>
      </c>
      <c r="N341">
        <v>5.441E-2</v>
      </c>
      <c r="O341" t="s">
        <v>481</v>
      </c>
    </row>
    <row r="342" spans="10:19" x14ac:dyDescent="0.45">
      <c r="K342">
        <v>5.441E-2</v>
      </c>
    </row>
    <row r="343" spans="10:19" x14ac:dyDescent="0.45">
      <c r="J343" t="s">
        <v>378</v>
      </c>
      <c r="K343">
        <v>-18.026499999999999</v>
      </c>
      <c r="L343">
        <v>8.4766999999999992</v>
      </c>
      <c r="M343">
        <v>-2.1269999999999998</v>
      </c>
      <c r="N343">
        <v>5.3179999999999998E-2</v>
      </c>
      <c r="O343" t="s">
        <v>481</v>
      </c>
      <c r="R343">
        <v>0.05</v>
      </c>
    </row>
    <row r="344" spans="10:19" x14ac:dyDescent="0.45">
      <c r="J344" t="s">
        <v>453</v>
      </c>
      <c r="K344">
        <v>5.3179999999999998E-2</v>
      </c>
    </row>
    <row r="345" spans="10:19" x14ac:dyDescent="0.45">
      <c r="J345" t="s">
        <v>454</v>
      </c>
      <c r="K345" t="s">
        <v>455</v>
      </c>
      <c r="L345">
        <v>0</v>
      </c>
      <c r="M345" t="s">
        <v>842</v>
      </c>
      <c r="N345">
        <v>1E-3</v>
      </c>
      <c r="O345" t="s">
        <v>843</v>
      </c>
      <c r="P345">
        <v>0.01</v>
      </c>
      <c r="R345" t="s">
        <v>720</v>
      </c>
    </row>
    <row r="347" spans="10:19" x14ac:dyDescent="0.45">
      <c r="J347" t="s">
        <v>465</v>
      </c>
      <c r="K347" t="s">
        <v>717</v>
      </c>
      <c r="L347" t="s">
        <v>718</v>
      </c>
      <c r="M347">
        <v>7.7389999999999999</v>
      </c>
      <c r="N347" t="s">
        <v>469</v>
      </c>
      <c r="O347">
        <v>13</v>
      </c>
      <c r="P347" t="s">
        <v>719</v>
      </c>
    </row>
    <row r="348" spans="10:19" x14ac:dyDescent="0.45">
      <c r="K348" t="s">
        <v>721</v>
      </c>
      <c r="L348" t="s">
        <v>722</v>
      </c>
      <c r="M348" t="s">
        <v>723</v>
      </c>
      <c r="N348" t="s">
        <v>724</v>
      </c>
      <c r="O348" t="s">
        <v>725</v>
      </c>
      <c r="P348" t="s">
        <v>726</v>
      </c>
      <c r="R348" s="1">
        <v>1.058E-5</v>
      </c>
    </row>
    <row r="349" spans="10:19" x14ac:dyDescent="0.45">
      <c r="J349" t="s">
        <v>727</v>
      </c>
      <c r="K349" t="s">
        <v>728</v>
      </c>
      <c r="L349" t="s">
        <v>1007</v>
      </c>
      <c r="M349" t="s">
        <v>730</v>
      </c>
      <c r="N349" t="s">
        <v>728</v>
      </c>
      <c r="O349">
        <v>0.82679999999999998</v>
      </c>
    </row>
    <row r="350" spans="10:19" x14ac:dyDescent="0.45">
      <c r="J350" t="s">
        <v>468</v>
      </c>
      <c r="K350">
        <v>14.63</v>
      </c>
      <c r="L350" t="s">
        <v>469</v>
      </c>
      <c r="M350">
        <v>7</v>
      </c>
      <c r="N350" t="s">
        <v>470</v>
      </c>
      <c r="O350">
        <v>13</v>
      </c>
      <c r="P350" t="s">
        <v>471</v>
      </c>
    </row>
    <row r="353" spans="10:21" x14ac:dyDescent="0.45">
      <c r="J353" t="s">
        <v>1008</v>
      </c>
      <c r="K353" t="s">
        <v>1009</v>
      </c>
    </row>
    <row r="354" spans="10:21" x14ac:dyDescent="0.45">
      <c r="R354" t="s">
        <v>709</v>
      </c>
    </row>
    <row r="355" spans="10:21" x14ac:dyDescent="0.45">
      <c r="J355" t="s">
        <v>421</v>
      </c>
    </row>
    <row r="356" spans="10:21" x14ac:dyDescent="0.45">
      <c r="J356" t="s">
        <v>706</v>
      </c>
      <c r="K356" t="s">
        <v>423</v>
      </c>
      <c r="L356" t="s">
        <v>520</v>
      </c>
      <c r="M356" t="s">
        <v>425</v>
      </c>
      <c r="N356" t="s">
        <v>423</v>
      </c>
      <c r="O356" t="s">
        <v>707</v>
      </c>
      <c r="P356" t="s">
        <v>708</v>
      </c>
    </row>
    <row r="357" spans="10:21" x14ac:dyDescent="0.45">
      <c r="Q357" t="s">
        <v>844</v>
      </c>
    </row>
    <row r="358" spans="10:21" x14ac:dyDescent="0.45">
      <c r="J358" t="s">
        <v>710</v>
      </c>
    </row>
    <row r="359" spans="10:21" x14ac:dyDescent="0.45">
      <c r="K359" t="s">
        <v>711</v>
      </c>
      <c r="L359" t="s">
        <v>712</v>
      </c>
      <c r="M359" t="s">
        <v>446</v>
      </c>
      <c r="N359" t="s">
        <v>713</v>
      </c>
      <c r="O359" t="s">
        <v>714</v>
      </c>
      <c r="Q359" t="s">
        <v>450</v>
      </c>
    </row>
    <row r="360" spans="10:21" x14ac:dyDescent="0.45">
      <c r="J360">
        <v>-18.847999999999999</v>
      </c>
      <c r="K360">
        <v>-1.1359999999999999</v>
      </c>
      <c r="L360">
        <v>1.1359999999999999</v>
      </c>
      <c r="M360">
        <v>3.7509999999999999</v>
      </c>
      <c r="N360">
        <v>5.8719999999999999</v>
      </c>
    </row>
    <row r="361" spans="10:21" x14ac:dyDescent="0.45">
      <c r="U361" t="s">
        <v>871</v>
      </c>
    </row>
    <row r="362" spans="10:21" x14ac:dyDescent="0.45">
      <c r="J362" t="s">
        <v>715</v>
      </c>
      <c r="Q362" t="s">
        <v>472</v>
      </c>
      <c r="T362">
        <v>0.1</v>
      </c>
    </row>
    <row r="363" spans="10:21" x14ac:dyDescent="0.45">
      <c r="K363" t="s">
        <v>370</v>
      </c>
      <c r="L363" t="s">
        <v>371</v>
      </c>
      <c r="M363" t="s">
        <v>372</v>
      </c>
      <c r="N363" t="s">
        <v>373</v>
      </c>
      <c r="O363" t="s">
        <v>374</v>
      </c>
      <c r="P363" t="s">
        <v>452</v>
      </c>
    </row>
    <row r="364" spans="10:21" x14ac:dyDescent="0.45">
      <c r="J364" t="s">
        <v>716</v>
      </c>
      <c r="K364">
        <v>106.2471</v>
      </c>
      <c r="L364">
        <v>9.9619</v>
      </c>
      <c r="M364">
        <v>10.664999999999999</v>
      </c>
      <c r="N364" s="1">
        <v>8.4800000000000005E-8</v>
      </c>
      <c r="O364" t="s">
        <v>375</v>
      </c>
    </row>
    <row r="365" spans="10:21" x14ac:dyDescent="0.45">
      <c r="K365" s="1">
        <v>8.4800000000000005E-8</v>
      </c>
      <c r="N365" s="1"/>
    </row>
    <row r="366" spans="10:21" x14ac:dyDescent="0.45">
      <c r="J366" t="s">
        <v>181</v>
      </c>
      <c r="K366">
        <v>-23.0808</v>
      </c>
      <c r="L366">
        <v>8.2271999999999998</v>
      </c>
      <c r="M366">
        <v>-2.8050000000000002</v>
      </c>
      <c r="N366">
        <v>1.4874E-2</v>
      </c>
      <c r="O366" t="s">
        <v>376</v>
      </c>
      <c r="S366" t="s">
        <v>870</v>
      </c>
    </row>
    <row r="367" spans="10:21" x14ac:dyDescent="0.45">
      <c r="K367">
        <v>1.4874E-2</v>
      </c>
    </row>
    <row r="368" spans="10:21" x14ac:dyDescent="0.45">
      <c r="J368" t="s">
        <v>182</v>
      </c>
      <c r="K368">
        <v>0.55230000000000001</v>
      </c>
      <c r="L368">
        <v>0.3644</v>
      </c>
      <c r="M368">
        <v>1.516</v>
      </c>
      <c r="N368">
        <v>0.15356500000000001</v>
      </c>
    </row>
    <row r="369" spans="10:18" x14ac:dyDescent="0.45">
      <c r="K369">
        <v>0.15356500000000001</v>
      </c>
    </row>
    <row r="370" spans="10:18" x14ac:dyDescent="0.45">
      <c r="J370" t="s">
        <v>183</v>
      </c>
      <c r="K370">
        <v>-2.2425999999999999</v>
      </c>
      <c r="L370">
        <v>3.4005999999999998</v>
      </c>
      <c r="M370">
        <v>-0.65900000000000003</v>
      </c>
      <c r="N370">
        <v>0.52110400000000001</v>
      </c>
    </row>
    <row r="371" spans="10:18" x14ac:dyDescent="0.45">
      <c r="K371">
        <v>0.52110400000000001</v>
      </c>
      <c r="R371">
        <v>0.05</v>
      </c>
    </row>
    <row r="372" spans="10:18" x14ac:dyDescent="0.45">
      <c r="J372" t="s">
        <v>377</v>
      </c>
      <c r="K372">
        <v>-1.1137999999999999</v>
      </c>
      <c r="L372">
        <v>1.4774</v>
      </c>
      <c r="M372">
        <v>-0.754</v>
      </c>
      <c r="N372">
        <v>0.46435799999999999</v>
      </c>
      <c r="Q372" t="s">
        <v>423</v>
      </c>
    </row>
    <row r="373" spans="10:18" x14ac:dyDescent="0.45">
      <c r="K373">
        <v>0.46435799999999999</v>
      </c>
      <c r="R373" t="s">
        <v>720</v>
      </c>
    </row>
    <row r="374" spans="10:18" x14ac:dyDescent="0.45">
      <c r="J374" t="s">
        <v>188</v>
      </c>
      <c r="K374">
        <v>-1.7949999999999999</v>
      </c>
      <c r="L374">
        <v>0.32929999999999998</v>
      </c>
      <c r="M374">
        <v>-5.45</v>
      </c>
      <c r="N374">
        <v>1.11E-4</v>
      </c>
      <c r="O374" t="s">
        <v>375</v>
      </c>
    </row>
    <row r="375" spans="10:18" x14ac:dyDescent="0.45">
      <c r="K375">
        <v>1.11E-4</v>
      </c>
    </row>
    <row r="376" spans="10:18" x14ac:dyDescent="0.45">
      <c r="J376" t="s">
        <v>194</v>
      </c>
      <c r="K376">
        <v>-21.438099999999999</v>
      </c>
      <c r="L376">
        <v>8.2110000000000003</v>
      </c>
      <c r="M376">
        <v>-2.6110000000000002</v>
      </c>
      <c r="N376">
        <v>2.1555999999999999E-2</v>
      </c>
      <c r="O376" t="s">
        <v>376</v>
      </c>
      <c r="R376" s="1">
        <v>1.229E-8</v>
      </c>
    </row>
    <row r="377" spans="10:18" x14ac:dyDescent="0.45">
      <c r="K377">
        <v>2.1555999999999999E-2</v>
      </c>
    </row>
    <row r="378" spans="10:18" x14ac:dyDescent="0.45">
      <c r="J378" t="s">
        <v>378</v>
      </c>
      <c r="K378">
        <v>-15.058999999999999</v>
      </c>
      <c r="L378">
        <v>8.0649999999999995</v>
      </c>
      <c r="M378">
        <v>-1.867</v>
      </c>
      <c r="N378">
        <v>8.4582000000000004E-2</v>
      </c>
      <c r="O378" t="s">
        <v>481</v>
      </c>
    </row>
    <row r="379" spans="10:18" x14ac:dyDescent="0.45">
      <c r="K379">
        <v>8.4582000000000004E-2</v>
      </c>
    </row>
    <row r="380" spans="10:18" x14ac:dyDescent="0.45">
      <c r="J380" t="s">
        <v>453</v>
      </c>
    </row>
    <row r="381" spans="10:18" x14ac:dyDescent="0.45">
      <c r="J381" t="s">
        <v>454</v>
      </c>
      <c r="K381" t="s">
        <v>455</v>
      </c>
      <c r="L381">
        <v>0</v>
      </c>
      <c r="M381" t="s">
        <v>842</v>
      </c>
      <c r="N381">
        <v>1E-3</v>
      </c>
      <c r="O381" t="s">
        <v>843</v>
      </c>
      <c r="P381">
        <v>0.01</v>
      </c>
    </row>
    <row r="382" spans="10:18" x14ac:dyDescent="0.45">
      <c r="R382" t="s">
        <v>709</v>
      </c>
    </row>
    <row r="383" spans="10:18" x14ac:dyDescent="0.45">
      <c r="J383" t="s">
        <v>465</v>
      </c>
      <c r="K383" t="s">
        <v>717</v>
      </c>
      <c r="L383" t="s">
        <v>718</v>
      </c>
      <c r="M383">
        <v>7.3630000000000004</v>
      </c>
      <c r="N383" t="s">
        <v>469</v>
      </c>
      <c r="O383">
        <v>13</v>
      </c>
      <c r="P383" t="s">
        <v>719</v>
      </c>
    </row>
    <row r="384" spans="10:18" x14ac:dyDescent="0.45">
      <c r="K384" t="s">
        <v>721</v>
      </c>
      <c r="L384" t="s">
        <v>722</v>
      </c>
      <c r="M384" t="s">
        <v>723</v>
      </c>
      <c r="N384" t="s">
        <v>724</v>
      </c>
      <c r="O384" t="s">
        <v>725</v>
      </c>
      <c r="P384" t="s">
        <v>726</v>
      </c>
    </row>
    <row r="385" spans="10:18" x14ac:dyDescent="0.45">
      <c r="J385" t="s">
        <v>727</v>
      </c>
      <c r="K385" t="s">
        <v>728</v>
      </c>
      <c r="L385" t="s">
        <v>1010</v>
      </c>
      <c r="M385" t="s">
        <v>730</v>
      </c>
      <c r="N385" t="s">
        <v>728</v>
      </c>
      <c r="O385">
        <v>0.85399999999999998</v>
      </c>
    </row>
    <row r="386" spans="10:18" x14ac:dyDescent="0.45">
      <c r="J386" t="s">
        <v>468</v>
      </c>
      <c r="K386">
        <v>17.72</v>
      </c>
      <c r="L386" t="s">
        <v>469</v>
      </c>
      <c r="M386">
        <v>7</v>
      </c>
      <c r="N386" t="s">
        <v>470</v>
      </c>
      <c r="O386">
        <v>13</v>
      </c>
      <c r="P386" t="s">
        <v>471</v>
      </c>
    </row>
    <row r="389" spans="10:18" x14ac:dyDescent="0.45">
      <c r="J389" t="s">
        <v>1011</v>
      </c>
      <c r="K389" t="s">
        <v>1012</v>
      </c>
    </row>
    <row r="391" spans="10:18" x14ac:dyDescent="0.45">
      <c r="J391" t="s">
        <v>421</v>
      </c>
    </row>
    <row r="392" spans="10:18" x14ac:dyDescent="0.45">
      <c r="J392" t="s">
        <v>706</v>
      </c>
      <c r="K392" t="s">
        <v>423</v>
      </c>
      <c r="L392" t="s">
        <v>520</v>
      </c>
      <c r="M392" t="s">
        <v>425</v>
      </c>
      <c r="N392" t="s">
        <v>423</v>
      </c>
      <c r="O392" t="s">
        <v>707</v>
      </c>
      <c r="P392" t="s">
        <v>708</v>
      </c>
      <c r="Q392" t="s">
        <v>844</v>
      </c>
    </row>
    <row r="394" spans="10:18" x14ac:dyDescent="0.45">
      <c r="J394" t="s">
        <v>710</v>
      </c>
      <c r="Q394" t="s">
        <v>450</v>
      </c>
    </row>
    <row r="395" spans="10:18" x14ac:dyDescent="0.45">
      <c r="K395" t="s">
        <v>711</v>
      </c>
      <c r="L395" t="s">
        <v>712</v>
      </c>
      <c r="M395" t="s">
        <v>446</v>
      </c>
      <c r="N395" t="s">
        <v>713</v>
      </c>
      <c r="O395" t="s">
        <v>714</v>
      </c>
    </row>
    <row r="396" spans="10:18" x14ac:dyDescent="0.45">
      <c r="J396">
        <v>-7.3064</v>
      </c>
      <c r="K396">
        <v>-1.7057</v>
      </c>
      <c r="L396">
        <v>-1.9699999999999999E-2</v>
      </c>
      <c r="M396">
        <v>1.9192</v>
      </c>
      <c r="N396">
        <v>6.7161</v>
      </c>
    </row>
    <row r="397" spans="10:18" x14ac:dyDescent="0.45">
      <c r="Q397" t="s">
        <v>472</v>
      </c>
    </row>
    <row r="398" spans="10:18" x14ac:dyDescent="0.45">
      <c r="J398" t="s">
        <v>715</v>
      </c>
    </row>
    <row r="399" spans="10:18" x14ac:dyDescent="0.45">
      <c r="K399" t="s">
        <v>370</v>
      </c>
      <c r="L399" t="s">
        <v>371</v>
      </c>
      <c r="M399" t="s">
        <v>372</v>
      </c>
      <c r="N399" t="s">
        <v>373</v>
      </c>
      <c r="O399" t="s">
        <v>374</v>
      </c>
      <c r="P399" t="s">
        <v>452</v>
      </c>
      <c r="R399">
        <v>0.05</v>
      </c>
    </row>
    <row r="400" spans="10:18" x14ac:dyDescent="0.45">
      <c r="J400" t="s">
        <v>716</v>
      </c>
      <c r="K400">
        <v>92.737499999999997</v>
      </c>
      <c r="L400">
        <v>5.9928999999999997</v>
      </c>
      <c r="M400">
        <v>15.475</v>
      </c>
      <c r="N400" s="1">
        <v>9.3899999999999996E-10</v>
      </c>
      <c r="O400" t="s">
        <v>375</v>
      </c>
    </row>
    <row r="401" spans="10:18" x14ac:dyDescent="0.45">
      <c r="K401" s="1">
        <v>9.3899999999999996E-10</v>
      </c>
      <c r="N401" s="1"/>
    </row>
    <row r="402" spans="10:18" x14ac:dyDescent="0.45">
      <c r="J402" t="s">
        <v>181</v>
      </c>
      <c r="K402">
        <v>4.8517999999999999</v>
      </c>
      <c r="L402">
        <v>4.9493</v>
      </c>
      <c r="M402">
        <v>0.98</v>
      </c>
      <c r="N402">
        <v>0.34482800000000002</v>
      </c>
      <c r="R402" t="s">
        <v>720</v>
      </c>
    </row>
    <row r="403" spans="10:18" x14ac:dyDescent="0.45">
      <c r="K403">
        <v>0.34482800000000002</v>
      </c>
    </row>
    <row r="404" spans="10:18" x14ac:dyDescent="0.45">
      <c r="J404" t="s">
        <v>182</v>
      </c>
      <c r="K404">
        <v>-0.10059999999999999</v>
      </c>
      <c r="L404">
        <v>0.21920000000000001</v>
      </c>
      <c r="M404">
        <v>-0.45900000000000002</v>
      </c>
      <c r="N404">
        <v>0.65391500000000002</v>
      </c>
    </row>
    <row r="405" spans="10:18" x14ac:dyDescent="0.45">
      <c r="K405">
        <v>0.65391500000000002</v>
      </c>
    </row>
    <row r="406" spans="10:18" x14ac:dyDescent="0.45">
      <c r="J406" t="s">
        <v>183</v>
      </c>
      <c r="K406">
        <v>-0.31709999999999999</v>
      </c>
      <c r="L406">
        <v>2.0457000000000001</v>
      </c>
      <c r="M406">
        <v>-0.155</v>
      </c>
      <c r="N406">
        <v>0.87918700000000005</v>
      </c>
      <c r="Q406" t="s">
        <v>423</v>
      </c>
    </row>
    <row r="407" spans="10:18" x14ac:dyDescent="0.45">
      <c r="K407">
        <v>0.87918700000000005</v>
      </c>
      <c r="R407">
        <v>3.313E-3</v>
      </c>
    </row>
    <row r="408" spans="10:18" x14ac:dyDescent="0.45">
      <c r="J408" t="s">
        <v>377</v>
      </c>
      <c r="K408">
        <v>0.4521</v>
      </c>
      <c r="L408">
        <v>0.88880000000000003</v>
      </c>
      <c r="M408">
        <v>0.50900000000000001</v>
      </c>
      <c r="N408">
        <v>0.61946800000000002</v>
      </c>
    </row>
    <row r="409" spans="10:18" x14ac:dyDescent="0.45">
      <c r="K409">
        <v>0.61946800000000002</v>
      </c>
    </row>
    <row r="410" spans="10:18" x14ac:dyDescent="0.45">
      <c r="J410" t="s">
        <v>188</v>
      </c>
      <c r="K410">
        <v>-2.2021000000000002</v>
      </c>
      <c r="L410">
        <v>0.1981</v>
      </c>
      <c r="M410">
        <v>-11.115</v>
      </c>
      <c r="N410" s="1">
        <v>5.2100000000000003E-8</v>
      </c>
      <c r="O410" t="s">
        <v>375</v>
      </c>
    </row>
    <row r="411" spans="10:18" x14ac:dyDescent="0.45">
      <c r="K411" s="1">
        <v>5.2100000000000003E-8</v>
      </c>
      <c r="N411" s="1"/>
    </row>
    <row r="412" spans="10:18" x14ac:dyDescent="0.45">
      <c r="J412" t="s">
        <v>194</v>
      </c>
      <c r="K412">
        <v>-25.2592</v>
      </c>
      <c r="L412">
        <v>4.9396000000000004</v>
      </c>
      <c r="M412">
        <v>-5.1139999999999999</v>
      </c>
      <c r="N412">
        <v>1.9900000000000001E-4</v>
      </c>
      <c r="O412" t="s">
        <v>375</v>
      </c>
    </row>
    <row r="413" spans="10:18" x14ac:dyDescent="0.45">
      <c r="K413">
        <v>1.9900000000000001E-4</v>
      </c>
    </row>
    <row r="414" spans="10:18" x14ac:dyDescent="0.45">
      <c r="J414" t="s">
        <v>378</v>
      </c>
      <c r="K414">
        <v>9.3209999999999997</v>
      </c>
      <c r="L414">
        <v>4.8517000000000001</v>
      </c>
      <c r="M414">
        <v>1.921</v>
      </c>
      <c r="N414">
        <v>7.6910000000000006E-2</v>
      </c>
      <c r="O414" t="s">
        <v>481</v>
      </c>
    </row>
    <row r="415" spans="10:18" x14ac:dyDescent="0.45">
      <c r="K415">
        <v>7.6910000000000006E-2</v>
      </c>
    </row>
    <row r="416" spans="10:18" x14ac:dyDescent="0.45">
      <c r="J416" t="s">
        <v>453</v>
      </c>
    </row>
    <row r="417" spans="10:17" x14ac:dyDescent="0.45">
      <c r="J417" t="s">
        <v>454</v>
      </c>
      <c r="K417" t="s">
        <v>455</v>
      </c>
      <c r="L417">
        <v>0</v>
      </c>
      <c r="M417" t="s">
        <v>842</v>
      </c>
      <c r="N417">
        <v>1E-3</v>
      </c>
      <c r="O417" t="s">
        <v>843</v>
      </c>
      <c r="P417">
        <v>0.01</v>
      </c>
    </row>
    <row r="419" spans="10:17" x14ac:dyDescent="0.45">
      <c r="J419" t="s">
        <v>465</v>
      </c>
      <c r="K419" t="s">
        <v>717</v>
      </c>
      <c r="L419" t="s">
        <v>718</v>
      </c>
      <c r="M419">
        <v>4.4290000000000003</v>
      </c>
      <c r="N419" t="s">
        <v>469</v>
      </c>
      <c r="O419">
        <v>13</v>
      </c>
      <c r="P419" t="s">
        <v>719</v>
      </c>
    </row>
    <row r="420" spans="10:17" x14ac:dyDescent="0.45">
      <c r="K420" t="s">
        <v>721</v>
      </c>
      <c r="L420" t="s">
        <v>722</v>
      </c>
      <c r="M420" t="s">
        <v>723</v>
      </c>
      <c r="N420" t="s">
        <v>724</v>
      </c>
      <c r="O420" t="s">
        <v>725</v>
      </c>
      <c r="P420" t="s">
        <v>726</v>
      </c>
    </row>
    <row r="421" spans="10:17" x14ac:dyDescent="0.45">
      <c r="J421" t="s">
        <v>727</v>
      </c>
      <c r="K421" t="s">
        <v>728</v>
      </c>
      <c r="L421" t="s">
        <v>1013</v>
      </c>
      <c r="M421" t="s">
        <v>730</v>
      </c>
      <c r="N421" t="s">
        <v>728</v>
      </c>
      <c r="O421">
        <v>0.94950000000000001</v>
      </c>
    </row>
    <row r="422" spans="10:17" x14ac:dyDescent="0.45">
      <c r="J422" t="s">
        <v>468</v>
      </c>
      <c r="K422">
        <v>54.73</v>
      </c>
      <c r="L422" t="s">
        <v>469</v>
      </c>
      <c r="M422">
        <v>7</v>
      </c>
      <c r="N422" t="s">
        <v>470</v>
      </c>
      <c r="O422">
        <v>13</v>
      </c>
      <c r="P422" t="s">
        <v>471</v>
      </c>
    </row>
    <row r="425" spans="10:17" x14ac:dyDescent="0.45">
      <c r="J425" t="s">
        <v>1011</v>
      </c>
      <c r="K425" t="s">
        <v>1014</v>
      </c>
    </row>
    <row r="426" spans="10:17" x14ac:dyDescent="0.45">
      <c r="Q426" t="s">
        <v>844</v>
      </c>
    </row>
    <row r="427" spans="10:17" x14ac:dyDescent="0.45">
      <c r="J427" t="s">
        <v>421</v>
      </c>
    </row>
    <row r="428" spans="10:17" x14ac:dyDescent="0.45">
      <c r="J428" t="s">
        <v>706</v>
      </c>
      <c r="K428" t="s">
        <v>423</v>
      </c>
      <c r="L428" t="s">
        <v>520</v>
      </c>
      <c r="M428" t="s">
        <v>425</v>
      </c>
      <c r="N428" t="s">
        <v>423</v>
      </c>
      <c r="O428" t="s">
        <v>707</v>
      </c>
      <c r="P428" t="s">
        <v>708</v>
      </c>
      <c r="Q428" t="s">
        <v>450</v>
      </c>
    </row>
    <row r="430" spans="10:17" x14ac:dyDescent="0.45">
      <c r="J430" t="s">
        <v>710</v>
      </c>
    </row>
    <row r="431" spans="10:17" x14ac:dyDescent="0.45">
      <c r="K431" t="s">
        <v>711</v>
      </c>
      <c r="L431" t="s">
        <v>712</v>
      </c>
      <c r="M431" t="s">
        <v>446</v>
      </c>
      <c r="N431" t="s">
        <v>713</v>
      </c>
      <c r="O431" t="s">
        <v>714</v>
      </c>
      <c r="Q431" t="s">
        <v>472</v>
      </c>
    </row>
    <row r="432" spans="10:17" x14ac:dyDescent="0.45">
      <c r="J432">
        <v>-7.2009999999999996</v>
      </c>
      <c r="K432">
        <v>-1.55</v>
      </c>
      <c r="L432">
        <v>0</v>
      </c>
      <c r="M432">
        <v>2.2050000000000001</v>
      </c>
      <c r="N432">
        <v>6.931</v>
      </c>
    </row>
    <row r="434" spans="10:16" x14ac:dyDescent="0.45">
      <c r="J434" t="s">
        <v>715</v>
      </c>
    </row>
    <row r="435" spans="10:16" x14ac:dyDescent="0.45">
      <c r="K435" t="s">
        <v>370</v>
      </c>
      <c r="L435" t="s">
        <v>371</v>
      </c>
      <c r="M435" t="s">
        <v>372</v>
      </c>
      <c r="N435" t="s">
        <v>373</v>
      </c>
      <c r="O435" t="s">
        <v>374</v>
      </c>
      <c r="P435" t="s">
        <v>452</v>
      </c>
    </row>
    <row r="436" spans="10:16" x14ac:dyDescent="0.45">
      <c r="J436" t="s">
        <v>716</v>
      </c>
      <c r="K436">
        <v>100.7119</v>
      </c>
      <c r="L436">
        <v>5.8042999999999996</v>
      </c>
      <c r="M436">
        <v>17.350999999999999</v>
      </c>
      <c r="N436" s="1">
        <v>2.26E-10</v>
      </c>
      <c r="O436" t="s">
        <v>375</v>
      </c>
    </row>
    <row r="437" spans="10:16" x14ac:dyDescent="0.45">
      <c r="K437" s="1">
        <v>2.26E-10</v>
      </c>
      <c r="N437" s="1"/>
    </row>
    <row r="438" spans="10:16" x14ac:dyDescent="0.45">
      <c r="J438" t="s">
        <v>181</v>
      </c>
      <c r="K438">
        <v>8.8405000000000005</v>
      </c>
      <c r="L438">
        <v>4.7935999999999996</v>
      </c>
      <c r="M438">
        <v>1.8440000000000001</v>
      </c>
      <c r="N438">
        <v>8.8099999999999998E-2</v>
      </c>
      <c r="O438" t="s">
        <v>481</v>
      </c>
    </row>
    <row r="439" spans="10:16" x14ac:dyDescent="0.45">
      <c r="K439">
        <v>8.8099999999999998E-2</v>
      </c>
    </row>
    <row r="440" spans="10:16" x14ac:dyDescent="0.45">
      <c r="J440" t="s">
        <v>182</v>
      </c>
      <c r="K440">
        <v>-0.51100000000000001</v>
      </c>
      <c r="L440">
        <v>0.21229999999999999</v>
      </c>
      <c r="M440">
        <v>-2.4060000000000001</v>
      </c>
      <c r="N440">
        <v>3.1699999999999999E-2</v>
      </c>
      <c r="O440" t="s">
        <v>376</v>
      </c>
    </row>
    <row r="441" spans="10:16" x14ac:dyDescent="0.45">
      <c r="K441">
        <v>3.1699999999999999E-2</v>
      </c>
    </row>
    <row r="442" spans="10:16" x14ac:dyDescent="0.45">
      <c r="J442" t="s">
        <v>183</v>
      </c>
      <c r="K442">
        <v>0.62280000000000002</v>
      </c>
      <c r="L442">
        <v>1.9813000000000001</v>
      </c>
      <c r="M442">
        <v>0.314</v>
      </c>
      <c r="N442">
        <v>0.75829999999999997</v>
      </c>
    </row>
    <row r="443" spans="10:16" x14ac:dyDescent="0.45">
      <c r="K443">
        <v>0.75829999999999997</v>
      </c>
    </row>
    <row r="444" spans="10:16" x14ac:dyDescent="0.45">
      <c r="J444" t="s">
        <v>377</v>
      </c>
      <c r="K444">
        <v>-0.11</v>
      </c>
      <c r="L444">
        <v>0.86080000000000001</v>
      </c>
      <c r="M444">
        <v>-0.128</v>
      </c>
      <c r="N444">
        <v>0.90029999999999999</v>
      </c>
    </row>
    <row r="445" spans="10:16" x14ac:dyDescent="0.45">
      <c r="K445">
        <v>0.90029999999999999</v>
      </c>
    </row>
    <row r="446" spans="10:16" x14ac:dyDescent="0.45">
      <c r="J446" t="s">
        <v>188</v>
      </c>
      <c r="K446">
        <v>-0.42620000000000002</v>
      </c>
      <c r="L446">
        <v>0.19189999999999999</v>
      </c>
      <c r="M446">
        <v>-2.2210000000000001</v>
      </c>
      <c r="N446">
        <v>4.4699999999999997E-2</v>
      </c>
      <c r="O446" t="s">
        <v>376</v>
      </c>
    </row>
    <row r="447" spans="10:16" x14ac:dyDescent="0.45">
      <c r="K447">
        <v>4.4699999999999997E-2</v>
      </c>
    </row>
    <row r="448" spans="10:16" x14ac:dyDescent="0.45">
      <c r="J448" t="s">
        <v>194</v>
      </c>
      <c r="K448">
        <v>2.9253</v>
      </c>
      <c r="L448">
        <v>4.7842000000000002</v>
      </c>
      <c r="M448">
        <v>0.61099999999999999</v>
      </c>
      <c r="N448">
        <v>0.5514</v>
      </c>
    </row>
    <row r="449" spans="10:16" x14ac:dyDescent="0.45">
      <c r="K449">
        <v>0.5514</v>
      </c>
    </row>
    <row r="450" spans="10:16" x14ac:dyDescent="0.45">
      <c r="J450" t="s">
        <v>378</v>
      </c>
      <c r="K450">
        <v>-1.0960000000000001</v>
      </c>
      <c r="L450">
        <v>4.6990999999999996</v>
      </c>
      <c r="M450">
        <v>-0.23300000000000001</v>
      </c>
      <c r="N450">
        <v>0.81920000000000004</v>
      </c>
    </row>
    <row r="451" spans="10:16" x14ac:dyDescent="0.45">
      <c r="K451">
        <v>0.81920000000000004</v>
      </c>
    </row>
    <row r="452" spans="10:16" x14ac:dyDescent="0.45">
      <c r="J452" t="s">
        <v>453</v>
      </c>
    </row>
    <row r="453" spans="10:16" x14ac:dyDescent="0.45">
      <c r="J453" t="s">
        <v>454</v>
      </c>
      <c r="K453" t="s">
        <v>455</v>
      </c>
      <c r="L453">
        <v>0</v>
      </c>
      <c r="M453" t="s">
        <v>842</v>
      </c>
      <c r="N453">
        <v>1E-3</v>
      </c>
      <c r="O453" t="s">
        <v>843</v>
      </c>
      <c r="P453">
        <v>0.01</v>
      </c>
    </row>
    <row r="455" spans="10:16" x14ac:dyDescent="0.45">
      <c r="J455" t="s">
        <v>465</v>
      </c>
      <c r="K455" t="s">
        <v>717</v>
      </c>
      <c r="L455" t="s">
        <v>718</v>
      </c>
      <c r="M455">
        <v>4.29</v>
      </c>
      <c r="N455" t="s">
        <v>469</v>
      </c>
      <c r="O455">
        <v>13</v>
      </c>
      <c r="P455" t="s">
        <v>719</v>
      </c>
    </row>
    <row r="456" spans="10:16" x14ac:dyDescent="0.45">
      <c r="K456" t="s">
        <v>721</v>
      </c>
      <c r="L456" t="s">
        <v>722</v>
      </c>
      <c r="M456" t="s">
        <v>723</v>
      </c>
      <c r="N456" t="s">
        <v>724</v>
      </c>
      <c r="O456" t="s">
        <v>725</v>
      </c>
      <c r="P456" t="s">
        <v>726</v>
      </c>
    </row>
    <row r="457" spans="10:16" x14ac:dyDescent="0.45">
      <c r="J457" t="s">
        <v>727</v>
      </c>
      <c r="K457" t="s">
        <v>728</v>
      </c>
      <c r="L457" t="s">
        <v>1015</v>
      </c>
      <c r="M457" t="s">
        <v>730</v>
      </c>
      <c r="N457" t="s">
        <v>728</v>
      </c>
      <c r="O457">
        <v>0.62560000000000004</v>
      </c>
    </row>
    <row r="458" spans="10:16" x14ac:dyDescent="0.45">
      <c r="J458" t="s">
        <v>468</v>
      </c>
      <c r="K458">
        <v>5.7750000000000004</v>
      </c>
      <c r="L458" t="s">
        <v>469</v>
      </c>
      <c r="M458">
        <v>7</v>
      </c>
      <c r="N458" t="s">
        <v>470</v>
      </c>
      <c r="O458">
        <v>13</v>
      </c>
      <c r="P458" t="s">
        <v>471</v>
      </c>
    </row>
  </sheetData>
  <mergeCells count="1">
    <mergeCell ref="C1:F1"/>
  </mergeCells>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W1725"/>
  <sheetViews>
    <sheetView workbookViewId="0">
      <selection activeCell="K55" sqref="K55"/>
    </sheetView>
  </sheetViews>
  <sheetFormatPr defaultRowHeight="14.25" x14ac:dyDescent="0.45"/>
  <sheetData>
    <row r="1" spans="1:21" x14ac:dyDescent="0.45">
      <c r="B1" s="87" t="s">
        <v>973</v>
      </c>
      <c r="C1" s="87"/>
      <c r="D1" s="87"/>
      <c r="E1" s="87"/>
      <c r="F1" s="87"/>
      <c r="G1" s="87"/>
      <c r="J1" t="s">
        <v>388</v>
      </c>
      <c r="K1" t="s">
        <v>389</v>
      </c>
      <c r="L1" t="s">
        <v>390</v>
      </c>
      <c r="M1" t="s">
        <v>851</v>
      </c>
      <c r="N1" t="s">
        <v>852</v>
      </c>
    </row>
    <row r="2" spans="1:21" x14ac:dyDescent="0.45">
      <c r="B2" s="93" t="s">
        <v>199</v>
      </c>
      <c r="C2" s="93"/>
      <c r="D2" s="93"/>
      <c r="E2" s="93" t="s">
        <v>200</v>
      </c>
      <c r="F2" s="93"/>
      <c r="G2" s="93"/>
      <c r="J2" t="s">
        <v>853</v>
      </c>
    </row>
    <row r="3" spans="1:21" x14ac:dyDescent="0.45">
      <c r="B3" t="s">
        <v>127</v>
      </c>
      <c r="C3" t="s">
        <v>201</v>
      </c>
      <c r="D3" t="s">
        <v>193</v>
      </c>
      <c r="E3" t="s">
        <v>127</v>
      </c>
      <c r="F3" t="s">
        <v>146</v>
      </c>
      <c r="G3" t="s">
        <v>193</v>
      </c>
    </row>
    <row r="4" spans="1:21" x14ac:dyDescent="0.45">
      <c r="A4" t="s">
        <v>181</v>
      </c>
      <c r="B4" s="3">
        <v>-8.6044239999999999</v>
      </c>
      <c r="C4" s="3">
        <v>-18.186230999999999</v>
      </c>
      <c r="D4" s="3">
        <v>-21.683648999999999</v>
      </c>
      <c r="E4" s="3">
        <v>-7.4151259999999999</v>
      </c>
      <c r="F4" s="3">
        <v>-16.86279</v>
      </c>
      <c r="G4" s="3">
        <v>-23.033801</v>
      </c>
      <c r="J4" t="s">
        <v>669</v>
      </c>
      <c r="K4" t="s">
        <v>389</v>
      </c>
      <c r="L4" t="s">
        <v>854</v>
      </c>
      <c r="M4" t="s">
        <v>855</v>
      </c>
      <c r="N4" t="s">
        <v>428</v>
      </c>
      <c r="O4" t="s">
        <v>856</v>
      </c>
      <c r="P4" t="s">
        <v>857</v>
      </c>
      <c r="Q4" t="s">
        <v>858</v>
      </c>
      <c r="R4" t="s">
        <v>859</v>
      </c>
      <c r="S4">
        <v>100</v>
      </c>
      <c r="T4" t="s">
        <v>860</v>
      </c>
    </row>
    <row r="5" spans="1:21" x14ac:dyDescent="0.45">
      <c r="B5" s="3">
        <v>1.0957E-3</v>
      </c>
      <c r="C5" s="3">
        <v>2.9309999999999999E-9</v>
      </c>
      <c r="D5" s="3">
        <v>2.6091999999999999E-3</v>
      </c>
      <c r="E5" s="3">
        <v>7.7809999999999999E-4</v>
      </c>
      <c r="F5" s="3">
        <v>1.4559999999999999E-8</v>
      </c>
      <c r="G5" s="3">
        <v>8.0039999999999999E-7</v>
      </c>
    </row>
    <row r="6" spans="1:21" x14ac:dyDescent="0.45">
      <c r="A6" t="s">
        <v>182</v>
      </c>
      <c r="B6" s="3">
        <v>-2.4698999999999999E-2</v>
      </c>
      <c r="C6" s="3">
        <v>1.5293330000000001</v>
      </c>
      <c r="D6" s="3">
        <v>0.50089099999999998</v>
      </c>
      <c r="E6" s="3">
        <v>-8.4200999999999998E-2</v>
      </c>
      <c r="F6" s="3">
        <v>1.214791</v>
      </c>
      <c r="G6" s="3">
        <v>0.70228500000000005</v>
      </c>
      <c r="J6" t="s">
        <v>861</v>
      </c>
      <c r="K6" t="s">
        <v>127</v>
      </c>
    </row>
    <row r="7" spans="1:21" x14ac:dyDescent="0.45">
      <c r="B7" s="3">
        <v>0.84239050000000004</v>
      </c>
      <c r="C7" s="3">
        <v>2.2E-16</v>
      </c>
      <c r="D7" s="3">
        <v>0.1057956</v>
      </c>
      <c r="E7" s="3">
        <v>0.33124490000000001</v>
      </c>
      <c r="F7" s="3">
        <v>2.2E-16</v>
      </c>
      <c r="G7" s="3">
        <v>1.6880000000000001E-5</v>
      </c>
    </row>
    <row r="8" spans="1:21" x14ac:dyDescent="0.45">
      <c r="A8" t="s">
        <v>183</v>
      </c>
      <c r="B8" s="3">
        <v>2.007638</v>
      </c>
      <c r="C8" s="3">
        <v>-1.2823819999999999</v>
      </c>
      <c r="D8" s="3">
        <v>4.143821</v>
      </c>
      <c r="E8" s="3">
        <v>-2.5856080000000001</v>
      </c>
      <c r="F8" s="3">
        <v>0.59604000000000001</v>
      </c>
      <c r="G8" s="3">
        <v>3.3010329999999999</v>
      </c>
      <c r="J8" t="s">
        <v>674</v>
      </c>
      <c r="K8" t="s">
        <v>414</v>
      </c>
    </row>
    <row r="9" spans="1:21" x14ac:dyDescent="0.45">
      <c r="B9" s="3">
        <v>8.8900999999999997E-3</v>
      </c>
      <c r="C9" s="3">
        <v>6.0319999999999999E-2</v>
      </c>
      <c r="D9" s="3">
        <v>9.0580000000000001E-4</v>
      </c>
      <c r="E9" s="3">
        <v>1.2E-5</v>
      </c>
      <c r="F9" s="3">
        <v>0.14779999999999999</v>
      </c>
      <c r="G9" s="3">
        <v>1.7499999999999998E-5</v>
      </c>
      <c r="J9" t="s">
        <v>862</v>
      </c>
    </row>
    <row r="10" spans="1:21" x14ac:dyDescent="0.45">
      <c r="A10" t="s">
        <v>377</v>
      </c>
      <c r="B10" s="3">
        <v>-0.96950999999999998</v>
      </c>
      <c r="C10" s="3">
        <v>3.079189</v>
      </c>
      <c r="D10" s="3">
        <v>-0.59515399999999996</v>
      </c>
      <c r="E10" s="3">
        <v>0.60114400000000001</v>
      </c>
      <c r="F10" s="3">
        <v>1.579521</v>
      </c>
      <c r="G10" s="3">
        <v>0.59871300000000005</v>
      </c>
      <c r="J10" t="s">
        <v>416</v>
      </c>
      <c r="K10" t="s">
        <v>417</v>
      </c>
      <c r="L10" t="s">
        <v>418</v>
      </c>
      <c r="M10" t="s">
        <v>419</v>
      </c>
      <c r="N10" t="s">
        <v>420</v>
      </c>
    </row>
    <row r="11" spans="1:21" x14ac:dyDescent="0.45">
      <c r="B11" s="3">
        <v>2.31798E-2</v>
      </c>
      <c r="C11" s="3">
        <v>5.8789999999999999E-8</v>
      </c>
      <c r="D11" s="3">
        <v>0.65567120000000001</v>
      </c>
      <c r="E11" s="3">
        <v>2.9788599999999998E-2</v>
      </c>
      <c r="F11" s="3">
        <v>6.7290000000000001E-12</v>
      </c>
      <c r="G11" s="3">
        <v>0.29289999999999999</v>
      </c>
    </row>
    <row r="12" spans="1:21" x14ac:dyDescent="0.45">
      <c r="A12" t="s">
        <v>194</v>
      </c>
      <c r="B12" s="3"/>
      <c r="C12" s="3"/>
      <c r="D12" s="3"/>
      <c r="E12" s="3">
        <v>-10.055242</v>
      </c>
      <c r="F12" s="3">
        <v>-24.329899000000001</v>
      </c>
      <c r="G12" s="3">
        <v>-16.232354999999998</v>
      </c>
      <c r="J12" t="s">
        <v>421</v>
      </c>
    </row>
    <row r="13" spans="1:21" x14ac:dyDescent="0.45">
      <c r="B13" s="3"/>
      <c r="C13" s="3"/>
      <c r="D13" s="3"/>
      <c r="E13" s="3">
        <v>3.8539999999999999E-4</v>
      </c>
      <c r="F13" s="3">
        <v>2.2E-16</v>
      </c>
      <c r="G13" s="3">
        <v>3.664E-6</v>
      </c>
      <c r="J13" t="s">
        <v>422</v>
      </c>
      <c r="K13" t="s">
        <v>423</v>
      </c>
      <c r="L13" t="s">
        <v>520</v>
      </c>
      <c r="M13" t="s">
        <v>425</v>
      </c>
      <c r="N13" t="s">
        <v>423</v>
      </c>
      <c r="O13" t="s">
        <v>521</v>
      </c>
      <c r="P13" t="s">
        <v>431</v>
      </c>
      <c r="Q13" t="s">
        <v>423</v>
      </c>
      <c r="R13" t="s">
        <v>761</v>
      </c>
      <c r="S13" t="s">
        <v>433</v>
      </c>
      <c r="T13" t="s">
        <v>423</v>
      </c>
      <c r="U13" t="s">
        <v>863</v>
      </c>
    </row>
    <row r="14" spans="1:21" x14ac:dyDescent="0.45">
      <c r="A14" t="s">
        <v>378</v>
      </c>
      <c r="B14" s="3">
        <v>-9.54861</v>
      </c>
      <c r="C14" s="3">
        <v>-25.998809000000001</v>
      </c>
      <c r="D14" s="3">
        <v>-31.323962000000002</v>
      </c>
      <c r="E14" s="3">
        <v>-3.1096010000000001</v>
      </c>
      <c r="F14" s="3">
        <v>-27.927144999999999</v>
      </c>
      <c r="G14" s="3">
        <v>-23.577441</v>
      </c>
    </row>
    <row r="15" spans="1:21" x14ac:dyDescent="0.45">
      <c r="B15" s="3">
        <v>2.5310000000000003E-4</v>
      </c>
      <c r="C15" s="3">
        <v>2.2E-16</v>
      </c>
      <c r="D15" s="3">
        <v>3.4329999999999999E-11</v>
      </c>
      <c r="E15" s="3">
        <v>0.15883330000000001</v>
      </c>
      <c r="F15" s="3">
        <v>2.2E-16</v>
      </c>
      <c r="G15" s="3">
        <v>7.0050000000000001E-7</v>
      </c>
      <c r="J15" t="s">
        <v>436</v>
      </c>
      <c r="K15" t="s">
        <v>437</v>
      </c>
      <c r="L15" t="s">
        <v>864</v>
      </c>
      <c r="M15" t="s">
        <v>423</v>
      </c>
      <c r="N15" t="s">
        <v>865</v>
      </c>
      <c r="O15" t="s">
        <v>866</v>
      </c>
      <c r="P15" t="s">
        <v>423</v>
      </c>
      <c r="Q15" t="s">
        <v>867</v>
      </c>
      <c r="R15" t="s">
        <v>868</v>
      </c>
      <c r="S15" t="s">
        <v>423</v>
      </c>
      <c r="T15">
        <v>1373</v>
      </c>
    </row>
    <row r="16" spans="1:21" x14ac:dyDescent="0.45">
      <c r="A16" t="s">
        <v>188</v>
      </c>
      <c r="B16" s="3">
        <v>-0.61864300000000005</v>
      </c>
      <c r="C16" s="3">
        <v>-0.101406</v>
      </c>
      <c r="D16" s="3">
        <v>-0.44885000000000003</v>
      </c>
      <c r="E16" s="3">
        <v>-0.62603200000000003</v>
      </c>
      <c r="F16" s="3">
        <v>-0.200576</v>
      </c>
      <c r="G16" s="3">
        <v>-0.37867099999999998</v>
      </c>
    </row>
    <row r="17" spans="1:23" x14ac:dyDescent="0.45">
      <c r="B17" s="3">
        <v>2.2E-16</v>
      </c>
      <c r="C17" s="3">
        <v>3.4690000000000002E-6</v>
      </c>
      <c r="D17" s="3">
        <v>8.6300000000000004E-6</v>
      </c>
      <c r="E17" s="3">
        <v>2.2E-16</v>
      </c>
      <c r="F17" s="3">
        <v>2.2E-16</v>
      </c>
      <c r="G17" s="3">
        <v>2.9349999999999997E-7</v>
      </c>
      <c r="J17" t="s">
        <v>710</v>
      </c>
    </row>
    <row r="18" spans="1:23" x14ac:dyDescent="0.45">
      <c r="A18" t="s">
        <v>196</v>
      </c>
      <c r="B18" t="s">
        <v>217</v>
      </c>
      <c r="C18" t="s">
        <v>217</v>
      </c>
      <c r="D18" t="s">
        <v>217</v>
      </c>
      <c r="E18" t="s">
        <v>217</v>
      </c>
      <c r="F18" t="s">
        <v>217</v>
      </c>
      <c r="G18" t="s">
        <v>217</v>
      </c>
      <c r="K18" t="s">
        <v>443</v>
      </c>
      <c r="L18" t="s">
        <v>444</v>
      </c>
      <c r="M18" t="s">
        <v>445</v>
      </c>
      <c r="N18" t="s">
        <v>446</v>
      </c>
      <c r="O18" t="s">
        <v>447</v>
      </c>
      <c r="P18" t="s">
        <v>445</v>
      </c>
      <c r="Q18" t="s">
        <v>448</v>
      </c>
    </row>
    <row r="19" spans="1:23" x14ac:dyDescent="0.45">
      <c r="A19" t="s">
        <v>197</v>
      </c>
      <c r="B19">
        <v>825</v>
      </c>
      <c r="C19">
        <v>285</v>
      </c>
      <c r="D19">
        <v>120</v>
      </c>
      <c r="E19">
        <v>1373</v>
      </c>
      <c r="F19">
        <v>448</v>
      </c>
      <c r="G19">
        <v>227</v>
      </c>
      <c r="J19">
        <v>-41.505159999999997</v>
      </c>
      <c r="K19">
        <v>-6.4623900000000001</v>
      </c>
      <c r="L19">
        <v>-0.34854000000000002</v>
      </c>
      <c r="M19">
        <v>7.2382499999999999</v>
      </c>
      <c r="N19">
        <v>37.439340000000001</v>
      </c>
    </row>
    <row r="20" spans="1:23" x14ac:dyDescent="0.45">
      <c r="A20" t="s">
        <v>198</v>
      </c>
      <c r="B20" s="3">
        <v>0.52868000000000004</v>
      </c>
      <c r="C20" s="3">
        <v>0.60597000000000001</v>
      </c>
      <c r="D20" s="3">
        <v>0.72492000000000001</v>
      </c>
      <c r="E20" s="3">
        <v>0.58142000000000005</v>
      </c>
      <c r="F20" s="3">
        <v>0.61255000000000004</v>
      </c>
      <c r="G20" s="3">
        <v>0.62305999999999995</v>
      </c>
    </row>
    <row r="21" spans="1:23" x14ac:dyDescent="0.45">
      <c r="B21" s="3"/>
      <c r="C21" s="3"/>
      <c r="D21" s="3"/>
      <c r="E21" s="3"/>
      <c r="F21" s="3"/>
      <c r="G21" s="3"/>
      <c r="J21" t="s">
        <v>715</v>
      </c>
    </row>
    <row r="22" spans="1:23" x14ac:dyDescent="0.45">
      <c r="B22" s="87" t="s">
        <v>974</v>
      </c>
      <c r="C22" s="87"/>
      <c r="D22" s="87"/>
      <c r="E22" s="87"/>
      <c r="F22" s="87"/>
      <c r="G22" s="87"/>
      <c r="K22" t="s">
        <v>370</v>
      </c>
      <c r="L22" t="s">
        <v>371</v>
      </c>
      <c r="M22" t="s">
        <v>372</v>
      </c>
      <c r="N22" t="s">
        <v>373</v>
      </c>
      <c r="O22" t="s">
        <v>374</v>
      </c>
      <c r="P22" t="s">
        <v>452</v>
      </c>
    </row>
    <row r="23" spans="1:23" x14ac:dyDescent="0.45">
      <c r="B23" s="93" t="s">
        <v>199</v>
      </c>
      <c r="C23" s="93"/>
      <c r="D23" s="93"/>
      <c r="E23" s="93" t="s">
        <v>200</v>
      </c>
      <c r="F23" s="93"/>
      <c r="G23" s="93"/>
      <c r="J23" t="s">
        <v>181</v>
      </c>
      <c r="K23">
        <v>-7.4151259999999999</v>
      </c>
      <c r="L23">
        <v>2.2012870000000002</v>
      </c>
      <c r="M23">
        <v>-3.3685</v>
      </c>
      <c r="N23">
        <v>7.7809999999999999E-4</v>
      </c>
      <c r="O23" t="s">
        <v>375</v>
      </c>
    </row>
    <row r="24" spans="1:23" x14ac:dyDescent="0.45">
      <c r="B24" t="s">
        <v>127</v>
      </c>
      <c r="C24" t="s">
        <v>201</v>
      </c>
      <c r="D24" t="s">
        <v>193</v>
      </c>
      <c r="E24" t="s">
        <v>127</v>
      </c>
      <c r="F24" t="s">
        <v>146</v>
      </c>
      <c r="G24" t="s">
        <v>193</v>
      </c>
      <c r="K24">
        <v>7.7809999999999999E-4</v>
      </c>
    </row>
    <row r="25" spans="1:23" x14ac:dyDescent="0.45">
      <c r="A25" t="s">
        <v>181</v>
      </c>
      <c r="B25" s="3">
        <v>-8.4671500000000002</v>
      </c>
      <c r="C25" s="3">
        <v>-20.278279999999999</v>
      </c>
      <c r="D25" s="3">
        <v>-28.176300000000001</v>
      </c>
      <c r="E25" s="3">
        <v>-5.6294599999999999</v>
      </c>
      <c r="F25" s="3">
        <v>-17.42108</v>
      </c>
      <c r="G25" s="3">
        <v>-24.156310000000001</v>
      </c>
      <c r="J25" t="s">
        <v>182</v>
      </c>
      <c r="K25">
        <v>-8.4200999999999998E-2</v>
      </c>
      <c r="L25">
        <v>8.6627999999999997E-2</v>
      </c>
      <c r="M25">
        <v>-0.97199999999999998</v>
      </c>
      <c r="N25">
        <v>0.33124490000000001</v>
      </c>
    </row>
    <row r="26" spans="1:23" x14ac:dyDescent="0.45">
      <c r="B26" s="3">
        <v>2.137E-2</v>
      </c>
      <c r="C26" s="3">
        <v>8.245E-8</v>
      </c>
      <c r="D26" s="3">
        <v>1.008E-4</v>
      </c>
      <c r="E26" s="3">
        <v>0.19370000000000001</v>
      </c>
      <c r="F26" s="3">
        <v>9.1399999999999995E-7</v>
      </c>
      <c r="G26" s="3">
        <v>1.552E-5</v>
      </c>
      <c r="K26">
        <v>0.33124490000000001</v>
      </c>
    </row>
    <row r="27" spans="1:23" x14ac:dyDescent="0.45">
      <c r="A27" t="s">
        <v>182</v>
      </c>
      <c r="B27" s="3">
        <v>0.16592999999999999</v>
      </c>
      <c r="C27" s="3">
        <v>1.49061</v>
      </c>
      <c r="D27" s="3">
        <v>0.84979000000000005</v>
      </c>
      <c r="E27" s="3">
        <v>-0.11978999999999999</v>
      </c>
      <c r="F27" s="3">
        <v>1.1178300000000001</v>
      </c>
      <c r="G27" s="3">
        <v>0.56894</v>
      </c>
      <c r="J27" t="s">
        <v>183</v>
      </c>
      <c r="K27">
        <v>-2.5856080000000001</v>
      </c>
      <c r="L27">
        <v>0.58831900000000004</v>
      </c>
      <c r="M27">
        <v>-4.3948999999999998</v>
      </c>
      <c r="N27" s="1">
        <v>1.2E-5</v>
      </c>
      <c r="O27" t="s">
        <v>375</v>
      </c>
    </row>
    <row r="28" spans="1:23" x14ac:dyDescent="0.45">
      <c r="B28" s="3">
        <v>0.31213000000000002</v>
      </c>
      <c r="C28" s="3">
        <v>1.3170000000000001E-14</v>
      </c>
      <c r="D28" s="3">
        <v>1.1048E-3</v>
      </c>
      <c r="E28" s="3">
        <v>0.45200000000000001</v>
      </c>
      <c r="F28" s="3">
        <v>2.2E-16</v>
      </c>
      <c r="G28" s="3">
        <v>1.0578E-3</v>
      </c>
      <c r="K28" s="1">
        <v>1.2E-5</v>
      </c>
      <c r="N28" s="1"/>
    </row>
    <row r="29" spans="1:23" x14ac:dyDescent="0.45">
      <c r="A29" t="s">
        <v>183</v>
      </c>
      <c r="B29" s="3">
        <v>2.9259900000000001</v>
      </c>
      <c r="C29" s="3">
        <v>-1.50379</v>
      </c>
      <c r="D29" s="3">
        <v>3.2564799999999998</v>
      </c>
      <c r="E29" s="3">
        <v>-1.61541</v>
      </c>
      <c r="F29" s="3">
        <v>0.30393999999999999</v>
      </c>
      <c r="G29" s="3">
        <v>2.4623200000000001</v>
      </c>
      <c r="J29" t="s">
        <v>377</v>
      </c>
      <c r="K29">
        <v>0.60114400000000001</v>
      </c>
      <c r="L29">
        <v>0.27634700000000001</v>
      </c>
      <c r="M29">
        <v>2.1753</v>
      </c>
      <c r="N29">
        <v>2.9788599999999998E-2</v>
      </c>
      <c r="O29" t="s">
        <v>376</v>
      </c>
    </row>
    <row r="30" spans="1:23" x14ac:dyDescent="0.45">
      <c r="B30" s="3">
        <v>1.0699999999999999E-2</v>
      </c>
      <c r="C30" s="3">
        <v>6.2766000000000002E-2</v>
      </c>
      <c r="D30" s="3">
        <v>9.9829999999999993E-4</v>
      </c>
      <c r="E30" s="3">
        <v>0.1303</v>
      </c>
      <c r="F30" s="3">
        <v>0.56530000000000002</v>
      </c>
      <c r="G30" s="3">
        <v>6.9360000000000003E-3</v>
      </c>
      <c r="K30">
        <v>2.9788599999999998E-2</v>
      </c>
    </row>
    <row r="31" spans="1:23" x14ac:dyDescent="0.45">
      <c r="A31" t="s">
        <v>377</v>
      </c>
      <c r="B31" s="3">
        <v>-0.27210000000000001</v>
      </c>
      <c r="C31" s="3">
        <v>3.3718699999999999</v>
      </c>
      <c r="D31" s="3">
        <v>1.93984</v>
      </c>
      <c r="E31" s="3">
        <v>0.79688000000000003</v>
      </c>
      <c r="F31" s="3">
        <v>1.9492</v>
      </c>
      <c r="G31" s="3">
        <v>1.5142500000000001</v>
      </c>
      <c r="J31" t="s">
        <v>194</v>
      </c>
      <c r="K31">
        <v>-10.055242</v>
      </c>
      <c r="L31">
        <v>2.825021</v>
      </c>
      <c r="M31">
        <v>-3.5594000000000001</v>
      </c>
      <c r="N31">
        <v>3.8539999999999999E-4</v>
      </c>
      <c r="O31" t="s">
        <v>375</v>
      </c>
      <c r="S31" t="s">
        <v>870</v>
      </c>
      <c r="T31">
        <v>0.1</v>
      </c>
      <c r="U31" t="s">
        <v>871</v>
      </c>
      <c r="V31" t="s">
        <v>871</v>
      </c>
      <c r="W31">
        <v>1</v>
      </c>
    </row>
    <row r="32" spans="1:23" x14ac:dyDescent="0.45">
      <c r="B32" s="3">
        <v>0.67867999999999995</v>
      </c>
      <c r="C32" s="3">
        <v>5.6570000000000003E-8</v>
      </c>
      <c r="D32" s="3">
        <v>2.6708599999999999E-2</v>
      </c>
      <c r="E32" s="3">
        <v>0.21870000000000001</v>
      </c>
      <c r="F32" s="3">
        <v>5.1559999999999998E-7</v>
      </c>
      <c r="G32" s="3">
        <v>8.2030000000000004E-4</v>
      </c>
      <c r="K32">
        <v>3.8539999999999999E-4</v>
      </c>
    </row>
    <row r="33" spans="1:21" x14ac:dyDescent="0.45">
      <c r="A33" t="s">
        <v>194</v>
      </c>
      <c r="B33" s="3"/>
      <c r="C33" s="3"/>
      <c r="D33" s="3"/>
      <c r="E33" s="3">
        <v>-14.53974</v>
      </c>
      <c r="F33" s="3">
        <v>-22.013439999999999</v>
      </c>
      <c r="G33" s="3">
        <v>-12.472720000000001</v>
      </c>
      <c r="J33" t="s">
        <v>378</v>
      </c>
      <c r="K33">
        <v>-3.1096010000000001</v>
      </c>
      <c r="L33">
        <v>2.2056589999999998</v>
      </c>
      <c r="M33">
        <v>-1.4097999999999999</v>
      </c>
      <c r="N33">
        <v>0.15883330000000001</v>
      </c>
    </row>
    <row r="34" spans="1:21" x14ac:dyDescent="0.45">
      <c r="B34" s="3"/>
      <c r="C34" s="3"/>
      <c r="D34" s="3"/>
      <c r="E34" s="3">
        <v>3.0069999999999998E-5</v>
      </c>
      <c r="F34" s="3">
        <v>2.1539999999999999E-12</v>
      </c>
      <c r="G34" s="3">
        <v>1.4239999999999999E-4</v>
      </c>
      <c r="K34">
        <v>0.15883330000000001</v>
      </c>
    </row>
    <row r="35" spans="1:21" x14ac:dyDescent="0.45">
      <c r="A35" t="s">
        <v>378</v>
      </c>
      <c r="B35" s="3">
        <v>-7.76919</v>
      </c>
      <c r="C35" s="3">
        <v>-22.48255</v>
      </c>
      <c r="D35" s="3">
        <v>-29.131830000000001</v>
      </c>
      <c r="E35" s="3">
        <v>-1.0159</v>
      </c>
      <c r="F35" s="3">
        <v>-23.964880000000001</v>
      </c>
      <c r="G35" s="3">
        <v>-20.923120000000001</v>
      </c>
      <c r="J35" t="s">
        <v>869</v>
      </c>
      <c r="K35">
        <v>-0.62603200000000003</v>
      </c>
      <c r="L35">
        <v>5.5136999999999999E-2</v>
      </c>
      <c r="M35">
        <v>-11.354200000000001</v>
      </c>
      <c r="N35" s="1">
        <v>2.2E-16</v>
      </c>
      <c r="O35" t="s">
        <v>375</v>
      </c>
    </row>
    <row r="36" spans="1:21" x14ac:dyDescent="0.45">
      <c r="B36" s="3">
        <v>4.5030000000000001E-2</v>
      </c>
      <c r="C36" s="3">
        <v>1.462E-10</v>
      </c>
      <c r="D36" s="3">
        <v>4.9829999999999997E-8</v>
      </c>
      <c r="E36" s="3">
        <v>0.80469999999999997</v>
      </c>
      <c r="F36" s="3">
        <v>1.2789999999999999E-12</v>
      </c>
      <c r="G36" s="3">
        <v>3.0249999999999998E-4</v>
      </c>
      <c r="K36" s="1">
        <v>2.2E-16</v>
      </c>
      <c r="N36" s="1"/>
    </row>
    <row r="37" spans="1:21" x14ac:dyDescent="0.45">
      <c r="A37" s="29" t="s">
        <v>972</v>
      </c>
      <c r="B37" s="3">
        <v>-8.1992200000000004</v>
      </c>
      <c r="C37" s="3">
        <v>-1.7766299999999999</v>
      </c>
      <c r="D37" s="3">
        <v>-2.54583</v>
      </c>
      <c r="E37" s="3">
        <v>-8.8336400000000008</v>
      </c>
      <c r="F37" s="3">
        <v>-2.7945700000000002</v>
      </c>
      <c r="G37" s="3">
        <v>-4.2098800000000001</v>
      </c>
      <c r="J37" t="s">
        <v>453</v>
      </c>
      <c r="R37">
        <v>0.05</v>
      </c>
      <c r="S37" s="1">
        <v>2.2200000000000001E-16</v>
      </c>
    </row>
    <row r="38" spans="1:21" x14ac:dyDescent="0.45">
      <c r="B38" s="3">
        <v>3.0589999999999999E-9</v>
      </c>
      <c r="C38" s="3">
        <v>1.0369999999999999E-3</v>
      </c>
      <c r="D38" s="3">
        <v>3.2795600000000001E-2</v>
      </c>
      <c r="E38" s="3">
        <v>6.671E-10</v>
      </c>
      <c r="F38" s="3">
        <v>4.1080000000000002E-10</v>
      </c>
      <c r="G38" s="3">
        <v>1.1103E-3</v>
      </c>
      <c r="J38" t="s">
        <v>454</v>
      </c>
      <c r="K38" t="s">
        <v>455</v>
      </c>
      <c r="L38">
        <v>0</v>
      </c>
      <c r="M38" t="s">
        <v>842</v>
      </c>
      <c r="N38">
        <v>1E-3</v>
      </c>
      <c r="O38" t="s">
        <v>843</v>
      </c>
      <c r="P38">
        <v>0.01</v>
      </c>
      <c r="Q38" t="s">
        <v>844</v>
      </c>
    </row>
    <row r="39" spans="1:21" x14ac:dyDescent="0.45">
      <c r="A39" t="s">
        <v>196</v>
      </c>
      <c r="B39" t="s">
        <v>217</v>
      </c>
      <c r="C39" t="s">
        <v>217</v>
      </c>
      <c r="D39" t="s">
        <v>217</v>
      </c>
      <c r="E39" t="s">
        <v>217</v>
      </c>
      <c r="F39" t="s">
        <v>217</v>
      </c>
      <c r="G39" t="s">
        <v>217</v>
      </c>
    </row>
    <row r="40" spans="1:21" x14ac:dyDescent="0.45">
      <c r="A40" t="s">
        <v>197</v>
      </c>
      <c r="B40">
        <v>390</v>
      </c>
      <c r="C40">
        <v>225</v>
      </c>
      <c r="D40">
        <v>120</v>
      </c>
      <c r="E40">
        <v>626</v>
      </c>
      <c r="F40">
        <v>336</v>
      </c>
      <c r="G40">
        <v>188</v>
      </c>
      <c r="J40" t="s">
        <v>462</v>
      </c>
      <c r="K40" t="s">
        <v>463</v>
      </c>
      <c r="L40" t="s">
        <v>450</v>
      </c>
      <c r="M40" t="s">
        <v>464</v>
      </c>
      <c r="N40">
        <v>473600</v>
      </c>
    </row>
    <row r="41" spans="1:21" x14ac:dyDescent="0.45">
      <c r="A41" t="s">
        <v>198</v>
      </c>
      <c r="B41" s="3">
        <v>0.44441000000000003</v>
      </c>
      <c r="C41" s="3">
        <v>0.56882999999999995</v>
      </c>
      <c r="D41" s="3">
        <v>0.56786000000000003</v>
      </c>
      <c r="E41" s="3">
        <v>0.51048000000000004</v>
      </c>
      <c r="F41" s="3">
        <v>0.55584</v>
      </c>
      <c r="G41" s="3">
        <v>0.53239000000000003</v>
      </c>
      <c r="J41" t="s">
        <v>465</v>
      </c>
      <c r="K41" t="s">
        <v>463</v>
      </c>
      <c r="L41" t="s">
        <v>450</v>
      </c>
      <c r="M41" t="s">
        <v>464</v>
      </c>
      <c r="N41">
        <v>184950</v>
      </c>
    </row>
    <row r="42" spans="1:21" x14ac:dyDescent="0.45">
      <c r="J42" t="s">
        <v>466</v>
      </c>
      <c r="K42">
        <v>0.60948999999999998</v>
      </c>
    </row>
    <row r="43" spans="1:21" x14ac:dyDescent="0.45">
      <c r="J43" t="s">
        <v>467</v>
      </c>
      <c r="K43" t="s">
        <v>466</v>
      </c>
      <c r="L43">
        <v>0.58142000000000005</v>
      </c>
      <c r="R43" t="s">
        <v>473</v>
      </c>
      <c r="S43" t="s">
        <v>433</v>
      </c>
      <c r="T43" t="s">
        <v>423</v>
      </c>
      <c r="U43" t="s">
        <v>863</v>
      </c>
    </row>
    <row r="44" spans="1:21" x14ac:dyDescent="0.45">
      <c r="J44" t="s">
        <v>468</v>
      </c>
      <c r="K44">
        <v>285.39100000000002</v>
      </c>
      <c r="L44" t="s">
        <v>469</v>
      </c>
      <c r="M44">
        <v>7</v>
      </c>
      <c r="N44" t="s">
        <v>470</v>
      </c>
      <c r="O44">
        <v>1280</v>
      </c>
      <c r="P44" t="s">
        <v>471</v>
      </c>
      <c r="Q44" t="s">
        <v>472</v>
      </c>
    </row>
    <row r="45" spans="1:21" x14ac:dyDescent="0.45">
      <c r="J45" t="s">
        <v>674</v>
      </c>
      <c r="K45" t="s">
        <v>488</v>
      </c>
      <c r="L45">
        <v>2000</v>
      </c>
      <c r="S45" t="s">
        <v>423</v>
      </c>
      <c r="T45">
        <v>505</v>
      </c>
    </row>
    <row r="46" spans="1:21" x14ac:dyDescent="0.45">
      <c r="J46" t="s">
        <v>872</v>
      </c>
    </row>
    <row r="47" spans="1:21" x14ac:dyDescent="0.45">
      <c r="J47" t="s">
        <v>416</v>
      </c>
      <c r="K47" t="s">
        <v>417</v>
      </c>
      <c r="L47" t="s">
        <v>418</v>
      </c>
      <c r="M47" t="s">
        <v>419</v>
      </c>
      <c r="N47" t="s">
        <v>420</v>
      </c>
    </row>
    <row r="49" spans="10:23" x14ac:dyDescent="0.45">
      <c r="J49" t="s">
        <v>421</v>
      </c>
      <c r="R49" t="s">
        <v>761</v>
      </c>
    </row>
    <row r="50" spans="10:23" x14ac:dyDescent="0.45">
      <c r="J50" t="s">
        <v>422</v>
      </c>
      <c r="K50" t="s">
        <v>423</v>
      </c>
      <c r="L50" t="s">
        <v>520</v>
      </c>
      <c r="M50" t="s">
        <v>425</v>
      </c>
      <c r="N50" t="s">
        <v>423</v>
      </c>
      <c r="O50" t="s">
        <v>521</v>
      </c>
      <c r="P50" t="s">
        <v>431</v>
      </c>
      <c r="Q50" t="s">
        <v>423</v>
      </c>
    </row>
    <row r="51" spans="10:23" x14ac:dyDescent="0.45">
      <c r="R51" t="s">
        <v>868</v>
      </c>
    </row>
    <row r="52" spans="10:23" x14ac:dyDescent="0.45">
      <c r="J52" t="s">
        <v>436</v>
      </c>
      <c r="K52" t="s">
        <v>437</v>
      </c>
      <c r="L52" t="s">
        <v>864</v>
      </c>
      <c r="M52" t="s">
        <v>423</v>
      </c>
      <c r="N52" t="s">
        <v>873</v>
      </c>
      <c r="O52" t="s">
        <v>866</v>
      </c>
      <c r="P52" t="s">
        <v>423</v>
      </c>
      <c r="Q52" t="s">
        <v>874</v>
      </c>
    </row>
    <row r="54" spans="10:23" x14ac:dyDescent="0.45">
      <c r="J54" t="s">
        <v>710</v>
      </c>
    </row>
    <row r="55" spans="10:23" x14ac:dyDescent="0.45">
      <c r="K55" t="s">
        <v>443</v>
      </c>
      <c r="L55" t="s">
        <v>444</v>
      </c>
      <c r="M55" t="s">
        <v>445</v>
      </c>
      <c r="N55" t="s">
        <v>446</v>
      </c>
      <c r="O55" t="s">
        <v>447</v>
      </c>
      <c r="P55" t="s">
        <v>445</v>
      </c>
      <c r="Q55" t="s">
        <v>448</v>
      </c>
    </row>
    <row r="56" spans="10:23" x14ac:dyDescent="0.45">
      <c r="J56">
        <v>-41.164700000000003</v>
      </c>
      <c r="K56">
        <v>-4.1430999999999996</v>
      </c>
      <c r="L56">
        <v>1.1641999999999999</v>
      </c>
      <c r="M56">
        <v>5.8722000000000003</v>
      </c>
      <c r="N56">
        <v>21.0899</v>
      </c>
    </row>
    <row r="58" spans="10:23" x14ac:dyDescent="0.45">
      <c r="J58" t="s">
        <v>715</v>
      </c>
    </row>
    <row r="59" spans="10:23" x14ac:dyDescent="0.45">
      <c r="K59" t="s">
        <v>370</v>
      </c>
      <c r="L59" t="s">
        <v>371</v>
      </c>
      <c r="M59" t="s">
        <v>372</v>
      </c>
      <c r="N59" t="s">
        <v>373</v>
      </c>
      <c r="O59" t="s">
        <v>374</v>
      </c>
      <c r="P59" t="s">
        <v>452</v>
      </c>
    </row>
    <row r="60" spans="10:23" x14ac:dyDescent="0.45">
      <c r="J60" t="s">
        <v>181</v>
      </c>
      <c r="K60">
        <v>-21.489909999999998</v>
      </c>
      <c r="L60">
        <v>8.15151</v>
      </c>
      <c r="M60">
        <v>-2.6362999999999999</v>
      </c>
      <c r="N60">
        <v>8.685E-3</v>
      </c>
      <c r="O60" t="s">
        <v>487</v>
      </c>
      <c r="S60" t="s">
        <v>870</v>
      </c>
      <c r="T60">
        <v>0.1</v>
      </c>
      <c r="U60" t="s">
        <v>871</v>
      </c>
      <c r="V60" t="s">
        <v>871</v>
      </c>
      <c r="W60">
        <v>1</v>
      </c>
    </row>
    <row r="61" spans="10:23" x14ac:dyDescent="0.45">
      <c r="K61">
        <v>8.685E-3</v>
      </c>
    </row>
    <row r="62" spans="10:23" x14ac:dyDescent="0.45">
      <c r="J62" t="s">
        <v>182</v>
      </c>
      <c r="K62">
        <v>-0.58421000000000001</v>
      </c>
      <c r="L62">
        <v>0.20515</v>
      </c>
      <c r="M62">
        <v>-2.8477000000000001</v>
      </c>
      <c r="N62">
        <v>4.6150000000000002E-3</v>
      </c>
      <c r="O62" t="s">
        <v>487</v>
      </c>
    </row>
    <row r="63" spans="10:23" x14ac:dyDescent="0.45">
      <c r="K63">
        <v>4.6150000000000002E-3</v>
      </c>
    </row>
    <row r="64" spans="10:23" x14ac:dyDescent="0.45">
      <c r="J64" t="s">
        <v>183</v>
      </c>
      <c r="K64">
        <v>-4.1506800000000004</v>
      </c>
      <c r="L64">
        <v>1.1474299999999999</v>
      </c>
      <c r="M64">
        <v>-3.6173999999999999</v>
      </c>
      <c r="N64">
        <v>3.3300000000000002E-4</v>
      </c>
      <c r="O64" t="s">
        <v>375</v>
      </c>
    </row>
    <row r="65" spans="10:21" x14ac:dyDescent="0.45">
      <c r="K65">
        <v>3.3300000000000002E-4</v>
      </c>
    </row>
    <row r="66" spans="10:21" x14ac:dyDescent="0.45">
      <c r="J66" t="s">
        <v>377</v>
      </c>
      <c r="K66">
        <v>2.7290399999999999</v>
      </c>
      <c r="L66">
        <v>0.52471000000000001</v>
      </c>
      <c r="M66">
        <v>5.2009999999999996</v>
      </c>
      <c r="N66" s="1">
        <v>3.0730000000000001E-7</v>
      </c>
      <c r="O66" t="s">
        <v>375</v>
      </c>
    </row>
    <row r="67" spans="10:21" x14ac:dyDescent="0.45">
      <c r="K67" s="1">
        <v>3.0730000000000001E-7</v>
      </c>
      <c r="N67" s="1"/>
    </row>
    <row r="68" spans="10:21" x14ac:dyDescent="0.45">
      <c r="J68" t="s">
        <v>194</v>
      </c>
      <c r="K68">
        <v>-11.453609999999999</v>
      </c>
      <c r="L68">
        <v>2.25536</v>
      </c>
      <c r="M68">
        <v>-5.0784000000000002</v>
      </c>
      <c r="N68" s="1">
        <v>5.6820000000000002E-7</v>
      </c>
      <c r="O68" t="s">
        <v>375</v>
      </c>
    </row>
    <row r="69" spans="10:21" x14ac:dyDescent="0.45">
      <c r="K69" s="1">
        <v>5.6820000000000002E-7</v>
      </c>
      <c r="N69" s="1"/>
    </row>
    <row r="70" spans="10:21" x14ac:dyDescent="0.45">
      <c r="J70" t="s">
        <v>869</v>
      </c>
      <c r="K70">
        <v>-0.29285</v>
      </c>
      <c r="L70">
        <v>0.10795</v>
      </c>
      <c r="M70">
        <v>-2.7126999999999999</v>
      </c>
      <c r="N70">
        <v>6.9410000000000001E-3</v>
      </c>
      <c r="O70" t="s">
        <v>487</v>
      </c>
    </row>
    <row r="71" spans="10:21" x14ac:dyDescent="0.45">
      <c r="K71">
        <v>6.9410000000000001E-3</v>
      </c>
    </row>
    <row r="72" spans="10:21" x14ac:dyDescent="0.45">
      <c r="J72" t="s">
        <v>453</v>
      </c>
      <c r="R72">
        <v>0.05</v>
      </c>
      <c r="S72" s="1">
        <v>2.2200000000000001E-16</v>
      </c>
    </row>
    <row r="73" spans="10:21" x14ac:dyDescent="0.45">
      <c r="J73" t="s">
        <v>454</v>
      </c>
      <c r="K73" t="s">
        <v>455</v>
      </c>
      <c r="L73">
        <v>0</v>
      </c>
      <c r="M73" t="s">
        <v>842</v>
      </c>
      <c r="N73">
        <v>1E-3</v>
      </c>
      <c r="O73" t="s">
        <v>843</v>
      </c>
      <c r="P73">
        <v>0.01</v>
      </c>
      <c r="Q73" t="s">
        <v>844</v>
      </c>
    </row>
    <row r="74" spans="10:21" x14ac:dyDescent="0.45">
      <c r="U74" t="s">
        <v>863</v>
      </c>
    </row>
    <row r="75" spans="10:21" x14ac:dyDescent="0.45">
      <c r="J75" t="s">
        <v>462</v>
      </c>
      <c r="K75" t="s">
        <v>463</v>
      </c>
      <c r="L75" t="s">
        <v>450</v>
      </c>
      <c r="M75" t="s">
        <v>464</v>
      </c>
      <c r="N75">
        <v>62663</v>
      </c>
    </row>
    <row r="76" spans="10:21" x14ac:dyDescent="0.45">
      <c r="J76" t="s">
        <v>465</v>
      </c>
      <c r="K76" t="s">
        <v>463</v>
      </c>
      <c r="L76" t="s">
        <v>450</v>
      </c>
      <c r="M76" t="s">
        <v>464</v>
      </c>
      <c r="N76">
        <v>39764</v>
      </c>
    </row>
    <row r="77" spans="10:21" x14ac:dyDescent="0.45">
      <c r="J77" t="s">
        <v>466</v>
      </c>
      <c r="K77">
        <v>0.36543999999999999</v>
      </c>
    </row>
    <row r="78" spans="10:21" x14ac:dyDescent="0.45">
      <c r="J78" t="s">
        <v>467</v>
      </c>
      <c r="K78" t="s">
        <v>466</v>
      </c>
      <c r="L78">
        <v>0.25623000000000001</v>
      </c>
      <c r="R78" t="s">
        <v>473</v>
      </c>
      <c r="S78" t="s">
        <v>433</v>
      </c>
      <c r="T78" t="s">
        <v>423</v>
      </c>
    </row>
    <row r="79" spans="10:21" x14ac:dyDescent="0.45">
      <c r="J79" t="s">
        <v>468</v>
      </c>
      <c r="K79">
        <v>41.272199999999998</v>
      </c>
      <c r="L79" t="s">
        <v>469</v>
      </c>
      <c r="M79">
        <v>6</v>
      </c>
      <c r="N79" t="s">
        <v>470</v>
      </c>
      <c r="O79">
        <v>430</v>
      </c>
      <c r="P79" t="s">
        <v>471</v>
      </c>
      <c r="Q79" t="s">
        <v>472</v>
      </c>
    </row>
    <row r="80" spans="10:21" x14ac:dyDescent="0.45">
      <c r="J80" t="s">
        <v>674</v>
      </c>
      <c r="K80" t="s">
        <v>501</v>
      </c>
      <c r="L80">
        <v>2000</v>
      </c>
      <c r="S80" t="s">
        <v>423</v>
      </c>
    </row>
    <row r="81" spans="10:23" x14ac:dyDescent="0.45">
      <c r="J81" t="s">
        <v>875</v>
      </c>
    </row>
    <row r="82" spans="10:23" x14ac:dyDescent="0.45">
      <c r="J82" t="s">
        <v>416</v>
      </c>
      <c r="K82" t="s">
        <v>417</v>
      </c>
      <c r="L82" t="s">
        <v>418</v>
      </c>
      <c r="M82" t="s">
        <v>419</v>
      </c>
      <c r="N82" t="s">
        <v>420</v>
      </c>
    </row>
    <row r="84" spans="10:23" x14ac:dyDescent="0.45">
      <c r="J84" t="s">
        <v>421</v>
      </c>
      <c r="R84" t="s">
        <v>761</v>
      </c>
    </row>
    <row r="85" spans="10:23" x14ac:dyDescent="0.45">
      <c r="J85" t="s">
        <v>422</v>
      </c>
      <c r="K85" t="s">
        <v>423</v>
      </c>
      <c r="L85" t="s">
        <v>520</v>
      </c>
      <c r="M85" t="s">
        <v>425</v>
      </c>
      <c r="N85" t="s">
        <v>423</v>
      </c>
      <c r="O85" t="s">
        <v>521</v>
      </c>
      <c r="P85" t="s">
        <v>431</v>
      </c>
      <c r="Q85" t="s">
        <v>423</v>
      </c>
    </row>
    <row r="87" spans="10:23" x14ac:dyDescent="0.45">
      <c r="J87" t="s">
        <v>436</v>
      </c>
      <c r="K87" t="s">
        <v>437</v>
      </c>
      <c r="L87" t="s">
        <v>864</v>
      </c>
      <c r="M87" t="s">
        <v>423</v>
      </c>
      <c r="N87" t="s">
        <v>865</v>
      </c>
      <c r="O87" t="s">
        <v>866</v>
      </c>
      <c r="P87" t="s">
        <v>423</v>
      </c>
      <c r="Q87" t="s">
        <v>876</v>
      </c>
      <c r="R87" t="s">
        <v>868</v>
      </c>
      <c r="T87">
        <v>868</v>
      </c>
    </row>
    <row r="89" spans="10:23" x14ac:dyDescent="0.45">
      <c r="J89" t="s">
        <v>710</v>
      </c>
      <c r="V89" t="s">
        <v>871</v>
      </c>
      <c r="W89">
        <v>1</v>
      </c>
    </row>
    <row r="90" spans="10:23" x14ac:dyDescent="0.45">
      <c r="K90" t="s">
        <v>443</v>
      </c>
      <c r="L90" t="s">
        <v>444</v>
      </c>
      <c r="M90" t="s">
        <v>445</v>
      </c>
      <c r="N90" t="s">
        <v>446</v>
      </c>
      <c r="O90" t="s">
        <v>447</v>
      </c>
      <c r="P90" t="s">
        <v>445</v>
      </c>
      <c r="Q90" t="s">
        <v>448</v>
      </c>
    </row>
    <row r="91" spans="10:23" x14ac:dyDescent="0.45">
      <c r="J91">
        <v>-30.662459999999999</v>
      </c>
      <c r="K91">
        <v>-6.4851400000000003</v>
      </c>
      <c r="L91">
        <v>-0.57088000000000005</v>
      </c>
      <c r="M91">
        <v>6.5334899999999996</v>
      </c>
      <c r="N91">
        <v>46.359720000000003</v>
      </c>
      <c r="U91" t="s">
        <v>871</v>
      </c>
    </row>
    <row r="93" spans="10:23" x14ac:dyDescent="0.45">
      <c r="J93" t="s">
        <v>715</v>
      </c>
    </row>
    <row r="94" spans="10:23" x14ac:dyDescent="0.45">
      <c r="K94" t="s">
        <v>370</v>
      </c>
      <c r="L94" t="s">
        <v>371</v>
      </c>
      <c r="M94" t="s">
        <v>372</v>
      </c>
      <c r="N94" t="s">
        <v>373</v>
      </c>
      <c r="O94" t="s">
        <v>374</v>
      </c>
      <c r="P94" t="s">
        <v>452</v>
      </c>
    </row>
    <row r="95" spans="10:23" x14ac:dyDescent="0.45">
      <c r="J95" t="s">
        <v>181</v>
      </c>
      <c r="K95">
        <v>-11.436351</v>
      </c>
      <c r="L95">
        <v>2.3968609999999999</v>
      </c>
      <c r="M95">
        <v>-4.7713999999999999</v>
      </c>
      <c r="N95" s="1">
        <v>2.1859999999999999E-6</v>
      </c>
      <c r="O95" t="s">
        <v>375</v>
      </c>
    </row>
    <row r="96" spans="10:23" x14ac:dyDescent="0.45">
      <c r="K96" s="1">
        <v>2.1859999999999999E-6</v>
      </c>
      <c r="N96" s="1"/>
      <c r="S96" t="s">
        <v>870</v>
      </c>
    </row>
    <row r="97" spans="10:21" x14ac:dyDescent="0.45">
      <c r="J97" t="s">
        <v>182</v>
      </c>
      <c r="K97">
        <v>0.21231700000000001</v>
      </c>
      <c r="L97">
        <v>9.6506999999999996E-2</v>
      </c>
      <c r="M97">
        <v>2.2000000000000002</v>
      </c>
      <c r="N97">
        <v>2.8099599999999999E-2</v>
      </c>
      <c r="O97" t="s">
        <v>376</v>
      </c>
    </row>
    <row r="98" spans="10:21" x14ac:dyDescent="0.45">
      <c r="K98">
        <v>2.8099599999999999E-2</v>
      </c>
    </row>
    <row r="99" spans="10:21" x14ac:dyDescent="0.45">
      <c r="J99" t="s">
        <v>183</v>
      </c>
      <c r="K99">
        <v>1.2202660000000001</v>
      </c>
      <c r="L99">
        <v>1.0838140000000001</v>
      </c>
      <c r="M99">
        <v>1.1258999999999999</v>
      </c>
      <c r="N99">
        <v>0.2605558</v>
      </c>
    </row>
    <row r="100" spans="10:21" x14ac:dyDescent="0.45">
      <c r="K100">
        <v>0.2605558</v>
      </c>
    </row>
    <row r="101" spans="10:21" x14ac:dyDescent="0.45">
      <c r="J101" t="s">
        <v>377</v>
      </c>
      <c r="K101">
        <v>-0.16217500000000001</v>
      </c>
      <c r="L101">
        <v>0.32819700000000002</v>
      </c>
      <c r="M101">
        <v>-0.49409999999999998</v>
      </c>
      <c r="N101">
        <v>0.62134670000000003</v>
      </c>
    </row>
    <row r="102" spans="10:21" x14ac:dyDescent="0.45">
      <c r="K102">
        <v>0.62134670000000003</v>
      </c>
      <c r="T102">
        <v>0.1</v>
      </c>
    </row>
    <row r="103" spans="10:21" x14ac:dyDescent="0.45">
      <c r="J103" t="s">
        <v>378</v>
      </c>
      <c r="K103">
        <v>-10.884821000000001</v>
      </c>
      <c r="L103">
        <v>2.912642</v>
      </c>
      <c r="M103">
        <v>-3.7370999999999999</v>
      </c>
      <c r="N103">
        <v>1.998E-4</v>
      </c>
      <c r="O103" t="s">
        <v>375</v>
      </c>
      <c r="U103" t="s">
        <v>863</v>
      </c>
    </row>
    <row r="104" spans="10:21" x14ac:dyDescent="0.45">
      <c r="K104">
        <v>1.998E-4</v>
      </c>
    </row>
    <row r="105" spans="10:21" x14ac:dyDescent="0.45">
      <c r="J105" t="s">
        <v>869</v>
      </c>
      <c r="K105">
        <v>-0.41889100000000001</v>
      </c>
      <c r="L105">
        <v>9.4570000000000001E-2</v>
      </c>
      <c r="M105">
        <v>-4.4294000000000002</v>
      </c>
      <c r="N105" s="1">
        <v>1.08E-5</v>
      </c>
      <c r="O105" t="s">
        <v>375</v>
      </c>
    </row>
    <row r="106" spans="10:21" x14ac:dyDescent="0.45">
      <c r="J106" t="s">
        <v>453</v>
      </c>
      <c r="K106" s="1">
        <v>1.08E-5</v>
      </c>
    </row>
    <row r="107" spans="10:21" x14ac:dyDescent="0.45">
      <c r="J107" t="s">
        <v>454</v>
      </c>
      <c r="K107" t="s">
        <v>455</v>
      </c>
      <c r="L107">
        <v>0</v>
      </c>
      <c r="M107" t="s">
        <v>842</v>
      </c>
      <c r="N107">
        <v>1E-3</v>
      </c>
      <c r="O107" t="s">
        <v>843</v>
      </c>
      <c r="P107">
        <v>0.01</v>
      </c>
      <c r="Q107" t="s">
        <v>844</v>
      </c>
      <c r="R107">
        <v>0.05</v>
      </c>
      <c r="S107" s="1">
        <v>2.2200000000000001E-16</v>
      </c>
    </row>
    <row r="109" spans="10:21" x14ac:dyDescent="0.45">
      <c r="J109" t="s">
        <v>462</v>
      </c>
      <c r="K109" t="s">
        <v>463</v>
      </c>
      <c r="L109" t="s">
        <v>450</v>
      </c>
      <c r="M109" t="s">
        <v>464</v>
      </c>
      <c r="N109">
        <v>160410</v>
      </c>
    </row>
    <row r="110" spans="10:21" x14ac:dyDescent="0.45">
      <c r="J110" t="s">
        <v>465</v>
      </c>
      <c r="K110" t="s">
        <v>463</v>
      </c>
      <c r="L110" t="s">
        <v>450</v>
      </c>
      <c r="M110" t="s">
        <v>464</v>
      </c>
      <c r="N110">
        <v>83775</v>
      </c>
    </row>
    <row r="111" spans="10:21" x14ac:dyDescent="0.45">
      <c r="J111" t="s">
        <v>466</v>
      </c>
      <c r="K111">
        <v>0.47776000000000002</v>
      </c>
    </row>
    <row r="112" spans="10:21" x14ac:dyDescent="0.45">
      <c r="J112" t="s">
        <v>467</v>
      </c>
      <c r="K112" t="s">
        <v>466</v>
      </c>
      <c r="L112">
        <v>0.41652</v>
      </c>
    </row>
    <row r="113" spans="10:23" x14ac:dyDescent="0.45">
      <c r="J113" t="s">
        <v>468</v>
      </c>
      <c r="K113">
        <v>118.31699999999999</v>
      </c>
      <c r="L113" t="s">
        <v>469</v>
      </c>
      <c r="M113">
        <v>6</v>
      </c>
      <c r="N113" t="s">
        <v>470</v>
      </c>
      <c r="O113">
        <v>776</v>
      </c>
      <c r="P113" t="s">
        <v>471</v>
      </c>
      <c r="Q113" t="s">
        <v>472</v>
      </c>
      <c r="R113" t="s">
        <v>473</v>
      </c>
      <c r="S113" t="s">
        <v>433</v>
      </c>
    </row>
    <row r="114" spans="10:23" x14ac:dyDescent="0.45">
      <c r="J114" t="s">
        <v>674</v>
      </c>
      <c r="K114" t="s">
        <v>530</v>
      </c>
      <c r="L114" t="s">
        <v>877</v>
      </c>
    </row>
    <row r="115" spans="10:23" x14ac:dyDescent="0.45">
      <c r="J115" t="s">
        <v>878</v>
      </c>
      <c r="S115" t="s">
        <v>423</v>
      </c>
    </row>
    <row r="116" spans="10:23" x14ac:dyDescent="0.45">
      <c r="J116" t="s">
        <v>416</v>
      </c>
      <c r="K116" t="s">
        <v>417</v>
      </c>
      <c r="L116" t="s">
        <v>418</v>
      </c>
      <c r="M116" t="s">
        <v>419</v>
      </c>
      <c r="N116" t="s">
        <v>420</v>
      </c>
    </row>
    <row r="118" spans="10:23" x14ac:dyDescent="0.45">
      <c r="J118" t="s">
        <v>421</v>
      </c>
    </row>
    <row r="119" spans="10:23" x14ac:dyDescent="0.45">
      <c r="J119" t="s">
        <v>422</v>
      </c>
      <c r="K119" t="s">
        <v>423</v>
      </c>
      <c r="L119" t="s">
        <v>520</v>
      </c>
      <c r="M119" t="s">
        <v>425</v>
      </c>
      <c r="N119" t="s">
        <v>423</v>
      </c>
      <c r="O119" t="s">
        <v>521</v>
      </c>
      <c r="P119" t="s">
        <v>431</v>
      </c>
      <c r="Q119" t="s">
        <v>423</v>
      </c>
      <c r="R119" t="s">
        <v>761</v>
      </c>
      <c r="T119" t="s">
        <v>423</v>
      </c>
      <c r="V119" t="s">
        <v>871</v>
      </c>
      <c r="W119">
        <v>1</v>
      </c>
    </row>
    <row r="121" spans="10:23" x14ac:dyDescent="0.45">
      <c r="J121" t="s">
        <v>436</v>
      </c>
      <c r="K121" t="s">
        <v>437</v>
      </c>
      <c r="L121" t="s">
        <v>864</v>
      </c>
      <c r="M121" t="s">
        <v>423</v>
      </c>
      <c r="N121" t="s">
        <v>879</v>
      </c>
      <c r="O121" t="s">
        <v>866</v>
      </c>
      <c r="P121" t="s">
        <v>423</v>
      </c>
      <c r="Q121" t="s">
        <v>880</v>
      </c>
      <c r="R121" t="s">
        <v>868</v>
      </c>
      <c r="T121">
        <v>635</v>
      </c>
      <c r="U121" t="s">
        <v>871</v>
      </c>
    </row>
    <row r="123" spans="10:23" x14ac:dyDescent="0.45">
      <c r="J123" t="s">
        <v>710</v>
      </c>
    </row>
    <row r="124" spans="10:23" x14ac:dyDescent="0.45">
      <c r="K124" t="s">
        <v>443</v>
      </c>
      <c r="L124" t="s">
        <v>444</v>
      </c>
      <c r="M124" t="s">
        <v>445</v>
      </c>
      <c r="N124" t="s">
        <v>446</v>
      </c>
      <c r="O124" t="s">
        <v>447</v>
      </c>
      <c r="P124" t="s">
        <v>445</v>
      </c>
      <c r="Q124" t="s">
        <v>448</v>
      </c>
    </row>
    <row r="125" spans="10:23" x14ac:dyDescent="0.45">
      <c r="J125">
        <v>-42.308909999999997</v>
      </c>
      <c r="K125">
        <v>-8.7700099999999992</v>
      </c>
      <c r="L125">
        <v>-0.33385999999999999</v>
      </c>
      <c r="M125">
        <v>8.8542100000000001</v>
      </c>
      <c r="N125">
        <v>39.693669999999997</v>
      </c>
    </row>
    <row r="127" spans="10:23" x14ac:dyDescent="0.45">
      <c r="J127" t="s">
        <v>715</v>
      </c>
    </row>
    <row r="128" spans="10:23" x14ac:dyDescent="0.45">
      <c r="K128" t="s">
        <v>370</v>
      </c>
      <c r="L128" t="s">
        <v>371</v>
      </c>
      <c r="M128" t="s">
        <v>372</v>
      </c>
      <c r="N128" t="s">
        <v>373</v>
      </c>
      <c r="O128" t="s">
        <v>374</v>
      </c>
      <c r="P128" t="s">
        <v>452</v>
      </c>
    </row>
    <row r="129" spans="10:21" x14ac:dyDescent="0.45">
      <c r="J129" t="s">
        <v>181</v>
      </c>
      <c r="K129">
        <v>-6.8227469999999997</v>
      </c>
      <c r="L129">
        <v>3.0116890000000001</v>
      </c>
      <c r="M129">
        <v>-2.2654000000000001</v>
      </c>
      <c r="N129">
        <v>2.384E-2</v>
      </c>
      <c r="O129" t="s">
        <v>376</v>
      </c>
    </row>
    <row r="130" spans="10:21" x14ac:dyDescent="0.45">
      <c r="K130">
        <v>2.384E-2</v>
      </c>
    </row>
    <row r="131" spans="10:21" x14ac:dyDescent="0.45">
      <c r="J131" t="s">
        <v>182</v>
      </c>
      <c r="K131">
        <v>-0.232294</v>
      </c>
      <c r="L131">
        <v>0.14310600000000001</v>
      </c>
      <c r="M131">
        <v>-1.6232</v>
      </c>
      <c r="N131">
        <v>0.10507</v>
      </c>
    </row>
    <row r="132" spans="10:21" x14ac:dyDescent="0.45">
      <c r="K132">
        <v>0.10507</v>
      </c>
      <c r="S132" t="s">
        <v>870</v>
      </c>
    </row>
    <row r="133" spans="10:21" x14ac:dyDescent="0.45">
      <c r="J133" t="s">
        <v>183</v>
      </c>
      <c r="K133">
        <v>-2.4782649999999999</v>
      </c>
      <c r="L133">
        <v>1.023854</v>
      </c>
      <c r="M133">
        <v>-2.4205000000000001</v>
      </c>
      <c r="N133">
        <v>1.5800000000000002E-2</v>
      </c>
      <c r="O133" t="s">
        <v>376</v>
      </c>
      <c r="U133" t="s">
        <v>863</v>
      </c>
    </row>
    <row r="134" spans="10:21" x14ac:dyDescent="0.45">
      <c r="K134">
        <v>1.5800000000000002E-2</v>
      </c>
    </row>
    <row r="135" spans="10:21" x14ac:dyDescent="0.45">
      <c r="J135" t="s">
        <v>377</v>
      </c>
      <c r="K135">
        <v>0.82070200000000004</v>
      </c>
      <c r="L135">
        <v>0.38803700000000002</v>
      </c>
      <c r="M135">
        <v>2.1150000000000002</v>
      </c>
      <c r="N135">
        <v>3.4840000000000003E-2</v>
      </c>
      <c r="O135" t="s">
        <v>376</v>
      </c>
    </row>
    <row r="136" spans="10:21" x14ac:dyDescent="0.45">
      <c r="K136">
        <v>3.4840000000000003E-2</v>
      </c>
    </row>
    <row r="137" spans="10:21" x14ac:dyDescent="0.45">
      <c r="J137" t="s">
        <v>194</v>
      </c>
      <c r="K137">
        <v>-14.176819999999999</v>
      </c>
      <c r="L137">
        <v>3.2326860000000002</v>
      </c>
      <c r="M137">
        <v>-4.3855000000000004</v>
      </c>
      <c r="N137" s="1">
        <v>1.3679999999999999E-5</v>
      </c>
      <c r="O137" t="s">
        <v>375</v>
      </c>
    </row>
    <row r="138" spans="10:21" x14ac:dyDescent="0.45">
      <c r="K138" s="1">
        <v>1.3679999999999999E-5</v>
      </c>
      <c r="N138" s="1"/>
      <c r="T138">
        <v>0.1</v>
      </c>
    </row>
    <row r="139" spans="10:21" x14ac:dyDescent="0.45">
      <c r="J139" t="s">
        <v>378</v>
      </c>
      <c r="K139">
        <v>-3.7903250000000002</v>
      </c>
      <c r="L139">
        <v>3.2146370000000002</v>
      </c>
      <c r="M139">
        <v>-1.1791</v>
      </c>
      <c r="N139">
        <v>0.23884</v>
      </c>
    </row>
    <row r="140" spans="10:21" x14ac:dyDescent="0.45">
      <c r="K140">
        <v>0.23884</v>
      </c>
    </row>
    <row r="141" spans="10:21" x14ac:dyDescent="0.45">
      <c r="J141" t="s">
        <v>869</v>
      </c>
      <c r="K141">
        <v>-0.65443600000000002</v>
      </c>
      <c r="L141">
        <v>5.8922000000000002E-2</v>
      </c>
      <c r="M141">
        <v>-11.1069</v>
      </c>
      <c r="N141" s="1">
        <v>2.2E-16</v>
      </c>
      <c r="O141" t="s">
        <v>375</v>
      </c>
    </row>
    <row r="142" spans="10:21" x14ac:dyDescent="0.45">
      <c r="J142" t="s">
        <v>453</v>
      </c>
      <c r="K142" s="1">
        <v>2.2E-16</v>
      </c>
    </row>
    <row r="143" spans="10:21" x14ac:dyDescent="0.45">
      <c r="J143" t="s">
        <v>454</v>
      </c>
      <c r="K143" t="s">
        <v>455</v>
      </c>
      <c r="L143">
        <v>0</v>
      </c>
      <c r="M143" t="s">
        <v>842</v>
      </c>
      <c r="N143">
        <v>1E-3</v>
      </c>
      <c r="O143" t="s">
        <v>843</v>
      </c>
      <c r="P143">
        <v>0.01</v>
      </c>
      <c r="Q143" t="s">
        <v>844</v>
      </c>
      <c r="R143">
        <v>0.05</v>
      </c>
      <c r="S143" s="1">
        <v>2.2200000000000001E-16</v>
      </c>
    </row>
    <row r="145" spans="10:23" x14ac:dyDescent="0.45">
      <c r="J145" t="s">
        <v>462</v>
      </c>
      <c r="K145" t="s">
        <v>463</v>
      </c>
      <c r="L145" t="s">
        <v>450</v>
      </c>
      <c r="M145" t="s">
        <v>464</v>
      </c>
      <c r="N145">
        <v>368290</v>
      </c>
    </row>
    <row r="146" spans="10:23" x14ac:dyDescent="0.45">
      <c r="J146" t="s">
        <v>465</v>
      </c>
      <c r="K146" t="s">
        <v>463</v>
      </c>
      <c r="L146" t="s">
        <v>450</v>
      </c>
      <c r="M146" t="s">
        <v>464</v>
      </c>
      <c r="N146">
        <v>114210</v>
      </c>
    </row>
    <row r="147" spans="10:23" x14ac:dyDescent="0.45">
      <c r="J147" t="s">
        <v>466</v>
      </c>
      <c r="K147">
        <v>0.68989999999999996</v>
      </c>
    </row>
    <row r="148" spans="10:23" x14ac:dyDescent="0.45">
      <c r="J148" t="s">
        <v>467</v>
      </c>
      <c r="K148" t="s">
        <v>466</v>
      </c>
      <c r="L148">
        <v>0.67013</v>
      </c>
    </row>
    <row r="149" spans="10:23" x14ac:dyDescent="0.45">
      <c r="J149" t="s">
        <v>468</v>
      </c>
      <c r="K149">
        <v>189.42099999999999</v>
      </c>
      <c r="L149" t="s">
        <v>469</v>
      </c>
      <c r="M149">
        <v>7</v>
      </c>
      <c r="N149" t="s">
        <v>470</v>
      </c>
      <c r="O149">
        <v>596</v>
      </c>
      <c r="P149" t="s">
        <v>471</v>
      </c>
      <c r="Q149" t="s">
        <v>472</v>
      </c>
      <c r="R149" t="s">
        <v>473</v>
      </c>
      <c r="S149" t="s">
        <v>433</v>
      </c>
      <c r="V149" t="s">
        <v>871</v>
      </c>
      <c r="W149">
        <v>1</v>
      </c>
    </row>
    <row r="150" spans="10:23" x14ac:dyDescent="0.45">
      <c r="J150" t="s">
        <v>674</v>
      </c>
      <c r="K150" t="s">
        <v>536</v>
      </c>
      <c r="L150" t="s">
        <v>877</v>
      </c>
    </row>
    <row r="151" spans="10:23" x14ac:dyDescent="0.45">
      <c r="J151" t="s">
        <v>881</v>
      </c>
      <c r="S151" t="s">
        <v>423</v>
      </c>
    </row>
    <row r="152" spans="10:23" x14ac:dyDescent="0.45">
      <c r="J152" t="s">
        <v>416</v>
      </c>
      <c r="K152" t="s">
        <v>417</v>
      </c>
      <c r="L152" t="s">
        <v>418</v>
      </c>
      <c r="M152" t="s">
        <v>419</v>
      </c>
      <c r="N152" t="s">
        <v>420</v>
      </c>
    </row>
    <row r="153" spans="10:23" x14ac:dyDescent="0.45">
      <c r="U153" t="s">
        <v>871</v>
      </c>
    </row>
    <row r="154" spans="10:23" x14ac:dyDescent="0.45">
      <c r="J154" t="s">
        <v>421</v>
      </c>
    </row>
    <row r="155" spans="10:23" x14ac:dyDescent="0.45">
      <c r="J155" t="s">
        <v>422</v>
      </c>
      <c r="K155" t="s">
        <v>423</v>
      </c>
      <c r="L155" t="s">
        <v>520</v>
      </c>
      <c r="M155" t="s">
        <v>425</v>
      </c>
      <c r="N155" t="s">
        <v>423</v>
      </c>
      <c r="O155" t="s">
        <v>521</v>
      </c>
      <c r="P155" t="s">
        <v>431</v>
      </c>
      <c r="Q155" t="s">
        <v>423</v>
      </c>
      <c r="R155" t="s">
        <v>761</v>
      </c>
      <c r="T155" t="s">
        <v>423</v>
      </c>
    </row>
    <row r="157" spans="10:23" x14ac:dyDescent="0.45">
      <c r="J157" t="s">
        <v>436</v>
      </c>
      <c r="K157" t="s">
        <v>437</v>
      </c>
      <c r="L157" t="s">
        <v>864</v>
      </c>
      <c r="M157" t="s">
        <v>423</v>
      </c>
      <c r="N157" t="s">
        <v>882</v>
      </c>
      <c r="O157" t="s">
        <v>866</v>
      </c>
      <c r="P157" t="s">
        <v>423</v>
      </c>
      <c r="Q157" t="s">
        <v>883</v>
      </c>
      <c r="R157" t="s">
        <v>868</v>
      </c>
      <c r="T157">
        <v>329</v>
      </c>
    </row>
    <row r="159" spans="10:23" x14ac:dyDescent="0.45">
      <c r="J159" t="s">
        <v>710</v>
      </c>
    </row>
    <row r="160" spans="10:23" x14ac:dyDescent="0.45">
      <c r="K160" t="s">
        <v>443</v>
      </c>
      <c r="L160" t="s">
        <v>444</v>
      </c>
      <c r="M160" t="s">
        <v>445</v>
      </c>
      <c r="N160" t="s">
        <v>446</v>
      </c>
      <c r="O160" t="s">
        <v>447</v>
      </c>
      <c r="P160" t="s">
        <v>445</v>
      </c>
      <c r="Q160" t="s">
        <v>448</v>
      </c>
    </row>
    <row r="161" spans="10:21" x14ac:dyDescent="0.45">
      <c r="J161">
        <v>-35.346710000000002</v>
      </c>
      <c r="K161">
        <v>-5.3561199999999998</v>
      </c>
      <c r="L161">
        <v>0.22176000000000001</v>
      </c>
      <c r="M161">
        <v>6.8402599999999998</v>
      </c>
      <c r="N161">
        <v>27.437249999999999</v>
      </c>
    </row>
    <row r="163" spans="10:21" x14ac:dyDescent="0.45">
      <c r="J163" t="s">
        <v>715</v>
      </c>
    </row>
    <row r="164" spans="10:21" x14ac:dyDescent="0.45">
      <c r="K164" t="s">
        <v>370</v>
      </c>
      <c r="L164" t="s">
        <v>371</v>
      </c>
      <c r="M164" t="s">
        <v>372</v>
      </c>
      <c r="N164" t="s">
        <v>373</v>
      </c>
      <c r="O164" t="s">
        <v>374</v>
      </c>
      <c r="P164" t="s">
        <v>452</v>
      </c>
    </row>
    <row r="165" spans="10:21" x14ac:dyDescent="0.45">
      <c r="J165" t="s">
        <v>181</v>
      </c>
      <c r="K165">
        <v>-21.41114</v>
      </c>
      <c r="L165">
        <v>3.4674299999999998</v>
      </c>
      <c r="M165">
        <v>-6.1749000000000001</v>
      </c>
      <c r="N165" s="1">
        <v>2.1320000000000001E-9</v>
      </c>
      <c r="O165" t="s">
        <v>375</v>
      </c>
      <c r="U165" t="s">
        <v>863</v>
      </c>
    </row>
    <row r="166" spans="10:21" x14ac:dyDescent="0.45">
      <c r="K166" s="1">
        <v>2.1320000000000001E-9</v>
      </c>
      <c r="N166" s="1"/>
    </row>
    <row r="167" spans="10:21" x14ac:dyDescent="0.45">
      <c r="J167" t="s">
        <v>182</v>
      </c>
      <c r="K167">
        <v>0.40786</v>
      </c>
      <c r="L167">
        <v>0.11795</v>
      </c>
      <c r="M167">
        <v>3.4580000000000002</v>
      </c>
      <c r="N167">
        <v>6.223E-4</v>
      </c>
      <c r="O167" t="s">
        <v>375</v>
      </c>
    </row>
    <row r="168" spans="10:21" x14ac:dyDescent="0.45">
      <c r="K168">
        <v>6.223E-4</v>
      </c>
      <c r="S168" t="s">
        <v>870</v>
      </c>
    </row>
    <row r="169" spans="10:21" x14ac:dyDescent="0.45">
      <c r="J169" t="s">
        <v>183</v>
      </c>
      <c r="K169">
        <v>-3.48007</v>
      </c>
      <c r="L169">
        <v>1.08609</v>
      </c>
      <c r="M169">
        <v>-3.2042000000000002</v>
      </c>
      <c r="N169">
        <v>1.4989999999999999E-3</v>
      </c>
      <c r="O169" t="s">
        <v>487</v>
      </c>
    </row>
    <row r="170" spans="10:21" x14ac:dyDescent="0.45">
      <c r="K170">
        <v>1.4989999999999999E-3</v>
      </c>
    </row>
    <row r="171" spans="10:21" x14ac:dyDescent="0.45">
      <c r="J171" t="s">
        <v>377</v>
      </c>
      <c r="K171">
        <v>1.6166700000000001</v>
      </c>
      <c r="L171">
        <v>0.51532999999999995</v>
      </c>
      <c r="M171">
        <v>3.1372</v>
      </c>
      <c r="N171">
        <v>1.8741999999999999E-3</v>
      </c>
      <c r="O171" t="s">
        <v>487</v>
      </c>
    </row>
    <row r="172" spans="10:21" x14ac:dyDescent="0.45">
      <c r="K172">
        <v>1.8741999999999999E-3</v>
      </c>
    </row>
    <row r="173" spans="10:21" x14ac:dyDescent="0.45">
      <c r="J173" t="s">
        <v>194</v>
      </c>
      <c r="K173">
        <v>-0.47867999999999999</v>
      </c>
      <c r="L173">
        <v>3.41377</v>
      </c>
      <c r="M173">
        <v>-0.14019999999999999</v>
      </c>
      <c r="N173">
        <v>0.88858009999999998</v>
      </c>
    </row>
    <row r="174" spans="10:21" x14ac:dyDescent="0.45">
      <c r="K174">
        <v>0.88858009999999998</v>
      </c>
      <c r="T174">
        <v>0.1</v>
      </c>
    </row>
    <row r="175" spans="10:21" x14ac:dyDescent="0.45">
      <c r="J175" t="s">
        <v>378</v>
      </c>
      <c r="K175">
        <v>-15.93547</v>
      </c>
      <c r="L175">
        <v>3.2140300000000002</v>
      </c>
      <c r="M175">
        <v>-4.9581</v>
      </c>
      <c r="N175" s="1">
        <v>1.189E-6</v>
      </c>
      <c r="O175" t="s">
        <v>375</v>
      </c>
    </row>
    <row r="176" spans="10:21" x14ac:dyDescent="0.45">
      <c r="K176" s="1">
        <v>1.189E-6</v>
      </c>
      <c r="N176" s="1"/>
    </row>
    <row r="177" spans="10:23" x14ac:dyDescent="0.45">
      <c r="J177" t="s">
        <v>869</v>
      </c>
      <c r="K177">
        <v>-0.36252000000000001</v>
      </c>
      <c r="L177">
        <v>0.10688</v>
      </c>
      <c r="M177">
        <v>-3.3917999999999999</v>
      </c>
      <c r="N177">
        <v>7.8689999999999999E-4</v>
      </c>
      <c r="O177" t="s">
        <v>375</v>
      </c>
    </row>
    <row r="178" spans="10:23" x14ac:dyDescent="0.45">
      <c r="J178" t="s">
        <v>453</v>
      </c>
      <c r="K178">
        <v>7.8689999999999999E-4</v>
      </c>
    </row>
    <row r="179" spans="10:23" x14ac:dyDescent="0.45">
      <c r="J179" t="s">
        <v>454</v>
      </c>
      <c r="K179" t="s">
        <v>455</v>
      </c>
      <c r="L179">
        <v>0</v>
      </c>
      <c r="M179" t="s">
        <v>842</v>
      </c>
      <c r="N179">
        <v>1E-3</v>
      </c>
      <c r="O179" t="s">
        <v>843</v>
      </c>
      <c r="P179">
        <v>0.01</v>
      </c>
      <c r="Q179" t="s">
        <v>844</v>
      </c>
      <c r="R179">
        <v>0.05</v>
      </c>
      <c r="S179" s="1">
        <v>2.2200000000000001E-16</v>
      </c>
      <c r="V179" t="s">
        <v>871</v>
      </c>
      <c r="W179">
        <v>1</v>
      </c>
    </row>
    <row r="181" spans="10:23" x14ac:dyDescent="0.45">
      <c r="J181" t="s">
        <v>462</v>
      </c>
      <c r="K181" t="s">
        <v>463</v>
      </c>
      <c r="L181" t="s">
        <v>450</v>
      </c>
      <c r="M181" t="s">
        <v>464</v>
      </c>
      <c r="N181">
        <v>75656</v>
      </c>
    </row>
    <row r="182" spans="10:23" x14ac:dyDescent="0.45">
      <c r="J182" t="s">
        <v>465</v>
      </c>
      <c r="K182" t="s">
        <v>463</v>
      </c>
      <c r="L182" t="s">
        <v>450</v>
      </c>
      <c r="M182" t="s">
        <v>464</v>
      </c>
      <c r="N182">
        <v>37039</v>
      </c>
    </row>
    <row r="183" spans="10:23" x14ac:dyDescent="0.45">
      <c r="J183" t="s">
        <v>466</v>
      </c>
      <c r="K183">
        <v>0.51041999999999998</v>
      </c>
      <c r="U183" t="s">
        <v>871</v>
      </c>
    </row>
    <row r="184" spans="10:23" x14ac:dyDescent="0.45">
      <c r="J184" t="s">
        <v>467</v>
      </c>
      <c r="K184" t="s">
        <v>466</v>
      </c>
      <c r="L184">
        <v>0.46827000000000002</v>
      </c>
    </row>
    <row r="185" spans="10:23" x14ac:dyDescent="0.45">
      <c r="J185" t="s">
        <v>468</v>
      </c>
      <c r="K185">
        <v>44.979599999999998</v>
      </c>
      <c r="L185" t="s">
        <v>469</v>
      </c>
      <c r="M185">
        <v>7</v>
      </c>
      <c r="N185" t="s">
        <v>470</v>
      </c>
      <c r="O185">
        <v>302</v>
      </c>
      <c r="P185" t="s">
        <v>471</v>
      </c>
      <c r="Q185" t="s">
        <v>472</v>
      </c>
      <c r="R185" t="s">
        <v>473</v>
      </c>
      <c r="S185" t="s">
        <v>433</v>
      </c>
    </row>
    <row r="186" spans="10:23" x14ac:dyDescent="0.45">
      <c r="J186" t="s">
        <v>674</v>
      </c>
      <c r="K186" t="s">
        <v>541</v>
      </c>
      <c r="L186" t="s">
        <v>877</v>
      </c>
    </row>
    <row r="187" spans="10:23" x14ac:dyDescent="0.45">
      <c r="J187" t="s">
        <v>884</v>
      </c>
      <c r="S187" t="s">
        <v>423</v>
      </c>
    </row>
    <row r="188" spans="10:23" x14ac:dyDescent="0.45">
      <c r="J188" t="s">
        <v>416</v>
      </c>
      <c r="K188" t="s">
        <v>417</v>
      </c>
      <c r="L188" t="s">
        <v>418</v>
      </c>
      <c r="M188" t="s">
        <v>419</v>
      </c>
      <c r="N188" t="s">
        <v>420</v>
      </c>
    </row>
    <row r="190" spans="10:23" x14ac:dyDescent="0.45">
      <c r="J190" t="s">
        <v>421</v>
      </c>
    </row>
    <row r="191" spans="10:23" x14ac:dyDescent="0.45">
      <c r="J191" t="s">
        <v>422</v>
      </c>
      <c r="K191" t="s">
        <v>423</v>
      </c>
      <c r="L191" t="s">
        <v>520</v>
      </c>
      <c r="M191" t="s">
        <v>425</v>
      </c>
      <c r="N191" t="s">
        <v>423</v>
      </c>
      <c r="O191" t="s">
        <v>521</v>
      </c>
      <c r="P191" t="s">
        <v>431</v>
      </c>
      <c r="Q191" t="s">
        <v>423</v>
      </c>
      <c r="R191" t="s">
        <v>761</v>
      </c>
      <c r="T191" t="s">
        <v>423</v>
      </c>
    </row>
    <row r="193" spans="10:21" x14ac:dyDescent="0.45">
      <c r="J193" t="s">
        <v>436</v>
      </c>
      <c r="K193" t="s">
        <v>437</v>
      </c>
      <c r="L193" t="s">
        <v>864</v>
      </c>
      <c r="M193" t="s">
        <v>423</v>
      </c>
      <c r="N193" t="s">
        <v>885</v>
      </c>
      <c r="O193" t="s">
        <v>866</v>
      </c>
      <c r="P193" t="s">
        <v>423</v>
      </c>
      <c r="Q193" t="s">
        <v>886</v>
      </c>
      <c r="R193" t="s">
        <v>868</v>
      </c>
      <c r="T193">
        <v>409</v>
      </c>
    </row>
    <row r="195" spans="10:21" x14ac:dyDescent="0.45">
      <c r="J195" t="s">
        <v>710</v>
      </c>
    </row>
    <row r="196" spans="10:21" x14ac:dyDescent="0.45">
      <c r="K196" t="s">
        <v>443</v>
      </c>
      <c r="L196" t="s">
        <v>444</v>
      </c>
      <c r="M196" t="s">
        <v>445</v>
      </c>
      <c r="N196" t="s">
        <v>446</v>
      </c>
      <c r="O196" t="s">
        <v>447</v>
      </c>
      <c r="P196" t="s">
        <v>445</v>
      </c>
      <c r="Q196" t="s">
        <v>448</v>
      </c>
    </row>
    <row r="197" spans="10:21" x14ac:dyDescent="0.45">
      <c r="J197">
        <v>-27.88429</v>
      </c>
      <c r="K197">
        <v>-2.6517300000000001</v>
      </c>
      <c r="L197">
        <v>-0.33256999999999998</v>
      </c>
      <c r="M197">
        <v>4.3022200000000002</v>
      </c>
      <c r="N197">
        <v>20.8795</v>
      </c>
    </row>
    <row r="199" spans="10:21" x14ac:dyDescent="0.45">
      <c r="J199" t="s">
        <v>715</v>
      </c>
      <c r="U199" t="s">
        <v>863</v>
      </c>
    </row>
    <row r="200" spans="10:21" x14ac:dyDescent="0.45">
      <c r="K200" t="s">
        <v>370</v>
      </c>
      <c r="L200" t="s">
        <v>371</v>
      </c>
      <c r="M200" t="s">
        <v>372</v>
      </c>
      <c r="N200" t="s">
        <v>373</v>
      </c>
      <c r="O200" t="s">
        <v>374</v>
      </c>
      <c r="P200" t="s">
        <v>452</v>
      </c>
    </row>
    <row r="201" spans="10:21" x14ac:dyDescent="0.45">
      <c r="J201" t="s">
        <v>181</v>
      </c>
      <c r="K201">
        <v>-6.2225640000000002</v>
      </c>
      <c r="L201">
        <v>2.168669</v>
      </c>
      <c r="M201">
        <v>-2.8693</v>
      </c>
      <c r="N201">
        <v>4.3512000000000004E-3</v>
      </c>
      <c r="O201" t="s">
        <v>487</v>
      </c>
    </row>
    <row r="202" spans="10:21" x14ac:dyDescent="0.45">
      <c r="K202">
        <v>4.3512000000000004E-3</v>
      </c>
    </row>
    <row r="203" spans="10:21" x14ac:dyDescent="0.45">
      <c r="J203" t="s">
        <v>182</v>
      </c>
      <c r="K203">
        <v>6.8583000000000005E-2</v>
      </c>
      <c r="L203">
        <v>9.0128E-2</v>
      </c>
      <c r="M203">
        <v>0.76090000000000002</v>
      </c>
      <c r="N203">
        <v>0.4471755</v>
      </c>
    </row>
    <row r="204" spans="10:21" x14ac:dyDescent="0.45">
      <c r="K204">
        <v>0.4471755</v>
      </c>
      <c r="S204" t="s">
        <v>870</v>
      </c>
    </row>
    <row r="205" spans="10:21" x14ac:dyDescent="0.45">
      <c r="J205" t="s">
        <v>183</v>
      </c>
      <c r="K205">
        <v>-0.574959</v>
      </c>
      <c r="L205">
        <v>0.45032899999999998</v>
      </c>
      <c r="M205">
        <v>-1.2767999999999999</v>
      </c>
      <c r="N205">
        <v>0.20249439999999999</v>
      </c>
    </row>
    <row r="206" spans="10:21" x14ac:dyDescent="0.45">
      <c r="K206">
        <v>0.20249439999999999</v>
      </c>
    </row>
    <row r="207" spans="10:21" x14ac:dyDescent="0.45">
      <c r="J207" t="s">
        <v>377</v>
      </c>
      <c r="K207">
        <v>0.29671999999999998</v>
      </c>
      <c r="L207">
        <v>0.25619900000000001</v>
      </c>
      <c r="M207">
        <v>1.1581999999999999</v>
      </c>
      <c r="N207">
        <v>0.24754970000000001</v>
      </c>
    </row>
    <row r="208" spans="10:21" x14ac:dyDescent="0.45">
      <c r="K208">
        <v>0.24754970000000001</v>
      </c>
    </row>
    <row r="209" spans="10:23" x14ac:dyDescent="0.45">
      <c r="J209" t="s">
        <v>194</v>
      </c>
      <c r="K209">
        <v>10.25198</v>
      </c>
      <c r="L209">
        <v>1.2365250000000001</v>
      </c>
      <c r="M209">
        <v>8.2910000000000004</v>
      </c>
      <c r="N209" s="1">
        <v>2.134E-15</v>
      </c>
      <c r="O209" t="s">
        <v>375</v>
      </c>
    </row>
    <row r="210" spans="10:23" x14ac:dyDescent="0.45">
      <c r="K210" s="1">
        <v>2.134E-15</v>
      </c>
      <c r="N210" s="1"/>
      <c r="T210">
        <v>0.1</v>
      </c>
    </row>
    <row r="211" spans="10:23" x14ac:dyDescent="0.45">
      <c r="J211" t="s">
        <v>378</v>
      </c>
      <c r="K211">
        <v>-3.5068229999999998</v>
      </c>
      <c r="L211">
        <v>2.162569</v>
      </c>
      <c r="M211">
        <v>-1.6215999999999999</v>
      </c>
      <c r="N211">
        <v>0.1057453</v>
      </c>
    </row>
    <row r="212" spans="10:23" x14ac:dyDescent="0.45">
      <c r="K212">
        <v>0.1057453</v>
      </c>
    </row>
    <row r="213" spans="10:23" x14ac:dyDescent="0.45">
      <c r="J213" t="s">
        <v>869</v>
      </c>
      <c r="K213">
        <v>-0.31220100000000001</v>
      </c>
      <c r="L213">
        <v>8.3659999999999998E-2</v>
      </c>
      <c r="M213">
        <v>-3.7317999999999998</v>
      </c>
      <c r="N213">
        <v>2.2020000000000001E-4</v>
      </c>
      <c r="O213" t="s">
        <v>375</v>
      </c>
      <c r="V213" t="s">
        <v>871</v>
      </c>
      <c r="W213">
        <v>1</v>
      </c>
    </row>
    <row r="214" spans="10:23" x14ac:dyDescent="0.45">
      <c r="K214">
        <v>2.2020000000000001E-4</v>
      </c>
    </row>
    <row r="215" spans="10:23" x14ac:dyDescent="0.45">
      <c r="J215" t="s">
        <v>453</v>
      </c>
      <c r="R215">
        <v>0.05</v>
      </c>
      <c r="S215" s="1">
        <v>2.2200000000000001E-16</v>
      </c>
    </row>
    <row r="216" spans="10:23" x14ac:dyDescent="0.45">
      <c r="J216" t="s">
        <v>454</v>
      </c>
      <c r="K216" t="s">
        <v>455</v>
      </c>
      <c r="L216">
        <v>0</v>
      </c>
      <c r="M216" t="s">
        <v>842</v>
      </c>
      <c r="N216">
        <v>1E-3</v>
      </c>
      <c r="O216" t="s">
        <v>843</v>
      </c>
      <c r="P216">
        <v>0.01</v>
      </c>
      <c r="Q216" t="s">
        <v>844</v>
      </c>
    </row>
    <row r="218" spans="10:23" x14ac:dyDescent="0.45">
      <c r="J218" t="s">
        <v>462</v>
      </c>
      <c r="K218" t="s">
        <v>463</v>
      </c>
      <c r="L218" t="s">
        <v>450</v>
      </c>
      <c r="M218" t="s">
        <v>464</v>
      </c>
      <c r="N218">
        <v>29657</v>
      </c>
    </row>
    <row r="219" spans="10:23" x14ac:dyDescent="0.45">
      <c r="J219" t="s">
        <v>465</v>
      </c>
      <c r="K219" t="s">
        <v>463</v>
      </c>
      <c r="L219" t="s">
        <v>450</v>
      </c>
      <c r="M219" t="s">
        <v>464</v>
      </c>
      <c r="N219">
        <v>18852</v>
      </c>
    </row>
    <row r="220" spans="10:23" x14ac:dyDescent="0.45">
      <c r="J220" t="s">
        <v>466</v>
      </c>
      <c r="K220">
        <v>0.36431999999999998</v>
      </c>
      <c r="U220" t="s">
        <v>871</v>
      </c>
    </row>
    <row r="221" spans="10:23" x14ac:dyDescent="0.45">
      <c r="J221" t="s">
        <v>467</v>
      </c>
      <c r="K221" t="s">
        <v>466</v>
      </c>
      <c r="L221">
        <v>0.29521999999999998</v>
      </c>
      <c r="R221" t="s">
        <v>473</v>
      </c>
    </row>
    <row r="222" spans="10:23" x14ac:dyDescent="0.45">
      <c r="J222" t="s">
        <v>468</v>
      </c>
      <c r="K222">
        <v>30.1295</v>
      </c>
      <c r="L222" t="s">
        <v>469</v>
      </c>
      <c r="M222">
        <v>7</v>
      </c>
      <c r="N222" t="s">
        <v>470</v>
      </c>
      <c r="O222">
        <v>368</v>
      </c>
      <c r="P222" t="s">
        <v>471</v>
      </c>
      <c r="Q222" t="s">
        <v>472</v>
      </c>
    </row>
    <row r="223" spans="10:23" x14ac:dyDescent="0.45">
      <c r="J223" t="s">
        <v>861</v>
      </c>
    </row>
    <row r="225" spans="10:21" x14ac:dyDescent="0.45">
      <c r="J225" t="s">
        <v>861</v>
      </c>
      <c r="K225" t="s">
        <v>146</v>
      </c>
      <c r="S225" t="s">
        <v>433</v>
      </c>
    </row>
    <row r="227" spans="10:21" x14ac:dyDescent="0.45">
      <c r="J227" t="s">
        <v>674</v>
      </c>
      <c r="K227" t="s">
        <v>414</v>
      </c>
      <c r="S227" t="s">
        <v>423</v>
      </c>
    </row>
    <row r="228" spans="10:21" x14ac:dyDescent="0.45">
      <c r="J228" t="s">
        <v>887</v>
      </c>
    </row>
    <row r="229" spans="10:21" x14ac:dyDescent="0.45">
      <c r="J229" t="s">
        <v>416</v>
      </c>
      <c r="K229" t="s">
        <v>417</v>
      </c>
      <c r="L229" t="s">
        <v>418</v>
      </c>
      <c r="M229" t="s">
        <v>419</v>
      </c>
      <c r="N229" t="s">
        <v>420</v>
      </c>
    </row>
    <row r="230" spans="10:21" x14ac:dyDescent="0.45">
      <c r="T230" t="s">
        <v>423</v>
      </c>
    </row>
    <row r="231" spans="10:21" x14ac:dyDescent="0.45">
      <c r="J231" t="s">
        <v>421</v>
      </c>
      <c r="R231" t="s">
        <v>761</v>
      </c>
    </row>
    <row r="232" spans="10:21" x14ac:dyDescent="0.45">
      <c r="J232" t="s">
        <v>422</v>
      </c>
      <c r="K232" t="s">
        <v>423</v>
      </c>
      <c r="L232" t="s">
        <v>520</v>
      </c>
      <c r="M232" t="s">
        <v>425</v>
      </c>
      <c r="N232" t="s">
        <v>423</v>
      </c>
      <c r="O232" t="s">
        <v>521</v>
      </c>
      <c r="P232" t="s">
        <v>431</v>
      </c>
      <c r="Q232" t="s">
        <v>423</v>
      </c>
      <c r="U232" t="s">
        <v>863</v>
      </c>
    </row>
    <row r="233" spans="10:21" x14ac:dyDescent="0.45">
      <c r="R233" t="s">
        <v>868</v>
      </c>
      <c r="T233">
        <v>448</v>
      </c>
    </row>
    <row r="234" spans="10:21" x14ac:dyDescent="0.45">
      <c r="J234" t="s">
        <v>436</v>
      </c>
      <c r="K234" t="s">
        <v>437</v>
      </c>
      <c r="L234" t="s">
        <v>864</v>
      </c>
      <c r="M234" t="s">
        <v>423</v>
      </c>
      <c r="N234" t="s">
        <v>888</v>
      </c>
      <c r="O234" t="s">
        <v>866</v>
      </c>
      <c r="P234" t="s">
        <v>423</v>
      </c>
      <c r="Q234" t="s">
        <v>889</v>
      </c>
    </row>
    <row r="236" spans="10:21" x14ac:dyDescent="0.45">
      <c r="J236" t="s">
        <v>710</v>
      </c>
    </row>
    <row r="237" spans="10:21" x14ac:dyDescent="0.45">
      <c r="K237" t="s">
        <v>443</v>
      </c>
      <c r="L237" t="s">
        <v>444</v>
      </c>
      <c r="M237" t="s">
        <v>445</v>
      </c>
      <c r="N237" t="s">
        <v>446</v>
      </c>
      <c r="O237" t="s">
        <v>447</v>
      </c>
      <c r="P237" t="s">
        <v>445</v>
      </c>
      <c r="Q237" t="s">
        <v>448</v>
      </c>
    </row>
    <row r="238" spans="10:21" x14ac:dyDescent="0.45">
      <c r="J238">
        <v>-31.1874</v>
      </c>
      <c r="K238">
        <v>-4.4518899999999997</v>
      </c>
      <c r="L238">
        <v>0.23594000000000001</v>
      </c>
      <c r="M238">
        <v>5.0642699999999996</v>
      </c>
      <c r="N238">
        <v>32.018219999999999</v>
      </c>
    </row>
    <row r="240" spans="10:21" x14ac:dyDescent="0.45">
      <c r="J240" t="s">
        <v>715</v>
      </c>
    </row>
    <row r="241" spans="10:23" x14ac:dyDescent="0.45">
      <c r="K241" t="s">
        <v>370</v>
      </c>
      <c r="L241" t="s">
        <v>371</v>
      </c>
      <c r="M241" t="s">
        <v>372</v>
      </c>
      <c r="N241" t="s">
        <v>373</v>
      </c>
      <c r="O241" t="s">
        <v>374</v>
      </c>
      <c r="P241" t="s">
        <v>452</v>
      </c>
    </row>
    <row r="242" spans="10:23" x14ac:dyDescent="0.45">
      <c r="J242" t="s">
        <v>181</v>
      </c>
      <c r="K242">
        <v>-16.86279</v>
      </c>
      <c r="L242">
        <v>2.9167290000000001</v>
      </c>
      <c r="M242">
        <v>-5.7813999999999997</v>
      </c>
      <c r="N242" s="1">
        <v>1.4559999999999999E-8</v>
      </c>
      <c r="O242" t="s">
        <v>375</v>
      </c>
      <c r="V242" t="s">
        <v>871</v>
      </c>
      <c r="W242">
        <v>1</v>
      </c>
    </row>
    <row r="243" spans="10:23" x14ac:dyDescent="0.45">
      <c r="K243" s="1">
        <v>1.4559999999999999E-8</v>
      </c>
      <c r="N243" s="1"/>
      <c r="S243" t="s">
        <v>870</v>
      </c>
    </row>
    <row r="244" spans="10:23" x14ac:dyDescent="0.45">
      <c r="J244" t="s">
        <v>182</v>
      </c>
      <c r="K244">
        <v>1.214791</v>
      </c>
      <c r="L244">
        <v>0.101437</v>
      </c>
      <c r="M244">
        <v>11.9758</v>
      </c>
      <c r="N244" s="1">
        <v>2.2E-16</v>
      </c>
      <c r="O244" t="s">
        <v>375</v>
      </c>
    </row>
    <row r="245" spans="10:23" x14ac:dyDescent="0.45">
      <c r="K245" s="1">
        <v>2.2E-16</v>
      </c>
      <c r="N245" s="1"/>
    </row>
    <row r="246" spans="10:23" x14ac:dyDescent="0.45">
      <c r="J246" t="s">
        <v>183</v>
      </c>
      <c r="K246">
        <v>0.59604000000000001</v>
      </c>
      <c r="L246">
        <v>0.41106399999999998</v>
      </c>
      <c r="M246">
        <v>1.45</v>
      </c>
      <c r="N246">
        <v>0.14779999999999999</v>
      </c>
    </row>
    <row r="247" spans="10:23" x14ac:dyDescent="0.45">
      <c r="K247">
        <v>0.14779999999999999</v>
      </c>
    </row>
    <row r="248" spans="10:23" x14ac:dyDescent="0.45">
      <c r="J248" t="s">
        <v>377</v>
      </c>
      <c r="K248">
        <v>1.579521</v>
      </c>
      <c r="L248">
        <v>0.22351599999999999</v>
      </c>
      <c r="M248">
        <v>7.0667</v>
      </c>
      <c r="N248" s="1">
        <v>6.7290000000000001E-12</v>
      </c>
      <c r="O248" t="s">
        <v>375</v>
      </c>
    </row>
    <row r="249" spans="10:23" x14ac:dyDescent="0.45">
      <c r="K249" s="1">
        <v>6.7290000000000001E-12</v>
      </c>
      <c r="N249" s="1"/>
      <c r="T249">
        <v>0.1</v>
      </c>
      <c r="U249" t="s">
        <v>871</v>
      </c>
    </row>
    <row r="250" spans="10:23" x14ac:dyDescent="0.45">
      <c r="J250" t="s">
        <v>194</v>
      </c>
      <c r="K250">
        <v>-24.329899000000001</v>
      </c>
      <c r="L250">
        <v>2.353955</v>
      </c>
      <c r="M250">
        <v>-10.335800000000001</v>
      </c>
      <c r="N250" s="1">
        <v>2.2E-16</v>
      </c>
      <c r="O250" t="s">
        <v>375</v>
      </c>
    </row>
    <row r="251" spans="10:23" x14ac:dyDescent="0.45">
      <c r="K251" s="1">
        <v>2.2E-16</v>
      </c>
      <c r="N251" s="1"/>
    </row>
    <row r="252" spans="10:23" x14ac:dyDescent="0.45">
      <c r="J252" t="s">
        <v>378</v>
      </c>
      <c r="K252">
        <v>-27.927144999999999</v>
      </c>
      <c r="L252">
        <v>2.9011040000000001</v>
      </c>
      <c r="M252">
        <v>-9.6264000000000003</v>
      </c>
      <c r="N252" s="1">
        <v>2.2E-16</v>
      </c>
      <c r="O252" t="s">
        <v>375</v>
      </c>
    </row>
    <row r="253" spans="10:23" x14ac:dyDescent="0.45">
      <c r="K253" s="1">
        <v>2.2E-16</v>
      </c>
      <c r="N253" s="1"/>
    </row>
    <row r="254" spans="10:23" x14ac:dyDescent="0.45">
      <c r="J254" t="s">
        <v>869</v>
      </c>
      <c r="K254">
        <v>-0.200576</v>
      </c>
      <c r="L254">
        <v>1.8447999999999999E-2</v>
      </c>
      <c r="M254">
        <v>-10.872299999999999</v>
      </c>
      <c r="N254" s="1">
        <v>2.2E-16</v>
      </c>
      <c r="O254" t="s">
        <v>375</v>
      </c>
    </row>
    <row r="255" spans="10:23" x14ac:dyDescent="0.45">
      <c r="K255" s="1">
        <v>2.2E-16</v>
      </c>
      <c r="N255" s="1"/>
      <c r="R255">
        <v>0.05</v>
      </c>
      <c r="S255" s="1">
        <v>2.2200000000000001E-16</v>
      </c>
    </row>
    <row r="256" spans="10:23" x14ac:dyDescent="0.45">
      <c r="J256" t="s">
        <v>453</v>
      </c>
      <c r="S256" s="1"/>
    </row>
    <row r="257" spans="10:23" x14ac:dyDescent="0.45">
      <c r="J257" t="s">
        <v>454</v>
      </c>
      <c r="K257" t="s">
        <v>455</v>
      </c>
      <c r="L257">
        <v>0</v>
      </c>
      <c r="M257" t="s">
        <v>842</v>
      </c>
      <c r="N257">
        <v>1E-3</v>
      </c>
      <c r="O257" t="s">
        <v>843</v>
      </c>
      <c r="P257">
        <v>0.01</v>
      </c>
      <c r="Q257" t="s">
        <v>844</v>
      </c>
    </row>
    <row r="259" spans="10:23" x14ac:dyDescent="0.45">
      <c r="J259" t="s">
        <v>462</v>
      </c>
      <c r="K259" t="s">
        <v>463</v>
      </c>
      <c r="L259" t="s">
        <v>450</v>
      </c>
      <c r="M259" t="s">
        <v>464</v>
      </c>
      <c r="N259">
        <v>116410</v>
      </c>
    </row>
    <row r="260" spans="10:23" x14ac:dyDescent="0.45">
      <c r="J260" t="s">
        <v>465</v>
      </c>
      <c r="K260" t="s">
        <v>463</v>
      </c>
      <c r="L260" t="s">
        <v>450</v>
      </c>
      <c r="M260" t="s">
        <v>464</v>
      </c>
      <c r="N260">
        <v>41975</v>
      </c>
    </row>
    <row r="261" spans="10:23" x14ac:dyDescent="0.45">
      <c r="J261" t="s">
        <v>466</v>
      </c>
      <c r="K261">
        <v>0.63941999999999999</v>
      </c>
      <c r="U261" t="s">
        <v>863</v>
      </c>
    </row>
    <row r="262" spans="10:23" x14ac:dyDescent="0.45">
      <c r="J262" t="s">
        <v>467</v>
      </c>
      <c r="K262" t="s">
        <v>466</v>
      </c>
      <c r="L262">
        <v>0.61255000000000004</v>
      </c>
      <c r="R262" t="s">
        <v>473</v>
      </c>
      <c r="S262" t="s">
        <v>433</v>
      </c>
    </row>
    <row r="263" spans="10:23" x14ac:dyDescent="0.45">
      <c r="J263" t="s">
        <v>468</v>
      </c>
      <c r="K263">
        <v>105.38500000000001</v>
      </c>
      <c r="L263" t="s">
        <v>469</v>
      </c>
      <c r="M263">
        <v>7</v>
      </c>
      <c r="N263" t="s">
        <v>470</v>
      </c>
      <c r="O263">
        <v>416</v>
      </c>
      <c r="P263" t="s">
        <v>471</v>
      </c>
      <c r="Q263" t="s">
        <v>472</v>
      </c>
    </row>
    <row r="264" spans="10:23" x14ac:dyDescent="0.45">
      <c r="J264" t="s">
        <v>674</v>
      </c>
      <c r="K264" t="s">
        <v>488</v>
      </c>
      <c r="L264">
        <v>2000</v>
      </c>
      <c r="S264" t="s">
        <v>423</v>
      </c>
    </row>
    <row r="265" spans="10:23" x14ac:dyDescent="0.45">
      <c r="J265" t="s">
        <v>890</v>
      </c>
    </row>
    <row r="266" spans="10:23" x14ac:dyDescent="0.45">
      <c r="J266" t="s">
        <v>416</v>
      </c>
      <c r="K266" t="s">
        <v>417</v>
      </c>
      <c r="L266" t="s">
        <v>418</v>
      </c>
      <c r="M266" t="s">
        <v>419</v>
      </c>
      <c r="N266" t="s">
        <v>420</v>
      </c>
    </row>
    <row r="267" spans="10:23" x14ac:dyDescent="0.45">
      <c r="T267" t="s">
        <v>423</v>
      </c>
    </row>
    <row r="268" spans="10:23" x14ac:dyDescent="0.45">
      <c r="J268" t="s">
        <v>421</v>
      </c>
      <c r="R268" t="s">
        <v>761</v>
      </c>
    </row>
    <row r="269" spans="10:23" x14ac:dyDescent="0.45">
      <c r="J269" t="s">
        <v>422</v>
      </c>
      <c r="K269" t="s">
        <v>423</v>
      </c>
      <c r="L269" t="s">
        <v>520</v>
      </c>
      <c r="M269" t="s">
        <v>425</v>
      </c>
      <c r="N269" t="s">
        <v>423</v>
      </c>
      <c r="O269" t="s">
        <v>521</v>
      </c>
      <c r="P269" t="s">
        <v>431</v>
      </c>
      <c r="Q269" t="s">
        <v>423</v>
      </c>
      <c r="T269">
        <v>194</v>
      </c>
    </row>
    <row r="270" spans="10:23" x14ac:dyDescent="0.45">
      <c r="R270" t="s">
        <v>868</v>
      </c>
    </row>
    <row r="271" spans="10:23" x14ac:dyDescent="0.45">
      <c r="J271" t="s">
        <v>436</v>
      </c>
      <c r="K271" t="s">
        <v>437</v>
      </c>
      <c r="L271" t="s">
        <v>864</v>
      </c>
      <c r="M271" t="s">
        <v>423</v>
      </c>
      <c r="N271" t="s">
        <v>882</v>
      </c>
      <c r="O271" t="s">
        <v>866</v>
      </c>
      <c r="P271" t="s">
        <v>423</v>
      </c>
      <c r="Q271" t="s">
        <v>891</v>
      </c>
      <c r="V271" t="s">
        <v>871</v>
      </c>
      <c r="W271">
        <v>1</v>
      </c>
    </row>
    <row r="273" spans="10:21" x14ac:dyDescent="0.45">
      <c r="J273" t="s">
        <v>710</v>
      </c>
    </row>
    <row r="274" spans="10:21" x14ac:dyDescent="0.45">
      <c r="K274" t="s">
        <v>443</v>
      </c>
      <c r="L274" t="s">
        <v>444</v>
      </c>
      <c r="M274" t="s">
        <v>445</v>
      </c>
      <c r="N274" t="s">
        <v>446</v>
      </c>
      <c r="O274" t="s">
        <v>447</v>
      </c>
      <c r="P274" t="s">
        <v>445</v>
      </c>
      <c r="Q274" t="s">
        <v>448</v>
      </c>
    </row>
    <row r="275" spans="10:21" x14ac:dyDescent="0.45">
      <c r="J275">
        <v>-16.500640000000001</v>
      </c>
      <c r="K275">
        <v>-2.2865899999999999</v>
      </c>
      <c r="L275">
        <v>0.27593000000000001</v>
      </c>
      <c r="M275">
        <v>2.2402600000000001</v>
      </c>
      <c r="N275">
        <v>22.155860000000001</v>
      </c>
    </row>
    <row r="277" spans="10:21" x14ac:dyDescent="0.45">
      <c r="J277" t="s">
        <v>715</v>
      </c>
    </row>
    <row r="278" spans="10:21" x14ac:dyDescent="0.45">
      <c r="K278" t="s">
        <v>370</v>
      </c>
      <c r="L278" t="s">
        <v>371</v>
      </c>
      <c r="M278" t="s">
        <v>372</v>
      </c>
      <c r="N278" t="s">
        <v>373</v>
      </c>
      <c r="O278" t="s">
        <v>374</v>
      </c>
      <c r="P278" t="s">
        <v>452</v>
      </c>
      <c r="U278" t="s">
        <v>871</v>
      </c>
    </row>
    <row r="279" spans="10:21" x14ac:dyDescent="0.45">
      <c r="J279" t="s">
        <v>181</v>
      </c>
      <c r="K279">
        <v>26.837372999999999</v>
      </c>
      <c r="L279">
        <v>6.2300389999999997</v>
      </c>
      <c r="M279">
        <v>4.3076999999999996</v>
      </c>
      <c r="N279" s="1">
        <v>2.7990000000000001E-5</v>
      </c>
      <c r="O279" t="s">
        <v>375</v>
      </c>
      <c r="S279" t="s">
        <v>870</v>
      </c>
    </row>
    <row r="280" spans="10:21" x14ac:dyDescent="0.45">
      <c r="K280" s="1">
        <v>2.7990000000000001E-5</v>
      </c>
      <c r="N280" s="1"/>
    </row>
    <row r="281" spans="10:21" x14ac:dyDescent="0.45">
      <c r="J281" t="s">
        <v>182</v>
      </c>
      <c r="K281">
        <v>-0.405692</v>
      </c>
      <c r="L281">
        <v>0.11799999999999999</v>
      </c>
      <c r="M281">
        <v>-3.4380999999999999</v>
      </c>
      <c r="N281">
        <v>7.3870000000000001E-4</v>
      </c>
      <c r="O281" t="s">
        <v>375</v>
      </c>
    </row>
    <row r="282" spans="10:21" x14ac:dyDescent="0.45">
      <c r="K282">
        <v>7.3870000000000001E-4</v>
      </c>
    </row>
    <row r="283" spans="10:21" x14ac:dyDescent="0.45">
      <c r="J283" t="s">
        <v>183</v>
      </c>
      <c r="K283">
        <v>4.2131189999999998</v>
      </c>
      <c r="L283">
        <v>0.89889699999999995</v>
      </c>
      <c r="M283">
        <v>4.6870000000000003</v>
      </c>
      <c r="N283" s="1">
        <v>5.7039999999999999E-6</v>
      </c>
      <c r="O283" t="s">
        <v>375</v>
      </c>
    </row>
    <row r="284" spans="10:21" x14ac:dyDescent="0.45">
      <c r="K284" s="1">
        <v>5.7039999999999999E-6</v>
      </c>
      <c r="N284" s="1"/>
      <c r="T284">
        <v>0.1</v>
      </c>
    </row>
    <row r="285" spans="10:21" x14ac:dyDescent="0.45">
      <c r="J285" t="s">
        <v>377</v>
      </c>
      <c r="K285">
        <v>0.54098100000000005</v>
      </c>
      <c r="L285">
        <v>0.46432800000000002</v>
      </c>
      <c r="M285">
        <v>1.1651</v>
      </c>
      <c r="N285">
        <v>0.2456364</v>
      </c>
    </row>
    <row r="286" spans="10:21" x14ac:dyDescent="0.45">
      <c r="K286">
        <v>0.2456364</v>
      </c>
    </row>
    <row r="287" spans="10:21" x14ac:dyDescent="0.45">
      <c r="J287" t="s">
        <v>194</v>
      </c>
      <c r="K287">
        <v>-22.351765</v>
      </c>
      <c r="L287">
        <v>2.3273419999999998</v>
      </c>
      <c r="M287">
        <v>-9.6039999999999992</v>
      </c>
      <c r="N287" s="1">
        <v>2.2E-16</v>
      </c>
      <c r="O287" t="s">
        <v>375</v>
      </c>
    </row>
    <row r="288" spans="10:21" x14ac:dyDescent="0.45">
      <c r="K288" s="1">
        <v>2.2E-16</v>
      </c>
      <c r="N288" s="1"/>
      <c r="S288" s="1">
        <v>2.2200000000000001E-16</v>
      </c>
    </row>
    <row r="289" spans="10:21" x14ac:dyDescent="0.45">
      <c r="J289" t="s">
        <v>869</v>
      </c>
      <c r="K289">
        <v>-0.15907499999999999</v>
      </c>
      <c r="L289">
        <v>7.7678999999999998E-2</v>
      </c>
      <c r="M289">
        <v>-2.0478000000000001</v>
      </c>
      <c r="N289">
        <v>4.2132000000000003E-2</v>
      </c>
      <c r="O289" t="s">
        <v>376</v>
      </c>
      <c r="S289" s="1"/>
    </row>
    <row r="290" spans="10:21" x14ac:dyDescent="0.45">
      <c r="K290">
        <v>4.2132000000000003E-2</v>
      </c>
      <c r="R290">
        <v>0.05</v>
      </c>
    </row>
    <row r="291" spans="10:21" x14ac:dyDescent="0.45">
      <c r="J291" t="s">
        <v>453</v>
      </c>
    </row>
    <row r="292" spans="10:21" x14ac:dyDescent="0.45">
      <c r="J292" t="s">
        <v>454</v>
      </c>
      <c r="K292" t="s">
        <v>455</v>
      </c>
      <c r="L292">
        <v>0</v>
      </c>
      <c r="M292" t="s">
        <v>842</v>
      </c>
      <c r="N292">
        <v>1E-3</v>
      </c>
      <c r="O292" t="s">
        <v>843</v>
      </c>
      <c r="P292">
        <v>0.01</v>
      </c>
      <c r="Q292" t="s">
        <v>844</v>
      </c>
    </row>
    <row r="294" spans="10:21" x14ac:dyDescent="0.45">
      <c r="J294" t="s">
        <v>462</v>
      </c>
      <c r="K294" t="s">
        <v>463</v>
      </c>
      <c r="L294" t="s">
        <v>450</v>
      </c>
      <c r="M294" t="s">
        <v>464</v>
      </c>
      <c r="N294">
        <v>16728</v>
      </c>
    </row>
    <row r="295" spans="10:21" x14ac:dyDescent="0.45">
      <c r="J295" t="s">
        <v>465</v>
      </c>
      <c r="K295" t="s">
        <v>463</v>
      </c>
      <c r="L295" t="s">
        <v>450</v>
      </c>
      <c r="M295" t="s">
        <v>464</v>
      </c>
      <c r="N295">
        <v>3645.9</v>
      </c>
    </row>
    <row r="296" spans="10:21" x14ac:dyDescent="0.45">
      <c r="J296" t="s">
        <v>466</v>
      </c>
      <c r="K296">
        <v>0.78203999999999996</v>
      </c>
      <c r="S296" t="s">
        <v>433</v>
      </c>
      <c r="U296" t="s">
        <v>863</v>
      </c>
    </row>
    <row r="297" spans="10:21" x14ac:dyDescent="0.45">
      <c r="J297" t="s">
        <v>467</v>
      </c>
      <c r="K297" t="s">
        <v>466</v>
      </c>
      <c r="L297">
        <v>0.74961</v>
      </c>
      <c r="R297" t="s">
        <v>473</v>
      </c>
    </row>
    <row r="298" spans="10:21" x14ac:dyDescent="0.45">
      <c r="J298" t="s">
        <v>468</v>
      </c>
      <c r="K298">
        <v>100.46599999999999</v>
      </c>
      <c r="L298" t="s">
        <v>469</v>
      </c>
      <c r="M298">
        <v>6</v>
      </c>
      <c r="N298" t="s">
        <v>470</v>
      </c>
      <c r="O298">
        <v>168</v>
      </c>
      <c r="P298" t="s">
        <v>471</v>
      </c>
      <c r="Q298" t="s">
        <v>472</v>
      </c>
      <c r="S298" t="s">
        <v>423</v>
      </c>
    </row>
    <row r="299" spans="10:21" x14ac:dyDescent="0.45">
      <c r="J299" t="s">
        <v>674</v>
      </c>
      <c r="K299" t="s">
        <v>501</v>
      </c>
      <c r="L299">
        <v>2000</v>
      </c>
    </row>
    <row r="300" spans="10:21" x14ac:dyDescent="0.45">
      <c r="J300" t="s">
        <v>892</v>
      </c>
      <c r="T300" t="s">
        <v>423</v>
      </c>
    </row>
    <row r="301" spans="10:21" x14ac:dyDescent="0.45">
      <c r="J301" t="s">
        <v>416</v>
      </c>
      <c r="K301" t="s">
        <v>417</v>
      </c>
      <c r="L301" t="s">
        <v>418</v>
      </c>
      <c r="M301" t="s">
        <v>419</v>
      </c>
      <c r="N301" t="s">
        <v>420</v>
      </c>
    </row>
    <row r="302" spans="10:21" x14ac:dyDescent="0.45">
      <c r="T302">
        <v>254</v>
      </c>
    </row>
    <row r="303" spans="10:21" x14ac:dyDescent="0.45">
      <c r="J303" t="s">
        <v>421</v>
      </c>
      <c r="R303" t="s">
        <v>761</v>
      </c>
    </row>
    <row r="304" spans="10:21" x14ac:dyDescent="0.45">
      <c r="J304" t="s">
        <v>422</v>
      </c>
      <c r="K304" t="s">
        <v>423</v>
      </c>
      <c r="L304" t="s">
        <v>520</v>
      </c>
      <c r="M304" t="s">
        <v>425</v>
      </c>
      <c r="N304" t="s">
        <v>423</v>
      </c>
      <c r="O304" t="s">
        <v>521</v>
      </c>
      <c r="P304" t="s">
        <v>431</v>
      </c>
      <c r="Q304" t="s">
        <v>423</v>
      </c>
    </row>
    <row r="305" spans="10:23" x14ac:dyDescent="0.45">
      <c r="R305" t="s">
        <v>868</v>
      </c>
      <c r="W305">
        <v>1</v>
      </c>
    </row>
    <row r="306" spans="10:23" x14ac:dyDescent="0.45">
      <c r="J306" t="s">
        <v>436</v>
      </c>
      <c r="K306" t="s">
        <v>437</v>
      </c>
      <c r="L306" t="s">
        <v>864</v>
      </c>
      <c r="M306" t="s">
        <v>423</v>
      </c>
      <c r="N306" t="s">
        <v>888</v>
      </c>
      <c r="O306" t="s">
        <v>866</v>
      </c>
      <c r="P306" t="s">
        <v>423</v>
      </c>
      <c r="Q306" t="s">
        <v>893</v>
      </c>
      <c r="V306" t="s">
        <v>871</v>
      </c>
    </row>
    <row r="308" spans="10:23" x14ac:dyDescent="0.45">
      <c r="J308" t="s">
        <v>710</v>
      </c>
    </row>
    <row r="309" spans="10:23" x14ac:dyDescent="0.45">
      <c r="K309" t="s">
        <v>443</v>
      </c>
      <c r="L309" t="s">
        <v>444</v>
      </c>
      <c r="M309" t="s">
        <v>445</v>
      </c>
      <c r="N309" t="s">
        <v>446</v>
      </c>
      <c r="O309" t="s">
        <v>447</v>
      </c>
      <c r="P309" t="s">
        <v>445</v>
      </c>
      <c r="Q309" t="s">
        <v>448</v>
      </c>
    </row>
    <row r="310" spans="10:23" x14ac:dyDescent="0.45">
      <c r="J310">
        <v>-30.680679999999999</v>
      </c>
      <c r="K310">
        <v>-5.57247</v>
      </c>
      <c r="L310">
        <v>-0.25025999999999998</v>
      </c>
      <c r="M310">
        <v>5.2460100000000001</v>
      </c>
      <c r="N310">
        <v>30.37961</v>
      </c>
    </row>
    <row r="312" spans="10:23" x14ac:dyDescent="0.45">
      <c r="J312" t="s">
        <v>715</v>
      </c>
    </row>
    <row r="313" spans="10:23" x14ac:dyDescent="0.45">
      <c r="K313" t="s">
        <v>370</v>
      </c>
      <c r="L313" t="s">
        <v>371</v>
      </c>
      <c r="M313" t="s">
        <v>372</v>
      </c>
      <c r="N313" t="s">
        <v>373</v>
      </c>
      <c r="O313" t="s">
        <v>374</v>
      </c>
      <c r="P313" t="s">
        <v>452</v>
      </c>
      <c r="S313" t="s">
        <v>870</v>
      </c>
    </row>
    <row r="314" spans="10:23" x14ac:dyDescent="0.45">
      <c r="J314" t="s">
        <v>181</v>
      </c>
      <c r="K314">
        <v>-28.28012</v>
      </c>
      <c r="L314">
        <v>6.32782</v>
      </c>
      <c r="M314">
        <v>-4.4691999999999998</v>
      </c>
      <c r="N314" s="1">
        <v>1.2490000000000001E-5</v>
      </c>
      <c r="O314" t="s">
        <v>375</v>
      </c>
      <c r="U314" t="s">
        <v>871</v>
      </c>
    </row>
    <row r="315" spans="10:23" x14ac:dyDescent="0.45">
      <c r="K315" s="1">
        <v>1.2490000000000001E-5</v>
      </c>
      <c r="N315" s="1"/>
    </row>
    <row r="316" spans="10:23" x14ac:dyDescent="0.45">
      <c r="J316" t="s">
        <v>182</v>
      </c>
      <c r="K316">
        <v>2.0441199999999999</v>
      </c>
      <c r="L316">
        <v>0.29476999999999998</v>
      </c>
      <c r="M316">
        <v>6.9347000000000003</v>
      </c>
      <c r="N316" s="1">
        <v>4.3450000000000002E-11</v>
      </c>
      <c r="O316" t="s">
        <v>375</v>
      </c>
    </row>
    <row r="317" spans="10:23" x14ac:dyDescent="0.45">
      <c r="K317" s="1">
        <v>4.3450000000000002E-11</v>
      </c>
      <c r="N317" s="1"/>
      <c r="T317">
        <v>0.1</v>
      </c>
    </row>
    <row r="318" spans="10:23" x14ac:dyDescent="0.45">
      <c r="J318" t="s">
        <v>183</v>
      </c>
      <c r="K318">
        <v>0.59919</v>
      </c>
      <c r="L318">
        <v>2.60771</v>
      </c>
      <c r="M318">
        <v>0.2298</v>
      </c>
      <c r="N318">
        <v>0.81850000000000001</v>
      </c>
    </row>
    <row r="319" spans="10:23" x14ac:dyDescent="0.45">
      <c r="K319">
        <v>0.81850000000000001</v>
      </c>
    </row>
    <row r="320" spans="10:23" x14ac:dyDescent="0.45">
      <c r="J320" t="s">
        <v>377</v>
      </c>
      <c r="K320">
        <v>3.6989999999999998</v>
      </c>
      <c r="L320">
        <v>0.52981</v>
      </c>
      <c r="M320">
        <v>6.9817999999999998</v>
      </c>
      <c r="N320" s="1">
        <v>3.3030000000000001E-11</v>
      </c>
      <c r="O320" t="s">
        <v>375</v>
      </c>
    </row>
    <row r="321" spans="10:23" x14ac:dyDescent="0.45">
      <c r="K321" s="1">
        <v>3.3030000000000001E-11</v>
      </c>
      <c r="N321" s="1"/>
    </row>
    <row r="322" spans="10:23" x14ac:dyDescent="0.45">
      <c r="J322" t="s">
        <v>378</v>
      </c>
      <c r="K322">
        <v>-34.819740000000003</v>
      </c>
      <c r="L322">
        <v>6.8179100000000004</v>
      </c>
      <c r="M322">
        <v>-5.1071</v>
      </c>
      <c r="N322" s="1">
        <v>7.0119999999999995E-7</v>
      </c>
      <c r="O322" t="s">
        <v>375</v>
      </c>
    </row>
    <row r="323" spans="10:23" x14ac:dyDescent="0.45">
      <c r="K323" s="1">
        <v>7.0119999999999995E-7</v>
      </c>
      <c r="N323" s="1"/>
      <c r="S323" s="1">
        <v>2.2200000000000001E-16</v>
      </c>
    </row>
    <row r="324" spans="10:23" x14ac:dyDescent="0.45">
      <c r="J324" t="s">
        <v>869</v>
      </c>
      <c r="K324">
        <v>0.13406999999999999</v>
      </c>
      <c r="L324">
        <v>0.18340999999999999</v>
      </c>
      <c r="M324">
        <v>0.73099999999999998</v>
      </c>
      <c r="N324">
        <v>0.46560000000000001</v>
      </c>
      <c r="S324" s="1"/>
    </row>
    <row r="325" spans="10:23" x14ac:dyDescent="0.45">
      <c r="K325">
        <v>0.46560000000000001</v>
      </c>
      <c r="R325">
        <v>0.05</v>
      </c>
    </row>
    <row r="326" spans="10:23" x14ac:dyDescent="0.45">
      <c r="J326" t="s">
        <v>453</v>
      </c>
    </row>
    <row r="327" spans="10:23" x14ac:dyDescent="0.45">
      <c r="J327" t="s">
        <v>454</v>
      </c>
      <c r="K327" t="s">
        <v>455</v>
      </c>
      <c r="L327">
        <v>0</v>
      </c>
      <c r="M327" t="s">
        <v>842</v>
      </c>
      <c r="N327">
        <v>1E-3</v>
      </c>
      <c r="O327" t="s">
        <v>843</v>
      </c>
      <c r="P327">
        <v>0.01</v>
      </c>
      <c r="Q327" t="s">
        <v>844</v>
      </c>
    </row>
    <row r="329" spans="10:23" x14ac:dyDescent="0.45">
      <c r="J329" t="s">
        <v>462</v>
      </c>
      <c r="K329" t="s">
        <v>463</v>
      </c>
      <c r="L329" t="s">
        <v>450</v>
      </c>
      <c r="M329" t="s">
        <v>464</v>
      </c>
      <c r="N329">
        <v>79438</v>
      </c>
    </row>
    <row r="330" spans="10:23" x14ac:dyDescent="0.45">
      <c r="J330" t="s">
        <v>465</v>
      </c>
      <c r="K330" t="s">
        <v>463</v>
      </c>
      <c r="L330" t="s">
        <v>450</v>
      </c>
      <c r="M330" t="s">
        <v>464</v>
      </c>
      <c r="N330">
        <v>30042</v>
      </c>
    </row>
    <row r="331" spans="10:23" x14ac:dyDescent="0.45">
      <c r="J331" t="s">
        <v>466</v>
      </c>
      <c r="K331">
        <v>0.62182000000000004</v>
      </c>
      <c r="U331" t="s">
        <v>863</v>
      </c>
    </row>
    <row r="332" spans="10:23" x14ac:dyDescent="0.45">
      <c r="J332" t="s">
        <v>467</v>
      </c>
      <c r="K332" t="s">
        <v>466</v>
      </c>
      <c r="L332">
        <v>0.57094999999999996</v>
      </c>
      <c r="R332" t="s">
        <v>473</v>
      </c>
    </row>
    <row r="333" spans="10:23" x14ac:dyDescent="0.45">
      <c r="J333" t="s">
        <v>468</v>
      </c>
      <c r="K333">
        <v>61.111499999999999</v>
      </c>
      <c r="L333" t="s">
        <v>469</v>
      </c>
      <c r="M333">
        <v>6</v>
      </c>
      <c r="N333" t="s">
        <v>470</v>
      </c>
      <c r="O333">
        <v>223</v>
      </c>
      <c r="P333" t="s">
        <v>471</v>
      </c>
      <c r="Q333" t="s">
        <v>472</v>
      </c>
    </row>
    <row r="334" spans="10:23" x14ac:dyDescent="0.45">
      <c r="J334" t="s">
        <v>861</v>
      </c>
      <c r="W334">
        <v>1</v>
      </c>
    </row>
    <row r="335" spans="10:23" x14ac:dyDescent="0.45">
      <c r="S335" t="s">
        <v>433</v>
      </c>
    </row>
    <row r="336" spans="10:23" x14ac:dyDescent="0.45">
      <c r="J336" t="s">
        <v>861</v>
      </c>
      <c r="K336" t="s">
        <v>193</v>
      </c>
      <c r="V336" t="s">
        <v>871</v>
      </c>
    </row>
    <row r="337" spans="10:21" x14ac:dyDescent="0.45">
      <c r="S337" t="s">
        <v>423</v>
      </c>
    </row>
    <row r="338" spans="10:21" x14ac:dyDescent="0.45">
      <c r="J338" t="s">
        <v>674</v>
      </c>
      <c r="K338" t="s">
        <v>414</v>
      </c>
    </row>
    <row r="339" spans="10:21" x14ac:dyDescent="0.45">
      <c r="J339" t="s">
        <v>894</v>
      </c>
      <c r="T339" t="s">
        <v>423</v>
      </c>
    </row>
    <row r="340" spans="10:21" x14ac:dyDescent="0.45">
      <c r="J340" t="s">
        <v>416</v>
      </c>
      <c r="K340" t="s">
        <v>417</v>
      </c>
      <c r="L340" t="s">
        <v>418</v>
      </c>
      <c r="M340" t="s">
        <v>419</v>
      </c>
      <c r="N340" t="s">
        <v>420</v>
      </c>
    </row>
    <row r="341" spans="10:21" x14ac:dyDescent="0.45">
      <c r="T341">
        <v>227</v>
      </c>
    </row>
    <row r="342" spans="10:21" x14ac:dyDescent="0.45">
      <c r="J342" t="s">
        <v>421</v>
      </c>
      <c r="R342" t="s">
        <v>761</v>
      </c>
    </row>
    <row r="343" spans="10:21" x14ac:dyDescent="0.45">
      <c r="J343" t="s">
        <v>422</v>
      </c>
      <c r="K343" t="s">
        <v>423</v>
      </c>
      <c r="L343" t="s">
        <v>520</v>
      </c>
      <c r="M343" t="s">
        <v>425</v>
      </c>
      <c r="N343" t="s">
        <v>423</v>
      </c>
      <c r="O343" t="s">
        <v>521</v>
      </c>
      <c r="P343" t="s">
        <v>431</v>
      </c>
      <c r="Q343" t="s">
        <v>423</v>
      </c>
    </row>
    <row r="344" spans="10:21" x14ac:dyDescent="0.45">
      <c r="R344" t="s">
        <v>868</v>
      </c>
    </row>
    <row r="345" spans="10:21" x14ac:dyDescent="0.45">
      <c r="J345" t="s">
        <v>436</v>
      </c>
      <c r="K345" t="s">
        <v>437</v>
      </c>
      <c r="L345" t="s">
        <v>864</v>
      </c>
      <c r="M345" t="s">
        <v>423</v>
      </c>
      <c r="N345" t="s">
        <v>895</v>
      </c>
      <c r="O345" t="s">
        <v>866</v>
      </c>
      <c r="P345" t="s">
        <v>423</v>
      </c>
      <c r="Q345" t="s">
        <v>889</v>
      </c>
    </row>
    <row r="347" spans="10:21" x14ac:dyDescent="0.45">
      <c r="J347" t="s">
        <v>710</v>
      </c>
    </row>
    <row r="348" spans="10:21" x14ac:dyDescent="0.45">
      <c r="K348" t="s">
        <v>443</v>
      </c>
      <c r="L348" t="s">
        <v>444</v>
      </c>
      <c r="M348" t="s">
        <v>445</v>
      </c>
      <c r="N348" t="s">
        <v>446</v>
      </c>
      <c r="O348" t="s">
        <v>447</v>
      </c>
      <c r="P348" t="s">
        <v>445</v>
      </c>
      <c r="Q348" t="s">
        <v>448</v>
      </c>
      <c r="U348" t="s">
        <v>871</v>
      </c>
    </row>
    <row r="349" spans="10:21" x14ac:dyDescent="0.45">
      <c r="J349">
        <v>-40.588099999999997</v>
      </c>
      <c r="K349">
        <v>-7.5310499999999996</v>
      </c>
      <c r="L349">
        <v>0.69581000000000004</v>
      </c>
      <c r="M349">
        <v>6.66967</v>
      </c>
      <c r="N349">
        <v>30.15091</v>
      </c>
    </row>
    <row r="351" spans="10:21" x14ac:dyDescent="0.45">
      <c r="J351" t="s">
        <v>715</v>
      </c>
    </row>
    <row r="352" spans="10:21" x14ac:dyDescent="0.45">
      <c r="K352" t="s">
        <v>370</v>
      </c>
      <c r="L352" t="s">
        <v>371</v>
      </c>
      <c r="M352" t="s">
        <v>372</v>
      </c>
      <c r="N352" t="s">
        <v>373</v>
      </c>
      <c r="O352" t="s">
        <v>374</v>
      </c>
      <c r="P352" t="s">
        <v>452</v>
      </c>
    </row>
    <row r="353" spans="10:23" x14ac:dyDescent="0.45">
      <c r="J353" t="s">
        <v>181</v>
      </c>
      <c r="K353">
        <v>-23.033801</v>
      </c>
      <c r="L353">
        <v>4.5220399999999996</v>
      </c>
      <c r="M353">
        <v>-5.0937000000000001</v>
      </c>
      <c r="N353" s="1">
        <v>8.0039999999999999E-7</v>
      </c>
      <c r="O353" t="s">
        <v>375</v>
      </c>
      <c r="S353" t="s">
        <v>870</v>
      </c>
    </row>
    <row r="354" spans="10:23" x14ac:dyDescent="0.45">
      <c r="K354" s="1">
        <v>8.0039999999999999E-7</v>
      </c>
      <c r="N354" s="1"/>
    </row>
    <row r="355" spans="10:23" x14ac:dyDescent="0.45">
      <c r="J355" t="s">
        <v>182</v>
      </c>
      <c r="K355">
        <v>0.70228500000000005</v>
      </c>
      <c r="L355">
        <v>0.15931300000000001</v>
      </c>
      <c r="M355">
        <v>4.4081999999999999</v>
      </c>
      <c r="N355" s="1">
        <v>1.6880000000000001E-5</v>
      </c>
      <c r="O355" t="s">
        <v>375</v>
      </c>
    </row>
    <row r="356" spans="10:23" x14ac:dyDescent="0.45">
      <c r="K356" s="1">
        <v>1.6880000000000001E-5</v>
      </c>
      <c r="N356" s="1"/>
    </row>
    <row r="357" spans="10:23" x14ac:dyDescent="0.45">
      <c r="J357" t="s">
        <v>183</v>
      </c>
      <c r="K357">
        <v>3.3010329999999999</v>
      </c>
      <c r="L357">
        <v>0.75029599999999996</v>
      </c>
      <c r="M357">
        <v>4.3996000000000004</v>
      </c>
      <c r="N357" s="1">
        <v>1.7499999999999998E-5</v>
      </c>
      <c r="O357" t="s">
        <v>375</v>
      </c>
      <c r="T357">
        <v>0.1</v>
      </c>
    </row>
    <row r="358" spans="10:23" x14ac:dyDescent="0.45">
      <c r="K358" s="1">
        <v>1.7499999999999998E-5</v>
      </c>
      <c r="N358" s="1"/>
    </row>
    <row r="359" spans="10:23" x14ac:dyDescent="0.45">
      <c r="J359" t="s">
        <v>377</v>
      </c>
      <c r="K359">
        <v>0.59871300000000005</v>
      </c>
      <c r="L359">
        <v>0.56779299999999999</v>
      </c>
      <c r="M359">
        <v>1.0545</v>
      </c>
      <c r="N359">
        <v>0.29289999999999999</v>
      </c>
    </row>
    <row r="360" spans="10:23" x14ac:dyDescent="0.45">
      <c r="K360">
        <v>0.29289999999999999</v>
      </c>
      <c r="U360" t="s">
        <v>863</v>
      </c>
    </row>
    <row r="361" spans="10:23" x14ac:dyDescent="0.45">
      <c r="J361" t="s">
        <v>194</v>
      </c>
      <c r="K361">
        <v>-16.232354999999998</v>
      </c>
      <c r="L361">
        <v>3.4096899999999999</v>
      </c>
      <c r="M361">
        <v>-4.7606999999999999</v>
      </c>
      <c r="N361" s="1">
        <v>3.664E-6</v>
      </c>
      <c r="O361" t="s">
        <v>375</v>
      </c>
    </row>
    <row r="362" spans="10:23" x14ac:dyDescent="0.45">
      <c r="K362" s="1">
        <v>3.664E-6</v>
      </c>
      <c r="N362" s="1"/>
    </row>
    <row r="363" spans="10:23" x14ac:dyDescent="0.45">
      <c r="J363" t="s">
        <v>378</v>
      </c>
      <c r="K363">
        <v>-23.577441</v>
      </c>
      <c r="L363">
        <v>4.6030740000000003</v>
      </c>
      <c r="M363">
        <v>-5.1220999999999997</v>
      </c>
      <c r="N363" s="1">
        <v>7.0050000000000001E-7</v>
      </c>
      <c r="O363" t="s">
        <v>375</v>
      </c>
      <c r="W363">
        <v>1</v>
      </c>
    </row>
    <row r="364" spans="10:23" x14ac:dyDescent="0.45">
      <c r="K364" s="1">
        <v>7.0050000000000001E-7</v>
      </c>
      <c r="N364" s="1"/>
      <c r="S364" s="1">
        <v>2.2200000000000001E-16</v>
      </c>
    </row>
    <row r="365" spans="10:23" x14ac:dyDescent="0.45">
      <c r="J365" t="s">
        <v>869</v>
      </c>
      <c r="K365">
        <v>-0.37867099999999998</v>
      </c>
      <c r="L365">
        <v>7.1378999999999998E-2</v>
      </c>
      <c r="M365">
        <v>-5.3051000000000004</v>
      </c>
      <c r="N365" s="1">
        <v>2.9349999999999997E-7</v>
      </c>
      <c r="O365" t="s">
        <v>375</v>
      </c>
      <c r="S365" s="1"/>
      <c r="V365" t="s">
        <v>871</v>
      </c>
    </row>
    <row r="366" spans="10:23" x14ac:dyDescent="0.45">
      <c r="K366" s="1">
        <v>2.9349999999999997E-7</v>
      </c>
      <c r="N366" s="1"/>
      <c r="R366">
        <v>0.05</v>
      </c>
    </row>
    <row r="367" spans="10:23" x14ac:dyDescent="0.45">
      <c r="J367" t="s">
        <v>453</v>
      </c>
    </row>
    <row r="368" spans="10:23" x14ac:dyDescent="0.45">
      <c r="J368" t="s">
        <v>454</v>
      </c>
      <c r="K368" t="s">
        <v>455</v>
      </c>
      <c r="L368">
        <v>0</v>
      </c>
      <c r="M368" t="s">
        <v>842</v>
      </c>
      <c r="N368">
        <v>1E-3</v>
      </c>
      <c r="O368" t="s">
        <v>843</v>
      </c>
      <c r="P368">
        <v>0.01</v>
      </c>
      <c r="Q368" t="s">
        <v>844</v>
      </c>
    </row>
    <row r="370" spans="10:21" x14ac:dyDescent="0.45">
      <c r="J370" t="s">
        <v>462</v>
      </c>
      <c r="K370" t="s">
        <v>463</v>
      </c>
      <c r="L370" t="s">
        <v>450</v>
      </c>
      <c r="M370" t="s">
        <v>464</v>
      </c>
      <c r="N370">
        <v>70344</v>
      </c>
    </row>
    <row r="371" spans="10:21" x14ac:dyDescent="0.45">
      <c r="J371" t="s">
        <v>465</v>
      </c>
      <c r="K371" t="s">
        <v>463</v>
      </c>
      <c r="L371" t="s">
        <v>450</v>
      </c>
      <c r="M371" t="s">
        <v>464</v>
      </c>
      <c r="N371">
        <v>23817</v>
      </c>
    </row>
    <row r="372" spans="10:21" x14ac:dyDescent="0.45">
      <c r="J372" t="s">
        <v>466</v>
      </c>
      <c r="K372">
        <v>0.66142000000000001</v>
      </c>
      <c r="S372" t="s">
        <v>433</v>
      </c>
    </row>
    <row r="373" spans="10:21" x14ac:dyDescent="0.45">
      <c r="J373" t="s">
        <v>467</v>
      </c>
      <c r="K373" t="s">
        <v>466</v>
      </c>
      <c r="L373">
        <v>0.62305999999999995</v>
      </c>
      <c r="R373" t="s">
        <v>473</v>
      </c>
    </row>
    <row r="374" spans="10:21" x14ac:dyDescent="0.45">
      <c r="J374" t="s">
        <v>468</v>
      </c>
      <c r="K374">
        <v>56.652500000000003</v>
      </c>
      <c r="L374" t="s">
        <v>469</v>
      </c>
      <c r="M374">
        <v>7</v>
      </c>
      <c r="N374" t="s">
        <v>470</v>
      </c>
      <c r="O374">
        <v>203</v>
      </c>
      <c r="P374" t="s">
        <v>471</v>
      </c>
      <c r="Q374" t="s">
        <v>472</v>
      </c>
      <c r="S374" t="s">
        <v>423</v>
      </c>
    </row>
    <row r="375" spans="10:21" x14ac:dyDescent="0.45">
      <c r="J375" t="s">
        <v>674</v>
      </c>
      <c r="K375" t="s">
        <v>488</v>
      </c>
      <c r="L375">
        <v>2000</v>
      </c>
      <c r="T375" t="s">
        <v>423</v>
      </c>
    </row>
    <row r="376" spans="10:21" x14ac:dyDescent="0.45">
      <c r="J376" t="s">
        <v>896</v>
      </c>
    </row>
    <row r="377" spans="10:21" x14ac:dyDescent="0.45">
      <c r="J377" t="s">
        <v>416</v>
      </c>
      <c r="K377" t="s">
        <v>417</v>
      </c>
      <c r="L377" t="s">
        <v>418</v>
      </c>
      <c r="M377" t="s">
        <v>419</v>
      </c>
      <c r="N377" t="s">
        <v>420</v>
      </c>
      <c r="T377">
        <v>81</v>
      </c>
    </row>
    <row r="379" spans="10:21" x14ac:dyDescent="0.45">
      <c r="J379" t="s">
        <v>421</v>
      </c>
      <c r="R379" t="s">
        <v>761</v>
      </c>
      <c r="U379" t="s">
        <v>871</v>
      </c>
    </row>
    <row r="380" spans="10:21" x14ac:dyDescent="0.45">
      <c r="J380" t="s">
        <v>422</v>
      </c>
      <c r="K380" t="s">
        <v>423</v>
      </c>
      <c r="L380" t="s">
        <v>520</v>
      </c>
      <c r="M380" t="s">
        <v>425</v>
      </c>
      <c r="N380" t="s">
        <v>423</v>
      </c>
      <c r="O380" t="s">
        <v>521</v>
      </c>
      <c r="P380" t="s">
        <v>431</v>
      </c>
      <c r="Q380" t="s">
        <v>423</v>
      </c>
    </row>
    <row r="381" spans="10:21" x14ac:dyDescent="0.45">
      <c r="R381" t="s">
        <v>868</v>
      </c>
    </row>
    <row r="382" spans="10:21" x14ac:dyDescent="0.45">
      <c r="J382" t="s">
        <v>436</v>
      </c>
      <c r="K382" t="s">
        <v>437</v>
      </c>
      <c r="L382" t="s">
        <v>864</v>
      </c>
      <c r="M382" t="s">
        <v>423</v>
      </c>
      <c r="N382" t="s">
        <v>897</v>
      </c>
      <c r="O382" t="s">
        <v>866</v>
      </c>
      <c r="P382" t="s">
        <v>423</v>
      </c>
      <c r="Q382" t="s">
        <v>898</v>
      </c>
    </row>
    <row r="384" spans="10:21" x14ac:dyDescent="0.45">
      <c r="J384" t="s">
        <v>710</v>
      </c>
    </row>
    <row r="385" spans="10:21" x14ac:dyDescent="0.45">
      <c r="K385" t="s">
        <v>443</v>
      </c>
      <c r="L385" t="s">
        <v>444</v>
      </c>
      <c r="M385" t="s">
        <v>445</v>
      </c>
      <c r="N385" t="s">
        <v>446</v>
      </c>
      <c r="O385" t="s">
        <v>447</v>
      </c>
      <c r="P385" t="s">
        <v>445</v>
      </c>
      <c r="Q385" t="s">
        <v>448</v>
      </c>
    </row>
    <row r="386" spans="10:21" x14ac:dyDescent="0.45">
      <c r="J386">
        <v>-36.613680000000002</v>
      </c>
      <c r="K386">
        <v>-1.5278099999999999</v>
      </c>
      <c r="L386">
        <v>0.46969</v>
      </c>
      <c r="M386">
        <v>2.5808900000000001</v>
      </c>
      <c r="N386">
        <v>15.01914</v>
      </c>
    </row>
    <row r="388" spans="10:21" x14ac:dyDescent="0.45">
      <c r="J388" t="s">
        <v>715</v>
      </c>
    </row>
    <row r="389" spans="10:21" x14ac:dyDescent="0.45">
      <c r="K389" t="s">
        <v>370</v>
      </c>
      <c r="L389" t="s">
        <v>371</v>
      </c>
      <c r="M389" t="s">
        <v>372</v>
      </c>
      <c r="N389" t="s">
        <v>373</v>
      </c>
      <c r="O389" t="s">
        <v>374</v>
      </c>
      <c r="P389" t="s">
        <v>452</v>
      </c>
      <c r="S389" t="s">
        <v>870</v>
      </c>
    </row>
    <row r="390" spans="10:21" x14ac:dyDescent="0.45">
      <c r="J390" t="s">
        <v>181</v>
      </c>
      <c r="K390">
        <v>18.09149</v>
      </c>
      <c r="L390">
        <v>9.9060699999999997</v>
      </c>
      <c r="M390">
        <v>1.8263</v>
      </c>
      <c r="N390">
        <v>7.2330000000000005E-2</v>
      </c>
      <c r="O390" t="s">
        <v>481</v>
      </c>
    </row>
    <row r="391" spans="10:21" x14ac:dyDescent="0.45">
      <c r="K391">
        <v>7.2330000000000005E-2</v>
      </c>
    </row>
    <row r="392" spans="10:21" x14ac:dyDescent="0.45">
      <c r="J392" t="s">
        <v>182</v>
      </c>
      <c r="K392">
        <v>-0.41139999999999999</v>
      </c>
      <c r="L392">
        <v>0.25097999999999998</v>
      </c>
      <c r="M392">
        <v>-1.6392</v>
      </c>
      <c r="N392">
        <v>0.10593</v>
      </c>
      <c r="T392">
        <v>0.1</v>
      </c>
    </row>
    <row r="393" spans="10:21" x14ac:dyDescent="0.45">
      <c r="K393">
        <v>0.10593</v>
      </c>
    </row>
    <row r="394" spans="10:21" x14ac:dyDescent="0.45">
      <c r="J394" t="s">
        <v>183</v>
      </c>
      <c r="K394">
        <v>1.8469599999999999</v>
      </c>
      <c r="L394">
        <v>1.25177</v>
      </c>
      <c r="M394">
        <v>1.4755</v>
      </c>
      <c r="N394">
        <v>0.14484</v>
      </c>
    </row>
    <row r="395" spans="10:21" x14ac:dyDescent="0.45">
      <c r="K395">
        <v>0.14484</v>
      </c>
    </row>
    <row r="396" spans="10:21" x14ac:dyDescent="0.45">
      <c r="J396" t="s">
        <v>377</v>
      </c>
      <c r="K396">
        <v>-0.14030000000000001</v>
      </c>
      <c r="L396">
        <v>0.60933000000000004</v>
      </c>
      <c r="M396">
        <v>-0.2303</v>
      </c>
      <c r="N396">
        <v>0.81859999999999999</v>
      </c>
    </row>
    <row r="397" spans="10:21" x14ac:dyDescent="0.45">
      <c r="K397">
        <v>0.81859999999999999</v>
      </c>
    </row>
    <row r="398" spans="10:21" x14ac:dyDescent="0.45">
      <c r="J398" t="s">
        <v>194</v>
      </c>
      <c r="K398">
        <v>-11.95166</v>
      </c>
      <c r="L398">
        <v>2.58873</v>
      </c>
      <c r="M398">
        <v>-4.6167999999999996</v>
      </c>
      <c r="N398" s="1">
        <v>1.853E-5</v>
      </c>
      <c r="O398" t="s">
        <v>375</v>
      </c>
    </row>
    <row r="399" spans="10:21" x14ac:dyDescent="0.45">
      <c r="K399" s="1">
        <v>1.853E-5</v>
      </c>
      <c r="N399" s="1"/>
    </row>
    <row r="400" spans="10:21" x14ac:dyDescent="0.45">
      <c r="J400" t="s">
        <v>869</v>
      </c>
      <c r="K400">
        <v>-0.26051000000000002</v>
      </c>
      <c r="L400">
        <v>0.12709999999999999</v>
      </c>
      <c r="M400">
        <v>-2.0495999999999999</v>
      </c>
      <c r="N400">
        <v>4.4380000000000003E-2</v>
      </c>
      <c r="O400" t="s">
        <v>376</v>
      </c>
      <c r="U400" t="s">
        <v>863</v>
      </c>
    </row>
    <row r="401" spans="10:23" x14ac:dyDescent="0.45">
      <c r="K401">
        <v>4.4380000000000003E-2</v>
      </c>
      <c r="R401">
        <v>0.05</v>
      </c>
      <c r="W401">
        <v>1</v>
      </c>
    </row>
    <row r="402" spans="10:23" x14ac:dyDescent="0.45">
      <c r="J402" t="s">
        <v>453</v>
      </c>
    </row>
    <row r="403" spans="10:23" x14ac:dyDescent="0.45">
      <c r="J403" t="s">
        <v>454</v>
      </c>
      <c r="K403" t="s">
        <v>455</v>
      </c>
      <c r="L403">
        <v>0</v>
      </c>
      <c r="M403" t="s">
        <v>842</v>
      </c>
      <c r="N403">
        <v>1E-3</v>
      </c>
      <c r="O403" t="s">
        <v>843</v>
      </c>
      <c r="P403">
        <v>0.01</v>
      </c>
      <c r="Q403" t="s">
        <v>844</v>
      </c>
      <c r="V403" t="s">
        <v>871</v>
      </c>
    </row>
    <row r="405" spans="10:23" x14ac:dyDescent="0.45">
      <c r="J405" t="s">
        <v>462</v>
      </c>
      <c r="K405" t="s">
        <v>463</v>
      </c>
      <c r="L405" t="s">
        <v>450</v>
      </c>
      <c r="M405" t="s">
        <v>464</v>
      </c>
      <c r="N405">
        <v>4026.9</v>
      </c>
    </row>
    <row r="406" spans="10:23" x14ac:dyDescent="0.45">
      <c r="J406" t="s">
        <v>465</v>
      </c>
      <c r="K406" t="s">
        <v>463</v>
      </c>
      <c r="L406" t="s">
        <v>450</v>
      </c>
      <c r="M406" t="s">
        <v>464</v>
      </c>
      <c r="N406">
        <v>2674.6</v>
      </c>
    </row>
    <row r="407" spans="10:23" x14ac:dyDescent="0.45">
      <c r="J407" t="s">
        <v>466</v>
      </c>
      <c r="K407">
        <v>0.33581</v>
      </c>
      <c r="S407" t="s">
        <v>433</v>
      </c>
    </row>
    <row r="408" spans="10:23" x14ac:dyDescent="0.45">
      <c r="J408" t="s">
        <v>467</v>
      </c>
      <c r="K408" t="s">
        <v>466</v>
      </c>
      <c r="L408">
        <v>0.19492999999999999</v>
      </c>
      <c r="R408">
        <v>1.0295E-4</v>
      </c>
      <c r="T408" t="s">
        <v>423</v>
      </c>
    </row>
    <row r="409" spans="10:23" x14ac:dyDescent="0.45">
      <c r="J409" t="s">
        <v>468</v>
      </c>
      <c r="K409">
        <v>5.5616300000000001</v>
      </c>
      <c r="L409" t="s">
        <v>469</v>
      </c>
      <c r="M409">
        <v>6</v>
      </c>
      <c r="N409" t="s">
        <v>470</v>
      </c>
      <c r="O409">
        <v>66</v>
      </c>
      <c r="P409" t="s">
        <v>471</v>
      </c>
      <c r="Q409" t="s">
        <v>472</v>
      </c>
      <c r="S409" t="s">
        <v>423</v>
      </c>
    </row>
    <row r="410" spans="10:23" x14ac:dyDescent="0.45">
      <c r="J410" t="s">
        <v>674</v>
      </c>
      <c r="K410" t="s">
        <v>501</v>
      </c>
      <c r="L410">
        <v>2000</v>
      </c>
    </row>
    <row r="411" spans="10:23" x14ac:dyDescent="0.45">
      <c r="J411" t="s">
        <v>899</v>
      </c>
      <c r="T411">
        <v>146</v>
      </c>
    </row>
    <row r="412" spans="10:23" x14ac:dyDescent="0.45">
      <c r="J412" t="s">
        <v>416</v>
      </c>
      <c r="K412" t="s">
        <v>417</v>
      </c>
      <c r="L412" t="s">
        <v>418</v>
      </c>
      <c r="M412" t="s">
        <v>419</v>
      </c>
      <c r="N412" t="s">
        <v>420</v>
      </c>
    </row>
    <row r="414" spans="10:23" x14ac:dyDescent="0.45">
      <c r="J414" t="s">
        <v>421</v>
      </c>
      <c r="R414" t="s">
        <v>761</v>
      </c>
    </row>
    <row r="415" spans="10:23" x14ac:dyDescent="0.45">
      <c r="J415" t="s">
        <v>422</v>
      </c>
      <c r="K415" t="s">
        <v>423</v>
      </c>
      <c r="L415" t="s">
        <v>520</v>
      </c>
      <c r="M415" t="s">
        <v>425</v>
      </c>
      <c r="N415" t="s">
        <v>423</v>
      </c>
      <c r="O415" t="s">
        <v>521</v>
      </c>
      <c r="P415" t="s">
        <v>431</v>
      </c>
      <c r="Q415" t="s">
        <v>423</v>
      </c>
    </row>
    <row r="416" spans="10:23" x14ac:dyDescent="0.45">
      <c r="R416" t="s">
        <v>868</v>
      </c>
    </row>
    <row r="417" spans="10:23" x14ac:dyDescent="0.45">
      <c r="J417" t="s">
        <v>436</v>
      </c>
      <c r="K417" t="s">
        <v>437</v>
      </c>
      <c r="L417" t="s">
        <v>864</v>
      </c>
      <c r="M417" t="s">
        <v>423</v>
      </c>
      <c r="N417" t="s">
        <v>895</v>
      </c>
      <c r="O417" t="s">
        <v>866</v>
      </c>
      <c r="P417" t="s">
        <v>423</v>
      </c>
      <c r="Q417" t="s">
        <v>893</v>
      </c>
    </row>
    <row r="419" spans="10:23" x14ac:dyDescent="0.45">
      <c r="J419" t="s">
        <v>710</v>
      </c>
      <c r="U419" t="s">
        <v>871</v>
      </c>
    </row>
    <row r="420" spans="10:23" x14ac:dyDescent="0.45">
      <c r="K420" t="s">
        <v>443</v>
      </c>
      <c r="L420" t="s">
        <v>444</v>
      </c>
      <c r="M420" t="s">
        <v>445</v>
      </c>
      <c r="N420" t="s">
        <v>446</v>
      </c>
      <c r="O420" t="s">
        <v>447</v>
      </c>
      <c r="P420" t="s">
        <v>445</v>
      </c>
      <c r="Q420" t="s">
        <v>448</v>
      </c>
    </row>
    <row r="421" spans="10:23" x14ac:dyDescent="0.45">
      <c r="J421">
        <v>-20.689235</v>
      </c>
      <c r="K421">
        <v>-7.1949560000000004</v>
      </c>
      <c r="L421">
        <v>6.3340999999999995E-2</v>
      </c>
      <c r="M421">
        <v>8.4817909999999994</v>
      </c>
      <c r="N421">
        <v>24.88306</v>
      </c>
    </row>
    <row r="423" spans="10:23" x14ac:dyDescent="0.45">
      <c r="J423" t="s">
        <v>715</v>
      </c>
    </row>
    <row r="424" spans="10:23" x14ac:dyDescent="0.45">
      <c r="K424" t="s">
        <v>370</v>
      </c>
      <c r="L424" t="s">
        <v>371</v>
      </c>
      <c r="M424" t="s">
        <v>372</v>
      </c>
      <c r="N424" t="s">
        <v>373</v>
      </c>
      <c r="O424" t="s">
        <v>374</v>
      </c>
      <c r="P424" t="s">
        <v>452</v>
      </c>
      <c r="S424" t="s">
        <v>870</v>
      </c>
    </row>
    <row r="425" spans="10:23" x14ac:dyDescent="0.45">
      <c r="J425" t="s">
        <v>181</v>
      </c>
      <c r="K425">
        <v>-13.949769999999999</v>
      </c>
      <c r="L425">
        <v>8.3089399999999998</v>
      </c>
      <c r="M425">
        <v>-1.6789000000000001</v>
      </c>
      <c r="N425">
        <v>9.5710000000000003E-2</v>
      </c>
      <c r="O425" t="s">
        <v>481</v>
      </c>
    </row>
    <row r="426" spans="10:23" x14ac:dyDescent="0.45">
      <c r="K426">
        <v>9.5710000000000003E-2</v>
      </c>
      <c r="T426">
        <v>0.1</v>
      </c>
    </row>
    <row r="427" spans="10:23" x14ac:dyDescent="0.45">
      <c r="J427" t="s">
        <v>182</v>
      </c>
      <c r="K427">
        <v>0.16289000000000001</v>
      </c>
      <c r="L427">
        <v>0.40178000000000003</v>
      </c>
      <c r="M427">
        <v>0.40539999999999998</v>
      </c>
      <c r="N427">
        <v>0.68586999999999998</v>
      </c>
    </row>
    <row r="428" spans="10:23" x14ac:dyDescent="0.45">
      <c r="K428">
        <v>0.68586999999999998</v>
      </c>
    </row>
    <row r="429" spans="10:23" x14ac:dyDescent="0.45">
      <c r="J429" t="s">
        <v>183</v>
      </c>
      <c r="K429">
        <v>2.5124499999999999</v>
      </c>
      <c r="L429">
        <v>3.6475399999999998</v>
      </c>
      <c r="M429">
        <v>0.68879999999999997</v>
      </c>
      <c r="N429">
        <v>0.49224000000000001</v>
      </c>
    </row>
    <row r="430" spans="10:23" x14ac:dyDescent="0.45">
      <c r="K430">
        <v>0.49224000000000001</v>
      </c>
      <c r="W430">
        <v>1</v>
      </c>
    </row>
    <row r="431" spans="10:23" x14ac:dyDescent="0.45">
      <c r="J431" t="s">
        <v>377</v>
      </c>
      <c r="K431">
        <v>-1.13202</v>
      </c>
      <c r="L431">
        <v>0.8881</v>
      </c>
      <c r="M431">
        <v>-1.2746</v>
      </c>
      <c r="N431">
        <v>0.20483999999999999</v>
      </c>
    </row>
    <row r="432" spans="10:23" x14ac:dyDescent="0.45">
      <c r="K432">
        <v>0.20483999999999999</v>
      </c>
      <c r="U432" t="s">
        <v>863</v>
      </c>
      <c r="V432" t="s">
        <v>871</v>
      </c>
    </row>
    <row r="433" spans="10:20" x14ac:dyDescent="0.45">
      <c r="J433" t="s">
        <v>378</v>
      </c>
      <c r="K433">
        <v>-17.488530000000001</v>
      </c>
      <c r="L433">
        <v>8.0494299999999992</v>
      </c>
      <c r="M433">
        <v>-2.1726000000000001</v>
      </c>
      <c r="N433">
        <v>3.1719999999999998E-2</v>
      </c>
      <c r="O433" t="s">
        <v>376</v>
      </c>
    </row>
    <row r="434" spans="10:20" x14ac:dyDescent="0.45">
      <c r="K434">
        <v>3.1719999999999998E-2</v>
      </c>
      <c r="S434" s="1">
        <v>2.2200000000000001E-16</v>
      </c>
    </row>
    <row r="435" spans="10:20" x14ac:dyDescent="0.45">
      <c r="J435" t="s">
        <v>869</v>
      </c>
      <c r="K435">
        <v>-0.73697999999999997</v>
      </c>
      <c r="L435">
        <v>0.35069</v>
      </c>
      <c r="M435">
        <v>-2.1015000000000001</v>
      </c>
      <c r="N435">
        <v>3.764E-2</v>
      </c>
      <c r="O435" t="s">
        <v>376</v>
      </c>
      <c r="S435" s="1"/>
    </row>
    <row r="436" spans="10:20" x14ac:dyDescent="0.45">
      <c r="J436" t="s">
        <v>453</v>
      </c>
      <c r="K436">
        <v>3.764E-2</v>
      </c>
      <c r="R436">
        <v>0.05</v>
      </c>
    </row>
    <row r="437" spans="10:20" x14ac:dyDescent="0.45">
      <c r="J437" t="s">
        <v>454</v>
      </c>
      <c r="K437" t="s">
        <v>455</v>
      </c>
      <c r="L437">
        <v>0</v>
      </c>
      <c r="M437" t="s">
        <v>842</v>
      </c>
      <c r="N437">
        <v>1E-3</v>
      </c>
      <c r="O437" t="s">
        <v>843</v>
      </c>
      <c r="P437">
        <v>0.01</v>
      </c>
      <c r="Q437" t="s">
        <v>844</v>
      </c>
    </row>
    <row r="439" spans="10:20" x14ac:dyDescent="0.45">
      <c r="J439" t="s">
        <v>462</v>
      </c>
      <c r="K439" t="s">
        <v>463</v>
      </c>
      <c r="L439" t="s">
        <v>450</v>
      </c>
      <c r="M439" t="s">
        <v>464</v>
      </c>
      <c r="N439">
        <v>45461</v>
      </c>
    </row>
    <row r="440" spans="10:20" x14ac:dyDescent="0.45">
      <c r="J440" t="s">
        <v>465</v>
      </c>
      <c r="K440" t="s">
        <v>463</v>
      </c>
      <c r="L440" t="s">
        <v>450</v>
      </c>
      <c r="M440" t="s">
        <v>464</v>
      </c>
      <c r="N440">
        <v>15359</v>
      </c>
      <c r="S440" t="s">
        <v>908</v>
      </c>
    </row>
    <row r="441" spans="10:20" x14ac:dyDescent="0.45">
      <c r="J441" t="s">
        <v>466</v>
      </c>
      <c r="K441">
        <v>0.66215000000000002</v>
      </c>
      <c r="T441" t="s">
        <v>909</v>
      </c>
    </row>
    <row r="442" spans="10:20" x14ac:dyDescent="0.45">
      <c r="J442" t="s">
        <v>467</v>
      </c>
      <c r="K442" t="s">
        <v>466</v>
      </c>
      <c r="L442">
        <v>0.60172000000000003</v>
      </c>
      <c r="R442" t="s">
        <v>473</v>
      </c>
    </row>
    <row r="443" spans="10:20" x14ac:dyDescent="0.45">
      <c r="J443" t="s">
        <v>468</v>
      </c>
      <c r="K443">
        <v>40.1783</v>
      </c>
      <c r="L443" t="s">
        <v>469</v>
      </c>
      <c r="M443">
        <v>6</v>
      </c>
      <c r="N443" t="s">
        <v>470</v>
      </c>
      <c r="O443">
        <v>123</v>
      </c>
      <c r="P443" t="s">
        <v>471</v>
      </c>
      <c r="Q443" t="s">
        <v>472</v>
      </c>
    </row>
    <row r="444" spans="10:20" x14ac:dyDescent="0.45">
      <c r="J444" t="s">
        <v>861</v>
      </c>
    </row>
    <row r="446" spans="10:20" x14ac:dyDescent="0.45">
      <c r="J446" t="s">
        <v>900</v>
      </c>
    </row>
    <row r="447" spans="10:20" x14ac:dyDescent="0.45">
      <c r="R447" t="s">
        <v>907</v>
      </c>
    </row>
    <row r="448" spans="10:20" x14ac:dyDescent="0.45">
      <c r="J448" t="s">
        <v>669</v>
      </c>
      <c r="K448" t="s">
        <v>389</v>
      </c>
      <c r="L448" t="s">
        <v>901</v>
      </c>
      <c r="M448" t="s">
        <v>902</v>
      </c>
      <c r="N448" t="s">
        <v>903</v>
      </c>
      <c r="O448" t="s">
        <v>904</v>
      </c>
      <c r="P448" t="s">
        <v>905</v>
      </c>
      <c r="Q448" t="s">
        <v>906</v>
      </c>
    </row>
    <row r="449" spans="10:23" x14ac:dyDescent="0.45">
      <c r="S449" t="s">
        <v>433</v>
      </c>
      <c r="U449" t="s">
        <v>871</v>
      </c>
    </row>
    <row r="450" spans="10:23" x14ac:dyDescent="0.45">
      <c r="J450" t="s">
        <v>861</v>
      </c>
      <c r="K450" t="s">
        <v>127</v>
      </c>
    </row>
    <row r="451" spans="10:23" x14ac:dyDescent="0.45">
      <c r="S451" t="s">
        <v>423</v>
      </c>
      <c r="T451" t="s">
        <v>423</v>
      </c>
    </row>
    <row r="452" spans="10:23" x14ac:dyDescent="0.45">
      <c r="J452" t="s">
        <v>674</v>
      </c>
      <c r="K452" t="s">
        <v>414</v>
      </c>
    </row>
    <row r="453" spans="10:23" x14ac:dyDescent="0.45">
      <c r="J453" t="s">
        <v>910</v>
      </c>
      <c r="T453">
        <v>626</v>
      </c>
    </row>
    <row r="454" spans="10:23" x14ac:dyDescent="0.45">
      <c r="J454" t="s">
        <v>416</v>
      </c>
      <c r="K454" t="s">
        <v>417</v>
      </c>
      <c r="L454" t="s">
        <v>418</v>
      </c>
      <c r="M454" t="s">
        <v>419</v>
      </c>
      <c r="N454" t="s">
        <v>420</v>
      </c>
    </row>
    <row r="456" spans="10:23" x14ac:dyDescent="0.45">
      <c r="J456" t="s">
        <v>421</v>
      </c>
      <c r="R456" t="s">
        <v>761</v>
      </c>
    </row>
    <row r="457" spans="10:23" x14ac:dyDescent="0.45">
      <c r="J457" t="s">
        <v>422</v>
      </c>
      <c r="K457" t="s">
        <v>423</v>
      </c>
      <c r="L457" t="s">
        <v>520</v>
      </c>
      <c r="M457" t="s">
        <v>425</v>
      </c>
      <c r="N457" t="s">
        <v>423</v>
      </c>
      <c r="O457" t="s">
        <v>521</v>
      </c>
      <c r="P457" t="s">
        <v>431</v>
      </c>
      <c r="Q457" t="s">
        <v>423</v>
      </c>
    </row>
    <row r="458" spans="10:23" x14ac:dyDescent="0.45">
      <c r="R458" t="s">
        <v>868</v>
      </c>
    </row>
    <row r="459" spans="10:23" x14ac:dyDescent="0.45">
      <c r="J459" t="s">
        <v>436</v>
      </c>
      <c r="K459" t="s">
        <v>437</v>
      </c>
      <c r="L459" t="s">
        <v>864</v>
      </c>
      <c r="M459" t="s">
        <v>423</v>
      </c>
      <c r="N459" t="s">
        <v>911</v>
      </c>
      <c r="O459" t="s">
        <v>866</v>
      </c>
      <c r="P459" t="s">
        <v>423</v>
      </c>
      <c r="Q459" t="s">
        <v>867</v>
      </c>
      <c r="W459">
        <v>1</v>
      </c>
    </row>
    <row r="461" spans="10:23" x14ac:dyDescent="0.45">
      <c r="J461" t="s">
        <v>710</v>
      </c>
      <c r="U461" t="s">
        <v>863</v>
      </c>
      <c r="V461" t="s">
        <v>871</v>
      </c>
    </row>
    <row r="462" spans="10:23" x14ac:dyDescent="0.45">
      <c r="K462" t="s">
        <v>443</v>
      </c>
      <c r="L462" t="s">
        <v>444</v>
      </c>
      <c r="M462" t="s">
        <v>445</v>
      </c>
      <c r="N462" t="s">
        <v>446</v>
      </c>
      <c r="O462" t="s">
        <v>447</v>
      </c>
      <c r="P462" t="s">
        <v>445</v>
      </c>
      <c r="Q462" t="s">
        <v>448</v>
      </c>
    </row>
    <row r="463" spans="10:23" x14ac:dyDescent="0.45">
      <c r="J463">
        <v>-49.99868</v>
      </c>
      <c r="K463">
        <v>-9.5252199999999991</v>
      </c>
      <c r="L463">
        <v>-0.27178000000000002</v>
      </c>
      <c r="M463">
        <v>8.2844700000000007</v>
      </c>
      <c r="N463">
        <v>41.788110000000003</v>
      </c>
    </row>
    <row r="465" spans="10:21" x14ac:dyDescent="0.45">
      <c r="J465" t="s">
        <v>715</v>
      </c>
    </row>
    <row r="466" spans="10:21" x14ac:dyDescent="0.45">
      <c r="K466" t="s">
        <v>370</v>
      </c>
      <c r="L466" t="s">
        <v>371</v>
      </c>
      <c r="M466" t="s">
        <v>372</v>
      </c>
      <c r="N466" t="s">
        <v>373</v>
      </c>
      <c r="O466" t="s">
        <v>374</v>
      </c>
      <c r="P466" t="s">
        <v>452</v>
      </c>
    </row>
    <row r="467" spans="10:21" x14ac:dyDescent="0.45">
      <c r="J467" t="s">
        <v>181</v>
      </c>
      <c r="K467">
        <v>-5.6294599999999999</v>
      </c>
      <c r="L467">
        <v>4.3267699999999998</v>
      </c>
      <c r="M467">
        <v>-1.3010999999999999</v>
      </c>
      <c r="N467">
        <v>0.19370000000000001</v>
      </c>
      <c r="S467" t="s">
        <v>870</v>
      </c>
    </row>
    <row r="468" spans="10:21" x14ac:dyDescent="0.45">
      <c r="K468">
        <v>0.19370000000000001</v>
      </c>
    </row>
    <row r="469" spans="10:21" x14ac:dyDescent="0.45">
      <c r="J469" t="s">
        <v>182</v>
      </c>
      <c r="K469">
        <v>-0.11978999999999999</v>
      </c>
      <c r="L469">
        <v>0.15917000000000001</v>
      </c>
      <c r="M469">
        <v>-0.75260000000000005</v>
      </c>
      <c r="N469">
        <v>0.45200000000000001</v>
      </c>
      <c r="T469">
        <v>0.1</v>
      </c>
    </row>
    <row r="470" spans="10:21" x14ac:dyDescent="0.45">
      <c r="K470">
        <v>0.45200000000000001</v>
      </c>
    </row>
    <row r="471" spans="10:21" x14ac:dyDescent="0.45">
      <c r="J471" t="s">
        <v>183</v>
      </c>
      <c r="K471">
        <v>-1.61541</v>
      </c>
      <c r="L471">
        <v>1.0663400000000001</v>
      </c>
      <c r="M471">
        <v>-1.5148999999999999</v>
      </c>
      <c r="N471">
        <v>0.1303</v>
      </c>
    </row>
    <row r="472" spans="10:21" x14ac:dyDescent="0.45">
      <c r="K472">
        <v>0.1303</v>
      </c>
    </row>
    <row r="473" spans="10:21" x14ac:dyDescent="0.45">
      <c r="J473" t="s">
        <v>377</v>
      </c>
      <c r="K473">
        <v>0.79688000000000003</v>
      </c>
      <c r="L473">
        <v>0.64710999999999996</v>
      </c>
      <c r="M473">
        <v>1.2314000000000001</v>
      </c>
      <c r="N473">
        <v>0.21870000000000001</v>
      </c>
    </row>
    <row r="474" spans="10:21" x14ac:dyDescent="0.45">
      <c r="K474">
        <v>0.21870000000000001</v>
      </c>
    </row>
    <row r="475" spans="10:21" x14ac:dyDescent="0.45">
      <c r="J475" t="s">
        <v>194</v>
      </c>
      <c r="K475">
        <v>-14.53974</v>
      </c>
      <c r="L475">
        <v>3.4568300000000001</v>
      </c>
      <c r="M475">
        <v>-4.2061000000000002</v>
      </c>
      <c r="N475" s="1">
        <v>3.0069999999999998E-5</v>
      </c>
      <c r="O475" t="s">
        <v>375</v>
      </c>
    </row>
    <row r="476" spans="10:21" x14ac:dyDescent="0.45">
      <c r="K476" s="1">
        <v>3.0069999999999998E-5</v>
      </c>
      <c r="N476" s="1"/>
    </row>
    <row r="477" spans="10:21" x14ac:dyDescent="0.45">
      <c r="J477" t="s">
        <v>378</v>
      </c>
      <c r="K477">
        <v>-1.0159</v>
      </c>
      <c r="L477">
        <v>4.1075499999999998</v>
      </c>
      <c r="M477">
        <v>-0.24729999999999999</v>
      </c>
      <c r="N477">
        <v>0.80469999999999997</v>
      </c>
    </row>
    <row r="478" spans="10:21" x14ac:dyDescent="0.45">
      <c r="K478">
        <v>0.80469999999999997</v>
      </c>
      <c r="S478" s="1">
        <v>2.2200000000000001E-16</v>
      </c>
    </row>
    <row r="479" spans="10:21" x14ac:dyDescent="0.45">
      <c r="J479" t="s">
        <v>526</v>
      </c>
      <c r="K479">
        <v>-8.8336400000000008</v>
      </c>
      <c r="L479">
        <v>1.4069499999999999</v>
      </c>
      <c r="M479">
        <v>-6.2786</v>
      </c>
      <c r="N479" s="1">
        <v>6.671E-10</v>
      </c>
      <c r="O479" t="s">
        <v>375</v>
      </c>
      <c r="S479" s="1"/>
      <c r="U479" t="s">
        <v>871</v>
      </c>
    </row>
    <row r="480" spans="10:21" x14ac:dyDescent="0.45">
      <c r="K480" s="1">
        <v>6.671E-10</v>
      </c>
      <c r="N480" s="1"/>
      <c r="R480">
        <v>0.05</v>
      </c>
    </row>
    <row r="481" spans="10:23" x14ac:dyDescent="0.45">
      <c r="J481" t="s">
        <v>453</v>
      </c>
    </row>
    <row r="482" spans="10:23" x14ac:dyDescent="0.45">
      <c r="J482" t="s">
        <v>454</v>
      </c>
      <c r="K482" t="s">
        <v>455</v>
      </c>
      <c r="L482">
        <v>0</v>
      </c>
      <c r="M482" t="s">
        <v>842</v>
      </c>
      <c r="N482">
        <v>1E-3</v>
      </c>
      <c r="O482" t="s">
        <v>843</v>
      </c>
      <c r="P482">
        <v>0.01</v>
      </c>
      <c r="Q482" t="s">
        <v>844</v>
      </c>
    </row>
    <row r="483" spans="10:23" x14ac:dyDescent="0.45">
      <c r="T483" t="s">
        <v>423</v>
      </c>
    </row>
    <row r="484" spans="10:23" x14ac:dyDescent="0.45">
      <c r="J484" t="s">
        <v>462</v>
      </c>
      <c r="K484" t="s">
        <v>463</v>
      </c>
      <c r="L484" t="s">
        <v>450</v>
      </c>
      <c r="M484" t="s">
        <v>464</v>
      </c>
      <c r="N484">
        <v>263010</v>
      </c>
    </row>
    <row r="485" spans="10:23" x14ac:dyDescent="0.45">
      <c r="J485" t="s">
        <v>465</v>
      </c>
      <c r="K485" t="s">
        <v>463</v>
      </c>
      <c r="L485" t="s">
        <v>450</v>
      </c>
      <c r="M485" t="s">
        <v>464</v>
      </c>
      <c r="N485">
        <v>120300</v>
      </c>
    </row>
    <row r="486" spans="10:23" x14ac:dyDescent="0.45">
      <c r="J486" t="s">
        <v>466</v>
      </c>
      <c r="K486">
        <v>0.54259000000000002</v>
      </c>
      <c r="S486" t="s">
        <v>433</v>
      </c>
    </row>
    <row r="487" spans="10:23" x14ac:dyDescent="0.45">
      <c r="J487" t="s">
        <v>467</v>
      </c>
      <c r="K487" t="s">
        <v>466</v>
      </c>
      <c r="L487">
        <v>0.51048000000000004</v>
      </c>
      <c r="R487" t="s">
        <v>473</v>
      </c>
      <c r="T487">
        <v>261</v>
      </c>
    </row>
    <row r="488" spans="10:23" x14ac:dyDescent="0.45">
      <c r="J488" t="s">
        <v>468</v>
      </c>
      <c r="K488">
        <v>98.966499999999996</v>
      </c>
      <c r="L488" t="s">
        <v>469</v>
      </c>
      <c r="M488">
        <v>7</v>
      </c>
      <c r="N488" t="s">
        <v>470</v>
      </c>
      <c r="O488">
        <v>584</v>
      </c>
      <c r="P488" t="s">
        <v>471</v>
      </c>
      <c r="Q488" t="s">
        <v>472</v>
      </c>
      <c r="S488" t="s">
        <v>423</v>
      </c>
    </row>
    <row r="489" spans="10:23" x14ac:dyDescent="0.45">
      <c r="J489" t="s">
        <v>674</v>
      </c>
      <c r="K489" t="s">
        <v>488</v>
      </c>
      <c r="L489">
        <v>2000</v>
      </c>
      <c r="W489">
        <v>1</v>
      </c>
    </row>
    <row r="490" spans="10:23" x14ac:dyDescent="0.45">
      <c r="J490" t="s">
        <v>912</v>
      </c>
    </row>
    <row r="491" spans="10:23" x14ac:dyDescent="0.45">
      <c r="J491" t="s">
        <v>416</v>
      </c>
      <c r="K491" t="s">
        <v>417</v>
      </c>
      <c r="L491" t="s">
        <v>418</v>
      </c>
      <c r="M491" t="s">
        <v>419</v>
      </c>
      <c r="N491" t="s">
        <v>420</v>
      </c>
      <c r="V491" t="s">
        <v>871</v>
      </c>
    </row>
    <row r="492" spans="10:23" x14ac:dyDescent="0.45">
      <c r="U492" t="s">
        <v>863</v>
      </c>
    </row>
    <row r="493" spans="10:23" x14ac:dyDescent="0.45">
      <c r="J493" t="s">
        <v>421</v>
      </c>
      <c r="R493" t="s">
        <v>761</v>
      </c>
    </row>
    <row r="494" spans="10:23" x14ac:dyDescent="0.45">
      <c r="J494" t="s">
        <v>422</v>
      </c>
      <c r="K494" t="s">
        <v>423</v>
      </c>
      <c r="L494" t="s">
        <v>520</v>
      </c>
      <c r="M494" t="s">
        <v>425</v>
      </c>
      <c r="N494" t="s">
        <v>423</v>
      </c>
      <c r="O494" t="s">
        <v>521</v>
      </c>
      <c r="P494" t="s">
        <v>431</v>
      </c>
      <c r="Q494" t="s">
        <v>423</v>
      </c>
    </row>
    <row r="495" spans="10:23" x14ac:dyDescent="0.45">
      <c r="R495" t="s">
        <v>868</v>
      </c>
    </row>
    <row r="496" spans="10:23" x14ac:dyDescent="0.45">
      <c r="J496" t="s">
        <v>436</v>
      </c>
      <c r="K496" t="s">
        <v>437</v>
      </c>
      <c r="L496" t="s">
        <v>864</v>
      </c>
      <c r="M496" t="s">
        <v>423</v>
      </c>
      <c r="N496" t="s">
        <v>913</v>
      </c>
      <c r="O496" t="s">
        <v>866</v>
      </c>
      <c r="P496" t="s">
        <v>423</v>
      </c>
      <c r="Q496" t="s">
        <v>914</v>
      </c>
    </row>
    <row r="498" spans="10:20" x14ac:dyDescent="0.45">
      <c r="J498" t="s">
        <v>710</v>
      </c>
    </row>
    <row r="499" spans="10:20" x14ac:dyDescent="0.45">
      <c r="K499" t="s">
        <v>443</v>
      </c>
      <c r="L499" t="s">
        <v>444</v>
      </c>
      <c r="M499" t="s">
        <v>445</v>
      </c>
      <c r="N499" t="s">
        <v>446</v>
      </c>
      <c r="O499" t="s">
        <v>447</v>
      </c>
      <c r="P499" t="s">
        <v>445</v>
      </c>
      <c r="Q499" t="s">
        <v>448</v>
      </c>
    </row>
    <row r="500" spans="10:20" x14ac:dyDescent="0.45">
      <c r="J500">
        <v>-40.748910000000002</v>
      </c>
      <c r="K500">
        <v>-4.66662</v>
      </c>
      <c r="L500">
        <v>0.69123000000000001</v>
      </c>
      <c r="M500">
        <v>6.0783500000000004</v>
      </c>
      <c r="N500">
        <v>19.547740000000001</v>
      </c>
    </row>
    <row r="502" spans="10:20" x14ac:dyDescent="0.45">
      <c r="J502" t="s">
        <v>715</v>
      </c>
    </row>
    <row r="503" spans="10:20" x14ac:dyDescent="0.45">
      <c r="K503" t="s">
        <v>370</v>
      </c>
      <c r="L503" t="s">
        <v>371</v>
      </c>
      <c r="M503" t="s">
        <v>372</v>
      </c>
      <c r="N503" t="s">
        <v>373</v>
      </c>
      <c r="O503" t="s">
        <v>374</v>
      </c>
      <c r="P503" t="s">
        <v>452</v>
      </c>
      <c r="S503" t="s">
        <v>870</v>
      </c>
      <c r="T503">
        <v>0.1</v>
      </c>
    </row>
    <row r="504" spans="10:20" x14ac:dyDescent="0.45">
      <c r="J504" t="s">
        <v>181</v>
      </c>
      <c r="K504">
        <v>-15.63181</v>
      </c>
      <c r="L504">
        <v>10.06274</v>
      </c>
      <c r="M504">
        <v>-1.5533999999999999</v>
      </c>
      <c r="N504">
        <v>0.121725</v>
      </c>
    </row>
    <row r="505" spans="10:20" x14ac:dyDescent="0.45">
      <c r="K505">
        <v>0.121725</v>
      </c>
    </row>
    <row r="506" spans="10:20" x14ac:dyDescent="0.45">
      <c r="J506" t="s">
        <v>182</v>
      </c>
      <c r="K506">
        <v>-1.1489799999999999</v>
      </c>
      <c r="L506">
        <v>0.22369</v>
      </c>
      <c r="M506">
        <v>-5.1364999999999998</v>
      </c>
      <c r="N506" s="1">
        <v>6.0610000000000001E-7</v>
      </c>
      <c r="O506" t="s">
        <v>375</v>
      </c>
    </row>
    <row r="507" spans="10:20" x14ac:dyDescent="0.45">
      <c r="K507" s="1">
        <v>6.0610000000000001E-7</v>
      </c>
      <c r="N507" s="1"/>
    </row>
    <row r="508" spans="10:20" x14ac:dyDescent="0.45">
      <c r="J508" t="s">
        <v>183</v>
      </c>
      <c r="K508">
        <v>-4.8392400000000002</v>
      </c>
      <c r="L508">
        <v>1.7959499999999999</v>
      </c>
      <c r="M508">
        <v>-2.6945000000000001</v>
      </c>
      <c r="N508">
        <v>7.5810000000000001E-3</v>
      </c>
      <c r="O508" t="s">
        <v>487</v>
      </c>
    </row>
    <row r="509" spans="10:20" x14ac:dyDescent="0.45">
      <c r="K509">
        <v>7.5810000000000001E-3</v>
      </c>
    </row>
    <row r="510" spans="10:20" x14ac:dyDescent="0.45">
      <c r="J510" t="s">
        <v>377</v>
      </c>
      <c r="K510">
        <v>3.4347599999999998</v>
      </c>
      <c r="L510">
        <v>0.81208999999999998</v>
      </c>
      <c r="M510">
        <v>4.2294999999999998</v>
      </c>
      <c r="N510" s="1">
        <v>3.4079999999999999E-5</v>
      </c>
      <c r="O510" t="s">
        <v>375</v>
      </c>
    </row>
    <row r="511" spans="10:20" x14ac:dyDescent="0.45">
      <c r="K511" s="1">
        <v>3.4079999999999999E-5</v>
      </c>
      <c r="N511" s="1"/>
    </row>
    <row r="512" spans="10:20" x14ac:dyDescent="0.45">
      <c r="J512" t="s">
        <v>194</v>
      </c>
      <c r="K512">
        <v>-14.9831</v>
      </c>
      <c r="L512">
        <v>2.5955499999999998</v>
      </c>
      <c r="M512">
        <v>-5.7725999999999997</v>
      </c>
      <c r="N512" s="1">
        <v>2.5720000000000001E-8</v>
      </c>
      <c r="O512" t="s">
        <v>375</v>
      </c>
    </row>
    <row r="513" spans="10:23" x14ac:dyDescent="0.45">
      <c r="K513" s="1">
        <v>2.5720000000000001E-8</v>
      </c>
      <c r="N513" s="1"/>
      <c r="S513" s="1">
        <v>2.2200000000000001E-16</v>
      </c>
    </row>
    <row r="514" spans="10:23" x14ac:dyDescent="0.45">
      <c r="J514" t="s">
        <v>526</v>
      </c>
      <c r="K514">
        <v>-2.0503399999999998</v>
      </c>
      <c r="L514">
        <v>1.8900699999999999</v>
      </c>
      <c r="M514">
        <v>-1.0848</v>
      </c>
      <c r="N514">
        <v>0.279173</v>
      </c>
      <c r="S514" s="1"/>
    </row>
    <row r="515" spans="10:23" x14ac:dyDescent="0.45">
      <c r="K515">
        <v>0.279173</v>
      </c>
      <c r="R515">
        <v>0.05</v>
      </c>
    </row>
    <row r="516" spans="10:23" x14ac:dyDescent="0.45">
      <c r="J516" t="s">
        <v>453</v>
      </c>
      <c r="U516" t="s">
        <v>871</v>
      </c>
    </row>
    <row r="517" spans="10:23" x14ac:dyDescent="0.45">
      <c r="J517" t="s">
        <v>454</v>
      </c>
      <c r="K517" t="s">
        <v>455</v>
      </c>
      <c r="L517">
        <v>0</v>
      </c>
      <c r="M517" t="s">
        <v>842</v>
      </c>
      <c r="N517">
        <v>1E-3</v>
      </c>
      <c r="O517" t="s">
        <v>843</v>
      </c>
      <c r="P517">
        <v>0.01</v>
      </c>
      <c r="Q517" t="s">
        <v>844</v>
      </c>
    </row>
    <row r="518" spans="10:23" x14ac:dyDescent="0.45">
      <c r="T518" t="s">
        <v>423</v>
      </c>
    </row>
    <row r="519" spans="10:23" x14ac:dyDescent="0.45">
      <c r="J519" t="s">
        <v>462</v>
      </c>
      <c r="K519" t="s">
        <v>463</v>
      </c>
      <c r="L519" t="s">
        <v>450</v>
      </c>
      <c r="M519" t="s">
        <v>464</v>
      </c>
      <c r="N519">
        <v>41047</v>
      </c>
      <c r="W519">
        <v>1</v>
      </c>
    </row>
    <row r="520" spans="10:23" x14ac:dyDescent="0.45">
      <c r="J520" t="s">
        <v>465</v>
      </c>
      <c r="K520" t="s">
        <v>463</v>
      </c>
      <c r="L520" t="s">
        <v>450</v>
      </c>
      <c r="M520" t="s">
        <v>464</v>
      </c>
      <c r="N520">
        <v>22990</v>
      </c>
    </row>
    <row r="521" spans="10:23" x14ac:dyDescent="0.45">
      <c r="J521" t="s">
        <v>466</v>
      </c>
      <c r="K521">
        <v>0.43991999999999998</v>
      </c>
      <c r="S521" t="s">
        <v>433</v>
      </c>
    </row>
    <row r="522" spans="10:23" x14ac:dyDescent="0.45">
      <c r="J522" t="s">
        <v>467</v>
      </c>
      <c r="K522" t="s">
        <v>466</v>
      </c>
      <c r="L522">
        <v>0.35278999999999999</v>
      </c>
      <c r="R522" t="s">
        <v>473</v>
      </c>
      <c r="T522">
        <v>365</v>
      </c>
    </row>
    <row r="523" spans="10:23" x14ac:dyDescent="0.45">
      <c r="J523" t="s">
        <v>468</v>
      </c>
      <c r="K523">
        <v>29.4542</v>
      </c>
      <c r="L523" t="s">
        <v>469</v>
      </c>
      <c r="M523">
        <v>6</v>
      </c>
      <c r="N523" t="s">
        <v>470</v>
      </c>
      <c r="O523">
        <v>225</v>
      </c>
      <c r="P523" t="s">
        <v>471</v>
      </c>
      <c r="Q523" t="s">
        <v>472</v>
      </c>
      <c r="S523" t="s">
        <v>423</v>
      </c>
    </row>
    <row r="524" spans="10:23" x14ac:dyDescent="0.45">
      <c r="J524" t="s">
        <v>674</v>
      </c>
      <c r="K524" t="s">
        <v>501</v>
      </c>
      <c r="L524">
        <v>2000</v>
      </c>
      <c r="V524" t="s">
        <v>871</v>
      </c>
    </row>
    <row r="525" spans="10:23" x14ac:dyDescent="0.45">
      <c r="J525" t="s">
        <v>915</v>
      </c>
    </row>
    <row r="526" spans="10:23" x14ac:dyDescent="0.45">
      <c r="J526" t="s">
        <v>416</v>
      </c>
      <c r="K526" t="s">
        <v>417</v>
      </c>
      <c r="L526" t="s">
        <v>418</v>
      </c>
      <c r="M526" t="s">
        <v>419</v>
      </c>
      <c r="N526" t="s">
        <v>420</v>
      </c>
    </row>
    <row r="528" spans="10:23" x14ac:dyDescent="0.45">
      <c r="J528" t="s">
        <v>421</v>
      </c>
      <c r="R528" t="s">
        <v>761</v>
      </c>
      <c r="U528" t="s">
        <v>863</v>
      </c>
    </row>
    <row r="529" spans="10:20" x14ac:dyDescent="0.45">
      <c r="J529" t="s">
        <v>422</v>
      </c>
      <c r="K529" t="s">
        <v>423</v>
      </c>
      <c r="L529" t="s">
        <v>520</v>
      </c>
      <c r="M529" t="s">
        <v>425</v>
      </c>
      <c r="N529" t="s">
        <v>423</v>
      </c>
      <c r="O529" t="s">
        <v>521</v>
      </c>
      <c r="P529" t="s">
        <v>431</v>
      </c>
      <c r="Q529" t="s">
        <v>423</v>
      </c>
    </row>
    <row r="530" spans="10:20" x14ac:dyDescent="0.45">
      <c r="R530" t="s">
        <v>868</v>
      </c>
    </row>
    <row r="531" spans="10:20" x14ac:dyDescent="0.45">
      <c r="J531" t="s">
        <v>436</v>
      </c>
      <c r="K531" t="s">
        <v>437</v>
      </c>
      <c r="L531" t="s">
        <v>864</v>
      </c>
      <c r="M531" t="s">
        <v>423</v>
      </c>
      <c r="N531" t="s">
        <v>911</v>
      </c>
      <c r="O531" t="s">
        <v>866</v>
      </c>
      <c r="P531" t="s">
        <v>423</v>
      </c>
      <c r="Q531" t="s">
        <v>876</v>
      </c>
    </row>
    <row r="533" spans="10:20" x14ac:dyDescent="0.45">
      <c r="J533" t="s">
        <v>710</v>
      </c>
    </row>
    <row r="534" spans="10:20" x14ac:dyDescent="0.45">
      <c r="K534" t="s">
        <v>443</v>
      </c>
      <c r="L534" t="s">
        <v>444</v>
      </c>
      <c r="M534" t="s">
        <v>445</v>
      </c>
      <c r="N534" t="s">
        <v>446</v>
      </c>
      <c r="O534" t="s">
        <v>447</v>
      </c>
      <c r="P534" t="s">
        <v>445</v>
      </c>
      <c r="Q534" t="s">
        <v>448</v>
      </c>
    </row>
    <row r="535" spans="10:20" x14ac:dyDescent="0.45">
      <c r="J535">
        <v>-31.357500000000002</v>
      </c>
      <c r="K535">
        <v>-6.9383999999999997</v>
      </c>
      <c r="L535">
        <v>-1.0650999999999999</v>
      </c>
      <c r="M535">
        <v>6.8689</v>
      </c>
      <c r="N535">
        <v>46.6556</v>
      </c>
    </row>
    <row r="537" spans="10:20" x14ac:dyDescent="0.45">
      <c r="J537" t="s">
        <v>715</v>
      </c>
    </row>
    <row r="538" spans="10:20" x14ac:dyDescent="0.45">
      <c r="K538" t="s">
        <v>370</v>
      </c>
      <c r="L538" t="s">
        <v>371</v>
      </c>
      <c r="M538" t="s">
        <v>372</v>
      </c>
      <c r="N538" t="s">
        <v>373</v>
      </c>
      <c r="O538" t="s">
        <v>374</v>
      </c>
      <c r="P538" t="s">
        <v>452</v>
      </c>
      <c r="S538" t="s">
        <v>870</v>
      </c>
      <c r="T538">
        <v>0.1</v>
      </c>
    </row>
    <row r="539" spans="10:20" x14ac:dyDescent="0.45">
      <c r="J539" t="s">
        <v>181</v>
      </c>
      <c r="K539">
        <v>-17.625119999999999</v>
      </c>
      <c r="L539">
        <v>3.67117</v>
      </c>
      <c r="M539">
        <v>-4.8010000000000002</v>
      </c>
      <c r="N539" s="1">
        <v>2.4159999999999998E-6</v>
      </c>
      <c r="O539" t="s">
        <v>375</v>
      </c>
    </row>
    <row r="540" spans="10:20" x14ac:dyDescent="0.45">
      <c r="K540" s="1">
        <v>2.4159999999999998E-6</v>
      </c>
      <c r="N540" s="1"/>
    </row>
    <row r="541" spans="10:20" x14ac:dyDescent="0.45">
      <c r="J541" t="s">
        <v>182</v>
      </c>
      <c r="K541">
        <v>0.67223999999999995</v>
      </c>
      <c r="L541">
        <v>0.14515</v>
      </c>
      <c r="M541">
        <v>4.6315</v>
      </c>
      <c r="N541" s="1">
        <v>5.2639999999999999E-6</v>
      </c>
      <c r="O541" t="s">
        <v>375</v>
      </c>
    </row>
    <row r="542" spans="10:20" x14ac:dyDescent="0.45">
      <c r="K542" s="1">
        <v>5.2639999999999999E-6</v>
      </c>
      <c r="N542" s="1"/>
    </row>
    <row r="543" spans="10:20" x14ac:dyDescent="0.45">
      <c r="J543" t="s">
        <v>183</v>
      </c>
      <c r="K543">
        <v>4.8851800000000001</v>
      </c>
      <c r="L543">
        <v>1.8403099999999999</v>
      </c>
      <c r="M543">
        <v>2.6545000000000001</v>
      </c>
      <c r="N543">
        <v>8.3339999999999994E-3</v>
      </c>
      <c r="O543" t="s">
        <v>487</v>
      </c>
    </row>
    <row r="544" spans="10:20" x14ac:dyDescent="0.45">
      <c r="K544">
        <v>8.3339999999999994E-3</v>
      </c>
    </row>
    <row r="545" spans="10:23" x14ac:dyDescent="0.45">
      <c r="J545" t="s">
        <v>377</v>
      </c>
      <c r="K545">
        <v>0.12393999999999999</v>
      </c>
      <c r="L545">
        <v>0.48431000000000002</v>
      </c>
      <c r="M545">
        <v>0.25590000000000002</v>
      </c>
      <c r="N545">
        <v>0.79819099999999998</v>
      </c>
    </row>
    <row r="546" spans="10:23" x14ac:dyDescent="0.45">
      <c r="K546">
        <v>0.79819099999999998</v>
      </c>
    </row>
    <row r="547" spans="10:23" x14ac:dyDescent="0.45">
      <c r="J547" t="s">
        <v>378</v>
      </c>
      <c r="K547">
        <v>-19.479320000000001</v>
      </c>
      <c r="L547">
        <v>4.3195800000000002</v>
      </c>
      <c r="M547">
        <v>-4.5095000000000001</v>
      </c>
      <c r="N547" s="1">
        <v>9.0929999999999992E-6</v>
      </c>
      <c r="O547" t="s">
        <v>375</v>
      </c>
    </row>
    <row r="548" spans="10:23" x14ac:dyDescent="0.45">
      <c r="K548" s="1">
        <v>9.0929999999999992E-6</v>
      </c>
      <c r="N548" s="1"/>
      <c r="S548" s="1">
        <v>2.2200000000000001E-16</v>
      </c>
      <c r="U548" t="s">
        <v>871</v>
      </c>
    </row>
    <row r="549" spans="10:23" x14ac:dyDescent="0.45">
      <c r="J549" t="s">
        <v>526</v>
      </c>
      <c r="K549">
        <v>-1.3031299999999999</v>
      </c>
      <c r="L549">
        <v>1.6636</v>
      </c>
      <c r="M549">
        <v>-0.7833</v>
      </c>
      <c r="N549">
        <v>0.43401400000000001</v>
      </c>
      <c r="S549" s="1"/>
      <c r="W549">
        <v>1</v>
      </c>
    </row>
    <row r="550" spans="10:23" x14ac:dyDescent="0.45">
      <c r="J550" t="s">
        <v>453</v>
      </c>
      <c r="K550">
        <v>0.43401400000000001</v>
      </c>
      <c r="R550">
        <v>0.05</v>
      </c>
    </row>
    <row r="551" spans="10:23" x14ac:dyDescent="0.45">
      <c r="J551" t="s">
        <v>454</v>
      </c>
      <c r="K551" t="s">
        <v>455</v>
      </c>
      <c r="L551">
        <v>0</v>
      </c>
      <c r="M551" t="s">
        <v>842</v>
      </c>
      <c r="N551">
        <v>1E-3</v>
      </c>
      <c r="O551" t="s">
        <v>843</v>
      </c>
      <c r="P551">
        <v>0.01</v>
      </c>
      <c r="Q551" t="s">
        <v>844</v>
      </c>
    </row>
    <row r="553" spans="10:23" x14ac:dyDescent="0.45">
      <c r="J553" t="s">
        <v>462</v>
      </c>
      <c r="K553" t="s">
        <v>463</v>
      </c>
      <c r="L553" t="s">
        <v>450</v>
      </c>
      <c r="M553" t="s">
        <v>464</v>
      </c>
      <c r="N553">
        <v>75005</v>
      </c>
      <c r="T553" t="s">
        <v>423</v>
      </c>
    </row>
    <row r="554" spans="10:23" x14ac:dyDescent="0.45">
      <c r="J554" t="s">
        <v>465</v>
      </c>
      <c r="K554" t="s">
        <v>463</v>
      </c>
      <c r="L554" t="s">
        <v>450</v>
      </c>
      <c r="M554" t="s">
        <v>464</v>
      </c>
      <c r="N554">
        <v>43357</v>
      </c>
      <c r="V554" t="s">
        <v>871</v>
      </c>
    </row>
    <row r="555" spans="10:23" x14ac:dyDescent="0.45">
      <c r="J555" t="s">
        <v>466</v>
      </c>
      <c r="K555">
        <v>0.42193999999999998</v>
      </c>
      <c r="S555" t="s">
        <v>433</v>
      </c>
    </row>
    <row r="556" spans="10:23" x14ac:dyDescent="0.45">
      <c r="J556" t="s">
        <v>467</v>
      </c>
      <c r="K556" t="s">
        <v>466</v>
      </c>
      <c r="L556">
        <v>0.35056999999999999</v>
      </c>
      <c r="R556" t="s">
        <v>473</v>
      </c>
    </row>
    <row r="557" spans="10:23" x14ac:dyDescent="0.45">
      <c r="J557" t="s">
        <v>468</v>
      </c>
      <c r="K557">
        <v>39.415700000000001</v>
      </c>
      <c r="L557" t="s">
        <v>469</v>
      </c>
      <c r="M557">
        <v>6</v>
      </c>
      <c r="N557" t="s">
        <v>470</v>
      </c>
      <c r="O557">
        <v>324</v>
      </c>
      <c r="P557" t="s">
        <v>471</v>
      </c>
      <c r="Q557" t="s">
        <v>472</v>
      </c>
      <c r="S557" t="s">
        <v>423</v>
      </c>
      <c r="T557">
        <v>405</v>
      </c>
    </row>
    <row r="558" spans="10:23" x14ac:dyDescent="0.45">
      <c r="J558" t="s">
        <v>674</v>
      </c>
      <c r="K558" t="s">
        <v>530</v>
      </c>
      <c r="L558" t="s">
        <v>877</v>
      </c>
    </row>
    <row r="559" spans="10:23" x14ac:dyDescent="0.45">
      <c r="J559" t="s">
        <v>916</v>
      </c>
    </row>
    <row r="560" spans="10:23" x14ac:dyDescent="0.45">
      <c r="J560" t="s">
        <v>416</v>
      </c>
      <c r="K560" t="s">
        <v>417</v>
      </c>
      <c r="L560" t="s">
        <v>418</v>
      </c>
      <c r="M560" t="s">
        <v>419</v>
      </c>
      <c r="N560" t="s">
        <v>420</v>
      </c>
      <c r="U560" t="s">
        <v>863</v>
      </c>
    </row>
    <row r="562" spans="10:20" x14ac:dyDescent="0.45">
      <c r="J562" t="s">
        <v>421</v>
      </c>
      <c r="R562" t="s">
        <v>761</v>
      </c>
    </row>
    <row r="563" spans="10:20" x14ac:dyDescent="0.45">
      <c r="J563" t="s">
        <v>422</v>
      </c>
      <c r="K563" t="s">
        <v>423</v>
      </c>
      <c r="L563" t="s">
        <v>520</v>
      </c>
      <c r="M563" t="s">
        <v>425</v>
      </c>
      <c r="N563" t="s">
        <v>423</v>
      </c>
      <c r="O563" t="s">
        <v>521</v>
      </c>
      <c r="P563" t="s">
        <v>431</v>
      </c>
      <c r="Q563" t="s">
        <v>423</v>
      </c>
    </row>
    <row r="564" spans="10:20" x14ac:dyDescent="0.45">
      <c r="R564" t="s">
        <v>868</v>
      </c>
    </row>
    <row r="565" spans="10:20" x14ac:dyDescent="0.45">
      <c r="J565" t="s">
        <v>436</v>
      </c>
      <c r="K565" t="s">
        <v>437</v>
      </c>
      <c r="L565" t="s">
        <v>864</v>
      </c>
      <c r="M565" t="s">
        <v>423</v>
      </c>
      <c r="N565" t="s">
        <v>882</v>
      </c>
      <c r="O565" t="s">
        <v>866</v>
      </c>
      <c r="P565" t="s">
        <v>423</v>
      </c>
      <c r="Q565" t="s">
        <v>917</v>
      </c>
    </row>
    <row r="567" spans="10:20" x14ac:dyDescent="0.45">
      <c r="J567" t="s">
        <v>710</v>
      </c>
    </row>
    <row r="568" spans="10:20" x14ac:dyDescent="0.45">
      <c r="K568" t="s">
        <v>443</v>
      </c>
      <c r="L568" t="s">
        <v>444</v>
      </c>
      <c r="M568" t="s">
        <v>445</v>
      </c>
      <c r="N568" t="s">
        <v>446</v>
      </c>
      <c r="O568" t="s">
        <v>447</v>
      </c>
      <c r="P568" t="s">
        <v>445</v>
      </c>
      <c r="Q568" t="s">
        <v>448</v>
      </c>
    </row>
    <row r="569" spans="10:20" x14ac:dyDescent="0.45">
      <c r="J569">
        <v>-54.222610000000003</v>
      </c>
      <c r="K569">
        <v>-9.7285699999999995</v>
      </c>
      <c r="L569">
        <v>-0.12195</v>
      </c>
      <c r="M569">
        <v>8.7012099999999997</v>
      </c>
      <c r="N569">
        <v>37.110320000000002</v>
      </c>
    </row>
    <row r="571" spans="10:20" x14ac:dyDescent="0.45">
      <c r="J571" t="s">
        <v>715</v>
      </c>
    </row>
    <row r="572" spans="10:20" x14ac:dyDescent="0.45">
      <c r="K572" t="s">
        <v>370</v>
      </c>
      <c r="L572" t="s">
        <v>371</v>
      </c>
      <c r="M572" t="s">
        <v>372</v>
      </c>
      <c r="N572" t="s">
        <v>373</v>
      </c>
      <c r="O572" t="s">
        <v>374</v>
      </c>
      <c r="P572" t="s">
        <v>452</v>
      </c>
    </row>
    <row r="573" spans="10:20" x14ac:dyDescent="0.45">
      <c r="J573" t="s">
        <v>181</v>
      </c>
      <c r="K573">
        <v>-5.4257099999999996</v>
      </c>
      <c r="L573">
        <v>4.09992</v>
      </c>
      <c r="M573">
        <v>-1.3233999999999999</v>
      </c>
      <c r="N573">
        <v>0.18651000000000001</v>
      </c>
      <c r="S573" t="s">
        <v>870</v>
      </c>
      <c r="T573">
        <v>0.1</v>
      </c>
    </row>
    <row r="574" spans="10:20" x14ac:dyDescent="0.45">
      <c r="K574">
        <v>0.18651000000000001</v>
      </c>
    </row>
    <row r="575" spans="10:20" x14ac:dyDescent="0.45">
      <c r="J575" t="s">
        <v>182</v>
      </c>
      <c r="K575">
        <v>-0.19900999999999999</v>
      </c>
      <c r="L575">
        <v>0.18862000000000001</v>
      </c>
      <c r="M575">
        <v>-1.0550999999999999</v>
      </c>
      <c r="N575">
        <v>0.29207</v>
      </c>
    </row>
    <row r="576" spans="10:20" x14ac:dyDescent="0.45">
      <c r="K576">
        <v>0.29207</v>
      </c>
    </row>
    <row r="577" spans="10:23" x14ac:dyDescent="0.45">
      <c r="J577" t="s">
        <v>183</v>
      </c>
      <c r="K577">
        <v>-0.93537000000000003</v>
      </c>
      <c r="L577">
        <v>1.47132</v>
      </c>
      <c r="M577">
        <v>-0.63570000000000004</v>
      </c>
      <c r="N577">
        <v>0.52534000000000003</v>
      </c>
    </row>
    <row r="578" spans="10:23" x14ac:dyDescent="0.45">
      <c r="K578">
        <v>0.52534000000000003</v>
      </c>
      <c r="U578" t="s">
        <v>871</v>
      </c>
    </row>
    <row r="579" spans="10:23" x14ac:dyDescent="0.45">
      <c r="J579" t="s">
        <v>377</v>
      </c>
      <c r="K579">
        <v>0.68671000000000004</v>
      </c>
      <c r="L579">
        <v>0.35300999999999999</v>
      </c>
      <c r="M579">
        <v>1.9453</v>
      </c>
      <c r="N579">
        <v>5.2479999999999999E-2</v>
      </c>
      <c r="O579" t="s">
        <v>481</v>
      </c>
    </row>
    <row r="580" spans="10:23" x14ac:dyDescent="0.45">
      <c r="K580">
        <v>5.2479999999999999E-2</v>
      </c>
    </row>
    <row r="581" spans="10:23" x14ac:dyDescent="0.45">
      <c r="J581" t="s">
        <v>194</v>
      </c>
      <c r="K581">
        <v>-19.474229999999999</v>
      </c>
      <c r="L581">
        <v>3.7651300000000001</v>
      </c>
      <c r="M581">
        <v>-5.1722999999999999</v>
      </c>
      <c r="N581" s="1">
        <v>3.7590000000000002E-7</v>
      </c>
      <c r="O581" t="s">
        <v>375</v>
      </c>
    </row>
    <row r="582" spans="10:23" x14ac:dyDescent="0.45">
      <c r="K582" s="1">
        <v>3.7590000000000002E-7</v>
      </c>
      <c r="N582" s="1"/>
    </row>
    <row r="583" spans="10:23" x14ac:dyDescent="0.45">
      <c r="J583" t="s">
        <v>378</v>
      </c>
      <c r="K583">
        <v>-7.6819999999999999E-2</v>
      </c>
      <c r="L583">
        <v>4.22384</v>
      </c>
      <c r="M583">
        <v>-1.8200000000000001E-2</v>
      </c>
      <c r="N583">
        <v>0.98550000000000004</v>
      </c>
      <c r="W583">
        <v>1</v>
      </c>
    </row>
    <row r="584" spans="10:23" x14ac:dyDescent="0.45">
      <c r="K584">
        <v>0.98550000000000004</v>
      </c>
      <c r="S584" s="1">
        <v>2.2200000000000001E-16</v>
      </c>
    </row>
    <row r="585" spans="10:23" x14ac:dyDescent="0.45">
      <c r="J585" t="s">
        <v>526</v>
      </c>
      <c r="K585">
        <v>-10.78966</v>
      </c>
      <c r="L585">
        <v>1.2328300000000001</v>
      </c>
      <c r="M585">
        <v>-8.7520000000000007</v>
      </c>
      <c r="N585" s="1">
        <v>2.2E-16</v>
      </c>
      <c r="O585" t="s">
        <v>375</v>
      </c>
      <c r="S585" s="1"/>
    </row>
    <row r="586" spans="10:23" x14ac:dyDescent="0.45">
      <c r="K586" s="1">
        <v>2.2E-16</v>
      </c>
      <c r="N586" s="1"/>
      <c r="R586">
        <v>0.05</v>
      </c>
      <c r="T586" t="s">
        <v>423</v>
      </c>
    </row>
    <row r="587" spans="10:23" x14ac:dyDescent="0.45">
      <c r="J587" t="s">
        <v>453</v>
      </c>
    </row>
    <row r="588" spans="10:23" x14ac:dyDescent="0.45">
      <c r="J588" t="s">
        <v>454</v>
      </c>
      <c r="K588" t="s">
        <v>455</v>
      </c>
      <c r="L588">
        <v>0</v>
      </c>
      <c r="M588" t="s">
        <v>842</v>
      </c>
      <c r="N588">
        <v>1E-3</v>
      </c>
      <c r="O588" t="s">
        <v>843</v>
      </c>
      <c r="P588">
        <v>0.01</v>
      </c>
      <c r="Q588" t="s">
        <v>844</v>
      </c>
    </row>
    <row r="590" spans="10:23" x14ac:dyDescent="0.45">
      <c r="J590" t="s">
        <v>462</v>
      </c>
      <c r="K590" t="s">
        <v>463</v>
      </c>
      <c r="L590" t="s">
        <v>450</v>
      </c>
      <c r="M590" t="s">
        <v>464</v>
      </c>
      <c r="N590">
        <v>237010</v>
      </c>
    </row>
    <row r="591" spans="10:23" x14ac:dyDescent="0.45">
      <c r="J591" t="s">
        <v>465</v>
      </c>
      <c r="K591" t="s">
        <v>463</v>
      </c>
      <c r="L591" t="s">
        <v>450</v>
      </c>
      <c r="M591" t="s">
        <v>464</v>
      </c>
      <c r="N591">
        <v>78497</v>
      </c>
    </row>
    <row r="592" spans="10:23" x14ac:dyDescent="0.45">
      <c r="J592" t="s">
        <v>466</v>
      </c>
      <c r="K592">
        <v>0.66879999999999995</v>
      </c>
      <c r="S592" t="s">
        <v>433</v>
      </c>
    </row>
    <row r="593" spans="10:22" x14ac:dyDescent="0.45">
      <c r="J593" t="s">
        <v>467</v>
      </c>
      <c r="K593" t="s">
        <v>466</v>
      </c>
      <c r="L593">
        <v>0.64600999999999997</v>
      </c>
      <c r="R593" t="s">
        <v>473</v>
      </c>
    </row>
    <row r="594" spans="10:22" x14ac:dyDescent="0.45">
      <c r="J594" t="s">
        <v>468</v>
      </c>
      <c r="K594">
        <v>109.042</v>
      </c>
      <c r="L594" t="s">
        <v>469</v>
      </c>
      <c r="M594">
        <v>7</v>
      </c>
      <c r="N594" t="s">
        <v>470</v>
      </c>
      <c r="O594">
        <v>378</v>
      </c>
      <c r="P594" t="s">
        <v>471</v>
      </c>
      <c r="Q594" t="s">
        <v>472</v>
      </c>
      <c r="S594" t="s">
        <v>423</v>
      </c>
    </row>
    <row r="595" spans="10:22" x14ac:dyDescent="0.45">
      <c r="J595" t="s">
        <v>674</v>
      </c>
      <c r="K595" t="s">
        <v>536</v>
      </c>
      <c r="L595" t="s">
        <v>877</v>
      </c>
    </row>
    <row r="596" spans="10:22" x14ac:dyDescent="0.45">
      <c r="J596" t="s">
        <v>918</v>
      </c>
    </row>
    <row r="597" spans="10:22" x14ac:dyDescent="0.45">
      <c r="J597" t="s">
        <v>416</v>
      </c>
      <c r="K597" t="s">
        <v>417</v>
      </c>
      <c r="L597" t="s">
        <v>418</v>
      </c>
      <c r="M597" t="s">
        <v>419</v>
      </c>
      <c r="N597" t="s">
        <v>420</v>
      </c>
    </row>
    <row r="599" spans="10:22" x14ac:dyDescent="0.45">
      <c r="J599" t="s">
        <v>421</v>
      </c>
      <c r="R599" t="s">
        <v>761</v>
      </c>
    </row>
    <row r="600" spans="10:22" x14ac:dyDescent="0.45">
      <c r="J600" t="s">
        <v>422</v>
      </c>
      <c r="K600" t="s">
        <v>423</v>
      </c>
      <c r="L600" t="s">
        <v>520</v>
      </c>
      <c r="M600" t="s">
        <v>425</v>
      </c>
      <c r="N600" t="s">
        <v>423</v>
      </c>
      <c r="O600" t="s">
        <v>521</v>
      </c>
      <c r="P600" t="s">
        <v>431</v>
      </c>
      <c r="Q600" t="s">
        <v>423</v>
      </c>
    </row>
    <row r="601" spans="10:22" x14ac:dyDescent="0.45">
      <c r="R601" t="s">
        <v>868</v>
      </c>
      <c r="T601">
        <v>90</v>
      </c>
      <c r="V601" t="s">
        <v>871</v>
      </c>
    </row>
    <row r="602" spans="10:22" x14ac:dyDescent="0.45">
      <c r="J602" t="s">
        <v>436</v>
      </c>
      <c r="K602" t="s">
        <v>437</v>
      </c>
      <c r="L602" t="s">
        <v>864</v>
      </c>
      <c r="M602" t="s">
        <v>423</v>
      </c>
      <c r="N602" t="s">
        <v>919</v>
      </c>
      <c r="O602" t="s">
        <v>866</v>
      </c>
      <c r="P602" t="s">
        <v>423</v>
      </c>
      <c r="Q602" t="s">
        <v>920</v>
      </c>
    </row>
    <row r="604" spans="10:22" x14ac:dyDescent="0.45">
      <c r="J604" t="s">
        <v>710</v>
      </c>
    </row>
    <row r="605" spans="10:22" x14ac:dyDescent="0.45">
      <c r="K605" t="s">
        <v>443</v>
      </c>
      <c r="L605" t="s">
        <v>444</v>
      </c>
      <c r="M605" t="s">
        <v>445</v>
      </c>
      <c r="N605" t="s">
        <v>446</v>
      </c>
      <c r="O605" t="s">
        <v>447</v>
      </c>
      <c r="P605" t="s">
        <v>445</v>
      </c>
      <c r="Q605" t="s">
        <v>448</v>
      </c>
    </row>
    <row r="606" spans="10:22" x14ac:dyDescent="0.45">
      <c r="J606">
        <v>-31.005269999999999</v>
      </c>
      <c r="K606">
        <v>-6.0515499999999998</v>
      </c>
      <c r="L606">
        <v>-0.26704</v>
      </c>
      <c r="M606">
        <v>5.5799399999999997</v>
      </c>
      <c r="N606">
        <v>25.705680000000001</v>
      </c>
    </row>
    <row r="607" spans="10:22" x14ac:dyDescent="0.45">
      <c r="U607" t="s">
        <v>863</v>
      </c>
    </row>
    <row r="608" spans="10:22" x14ac:dyDescent="0.45">
      <c r="J608" t="s">
        <v>715</v>
      </c>
    </row>
    <row r="609" spans="10:23" x14ac:dyDescent="0.45">
      <c r="K609" t="s">
        <v>370</v>
      </c>
      <c r="L609" t="s">
        <v>371</v>
      </c>
      <c r="M609" t="s">
        <v>372</v>
      </c>
      <c r="N609" t="s">
        <v>373</v>
      </c>
      <c r="O609" t="s">
        <v>374</v>
      </c>
      <c r="P609" t="s">
        <v>452</v>
      </c>
    </row>
    <row r="610" spans="10:23" x14ac:dyDescent="0.45">
      <c r="J610" t="s">
        <v>181</v>
      </c>
      <c r="K610">
        <v>-15.695325</v>
      </c>
      <c r="L610">
        <v>2.7160489999999999</v>
      </c>
      <c r="M610">
        <v>-5.7786999999999997</v>
      </c>
      <c r="N610" s="1">
        <v>1.473E-7</v>
      </c>
      <c r="O610" t="s">
        <v>375</v>
      </c>
      <c r="S610" t="s">
        <v>870</v>
      </c>
    </row>
    <row r="611" spans="10:23" x14ac:dyDescent="0.45">
      <c r="K611" s="1">
        <v>1.473E-7</v>
      </c>
      <c r="N611" s="1"/>
    </row>
    <row r="612" spans="10:23" x14ac:dyDescent="0.45">
      <c r="J612" t="s">
        <v>182</v>
      </c>
      <c r="K612">
        <v>0.283771</v>
      </c>
      <c r="L612">
        <v>8.4232000000000001E-2</v>
      </c>
      <c r="M612">
        <v>3.3689</v>
      </c>
      <c r="N612">
        <v>1.175E-3</v>
      </c>
      <c r="O612" t="s">
        <v>487</v>
      </c>
      <c r="W612">
        <v>1</v>
      </c>
    </row>
    <row r="613" spans="10:23" x14ac:dyDescent="0.45">
      <c r="K613">
        <v>1.175E-3</v>
      </c>
    </row>
    <row r="614" spans="10:23" x14ac:dyDescent="0.45">
      <c r="J614" t="s">
        <v>183</v>
      </c>
      <c r="K614">
        <v>-4.4341470000000003</v>
      </c>
      <c r="L614">
        <v>2.5366759999999999</v>
      </c>
      <c r="M614">
        <v>-1.748</v>
      </c>
      <c r="N614">
        <v>8.4395999999999999E-2</v>
      </c>
      <c r="O614" t="s">
        <v>481</v>
      </c>
    </row>
    <row r="615" spans="10:23" x14ac:dyDescent="0.45">
      <c r="K615">
        <v>8.4395999999999999E-2</v>
      </c>
    </row>
    <row r="616" spans="10:23" x14ac:dyDescent="0.45">
      <c r="J616" t="s">
        <v>377</v>
      </c>
      <c r="K616">
        <v>1.013933</v>
      </c>
      <c r="L616">
        <v>0.84513899999999997</v>
      </c>
      <c r="M616">
        <v>1.1997</v>
      </c>
      <c r="N616">
        <v>0.233879</v>
      </c>
    </row>
    <row r="617" spans="10:23" x14ac:dyDescent="0.45">
      <c r="K617">
        <v>0.233879</v>
      </c>
    </row>
    <row r="618" spans="10:23" x14ac:dyDescent="0.45">
      <c r="J618" t="s">
        <v>194</v>
      </c>
      <c r="K618">
        <v>-7.7001229999999996</v>
      </c>
      <c r="L618">
        <v>4.9839960000000003</v>
      </c>
      <c r="M618">
        <v>-1.5449999999999999</v>
      </c>
      <c r="N618">
        <v>0.12640100000000001</v>
      </c>
    </row>
    <row r="619" spans="10:23" x14ac:dyDescent="0.45">
      <c r="K619">
        <v>0.12640100000000001</v>
      </c>
      <c r="T619">
        <v>0.1</v>
      </c>
    </row>
    <row r="620" spans="10:23" x14ac:dyDescent="0.45">
      <c r="J620" t="s">
        <v>378</v>
      </c>
      <c r="K620">
        <v>-12.499586000000001</v>
      </c>
      <c r="L620">
        <v>1.739528</v>
      </c>
      <c r="M620">
        <v>-7.1856</v>
      </c>
      <c r="N620" s="1">
        <v>3.4860000000000002E-10</v>
      </c>
      <c r="O620" t="s">
        <v>375</v>
      </c>
    </row>
    <row r="621" spans="10:23" x14ac:dyDescent="0.45">
      <c r="K621" s="1">
        <v>3.4860000000000002E-10</v>
      </c>
      <c r="N621" s="1"/>
    </row>
    <row r="622" spans="10:23" x14ac:dyDescent="0.45">
      <c r="J622" t="s">
        <v>526</v>
      </c>
      <c r="K622">
        <v>-4.2870200000000001</v>
      </c>
      <c r="L622">
        <v>3.6015329999999999</v>
      </c>
      <c r="M622">
        <v>-1.1902999999999999</v>
      </c>
      <c r="N622">
        <v>0.23752599999999999</v>
      </c>
    </row>
    <row r="623" spans="10:23" x14ac:dyDescent="0.45">
      <c r="K623">
        <v>0.23752599999999999</v>
      </c>
      <c r="R623">
        <v>0.05</v>
      </c>
    </row>
    <row r="624" spans="10:23" x14ac:dyDescent="0.45">
      <c r="J624" t="s">
        <v>453</v>
      </c>
    </row>
    <row r="625" spans="10:22" x14ac:dyDescent="0.45">
      <c r="J625" t="s">
        <v>454</v>
      </c>
      <c r="K625" t="s">
        <v>455</v>
      </c>
      <c r="L625">
        <v>0</v>
      </c>
      <c r="M625" t="s">
        <v>842</v>
      </c>
      <c r="N625">
        <v>1E-3</v>
      </c>
      <c r="O625" t="s">
        <v>843</v>
      </c>
      <c r="P625">
        <v>0.01</v>
      </c>
      <c r="Q625" t="s">
        <v>844</v>
      </c>
    </row>
    <row r="627" spans="10:22" x14ac:dyDescent="0.45">
      <c r="J627" t="s">
        <v>462</v>
      </c>
      <c r="K627" t="s">
        <v>463</v>
      </c>
      <c r="L627" t="s">
        <v>450</v>
      </c>
      <c r="M627" t="s">
        <v>464</v>
      </c>
      <c r="N627">
        <v>20186</v>
      </c>
      <c r="U627" t="s">
        <v>871</v>
      </c>
    </row>
    <row r="628" spans="10:22" x14ac:dyDescent="0.45">
      <c r="J628" t="s">
        <v>465</v>
      </c>
      <c r="K628" t="s">
        <v>463</v>
      </c>
      <c r="L628" t="s">
        <v>450</v>
      </c>
      <c r="M628" t="s">
        <v>464</v>
      </c>
      <c r="N628">
        <v>12019</v>
      </c>
    </row>
    <row r="629" spans="10:22" x14ac:dyDescent="0.45">
      <c r="J629" t="s">
        <v>466</v>
      </c>
      <c r="K629">
        <v>0.40456999999999999</v>
      </c>
      <c r="S629" t="s">
        <v>433</v>
      </c>
    </row>
    <row r="630" spans="10:22" x14ac:dyDescent="0.45">
      <c r="J630" t="s">
        <v>467</v>
      </c>
      <c r="K630" t="s">
        <v>466</v>
      </c>
      <c r="L630">
        <v>0.3206</v>
      </c>
      <c r="R630" s="1">
        <v>6.0198999999999995E-7</v>
      </c>
      <c r="V630" t="s">
        <v>871</v>
      </c>
    </row>
    <row r="631" spans="10:22" x14ac:dyDescent="0.45">
      <c r="J631" t="s">
        <v>468</v>
      </c>
      <c r="K631">
        <v>7.5712400000000004</v>
      </c>
      <c r="L631" t="s">
        <v>469</v>
      </c>
      <c r="M631">
        <v>7</v>
      </c>
      <c r="N631" t="s">
        <v>470</v>
      </c>
      <c r="O631">
        <v>78</v>
      </c>
      <c r="P631" t="s">
        <v>471</v>
      </c>
      <c r="Q631" t="s">
        <v>472</v>
      </c>
      <c r="S631" t="s">
        <v>423</v>
      </c>
      <c r="T631" t="s">
        <v>423</v>
      </c>
    </row>
    <row r="632" spans="10:22" x14ac:dyDescent="0.45">
      <c r="J632" t="s">
        <v>674</v>
      </c>
      <c r="K632" t="s">
        <v>541</v>
      </c>
      <c r="L632" t="s">
        <v>877</v>
      </c>
    </row>
    <row r="633" spans="10:22" x14ac:dyDescent="0.45">
      <c r="J633" t="s">
        <v>921</v>
      </c>
    </row>
    <row r="634" spans="10:22" x14ac:dyDescent="0.45">
      <c r="J634" t="s">
        <v>416</v>
      </c>
      <c r="K634" t="s">
        <v>417</v>
      </c>
      <c r="L634" t="s">
        <v>418</v>
      </c>
      <c r="M634" t="s">
        <v>419</v>
      </c>
      <c r="N634" t="s">
        <v>420</v>
      </c>
    </row>
    <row r="635" spans="10:22" x14ac:dyDescent="0.45">
      <c r="T635">
        <v>131</v>
      </c>
    </row>
    <row r="636" spans="10:22" x14ac:dyDescent="0.45">
      <c r="J636" t="s">
        <v>421</v>
      </c>
      <c r="R636" t="s">
        <v>761</v>
      </c>
    </row>
    <row r="637" spans="10:22" x14ac:dyDescent="0.45">
      <c r="J637" t="s">
        <v>422</v>
      </c>
      <c r="K637" t="s">
        <v>423</v>
      </c>
      <c r="L637" t="s">
        <v>520</v>
      </c>
      <c r="M637" t="s">
        <v>425</v>
      </c>
      <c r="N637" t="s">
        <v>423</v>
      </c>
      <c r="O637" t="s">
        <v>521</v>
      </c>
      <c r="P637" t="s">
        <v>431</v>
      </c>
      <c r="Q637" t="s">
        <v>423</v>
      </c>
    </row>
    <row r="638" spans="10:22" x14ac:dyDescent="0.45">
      <c r="R638" t="s">
        <v>868</v>
      </c>
    </row>
    <row r="639" spans="10:22" x14ac:dyDescent="0.45">
      <c r="J639" t="s">
        <v>436</v>
      </c>
      <c r="K639" t="s">
        <v>437</v>
      </c>
      <c r="L639" t="s">
        <v>864</v>
      </c>
      <c r="M639" t="s">
        <v>423</v>
      </c>
      <c r="N639" t="s">
        <v>922</v>
      </c>
      <c r="O639" t="s">
        <v>866</v>
      </c>
      <c r="P639" t="s">
        <v>423</v>
      </c>
      <c r="Q639" t="s">
        <v>867</v>
      </c>
    </row>
    <row r="640" spans="10:22" x14ac:dyDescent="0.45">
      <c r="U640" t="s">
        <v>863</v>
      </c>
    </row>
    <row r="641" spans="10:23" x14ac:dyDescent="0.45">
      <c r="J641" t="s">
        <v>710</v>
      </c>
      <c r="W641">
        <v>1</v>
      </c>
    </row>
    <row r="642" spans="10:23" x14ac:dyDescent="0.45">
      <c r="K642" t="s">
        <v>443</v>
      </c>
      <c r="L642" t="s">
        <v>444</v>
      </c>
      <c r="M642" t="s">
        <v>445</v>
      </c>
      <c r="N642" t="s">
        <v>446</v>
      </c>
      <c r="O642" t="s">
        <v>447</v>
      </c>
      <c r="P642" t="s">
        <v>445</v>
      </c>
      <c r="Q642" t="s">
        <v>448</v>
      </c>
    </row>
    <row r="643" spans="10:23" x14ac:dyDescent="0.45">
      <c r="J643">
        <v>-24.820830000000001</v>
      </c>
      <c r="K643">
        <v>-2.3695499999999998</v>
      </c>
      <c r="L643">
        <v>0.61985000000000001</v>
      </c>
      <c r="M643">
        <v>3.0370699999999999</v>
      </c>
      <c r="N643">
        <v>14.91075</v>
      </c>
    </row>
    <row r="645" spans="10:23" x14ac:dyDescent="0.45">
      <c r="J645" t="s">
        <v>715</v>
      </c>
    </row>
    <row r="646" spans="10:23" x14ac:dyDescent="0.45">
      <c r="K646" t="s">
        <v>370</v>
      </c>
      <c r="L646" t="s">
        <v>371</v>
      </c>
      <c r="M646" t="s">
        <v>372</v>
      </c>
      <c r="N646" t="s">
        <v>373</v>
      </c>
      <c r="O646" t="s">
        <v>374</v>
      </c>
      <c r="P646" t="s">
        <v>452</v>
      </c>
    </row>
    <row r="647" spans="10:23" x14ac:dyDescent="0.45">
      <c r="J647" t="s">
        <v>181</v>
      </c>
      <c r="K647">
        <v>-11.913830000000001</v>
      </c>
      <c r="L647">
        <v>3.26078</v>
      </c>
      <c r="M647">
        <v>-3.6537000000000002</v>
      </c>
      <c r="N647">
        <v>3.9219999999999999E-4</v>
      </c>
      <c r="O647" t="s">
        <v>375</v>
      </c>
      <c r="S647" t="s">
        <v>870</v>
      </c>
    </row>
    <row r="648" spans="10:23" x14ac:dyDescent="0.45">
      <c r="K648">
        <v>3.9219999999999999E-4</v>
      </c>
    </row>
    <row r="649" spans="10:23" x14ac:dyDescent="0.45">
      <c r="J649" t="s">
        <v>182</v>
      </c>
      <c r="K649">
        <v>0.36527999999999999</v>
      </c>
      <c r="L649">
        <v>0.11418</v>
      </c>
      <c r="M649">
        <v>3.1991000000000001</v>
      </c>
      <c r="N649">
        <v>1.7857000000000001E-3</v>
      </c>
      <c r="O649" t="s">
        <v>487</v>
      </c>
    </row>
    <row r="650" spans="10:23" x14ac:dyDescent="0.45">
      <c r="K650">
        <v>1.7857000000000001E-3</v>
      </c>
    </row>
    <row r="651" spans="10:23" x14ac:dyDescent="0.45">
      <c r="J651" t="s">
        <v>183</v>
      </c>
      <c r="K651">
        <v>-0.94982999999999995</v>
      </c>
      <c r="L651">
        <v>0.69874000000000003</v>
      </c>
      <c r="M651">
        <v>-1.3593</v>
      </c>
      <c r="N651">
        <v>0.1767223</v>
      </c>
    </row>
    <row r="652" spans="10:23" x14ac:dyDescent="0.45">
      <c r="K652">
        <v>0.1767223</v>
      </c>
    </row>
    <row r="653" spans="10:23" x14ac:dyDescent="0.45">
      <c r="J653" t="s">
        <v>377</v>
      </c>
      <c r="K653">
        <v>1.7674000000000001</v>
      </c>
      <c r="L653">
        <v>0.45056000000000002</v>
      </c>
      <c r="M653">
        <v>3.9226000000000001</v>
      </c>
      <c r="N653">
        <v>1.5009999999999999E-4</v>
      </c>
      <c r="O653" t="s">
        <v>375</v>
      </c>
      <c r="T653">
        <v>0.1</v>
      </c>
    </row>
    <row r="654" spans="10:23" x14ac:dyDescent="0.45">
      <c r="K654">
        <v>1.5009999999999999E-4</v>
      </c>
    </row>
    <row r="655" spans="10:23" x14ac:dyDescent="0.45">
      <c r="J655" t="s">
        <v>194</v>
      </c>
      <c r="K655">
        <v>-0.84677000000000002</v>
      </c>
      <c r="L655">
        <v>4.7938499999999999</v>
      </c>
      <c r="M655">
        <v>-0.17660000000000001</v>
      </c>
      <c r="N655">
        <v>0.8601065</v>
      </c>
    </row>
    <row r="656" spans="10:23" x14ac:dyDescent="0.45">
      <c r="K656">
        <v>0.8601065</v>
      </c>
    </row>
    <row r="657" spans="10:22" x14ac:dyDescent="0.45">
      <c r="J657" t="s">
        <v>378</v>
      </c>
      <c r="K657">
        <v>-9.5696300000000001</v>
      </c>
      <c r="L657">
        <v>3.5018799999999999</v>
      </c>
      <c r="M657">
        <v>-2.7326999999999999</v>
      </c>
      <c r="N657">
        <v>7.2829000000000001E-3</v>
      </c>
      <c r="O657" t="s">
        <v>487</v>
      </c>
      <c r="U657" t="s">
        <v>871</v>
      </c>
    </row>
    <row r="658" spans="10:22" x14ac:dyDescent="0.45">
      <c r="K658">
        <v>7.2829000000000001E-3</v>
      </c>
    </row>
    <row r="659" spans="10:22" x14ac:dyDescent="0.45">
      <c r="J659" t="s">
        <v>526</v>
      </c>
      <c r="K659">
        <v>3.5425900000000001</v>
      </c>
      <c r="L659">
        <v>1.06948</v>
      </c>
      <c r="M659">
        <v>3.3123999999999998</v>
      </c>
      <c r="N659">
        <v>1.2396E-3</v>
      </c>
      <c r="O659" t="s">
        <v>487</v>
      </c>
      <c r="V659" t="s">
        <v>871</v>
      </c>
    </row>
    <row r="660" spans="10:22" x14ac:dyDescent="0.45">
      <c r="K660">
        <v>1.2396E-3</v>
      </c>
      <c r="R660">
        <v>0.05</v>
      </c>
    </row>
    <row r="661" spans="10:22" x14ac:dyDescent="0.45">
      <c r="J661" t="s">
        <v>453</v>
      </c>
    </row>
    <row r="662" spans="10:22" x14ac:dyDescent="0.45">
      <c r="J662" t="s">
        <v>454</v>
      </c>
      <c r="K662" t="s">
        <v>455</v>
      </c>
      <c r="L662">
        <v>0</v>
      </c>
      <c r="M662" t="s">
        <v>842</v>
      </c>
      <c r="N662">
        <v>1E-3</v>
      </c>
      <c r="O662" t="s">
        <v>843</v>
      </c>
      <c r="P662">
        <v>0.01</v>
      </c>
      <c r="Q662" t="s">
        <v>844</v>
      </c>
    </row>
    <row r="664" spans="10:22" x14ac:dyDescent="0.45">
      <c r="J664" t="s">
        <v>462</v>
      </c>
      <c r="K664" t="s">
        <v>463</v>
      </c>
      <c r="L664" t="s">
        <v>450</v>
      </c>
      <c r="M664" t="s">
        <v>464</v>
      </c>
      <c r="N664">
        <v>5819.7</v>
      </c>
    </row>
    <row r="665" spans="10:22" x14ac:dyDescent="0.45">
      <c r="J665" t="s">
        <v>465</v>
      </c>
      <c r="K665" t="s">
        <v>463</v>
      </c>
      <c r="L665" t="s">
        <v>450</v>
      </c>
      <c r="M665" t="s">
        <v>464</v>
      </c>
      <c r="N665">
        <v>3530.1</v>
      </c>
    </row>
    <row r="666" spans="10:22" x14ac:dyDescent="0.45">
      <c r="J666" t="s">
        <v>466</v>
      </c>
      <c r="K666">
        <v>0.39343</v>
      </c>
    </row>
    <row r="667" spans="10:22" x14ac:dyDescent="0.45">
      <c r="J667" t="s">
        <v>467</v>
      </c>
      <c r="K667" t="s">
        <v>466</v>
      </c>
      <c r="L667">
        <v>0.30829000000000001</v>
      </c>
      <c r="R667" s="1">
        <v>3.4784999999999999E-10</v>
      </c>
    </row>
    <row r="668" spans="10:22" x14ac:dyDescent="0.45">
      <c r="J668" t="s">
        <v>468</v>
      </c>
      <c r="K668">
        <v>10.563000000000001</v>
      </c>
      <c r="L668" t="s">
        <v>469</v>
      </c>
      <c r="M668">
        <v>7</v>
      </c>
      <c r="N668" t="s">
        <v>470</v>
      </c>
      <c r="O668">
        <v>114</v>
      </c>
      <c r="P668" t="s">
        <v>471</v>
      </c>
      <c r="Q668" t="s">
        <v>472</v>
      </c>
    </row>
    <row r="669" spans="10:22" x14ac:dyDescent="0.45">
      <c r="J669" t="s">
        <v>861</v>
      </c>
      <c r="T669" t="s">
        <v>423</v>
      </c>
    </row>
    <row r="670" spans="10:22" x14ac:dyDescent="0.45">
      <c r="S670" t="s">
        <v>433</v>
      </c>
      <c r="U670" t="s">
        <v>863</v>
      </c>
    </row>
    <row r="671" spans="10:22" x14ac:dyDescent="0.45">
      <c r="J671" t="s">
        <v>861</v>
      </c>
      <c r="K671" t="s">
        <v>146</v>
      </c>
    </row>
    <row r="672" spans="10:22" x14ac:dyDescent="0.45">
      <c r="S672" t="s">
        <v>423</v>
      </c>
      <c r="T672">
        <v>336</v>
      </c>
    </row>
    <row r="673" spans="10:23" x14ac:dyDescent="0.45">
      <c r="J673" t="s">
        <v>674</v>
      </c>
      <c r="K673" t="s">
        <v>414</v>
      </c>
    </row>
    <row r="674" spans="10:23" x14ac:dyDescent="0.45">
      <c r="J674" t="s">
        <v>923</v>
      </c>
    </row>
    <row r="675" spans="10:23" x14ac:dyDescent="0.45">
      <c r="J675" t="s">
        <v>416</v>
      </c>
      <c r="K675" t="s">
        <v>417</v>
      </c>
      <c r="L675" t="s">
        <v>418</v>
      </c>
      <c r="M675" t="s">
        <v>419</v>
      </c>
      <c r="N675" t="s">
        <v>420</v>
      </c>
      <c r="W675">
        <v>1</v>
      </c>
    </row>
    <row r="677" spans="10:23" x14ac:dyDescent="0.45">
      <c r="J677" t="s">
        <v>421</v>
      </c>
      <c r="R677" t="s">
        <v>761</v>
      </c>
    </row>
    <row r="678" spans="10:23" x14ac:dyDescent="0.45">
      <c r="J678" t="s">
        <v>422</v>
      </c>
      <c r="K678" t="s">
        <v>423</v>
      </c>
      <c r="L678" t="s">
        <v>520</v>
      </c>
      <c r="M678" t="s">
        <v>425</v>
      </c>
      <c r="N678" t="s">
        <v>423</v>
      </c>
      <c r="O678" t="s">
        <v>521</v>
      </c>
      <c r="P678" t="s">
        <v>431</v>
      </c>
      <c r="Q678" t="s">
        <v>423</v>
      </c>
    </row>
    <row r="679" spans="10:23" x14ac:dyDescent="0.45">
      <c r="R679" t="s">
        <v>868</v>
      </c>
    </row>
    <row r="680" spans="10:23" x14ac:dyDescent="0.45">
      <c r="J680" t="s">
        <v>436</v>
      </c>
      <c r="K680" t="s">
        <v>437</v>
      </c>
      <c r="L680" t="s">
        <v>864</v>
      </c>
      <c r="M680" t="s">
        <v>423</v>
      </c>
      <c r="N680" t="s">
        <v>895</v>
      </c>
      <c r="O680" t="s">
        <v>866</v>
      </c>
      <c r="P680" t="s">
        <v>423</v>
      </c>
      <c r="Q680" t="s">
        <v>924</v>
      </c>
    </row>
    <row r="682" spans="10:23" x14ac:dyDescent="0.45">
      <c r="J682" t="s">
        <v>710</v>
      </c>
    </row>
    <row r="683" spans="10:23" x14ac:dyDescent="0.45">
      <c r="K683" t="s">
        <v>443</v>
      </c>
      <c r="L683" t="s">
        <v>444</v>
      </c>
      <c r="M683" t="s">
        <v>445</v>
      </c>
      <c r="N683" t="s">
        <v>446</v>
      </c>
      <c r="O683" t="s">
        <v>447</v>
      </c>
      <c r="P683" t="s">
        <v>445</v>
      </c>
      <c r="Q683" t="s">
        <v>448</v>
      </c>
    </row>
    <row r="684" spans="10:23" x14ac:dyDescent="0.45">
      <c r="J684">
        <v>-30.592569999999998</v>
      </c>
      <c r="K684">
        <v>-4.6725300000000001</v>
      </c>
      <c r="L684">
        <v>0.27248</v>
      </c>
      <c r="M684">
        <v>5.5649600000000001</v>
      </c>
      <c r="N684">
        <v>30.044419999999999</v>
      </c>
    </row>
    <row r="686" spans="10:23" x14ac:dyDescent="0.45">
      <c r="J686" t="s">
        <v>715</v>
      </c>
    </row>
    <row r="687" spans="10:23" x14ac:dyDescent="0.45">
      <c r="K687" t="s">
        <v>370</v>
      </c>
      <c r="L687" t="s">
        <v>371</v>
      </c>
      <c r="M687" t="s">
        <v>372</v>
      </c>
      <c r="N687" t="s">
        <v>373</v>
      </c>
      <c r="O687" t="s">
        <v>374</v>
      </c>
      <c r="P687" t="s">
        <v>452</v>
      </c>
      <c r="U687" t="s">
        <v>871</v>
      </c>
    </row>
    <row r="688" spans="10:23" x14ac:dyDescent="0.45">
      <c r="J688" t="s">
        <v>181</v>
      </c>
      <c r="K688">
        <v>-17.42108</v>
      </c>
      <c r="L688">
        <v>3.4774099999999999</v>
      </c>
      <c r="M688">
        <v>-5.0098000000000003</v>
      </c>
      <c r="N688" s="1">
        <v>9.1399999999999995E-7</v>
      </c>
      <c r="O688" t="s">
        <v>375</v>
      </c>
      <c r="S688" t="s">
        <v>870</v>
      </c>
    </row>
    <row r="689" spans="10:23" x14ac:dyDescent="0.45">
      <c r="K689" s="1">
        <v>9.1399999999999995E-7</v>
      </c>
      <c r="N689" s="1"/>
    </row>
    <row r="690" spans="10:23" x14ac:dyDescent="0.45">
      <c r="J690" t="s">
        <v>182</v>
      </c>
      <c r="K690">
        <v>1.1178300000000001</v>
      </c>
      <c r="L690">
        <v>0.12031</v>
      </c>
      <c r="M690">
        <v>9.2911999999999999</v>
      </c>
      <c r="N690" s="1">
        <v>2.2E-16</v>
      </c>
      <c r="O690" t="s">
        <v>375</v>
      </c>
    </row>
    <row r="691" spans="10:23" x14ac:dyDescent="0.45">
      <c r="K691" s="1">
        <v>2.2E-16</v>
      </c>
      <c r="N691" s="1"/>
    </row>
    <row r="692" spans="10:23" x14ac:dyDescent="0.45">
      <c r="J692" t="s">
        <v>183</v>
      </c>
      <c r="K692">
        <v>0.30393999999999999</v>
      </c>
      <c r="L692">
        <v>0.52798</v>
      </c>
      <c r="M692">
        <v>0.57569999999999999</v>
      </c>
      <c r="N692">
        <v>0.56530000000000002</v>
      </c>
      <c r="T692">
        <v>0.1</v>
      </c>
    </row>
    <row r="693" spans="10:23" x14ac:dyDescent="0.45">
      <c r="K693">
        <v>0.56530000000000002</v>
      </c>
      <c r="V693" t="s">
        <v>871</v>
      </c>
    </row>
    <row r="694" spans="10:23" x14ac:dyDescent="0.45">
      <c r="J694" t="s">
        <v>377</v>
      </c>
      <c r="K694">
        <v>1.9492</v>
      </c>
      <c r="L694">
        <v>0.38012000000000001</v>
      </c>
      <c r="M694">
        <v>5.1277999999999997</v>
      </c>
      <c r="N694" s="1">
        <v>5.1559999999999998E-7</v>
      </c>
      <c r="O694" t="s">
        <v>375</v>
      </c>
      <c r="S694" s="1">
        <v>2.2200000000000001E-16</v>
      </c>
    </row>
    <row r="695" spans="10:23" x14ac:dyDescent="0.45">
      <c r="K695" s="1">
        <v>5.1559999999999998E-7</v>
      </c>
      <c r="N695" s="1"/>
    </row>
    <row r="696" spans="10:23" x14ac:dyDescent="0.45">
      <c r="J696" t="s">
        <v>194</v>
      </c>
      <c r="K696">
        <v>-22.013439999999999</v>
      </c>
      <c r="L696">
        <v>3.0083500000000001</v>
      </c>
      <c r="M696">
        <v>-7.3174000000000001</v>
      </c>
      <c r="N696" s="1">
        <v>2.1539999999999999E-12</v>
      </c>
      <c r="O696" t="s">
        <v>375</v>
      </c>
    </row>
    <row r="697" spans="10:23" x14ac:dyDescent="0.45">
      <c r="K697" s="1">
        <v>2.1539999999999999E-12</v>
      </c>
      <c r="N697" s="1"/>
    </row>
    <row r="698" spans="10:23" x14ac:dyDescent="0.45">
      <c r="J698" t="s">
        <v>378</v>
      </c>
      <c r="K698">
        <v>-23.964880000000001</v>
      </c>
      <c r="L698">
        <v>3.2388499999999998</v>
      </c>
      <c r="M698">
        <v>-7.3992000000000004</v>
      </c>
      <c r="N698" s="1">
        <v>1.2789999999999999E-12</v>
      </c>
      <c r="O698" t="s">
        <v>375</v>
      </c>
    </row>
    <row r="699" spans="10:23" x14ac:dyDescent="0.45">
      <c r="K699" s="1">
        <v>1.2789999999999999E-12</v>
      </c>
      <c r="N699" s="1"/>
    </row>
    <row r="700" spans="10:23" x14ac:dyDescent="0.45">
      <c r="J700" t="s">
        <v>526</v>
      </c>
      <c r="K700">
        <v>-2.7945700000000002</v>
      </c>
      <c r="L700">
        <v>0.43286000000000002</v>
      </c>
      <c r="M700">
        <v>-6.4561000000000002</v>
      </c>
      <c r="N700" s="1">
        <v>4.1080000000000002E-10</v>
      </c>
      <c r="O700" t="s">
        <v>375</v>
      </c>
    </row>
    <row r="701" spans="10:23" x14ac:dyDescent="0.45">
      <c r="J701" t="s">
        <v>453</v>
      </c>
      <c r="K701" s="1">
        <v>4.1080000000000002E-10</v>
      </c>
      <c r="R701">
        <v>0.05</v>
      </c>
    </row>
    <row r="702" spans="10:23" x14ac:dyDescent="0.45">
      <c r="J702" t="s">
        <v>454</v>
      </c>
      <c r="K702" t="s">
        <v>455</v>
      </c>
      <c r="L702">
        <v>0</v>
      </c>
      <c r="M702" t="s">
        <v>842</v>
      </c>
      <c r="N702">
        <v>1E-3</v>
      </c>
      <c r="O702" t="s">
        <v>843</v>
      </c>
      <c r="P702">
        <v>0.01</v>
      </c>
      <c r="Q702" t="s">
        <v>844</v>
      </c>
    </row>
    <row r="703" spans="10:23" x14ac:dyDescent="0.45">
      <c r="S703" t="s">
        <v>433</v>
      </c>
      <c r="U703" t="s">
        <v>863</v>
      </c>
    </row>
    <row r="704" spans="10:23" x14ac:dyDescent="0.45">
      <c r="J704" t="s">
        <v>462</v>
      </c>
      <c r="K704" t="s">
        <v>463</v>
      </c>
      <c r="L704" t="s">
        <v>450</v>
      </c>
      <c r="M704" t="s">
        <v>464</v>
      </c>
      <c r="N704">
        <v>83546</v>
      </c>
      <c r="T704" t="s">
        <v>423</v>
      </c>
      <c r="W704">
        <v>1</v>
      </c>
    </row>
    <row r="705" spans="10:20" x14ac:dyDescent="0.45">
      <c r="J705" t="s">
        <v>465</v>
      </c>
      <c r="K705" t="s">
        <v>463</v>
      </c>
      <c r="L705" t="s">
        <v>450</v>
      </c>
      <c r="M705" t="s">
        <v>464</v>
      </c>
      <c r="N705">
        <v>34560</v>
      </c>
      <c r="S705" t="s">
        <v>423</v>
      </c>
    </row>
    <row r="706" spans="10:20" x14ac:dyDescent="0.45">
      <c r="J706" t="s">
        <v>466</v>
      </c>
      <c r="K706">
        <v>0.58633000000000002</v>
      </c>
      <c r="T706">
        <v>149</v>
      </c>
    </row>
    <row r="707" spans="10:20" x14ac:dyDescent="0.45">
      <c r="J707" t="s">
        <v>467</v>
      </c>
      <c r="K707" t="s">
        <v>466</v>
      </c>
      <c r="L707">
        <v>0.55584</v>
      </c>
      <c r="R707" t="s">
        <v>473</v>
      </c>
    </row>
    <row r="708" spans="10:20" x14ac:dyDescent="0.45">
      <c r="J708" t="s">
        <v>468</v>
      </c>
      <c r="K708">
        <v>63.175400000000003</v>
      </c>
      <c r="L708" t="s">
        <v>469</v>
      </c>
      <c r="M708">
        <v>7</v>
      </c>
      <c r="N708" t="s">
        <v>470</v>
      </c>
      <c r="O708">
        <v>312</v>
      </c>
      <c r="P708" t="s">
        <v>471</v>
      </c>
      <c r="Q708" t="s">
        <v>472</v>
      </c>
    </row>
    <row r="709" spans="10:20" x14ac:dyDescent="0.45">
      <c r="J709" t="s">
        <v>674</v>
      </c>
      <c r="K709" t="s">
        <v>488</v>
      </c>
      <c r="L709">
        <v>2000</v>
      </c>
    </row>
    <row r="710" spans="10:20" x14ac:dyDescent="0.45">
      <c r="J710" t="s">
        <v>925</v>
      </c>
    </row>
    <row r="711" spans="10:20" x14ac:dyDescent="0.45">
      <c r="J711" t="s">
        <v>416</v>
      </c>
      <c r="K711" t="s">
        <v>417</v>
      </c>
      <c r="L711" t="s">
        <v>418</v>
      </c>
      <c r="M711" t="s">
        <v>419</v>
      </c>
      <c r="N711" t="s">
        <v>420</v>
      </c>
    </row>
    <row r="713" spans="10:20" x14ac:dyDescent="0.45">
      <c r="J713" t="s">
        <v>421</v>
      </c>
      <c r="R713" t="s">
        <v>761</v>
      </c>
    </row>
    <row r="714" spans="10:20" x14ac:dyDescent="0.45">
      <c r="J714" t="s">
        <v>422</v>
      </c>
      <c r="K714" t="s">
        <v>423</v>
      </c>
      <c r="L714" t="s">
        <v>520</v>
      </c>
      <c r="M714" t="s">
        <v>425</v>
      </c>
      <c r="N714" t="s">
        <v>423</v>
      </c>
      <c r="O714" t="s">
        <v>521</v>
      </c>
      <c r="P714" t="s">
        <v>431</v>
      </c>
      <c r="Q714" t="s">
        <v>423</v>
      </c>
    </row>
    <row r="715" spans="10:20" x14ac:dyDescent="0.45">
      <c r="R715" t="s">
        <v>868</v>
      </c>
    </row>
    <row r="716" spans="10:20" x14ac:dyDescent="0.45">
      <c r="J716" t="s">
        <v>436</v>
      </c>
      <c r="K716" t="s">
        <v>437</v>
      </c>
      <c r="L716" t="s">
        <v>864</v>
      </c>
      <c r="M716" t="s">
        <v>423</v>
      </c>
      <c r="N716" t="s">
        <v>926</v>
      </c>
      <c r="O716" t="s">
        <v>866</v>
      </c>
      <c r="P716" t="s">
        <v>423</v>
      </c>
      <c r="Q716" t="s">
        <v>927</v>
      </c>
    </row>
    <row r="718" spans="10:20" x14ac:dyDescent="0.45">
      <c r="J718" t="s">
        <v>710</v>
      </c>
    </row>
    <row r="719" spans="10:20" x14ac:dyDescent="0.45">
      <c r="K719" t="s">
        <v>443</v>
      </c>
      <c r="L719" t="s">
        <v>444</v>
      </c>
      <c r="M719" t="s">
        <v>445</v>
      </c>
      <c r="N719" t="s">
        <v>446</v>
      </c>
      <c r="O719" t="s">
        <v>447</v>
      </c>
      <c r="P719" t="s">
        <v>445</v>
      </c>
      <c r="Q719" t="s">
        <v>448</v>
      </c>
    </row>
    <row r="720" spans="10:20" x14ac:dyDescent="0.45">
      <c r="J720">
        <v>-14.364979999999999</v>
      </c>
      <c r="K720">
        <v>-2.28647</v>
      </c>
      <c r="L720">
        <v>0.27632000000000001</v>
      </c>
      <c r="M720">
        <v>1.83989</v>
      </c>
      <c r="N720">
        <v>21.43544</v>
      </c>
      <c r="S720" t="s">
        <v>870</v>
      </c>
    </row>
    <row r="721" spans="10:23" x14ac:dyDescent="0.45">
      <c r="T721">
        <v>0.1</v>
      </c>
      <c r="U721" t="s">
        <v>871</v>
      </c>
    </row>
    <row r="722" spans="10:23" x14ac:dyDescent="0.45">
      <c r="J722" t="s">
        <v>715</v>
      </c>
      <c r="V722" t="s">
        <v>871</v>
      </c>
    </row>
    <row r="723" spans="10:23" x14ac:dyDescent="0.45">
      <c r="K723" t="s">
        <v>370</v>
      </c>
      <c r="L723" t="s">
        <v>371</v>
      </c>
      <c r="M723" t="s">
        <v>372</v>
      </c>
      <c r="N723" t="s">
        <v>373</v>
      </c>
      <c r="O723" t="s">
        <v>374</v>
      </c>
      <c r="P723" t="s">
        <v>452</v>
      </c>
    </row>
    <row r="724" spans="10:23" x14ac:dyDescent="0.45">
      <c r="J724" t="s">
        <v>181</v>
      </c>
      <c r="K724">
        <v>2.3921899999999998</v>
      </c>
      <c r="L724">
        <v>8.8447300000000002</v>
      </c>
      <c r="M724">
        <v>0.27050000000000002</v>
      </c>
      <c r="N724">
        <v>0.78723799999999999</v>
      </c>
    </row>
    <row r="725" spans="10:23" x14ac:dyDescent="0.45">
      <c r="K725">
        <v>0.78723799999999999</v>
      </c>
    </row>
    <row r="726" spans="10:23" x14ac:dyDescent="0.45">
      <c r="J726" t="s">
        <v>182</v>
      </c>
      <c r="K726">
        <v>-0.27998000000000001</v>
      </c>
      <c r="L726">
        <v>0.16284999999999999</v>
      </c>
      <c r="M726">
        <v>-1.7192000000000001</v>
      </c>
      <c r="N726">
        <v>8.7986999999999996E-2</v>
      </c>
      <c r="O726" t="s">
        <v>481</v>
      </c>
    </row>
    <row r="727" spans="10:23" x14ac:dyDescent="0.45">
      <c r="K727">
        <v>8.7986999999999996E-2</v>
      </c>
      <c r="S727" s="1">
        <v>2.2200000000000001E-16</v>
      </c>
    </row>
    <row r="728" spans="10:23" x14ac:dyDescent="0.45">
      <c r="J728" t="s">
        <v>183</v>
      </c>
      <c r="K728">
        <v>-0.66598999999999997</v>
      </c>
      <c r="L728">
        <v>1.39669</v>
      </c>
      <c r="M728">
        <v>-0.4768</v>
      </c>
      <c r="N728">
        <v>0.63429100000000005</v>
      </c>
      <c r="S728" s="1"/>
    </row>
    <row r="729" spans="10:23" x14ac:dyDescent="0.45">
      <c r="K729">
        <v>0.63429100000000005</v>
      </c>
    </row>
    <row r="730" spans="10:23" x14ac:dyDescent="0.45">
      <c r="J730" t="s">
        <v>377</v>
      </c>
      <c r="K730">
        <v>2.2641399999999998</v>
      </c>
      <c r="L730">
        <v>0.40551999999999999</v>
      </c>
      <c r="M730">
        <v>5.5831999999999997</v>
      </c>
      <c r="N730" s="1">
        <v>1.3510000000000001E-7</v>
      </c>
      <c r="O730" t="s">
        <v>375</v>
      </c>
    </row>
    <row r="731" spans="10:23" x14ac:dyDescent="0.45">
      <c r="K731" s="1">
        <v>1.3510000000000001E-7</v>
      </c>
      <c r="N731" s="1"/>
    </row>
    <row r="732" spans="10:23" x14ac:dyDescent="0.45">
      <c r="J732" t="s">
        <v>194</v>
      </c>
      <c r="K732">
        <v>-19.759180000000001</v>
      </c>
      <c r="L732">
        <v>2.6731799999999999</v>
      </c>
      <c r="M732">
        <v>-7.3916000000000004</v>
      </c>
      <c r="N732" s="1">
        <v>1.6669999999999999E-11</v>
      </c>
      <c r="O732" t="s">
        <v>375</v>
      </c>
    </row>
    <row r="733" spans="10:23" x14ac:dyDescent="0.45">
      <c r="K733" s="1">
        <v>1.6669999999999999E-11</v>
      </c>
      <c r="N733" s="1"/>
      <c r="T733" t="s">
        <v>423</v>
      </c>
      <c r="U733" t="s">
        <v>863</v>
      </c>
      <c r="W733">
        <v>1</v>
      </c>
    </row>
    <row r="734" spans="10:23" x14ac:dyDescent="0.45">
      <c r="J734" t="s">
        <v>526</v>
      </c>
      <c r="K734">
        <v>2.7244100000000002</v>
      </c>
      <c r="L734">
        <v>0.82691000000000003</v>
      </c>
      <c r="M734">
        <v>3.2947000000000002</v>
      </c>
      <c r="N734">
        <v>1.2750000000000001E-3</v>
      </c>
      <c r="O734" t="s">
        <v>487</v>
      </c>
    </row>
    <row r="735" spans="10:23" x14ac:dyDescent="0.45">
      <c r="K735">
        <v>1.2750000000000001E-3</v>
      </c>
      <c r="R735">
        <v>0.05</v>
      </c>
    </row>
    <row r="736" spans="10:23" x14ac:dyDescent="0.45">
      <c r="J736" t="s">
        <v>453</v>
      </c>
    </row>
    <row r="737" spans="10:22" x14ac:dyDescent="0.45">
      <c r="J737" t="s">
        <v>454</v>
      </c>
      <c r="K737" t="s">
        <v>455</v>
      </c>
      <c r="L737">
        <v>0</v>
      </c>
      <c r="M737" t="s">
        <v>842</v>
      </c>
      <c r="N737">
        <v>1E-3</v>
      </c>
      <c r="O737" t="s">
        <v>843</v>
      </c>
      <c r="P737">
        <v>0.01</v>
      </c>
      <c r="Q737" t="s">
        <v>844</v>
      </c>
    </row>
    <row r="739" spans="10:22" x14ac:dyDescent="0.45">
      <c r="J739" t="s">
        <v>462</v>
      </c>
      <c r="K739" t="s">
        <v>463</v>
      </c>
      <c r="L739" t="s">
        <v>450</v>
      </c>
      <c r="M739" t="s">
        <v>464</v>
      </c>
      <c r="N739">
        <v>12080</v>
      </c>
    </row>
    <row r="740" spans="10:22" x14ac:dyDescent="0.45">
      <c r="J740" t="s">
        <v>465</v>
      </c>
      <c r="K740" t="s">
        <v>463</v>
      </c>
      <c r="L740" t="s">
        <v>450</v>
      </c>
      <c r="M740" t="s">
        <v>464</v>
      </c>
      <c r="N740">
        <v>2865.5</v>
      </c>
    </row>
    <row r="741" spans="10:22" x14ac:dyDescent="0.45">
      <c r="J741" t="s">
        <v>466</v>
      </c>
      <c r="K741">
        <v>0.76280000000000003</v>
      </c>
    </row>
    <row r="742" spans="10:22" x14ac:dyDescent="0.45">
      <c r="J742" t="s">
        <v>467</v>
      </c>
      <c r="K742" t="s">
        <v>466</v>
      </c>
      <c r="L742">
        <v>0.72572999999999999</v>
      </c>
      <c r="R742" t="s">
        <v>473</v>
      </c>
    </row>
    <row r="743" spans="10:22" x14ac:dyDescent="0.45">
      <c r="J743" t="s">
        <v>468</v>
      </c>
      <c r="K743">
        <v>68.603300000000004</v>
      </c>
      <c r="L743" t="s">
        <v>469</v>
      </c>
      <c r="M743">
        <v>6</v>
      </c>
      <c r="N743" t="s">
        <v>470</v>
      </c>
      <c r="O743">
        <v>128</v>
      </c>
      <c r="P743" t="s">
        <v>471</v>
      </c>
      <c r="Q743" t="s">
        <v>472</v>
      </c>
    </row>
    <row r="744" spans="10:22" x14ac:dyDescent="0.45">
      <c r="J744" t="s">
        <v>674</v>
      </c>
      <c r="K744" t="s">
        <v>501</v>
      </c>
      <c r="L744">
        <v>2000</v>
      </c>
    </row>
    <row r="745" spans="10:22" x14ac:dyDescent="0.45">
      <c r="J745" t="s">
        <v>928</v>
      </c>
    </row>
    <row r="746" spans="10:22" x14ac:dyDescent="0.45">
      <c r="J746" t="s">
        <v>416</v>
      </c>
      <c r="K746" t="s">
        <v>417</v>
      </c>
      <c r="L746" t="s">
        <v>418</v>
      </c>
      <c r="M746" t="s">
        <v>419</v>
      </c>
      <c r="N746" t="s">
        <v>420</v>
      </c>
    </row>
    <row r="748" spans="10:22" x14ac:dyDescent="0.45">
      <c r="J748" t="s">
        <v>421</v>
      </c>
      <c r="R748" t="s">
        <v>761</v>
      </c>
    </row>
    <row r="749" spans="10:22" x14ac:dyDescent="0.45">
      <c r="J749" t="s">
        <v>422</v>
      </c>
      <c r="K749" t="s">
        <v>423</v>
      </c>
      <c r="L749" t="s">
        <v>520</v>
      </c>
      <c r="M749" t="s">
        <v>425</v>
      </c>
      <c r="N749" t="s">
        <v>423</v>
      </c>
      <c r="O749" t="s">
        <v>521</v>
      </c>
      <c r="P749" t="s">
        <v>431</v>
      </c>
      <c r="Q749" t="s">
        <v>423</v>
      </c>
    </row>
    <row r="750" spans="10:22" x14ac:dyDescent="0.45">
      <c r="R750" t="s">
        <v>868</v>
      </c>
      <c r="T750">
        <v>187</v>
      </c>
    </row>
    <row r="751" spans="10:22" x14ac:dyDescent="0.45">
      <c r="J751" t="s">
        <v>601</v>
      </c>
      <c r="K751" t="s">
        <v>437</v>
      </c>
      <c r="L751" t="s">
        <v>864</v>
      </c>
      <c r="M751" t="s">
        <v>423</v>
      </c>
      <c r="N751" t="s">
        <v>895</v>
      </c>
      <c r="O751" t="s">
        <v>866</v>
      </c>
      <c r="P751" t="s">
        <v>423</v>
      </c>
      <c r="Q751" t="s">
        <v>929</v>
      </c>
      <c r="V751" t="s">
        <v>871</v>
      </c>
    </row>
    <row r="753" spans="10:21" x14ac:dyDescent="0.45">
      <c r="J753" t="s">
        <v>710</v>
      </c>
      <c r="S753" t="s">
        <v>433</v>
      </c>
    </row>
    <row r="754" spans="10:21" x14ac:dyDescent="0.45">
      <c r="K754" t="s">
        <v>443</v>
      </c>
      <c r="L754" t="s">
        <v>444</v>
      </c>
      <c r="M754" t="s">
        <v>445</v>
      </c>
      <c r="N754" t="s">
        <v>446</v>
      </c>
      <c r="O754" t="s">
        <v>447</v>
      </c>
      <c r="P754" t="s">
        <v>445</v>
      </c>
      <c r="Q754" t="s">
        <v>448</v>
      </c>
    </row>
    <row r="755" spans="10:21" x14ac:dyDescent="0.45">
      <c r="J755">
        <v>-29.258240000000001</v>
      </c>
      <c r="K755">
        <v>-6.3168100000000003</v>
      </c>
      <c r="L755">
        <v>-0.46081</v>
      </c>
      <c r="M755">
        <v>6.6954099999999999</v>
      </c>
      <c r="N755">
        <v>28.047000000000001</v>
      </c>
      <c r="S755" t="s">
        <v>423</v>
      </c>
    </row>
    <row r="757" spans="10:21" x14ac:dyDescent="0.45">
      <c r="J757" t="s">
        <v>715</v>
      </c>
    </row>
    <row r="758" spans="10:21" x14ac:dyDescent="0.45">
      <c r="K758" t="s">
        <v>370</v>
      </c>
      <c r="L758" t="s">
        <v>371</v>
      </c>
      <c r="M758" t="s">
        <v>372</v>
      </c>
      <c r="N758" t="s">
        <v>373</v>
      </c>
      <c r="O758" t="s">
        <v>374</v>
      </c>
      <c r="P758" t="s">
        <v>452</v>
      </c>
    </row>
    <row r="759" spans="10:21" x14ac:dyDescent="0.45">
      <c r="J759" t="s">
        <v>181</v>
      </c>
      <c r="K759">
        <v>-24.970780000000001</v>
      </c>
      <c r="L759">
        <v>4.9800000000000004</v>
      </c>
      <c r="M759">
        <v>-5.0141999999999998</v>
      </c>
      <c r="N759" s="1">
        <v>1.3710000000000001E-6</v>
      </c>
      <c r="O759" t="s">
        <v>375</v>
      </c>
    </row>
    <row r="760" spans="10:21" x14ac:dyDescent="0.45">
      <c r="K760" s="1">
        <v>1.3710000000000001E-6</v>
      </c>
      <c r="N760" s="1"/>
    </row>
    <row r="761" spans="10:21" x14ac:dyDescent="0.45">
      <c r="J761" t="s">
        <v>182</v>
      </c>
      <c r="K761">
        <v>1.79359</v>
      </c>
      <c r="L761">
        <v>0.26477000000000001</v>
      </c>
      <c r="M761">
        <v>6.7740999999999998</v>
      </c>
      <c r="N761" s="1">
        <v>2.1340000000000001E-10</v>
      </c>
      <c r="O761" t="s">
        <v>375</v>
      </c>
    </row>
    <row r="762" spans="10:21" x14ac:dyDescent="0.45">
      <c r="K762" s="1">
        <v>2.1340000000000001E-10</v>
      </c>
      <c r="N762" s="1"/>
    </row>
    <row r="763" spans="10:21" x14ac:dyDescent="0.45">
      <c r="J763" t="s">
        <v>183</v>
      </c>
      <c r="K763">
        <v>-1.1911799999999999</v>
      </c>
      <c r="L763">
        <v>1.8361400000000001</v>
      </c>
      <c r="M763">
        <v>-0.64870000000000005</v>
      </c>
      <c r="N763">
        <v>0.51739999999999997</v>
      </c>
    </row>
    <row r="764" spans="10:21" x14ac:dyDescent="0.45">
      <c r="K764">
        <v>0.51739999999999997</v>
      </c>
    </row>
    <row r="765" spans="10:21" x14ac:dyDescent="0.45">
      <c r="J765" t="s">
        <v>377</v>
      </c>
      <c r="K765">
        <v>3.57118</v>
      </c>
      <c r="L765">
        <v>0.59736</v>
      </c>
      <c r="M765">
        <v>5.9782000000000002</v>
      </c>
      <c r="N765" s="1">
        <v>1.366E-8</v>
      </c>
      <c r="O765" t="s">
        <v>375</v>
      </c>
    </row>
    <row r="766" spans="10:21" x14ac:dyDescent="0.45">
      <c r="K766" s="1">
        <v>1.366E-8</v>
      </c>
      <c r="N766" s="1"/>
      <c r="U766" t="s">
        <v>871</v>
      </c>
    </row>
    <row r="767" spans="10:21" x14ac:dyDescent="0.45">
      <c r="J767" t="s">
        <v>378</v>
      </c>
      <c r="K767">
        <v>-28.268039999999999</v>
      </c>
      <c r="L767">
        <v>6.8555700000000002</v>
      </c>
      <c r="M767">
        <v>-4.1234000000000002</v>
      </c>
      <c r="N767" s="1">
        <v>5.9190000000000001E-5</v>
      </c>
      <c r="O767" t="s">
        <v>375</v>
      </c>
    </row>
    <row r="768" spans="10:21" x14ac:dyDescent="0.45">
      <c r="K768" s="1">
        <v>5.9190000000000001E-5</v>
      </c>
      <c r="N768" s="1"/>
    </row>
    <row r="769" spans="10:23" x14ac:dyDescent="0.45">
      <c r="J769" t="s">
        <v>526</v>
      </c>
      <c r="K769">
        <v>-0.24409</v>
      </c>
      <c r="L769">
        <v>1.90177</v>
      </c>
      <c r="M769">
        <v>-0.12839999999999999</v>
      </c>
      <c r="N769">
        <v>0.89800000000000002</v>
      </c>
      <c r="W769">
        <v>1</v>
      </c>
    </row>
    <row r="770" spans="10:23" x14ac:dyDescent="0.45">
      <c r="J770" t="s">
        <v>453</v>
      </c>
      <c r="K770">
        <v>0.89800000000000002</v>
      </c>
      <c r="R770">
        <v>0.05</v>
      </c>
      <c r="S770" t="s">
        <v>870</v>
      </c>
      <c r="T770">
        <v>0.1</v>
      </c>
    </row>
    <row r="771" spans="10:23" x14ac:dyDescent="0.45">
      <c r="J771" t="s">
        <v>454</v>
      </c>
      <c r="K771" t="s">
        <v>455</v>
      </c>
      <c r="L771">
        <v>0</v>
      </c>
      <c r="M771" t="s">
        <v>842</v>
      </c>
      <c r="N771">
        <v>1E-3</v>
      </c>
      <c r="O771" t="s">
        <v>843</v>
      </c>
      <c r="P771">
        <v>0.01</v>
      </c>
      <c r="Q771" t="s">
        <v>844</v>
      </c>
    </row>
    <row r="773" spans="10:23" x14ac:dyDescent="0.45">
      <c r="J773" t="s">
        <v>462</v>
      </c>
      <c r="K773" t="s">
        <v>463</v>
      </c>
      <c r="L773" t="s">
        <v>450</v>
      </c>
      <c r="M773" t="s">
        <v>464</v>
      </c>
      <c r="N773">
        <v>56817</v>
      </c>
    </row>
    <row r="774" spans="10:23" x14ac:dyDescent="0.45">
      <c r="J774" t="s">
        <v>465</v>
      </c>
      <c r="K774" t="s">
        <v>463</v>
      </c>
      <c r="L774" t="s">
        <v>450</v>
      </c>
      <c r="M774" t="s">
        <v>464</v>
      </c>
      <c r="N774">
        <v>23811</v>
      </c>
    </row>
    <row r="775" spans="10:23" x14ac:dyDescent="0.45">
      <c r="J775" t="s">
        <v>466</v>
      </c>
      <c r="K775">
        <v>0.58091999999999999</v>
      </c>
    </row>
    <row r="776" spans="10:23" x14ac:dyDescent="0.45">
      <c r="J776" t="s">
        <v>467</v>
      </c>
      <c r="K776" t="s">
        <v>466</v>
      </c>
      <c r="L776">
        <v>0.52471000000000001</v>
      </c>
      <c r="R776" t="s">
        <v>473</v>
      </c>
    </row>
    <row r="777" spans="10:23" x14ac:dyDescent="0.45">
      <c r="J777" t="s">
        <v>468</v>
      </c>
      <c r="K777">
        <v>37.889299999999999</v>
      </c>
      <c r="L777" t="s">
        <v>469</v>
      </c>
      <c r="M777">
        <v>6</v>
      </c>
      <c r="N777" t="s">
        <v>470</v>
      </c>
      <c r="O777">
        <v>164</v>
      </c>
      <c r="P777" t="s">
        <v>471</v>
      </c>
      <c r="Q777" t="s">
        <v>472</v>
      </c>
      <c r="S777" s="1">
        <v>2.2200000000000001E-16</v>
      </c>
    </row>
    <row r="778" spans="10:23" x14ac:dyDescent="0.45">
      <c r="J778" t="s">
        <v>861</v>
      </c>
      <c r="S778" s="1"/>
      <c r="U778" t="s">
        <v>863</v>
      </c>
    </row>
    <row r="780" spans="10:23" x14ac:dyDescent="0.45">
      <c r="J780" t="s">
        <v>861</v>
      </c>
      <c r="K780" t="s">
        <v>193</v>
      </c>
    </row>
    <row r="782" spans="10:23" x14ac:dyDescent="0.45">
      <c r="J782" t="s">
        <v>674</v>
      </c>
      <c r="K782" t="s">
        <v>414</v>
      </c>
    </row>
    <row r="783" spans="10:23" x14ac:dyDescent="0.45">
      <c r="J783" t="s">
        <v>930</v>
      </c>
    </row>
    <row r="784" spans="10:23" x14ac:dyDescent="0.45">
      <c r="J784" t="s">
        <v>416</v>
      </c>
      <c r="K784" t="s">
        <v>417</v>
      </c>
      <c r="L784" t="s">
        <v>418</v>
      </c>
      <c r="M784" t="s">
        <v>419</v>
      </c>
      <c r="N784" t="s">
        <v>420</v>
      </c>
    </row>
    <row r="786" spans="10:23" x14ac:dyDescent="0.45">
      <c r="J786" t="s">
        <v>421</v>
      </c>
      <c r="R786" t="s">
        <v>761</v>
      </c>
    </row>
    <row r="787" spans="10:23" x14ac:dyDescent="0.45">
      <c r="J787" t="s">
        <v>422</v>
      </c>
      <c r="K787" t="s">
        <v>423</v>
      </c>
      <c r="L787" t="s">
        <v>520</v>
      </c>
      <c r="M787" t="s">
        <v>425</v>
      </c>
      <c r="N787" t="s">
        <v>423</v>
      </c>
      <c r="O787" t="s">
        <v>521</v>
      </c>
      <c r="P787" t="s">
        <v>431</v>
      </c>
      <c r="Q787" t="s">
        <v>423</v>
      </c>
      <c r="T787" t="s">
        <v>423</v>
      </c>
      <c r="V787" t="s">
        <v>871</v>
      </c>
    </row>
    <row r="788" spans="10:23" x14ac:dyDescent="0.45">
      <c r="R788" t="s">
        <v>868</v>
      </c>
    </row>
    <row r="789" spans="10:23" x14ac:dyDescent="0.45">
      <c r="J789" t="s">
        <v>436</v>
      </c>
      <c r="K789" t="s">
        <v>437</v>
      </c>
      <c r="L789" t="s">
        <v>864</v>
      </c>
      <c r="M789" t="s">
        <v>423</v>
      </c>
      <c r="N789" t="s">
        <v>931</v>
      </c>
      <c r="O789" t="s">
        <v>866</v>
      </c>
      <c r="P789" t="s">
        <v>423</v>
      </c>
      <c r="Q789" t="s">
        <v>889</v>
      </c>
      <c r="T789">
        <v>188</v>
      </c>
    </row>
    <row r="791" spans="10:23" x14ac:dyDescent="0.45">
      <c r="J791" t="s">
        <v>710</v>
      </c>
      <c r="S791" t="s">
        <v>433</v>
      </c>
    </row>
    <row r="792" spans="10:23" x14ac:dyDescent="0.45">
      <c r="K792" t="s">
        <v>443</v>
      </c>
      <c r="L792" t="s">
        <v>444</v>
      </c>
      <c r="M792" t="s">
        <v>445</v>
      </c>
      <c r="N792" t="s">
        <v>446</v>
      </c>
      <c r="O792" t="s">
        <v>447</v>
      </c>
      <c r="P792" t="s">
        <v>445</v>
      </c>
      <c r="Q792" t="s">
        <v>448</v>
      </c>
    </row>
    <row r="793" spans="10:23" x14ac:dyDescent="0.45">
      <c r="J793">
        <v>-42.244770000000003</v>
      </c>
      <c r="K793">
        <v>-7.2091900000000004</v>
      </c>
      <c r="L793">
        <v>0.62046000000000001</v>
      </c>
      <c r="M793">
        <v>7.7294900000000002</v>
      </c>
      <c r="N793">
        <v>32.82432</v>
      </c>
      <c r="S793" t="s">
        <v>423</v>
      </c>
    </row>
    <row r="795" spans="10:23" x14ac:dyDescent="0.45">
      <c r="J795" t="s">
        <v>715</v>
      </c>
      <c r="U795" t="s">
        <v>871</v>
      </c>
    </row>
    <row r="796" spans="10:23" x14ac:dyDescent="0.45">
      <c r="K796" t="s">
        <v>370</v>
      </c>
      <c r="L796" t="s">
        <v>371</v>
      </c>
      <c r="M796" t="s">
        <v>372</v>
      </c>
      <c r="N796" t="s">
        <v>373</v>
      </c>
      <c r="O796" t="s">
        <v>374</v>
      </c>
      <c r="P796" t="s">
        <v>452</v>
      </c>
    </row>
    <row r="797" spans="10:23" x14ac:dyDescent="0.45">
      <c r="J797" t="s">
        <v>181</v>
      </c>
      <c r="K797">
        <v>-24.156310000000001</v>
      </c>
      <c r="L797">
        <v>5.4272099999999996</v>
      </c>
      <c r="M797">
        <v>-4.4509999999999996</v>
      </c>
      <c r="N797" s="1">
        <v>1.552E-5</v>
      </c>
      <c r="O797" t="s">
        <v>375</v>
      </c>
      <c r="W797">
        <v>1</v>
      </c>
    </row>
    <row r="798" spans="10:23" x14ac:dyDescent="0.45">
      <c r="K798" s="1">
        <v>1.552E-5</v>
      </c>
      <c r="N798" s="1"/>
    </row>
    <row r="799" spans="10:23" x14ac:dyDescent="0.45">
      <c r="J799" t="s">
        <v>182</v>
      </c>
      <c r="K799">
        <v>0.56894</v>
      </c>
      <c r="L799">
        <v>0.17071</v>
      </c>
      <c r="M799">
        <v>3.3327</v>
      </c>
      <c r="N799">
        <v>1.0578E-3</v>
      </c>
      <c r="O799" t="s">
        <v>487</v>
      </c>
    </row>
    <row r="800" spans="10:23" x14ac:dyDescent="0.45">
      <c r="K800">
        <v>1.0578E-3</v>
      </c>
    </row>
    <row r="801" spans="10:22" x14ac:dyDescent="0.45">
      <c r="J801" t="s">
        <v>183</v>
      </c>
      <c r="K801">
        <v>2.4623200000000001</v>
      </c>
      <c r="L801">
        <v>0.90076000000000001</v>
      </c>
      <c r="M801">
        <v>2.7336</v>
      </c>
      <c r="N801">
        <v>6.9360000000000003E-3</v>
      </c>
      <c r="O801" t="s">
        <v>487</v>
      </c>
    </row>
    <row r="802" spans="10:22" x14ac:dyDescent="0.45">
      <c r="K802">
        <v>6.9360000000000003E-3</v>
      </c>
    </row>
    <row r="803" spans="10:22" x14ac:dyDescent="0.45">
      <c r="J803" t="s">
        <v>377</v>
      </c>
      <c r="K803">
        <v>1.5142500000000001</v>
      </c>
      <c r="L803">
        <v>0.44438</v>
      </c>
      <c r="M803">
        <v>3.4076</v>
      </c>
      <c r="N803">
        <v>8.2030000000000004E-4</v>
      </c>
      <c r="O803" t="s">
        <v>375</v>
      </c>
    </row>
    <row r="804" spans="10:22" x14ac:dyDescent="0.45">
      <c r="K804">
        <v>8.2030000000000004E-4</v>
      </c>
    </row>
    <row r="805" spans="10:22" x14ac:dyDescent="0.45">
      <c r="J805" t="s">
        <v>194</v>
      </c>
      <c r="K805">
        <v>-12.472720000000001</v>
      </c>
      <c r="L805">
        <v>3.2036099999999998</v>
      </c>
      <c r="M805">
        <v>-3.8933</v>
      </c>
      <c r="N805">
        <v>1.4239999999999999E-4</v>
      </c>
      <c r="O805" t="s">
        <v>375</v>
      </c>
      <c r="U805" t="s">
        <v>936</v>
      </c>
    </row>
    <row r="806" spans="10:22" x14ac:dyDescent="0.45">
      <c r="K806">
        <v>1.4239999999999999E-4</v>
      </c>
    </row>
    <row r="807" spans="10:22" x14ac:dyDescent="0.45">
      <c r="J807" t="s">
        <v>378</v>
      </c>
      <c r="K807">
        <v>-20.923120000000001</v>
      </c>
      <c r="L807">
        <v>5.67</v>
      </c>
      <c r="M807">
        <v>-3.6901000000000002</v>
      </c>
      <c r="N807">
        <v>3.0249999999999998E-4</v>
      </c>
      <c r="O807" t="s">
        <v>375</v>
      </c>
      <c r="T807">
        <v>0.1</v>
      </c>
    </row>
    <row r="808" spans="10:22" x14ac:dyDescent="0.45">
      <c r="K808">
        <v>3.0249999999999998E-4</v>
      </c>
    </row>
    <row r="809" spans="10:22" x14ac:dyDescent="0.45">
      <c r="J809" t="s">
        <v>526</v>
      </c>
      <c r="K809">
        <v>-4.2098800000000001</v>
      </c>
      <c r="L809">
        <v>1.26868</v>
      </c>
      <c r="M809">
        <v>-3.3182999999999998</v>
      </c>
      <c r="N809">
        <v>1.1103E-3</v>
      </c>
      <c r="O809" t="s">
        <v>487</v>
      </c>
      <c r="S809" t="s">
        <v>870</v>
      </c>
    </row>
    <row r="810" spans="10:22" x14ac:dyDescent="0.45">
      <c r="J810" t="s">
        <v>453</v>
      </c>
      <c r="K810">
        <v>1.1103E-3</v>
      </c>
      <c r="R810">
        <v>0.05</v>
      </c>
    </row>
    <row r="811" spans="10:22" x14ac:dyDescent="0.45">
      <c r="J811" t="s">
        <v>454</v>
      </c>
      <c r="K811" t="s">
        <v>455</v>
      </c>
      <c r="L811">
        <v>0</v>
      </c>
      <c r="M811" t="s">
        <v>842</v>
      </c>
      <c r="N811">
        <v>1E-3</v>
      </c>
      <c r="O811" t="s">
        <v>843</v>
      </c>
      <c r="P811">
        <v>0.01</v>
      </c>
      <c r="Q811" t="s">
        <v>844</v>
      </c>
    </row>
    <row r="813" spans="10:22" x14ac:dyDescent="0.45">
      <c r="J813" t="s">
        <v>462</v>
      </c>
      <c r="K813" t="s">
        <v>463</v>
      </c>
      <c r="L813" t="s">
        <v>450</v>
      </c>
      <c r="M813" t="s">
        <v>464</v>
      </c>
      <c r="N813">
        <v>55129</v>
      </c>
    </row>
    <row r="814" spans="10:22" x14ac:dyDescent="0.45">
      <c r="J814" t="s">
        <v>465</v>
      </c>
      <c r="K814" t="s">
        <v>463</v>
      </c>
      <c r="L814" t="s">
        <v>450</v>
      </c>
      <c r="M814" t="s">
        <v>464</v>
      </c>
      <c r="N814">
        <v>23160</v>
      </c>
      <c r="U814" t="s">
        <v>863</v>
      </c>
    </row>
    <row r="815" spans="10:22" x14ac:dyDescent="0.45">
      <c r="J815" t="s">
        <v>466</v>
      </c>
      <c r="K815">
        <v>0.57989999999999997</v>
      </c>
      <c r="V815" t="s">
        <v>871</v>
      </c>
    </row>
    <row r="816" spans="10:22" x14ac:dyDescent="0.45">
      <c r="J816" t="s">
        <v>467</v>
      </c>
      <c r="K816" t="s">
        <v>466</v>
      </c>
      <c r="L816">
        <v>0.53239000000000003</v>
      </c>
      <c r="R816" t="s">
        <v>473</v>
      </c>
    </row>
    <row r="817" spans="10:23" x14ac:dyDescent="0.45">
      <c r="J817" t="s">
        <v>468</v>
      </c>
      <c r="K817">
        <v>33.129600000000003</v>
      </c>
      <c r="L817" t="s">
        <v>469</v>
      </c>
      <c r="M817">
        <v>7</v>
      </c>
      <c r="N817" t="s">
        <v>470</v>
      </c>
      <c r="O817">
        <v>168</v>
      </c>
      <c r="P817" t="s">
        <v>471</v>
      </c>
      <c r="Q817" t="s">
        <v>472</v>
      </c>
      <c r="S817" s="1">
        <v>2.2200000000000001E-16</v>
      </c>
    </row>
    <row r="818" spans="10:23" x14ac:dyDescent="0.45">
      <c r="J818" t="s">
        <v>674</v>
      </c>
      <c r="K818" t="s">
        <v>488</v>
      </c>
      <c r="L818">
        <v>2000</v>
      </c>
      <c r="S818" s="1"/>
    </row>
    <row r="819" spans="10:23" x14ac:dyDescent="0.45">
      <c r="J819" t="s">
        <v>932</v>
      </c>
      <c r="T819" t="s">
        <v>423</v>
      </c>
    </row>
    <row r="820" spans="10:23" x14ac:dyDescent="0.45">
      <c r="J820" t="s">
        <v>416</v>
      </c>
      <c r="K820" t="s">
        <v>417</v>
      </c>
      <c r="L820" t="s">
        <v>418</v>
      </c>
      <c r="M820" t="s">
        <v>419</v>
      </c>
      <c r="N820" t="s">
        <v>420</v>
      </c>
    </row>
    <row r="821" spans="10:23" x14ac:dyDescent="0.45">
      <c r="T821">
        <v>71</v>
      </c>
    </row>
    <row r="822" spans="10:23" x14ac:dyDescent="0.45">
      <c r="J822" t="s">
        <v>421</v>
      </c>
      <c r="R822" t="s">
        <v>761</v>
      </c>
    </row>
    <row r="823" spans="10:23" x14ac:dyDescent="0.45">
      <c r="J823" t="s">
        <v>422</v>
      </c>
      <c r="K823" t="s">
        <v>423</v>
      </c>
      <c r="L823" t="s">
        <v>520</v>
      </c>
      <c r="M823" t="s">
        <v>425</v>
      </c>
      <c r="N823" t="s">
        <v>423</v>
      </c>
      <c r="O823" t="s">
        <v>521</v>
      </c>
      <c r="P823" t="s">
        <v>431</v>
      </c>
      <c r="Q823" t="s">
        <v>423</v>
      </c>
    </row>
    <row r="824" spans="10:23" x14ac:dyDescent="0.45">
      <c r="R824" t="s">
        <v>868</v>
      </c>
    </row>
    <row r="825" spans="10:23" x14ac:dyDescent="0.45">
      <c r="J825" t="s">
        <v>436</v>
      </c>
      <c r="K825" t="s">
        <v>437</v>
      </c>
      <c r="L825" t="s">
        <v>864</v>
      </c>
      <c r="M825" t="s">
        <v>423</v>
      </c>
      <c r="N825" t="s">
        <v>933</v>
      </c>
      <c r="O825" t="s">
        <v>866</v>
      </c>
      <c r="P825" t="s">
        <v>423</v>
      </c>
      <c r="Q825" t="s">
        <v>898</v>
      </c>
    </row>
    <row r="826" spans="10:23" x14ac:dyDescent="0.45">
      <c r="W826">
        <v>1</v>
      </c>
    </row>
    <row r="827" spans="10:23" x14ac:dyDescent="0.45">
      <c r="J827" t="s">
        <v>710</v>
      </c>
      <c r="S827" t="s">
        <v>433</v>
      </c>
    </row>
    <row r="828" spans="10:23" x14ac:dyDescent="0.45">
      <c r="K828" t="s">
        <v>443</v>
      </c>
      <c r="L828" t="s">
        <v>444</v>
      </c>
      <c r="M828" t="s">
        <v>445</v>
      </c>
      <c r="N828" t="s">
        <v>446</v>
      </c>
      <c r="O828" t="s">
        <v>447</v>
      </c>
      <c r="P828" t="s">
        <v>445</v>
      </c>
      <c r="Q828" t="s">
        <v>448</v>
      </c>
    </row>
    <row r="829" spans="10:23" x14ac:dyDescent="0.45">
      <c r="J829">
        <v>-31.295439999999999</v>
      </c>
      <c r="K829">
        <v>-2.4624199999999998</v>
      </c>
      <c r="L829">
        <v>0.98038000000000003</v>
      </c>
      <c r="M829">
        <v>3.1293199999999999</v>
      </c>
      <c r="N829">
        <v>15.345940000000001</v>
      </c>
      <c r="S829" t="s">
        <v>423</v>
      </c>
    </row>
    <row r="831" spans="10:23" x14ac:dyDescent="0.45">
      <c r="J831" t="s">
        <v>715</v>
      </c>
    </row>
    <row r="832" spans="10:23" x14ac:dyDescent="0.45">
      <c r="K832" t="s">
        <v>370</v>
      </c>
      <c r="L832" t="s">
        <v>371</v>
      </c>
      <c r="M832" t="s">
        <v>372</v>
      </c>
      <c r="N832" t="s">
        <v>373</v>
      </c>
      <c r="O832" t="s">
        <v>374</v>
      </c>
      <c r="P832" t="s">
        <v>452</v>
      </c>
      <c r="U832" t="s">
        <v>871</v>
      </c>
    </row>
    <row r="833" spans="10:22" x14ac:dyDescent="0.45">
      <c r="J833" t="s">
        <v>181</v>
      </c>
      <c r="K833">
        <v>-30.23676</v>
      </c>
      <c r="L833">
        <v>18.414380000000001</v>
      </c>
      <c r="M833">
        <v>-1.6419999999999999</v>
      </c>
      <c r="N833">
        <v>0.10609</v>
      </c>
    </row>
    <row r="834" spans="10:22" x14ac:dyDescent="0.45">
      <c r="K834">
        <v>0.10609</v>
      </c>
    </row>
    <row r="835" spans="10:22" x14ac:dyDescent="0.45">
      <c r="J835" t="s">
        <v>182</v>
      </c>
      <c r="K835">
        <v>2.179E-2</v>
      </c>
      <c r="L835">
        <v>0.19599</v>
      </c>
      <c r="M835">
        <v>0.11119999999999999</v>
      </c>
      <c r="N835">
        <v>0.91186999999999996</v>
      </c>
    </row>
    <row r="836" spans="10:22" x14ac:dyDescent="0.45">
      <c r="K836">
        <v>0.91186999999999996</v>
      </c>
    </row>
    <row r="837" spans="10:22" x14ac:dyDescent="0.45">
      <c r="J837" t="s">
        <v>183</v>
      </c>
      <c r="K837">
        <v>-6.5696000000000003</v>
      </c>
      <c r="L837">
        <v>5.3905000000000003</v>
      </c>
      <c r="M837">
        <v>-1.2186999999999999</v>
      </c>
      <c r="N837">
        <v>0.22796</v>
      </c>
    </row>
    <row r="838" spans="10:22" x14ac:dyDescent="0.45">
      <c r="K838">
        <v>0.22796</v>
      </c>
      <c r="T838">
        <v>0.1</v>
      </c>
    </row>
    <row r="839" spans="10:22" x14ac:dyDescent="0.45">
      <c r="J839" t="s">
        <v>377</v>
      </c>
      <c r="K839">
        <v>3.1634500000000001</v>
      </c>
      <c r="L839">
        <v>1.3224100000000001</v>
      </c>
      <c r="M839">
        <v>2.3921999999999999</v>
      </c>
      <c r="N839">
        <v>2.0070000000000001E-2</v>
      </c>
      <c r="O839" t="s">
        <v>376</v>
      </c>
    </row>
    <row r="840" spans="10:22" x14ac:dyDescent="0.45">
      <c r="K840">
        <v>2.0070000000000001E-2</v>
      </c>
    </row>
    <row r="841" spans="10:22" x14ac:dyDescent="0.45">
      <c r="J841" t="s">
        <v>194</v>
      </c>
      <c r="K841">
        <v>-8.5869800000000005</v>
      </c>
      <c r="L841">
        <v>3.25223</v>
      </c>
      <c r="M841">
        <v>-2.6402999999999999</v>
      </c>
      <c r="N841">
        <v>1.0670000000000001E-2</v>
      </c>
      <c r="O841" t="s">
        <v>376</v>
      </c>
    </row>
    <row r="842" spans="10:22" x14ac:dyDescent="0.45">
      <c r="K842">
        <v>1.0670000000000001E-2</v>
      </c>
    </row>
    <row r="843" spans="10:22" x14ac:dyDescent="0.45">
      <c r="J843" t="s">
        <v>526</v>
      </c>
      <c r="K843">
        <v>6.13605</v>
      </c>
      <c r="L843">
        <v>4.4152100000000001</v>
      </c>
      <c r="M843">
        <v>1.3897999999999999</v>
      </c>
      <c r="N843">
        <v>0.17000999999999999</v>
      </c>
    </row>
    <row r="844" spans="10:22" x14ac:dyDescent="0.45">
      <c r="K844">
        <v>0.17000999999999999</v>
      </c>
      <c r="R844">
        <v>0.05</v>
      </c>
      <c r="S844" t="s">
        <v>870</v>
      </c>
      <c r="U844" t="s">
        <v>863</v>
      </c>
      <c r="V844" t="s">
        <v>871</v>
      </c>
    </row>
    <row r="845" spans="10:22" x14ac:dyDescent="0.45">
      <c r="J845" t="s">
        <v>453</v>
      </c>
    </row>
    <row r="846" spans="10:22" x14ac:dyDescent="0.45">
      <c r="J846" t="s">
        <v>454</v>
      </c>
      <c r="K846" t="s">
        <v>455</v>
      </c>
      <c r="L846">
        <v>0</v>
      </c>
      <c r="M846" t="s">
        <v>842</v>
      </c>
      <c r="N846">
        <v>1E-3</v>
      </c>
      <c r="O846" t="s">
        <v>843</v>
      </c>
      <c r="P846">
        <v>0.01</v>
      </c>
      <c r="Q846" t="s">
        <v>844</v>
      </c>
    </row>
    <row r="848" spans="10:22" x14ac:dyDescent="0.45">
      <c r="J848" t="s">
        <v>462</v>
      </c>
      <c r="K848" t="s">
        <v>463</v>
      </c>
      <c r="L848" t="s">
        <v>450</v>
      </c>
      <c r="M848" t="s">
        <v>464</v>
      </c>
      <c r="N848">
        <v>3518.1</v>
      </c>
    </row>
    <row r="849" spans="10:23" x14ac:dyDescent="0.45">
      <c r="J849" t="s">
        <v>465</v>
      </c>
      <c r="K849" t="s">
        <v>463</v>
      </c>
      <c r="L849" t="s">
        <v>450</v>
      </c>
      <c r="M849" t="s">
        <v>464</v>
      </c>
      <c r="N849">
        <v>2308.1999999999998</v>
      </c>
    </row>
    <row r="850" spans="10:23" x14ac:dyDescent="0.45">
      <c r="J850" t="s">
        <v>466</v>
      </c>
      <c r="K850">
        <v>0.34389999999999998</v>
      </c>
      <c r="T850" t="s">
        <v>423</v>
      </c>
    </row>
    <row r="851" spans="10:23" x14ac:dyDescent="0.45">
      <c r="J851" t="s">
        <v>467</v>
      </c>
      <c r="K851" t="s">
        <v>466</v>
      </c>
      <c r="L851">
        <v>0.19425999999999999</v>
      </c>
      <c r="R851">
        <v>3.6771999999999998E-4</v>
      </c>
    </row>
    <row r="852" spans="10:23" x14ac:dyDescent="0.45">
      <c r="J852" t="s">
        <v>468</v>
      </c>
      <c r="K852">
        <v>4.9795100000000003</v>
      </c>
      <c r="L852" t="s">
        <v>469</v>
      </c>
      <c r="M852">
        <v>6</v>
      </c>
      <c r="N852" t="s">
        <v>470</v>
      </c>
      <c r="O852">
        <v>57</v>
      </c>
      <c r="P852" t="s">
        <v>471</v>
      </c>
      <c r="Q852" t="s">
        <v>472</v>
      </c>
      <c r="T852">
        <v>117</v>
      </c>
    </row>
    <row r="853" spans="10:23" x14ac:dyDescent="0.45">
      <c r="J853" t="s">
        <v>674</v>
      </c>
      <c r="K853" t="s">
        <v>501</v>
      </c>
      <c r="L853">
        <v>2000</v>
      </c>
    </row>
    <row r="854" spans="10:23" x14ac:dyDescent="0.45">
      <c r="J854" t="s">
        <v>934</v>
      </c>
    </row>
    <row r="855" spans="10:23" x14ac:dyDescent="0.45">
      <c r="J855" t="s">
        <v>416</v>
      </c>
      <c r="K855" t="s">
        <v>417</v>
      </c>
      <c r="L855" t="s">
        <v>418</v>
      </c>
      <c r="M855" t="s">
        <v>419</v>
      </c>
      <c r="N855" t="s">
        <v>420</v>
      </c>
      <c r="W855">
        <v>1</v>
      </c>
    </row>
    <row r="857" spans="10:23" x14ac:dyDescent="0.45">
      <c r="J857" t="s">
        <v>421</v>
      </c>
      <c r="R857" t="s">
        <v>761</v>
      </c>
    </row>
    <row r="858" spans="10:23" x14ac:dyDescent="0.45">
      <c r="J858" t="s">
        <v>422</v>
      </c>
      <c r="K858" t="s">
        <v>423</v>
      </c>
      <c r="L858" t="s">
        <v>520</v>
      </c>
      <c r="M858" t="s">
        <v>425</v>
      </c>
      <c r="N858" t="s">
        <v>423</v>
      </c>
      <c r="O858" t="s">
        <v>521</v>
      </c>
      <c r="P858" t="s">
        <v>431</v>
      </c>
      <c r="Q858" t="s">
        <v>423</v>
      </c>
    </row>
    <row r="859" spans="10:23" x14ac:dyDescent="0.45">
      <c r="R859" t="s">
        <v>868</v>
      </c>
      <c r="S859" t="s">
        <v>433</v>
      </c>
    </row>
    <row r="860" spans="10:23" x14ac:dyDescent="0.45">
      <c r="J860" t="s">
        <v>436</v>
      </c>
      <c r="K860" t="s">
        <v>437</v>
      </c>
      <c r="L860" t="s">
        <v>864</v>
      </c>
      <c r="M860" t="s">
        <v>423</v>
      </c>
      <c r="N860" t="s">
        <v>931</v>
      </c>
      <c r="O860" t="s">
        <v>866</v>
      </c>
      <c r="P860" t="s">
        <v>423</v>
      </c>
      <c r="Q860" t="s">
        <v>893</v>
      </c>
      <c r="U860" t="s">
        <v>871</v>
      </c>
    </row>
    <row r="862" spans="10:23" x14ac:dyDescent="0.45">
      <c r="J862" t="s">
        <v>710</v>
      </c>
      <c r="S862" t="s">
        <v>423</v>
      </c>
    </row>
    <row r="863" spans="10:23" x14ac:dyDescent="0.45">
      <c r="K863" t="s">
        <v>443</v>
      </c>
      <c r="L863" t="s">
        <v>444</v>
      </c>
      <c r="M863" t="s">
        <v>445</v>
      </c>
      <c r="N863" t="s">
        <v>446</v>
      </c>
      <c r="O863" t="s">
        <v>447</v>
      </c>
      <c r="P863" t="s">
        <v>445</v>
      </c>
      <c r="Q863" t="s">
        <v>448</v>
      </c>
    </row>
    <row r="864" spans="10:23" x14ac:dyDescent="0.45">
      <c r="J864">
        <v>-30.790500000000002</v>
      </c>
      <c r="K864">
        <v>-6.7330500000000004</v>
      </c>
      <c r="L864">
        <v>-0.57926</v>
      </c>
      <c r="M864">
        <v>8.0371100000000002</v>
      </c>
      <c r="N864">
        <v>25.346679999999999</v>
      </c>
    </row>
    <row r="866" spans="10:22" x14ac:dyDescent="0.45">
      <c r="J866" t="s">
        <v>715</v>
      </c>
    </row>
    <row r="867" spans="10:22" x14ac:dyDescent="0.45">
      <c r="K867" t="s">
        <v>370</v>
      </c>
      <c r="L867" t="s">
        <v>371</v>
      </c>
      <c r="M867" t="s">
        <v>372</v>
      </c>
      <c r="N867" t="s">
        <v>373</v>
      </c>
      <c r="O867" t="s">
        <v>374</v>
      </c>
      <c r="P867" t="s">
        <v>452</v>
      </c>
      <c r="T867">
        <v>0.1</v>
      </c>
    </row>
    <row r="868" spans="10:22" x14ac:dyDescent="0.45">
      <c r="J868" t="s">
        <v>181</v>
      </c>
      <c r="K868">
        <v>-29.339200000000002</v>
      </c>
      <c r="L868">
        <v>8.1253399999999996</v>
      </c>
      <c r="M868">
        <v>-3.6107999999999998</v>
      </c>
      <c r="N868">
        <v>4.8329999999999998E-4</v>
      </c>
      <c r="O868" t="s">
        <v>375</v>
      </c>
    </row>
    <row r="869" spans="10:22" x14ac:dyDescent="0.45">
      <c r="K869">
        <v>4.8329999999999998E-4</v>
      </c>
    </row>
    <row r="870" spans="10:22" x14ac:dyDescent="0.45">
      <c r="J870" t="s">
        <v>182</v>
      </c>
      <c r="K870">
        <v>0.80940000000000001</v>
      </c>
      <c r="L870">
        <v>0.28365000000000001</v>
      </c>
      <c r="M870">
        <v>2.8534999999999999</v>
      </c>
      <c r="N870">
        <v>5.2766000000000002E-3</v>
      </c>
      <c r="O870" t="s">
        <v>487</v>
      </c>
    </row>
    <row r="871" spans="10:22" x14ac:dyDescent="0.45">
      <c r="K871">
        <v>5.2766000000000002E-3</v>
      </c>
    </row>
    <row r="872" spans="10:22" x14ac:dyDescent="0.45">
      <c r="J872" t="s">
        <v>183</v>
      </c>
      <c r="K872">
        <v>8.8990799999999997</v>
      </c>
      <c r="L872">
        <v>3.6300300000000001</v>
      </c>
      <c r="M872">
        <v>2.4514999999999998</v>
      </c>
      <c r="N872">
        <v>1.5996E-2</v>
      </c>
      <c r="O872" t="s">
        <v>376</v>
      </c>
      <c r="U872" t="s">
        <v>863</v>
      </c>
    </row>
    <row r="873" spans="10:22" x14ac:dyDescent="0.45">
      <c r="K873">
        <v>1.5996E-2</v>
      </c>
      <c r="V873" t="s">
        <v>871</v>
      </c>
    </row>
    <row r="874" spans="10:22" x14ac:dyDescent="0.45">
      <c r="J874" t="s">
        <v>377</v>
      </c>
      <c r="K874">
        <v>-0.31280000000000002</v>
      </c>
      <c r="L874">
        <v>1.0615399999999999</v>
      </c>
      <c r="M874">
        <v>-0.29470000000000002</v>
      </c>
      <c r="N874">
        <v>0.76887280000000002</v>
      </c>
    </row>
    <row r="875" spans="10:22" x14ac:dyDescent="0.45">
      <c r="K875">
        <v>0.76887280000000002</v>
      </c>
    </row>
    <row r="876" spans="10:22" x14ac:dyDescent="0.45">
      <c r="J876" t="s">
        <v>378</v>
      </c>
      <c r="K876">
        <v>-33.073480000000004</v>
      </c>
      <c r="L876">
        <v>11.337389999999999</v>
      </c>
      <c r="M876">
        <v>-2.9171999999999998</v>
      </c>
      <c r="N876">
        <v>4.3793E-3</v>
      </c>
      <c r="O876" t="s">
        <v>487</v>
      </c>
    </row>
    <row r="877" spans="10:22" x14ac:dyDescent="0.45">
      <c r="K877">
        <v>4.3793E-3</v>
      </c>
      <c r="S877" t="s">
        <v>870</v>
      </c>
      <c r="T877" t="s">
        <v>908</v>
      </c>
    </row>
    <row r="878" spans="10:22" x14ac:dyDescent="0.45">
      <c r="J878" t="s">
        <v>526</v>
      </c>
      <c r="K878">
        <v>-0.45871000000000001</v>
      </c>
      <c r="L878">
        <v>2.80206</v>
      </c>
      <c r="M878">
        <v>-0.16370000000000001</v>
      </c>
      <c r="N878">
        <v>0.87030110000000005</v>
      </c>
    </row>
    <row r="879" spans="10:22" x14ac:dyDescent="0.45">
      <c r="K879">
        <v>0.87030110000000005</v>
      </c>
      <c r="R879">
        <v>0.05</v>
      </c>
    </row>
    <row r="880" spans="10:22" x14ac:dyDescent="0.45">
      <c r="J880" t="s">
        <v>453</v>
      </c>
    </row>
    <row r="881" spans="10:23" x14ac:dyDescent="0.45">
      <c r="J881" t="s">
        <v>454</v>
      </c>
      <c r="K881" t="s">
        <v>455</v>
      </c>
      <c r="L881">
        <v>0</v>
      </c>
      <c r="M881" t="s">
        <v>842</v>
      </c>
      <c r="N881">
        <v>1E-3</v>
      </c>
      <c r="O881" t="s">
        <v>843</v>
      </c>
      <c r="P881">
        <v>0.01</v>
      </c>
      <c r="Q881" t="s">
        <v>844</v>
      </c>
    </row>
    <row r="883" spans="10:23" x14ac:dyDescent="0.45">
      <c r="J883" t="s">
        <v>462</v>
      </c>
      <c r="K883" t="s">
        <v>463</v>
      </c>
      <c r="L883" t="s">
        <v>450</v>
      </c>
      <c r="M883" t="s">
        <v>464</v>
      </c>
      <c r="N883">
        <v>36201</v>
      </c>
      <c r="S883" s="1">
        <v>2.2200000000000001E-16</v>
      </c>
    </row>
    <row r="884" spans="10:23" x14ac:dyDescent="0.45">
      <c r="J884" t="s">
        <v>465</v>
      </c>
      <c r="K884" t="s">
        <v>463</v>
      </c>
      <c r="L884" t="s">
        <v>450</v>
      </c>
      <c r="M884" t="s">
        <v>464</v>
      </c>
      <c r="N884">
        <v>14176</v>
      </c>
      <c r="W884">
        <v>1</v>
      </c>
    </row>
    <row r="885" spans="10:23" x14ac:dyDescent="0.45">
      <c r="J885" t="s">
        <v>466</v>
      </c>
      <c r="K885">
        <v>0.60840000000000005</v>
      </c>
    </row>
    <row r="886" spans="10:23" x14ac:dyDescent="0.45">
      <c r="J886" t="s">
        <v>467</v>
      </c>
      <c r="K886" t="s">
        <v>466</v>
      </c>
      <c r="L886">
        <v>0.53647</v>
      </c>
      <c r="R886" t="s">
        <v>473</v>
      </c>
      <c r="T886" t="s">
        <v>423</v>
      </c>
    </row>
    <row r="887" spans="10:23" x14ac:dyDescent="0.45">
      <c r="J887" t="s">
        <v>468</v>
      </c>
      <c r="K887">
        <v>25.375499999999999</v>
      </c>
      <c r="L887" t="s">
        <v>469</v>
      </c>
      <c r="M887">
        <v>6</v>
      </c>
      <c r="N887" t="s">
        <v>470</v>
      </c>
      <c r="O887">
        <v>98</v>
      </c>
      <c r="P887" t="s">
        <v>471</v>
      </c>
      <c r="Q887" t="s">
        <v>472</v>
      </c>
    </row>
    <row r="888" spans="10:23" x14ac:dyDescent="0.45">
      <c r="J888" t="s">
        <v>861</v>
      </c>
    </row>
    <row r="889" spans="10:23" x14ac:dyDescent="0.45">
      <c r="J889" t="s">
        <v>900</v>
      </c>
      <c r="U889" t="s">
        <v>871</v>
      </c>
    </row>
    <row r="890" spans="10:23" x14ac:dyDescent="0.45">
      <c r="R890" t="s">
        <v>906</v>
      </c>
    </row>
    <row r="891" spans="10:23" x14ac:dyDescent="0.45">
      <c r="J891" t="s">
        <v>669</v>
      </c>
      <c r="K891" t="s">
        <v>601</v>
      </c>
      <c r="L891" t="s">
        <v>389</v>
      </c>
      <c r="M891" t="s">
        <v>901</v>
      </c>
      <c r="N891" t="s">
        <v>902</v>
      </c>
      <c r="O891" t="s">
        <v>903</v>
      </c>
      <c r="P891" t="s">
        <v>904</v>
      </c>
      <c r="Q891" t="s">
        <v>905</v>
      </c>
    </row>
    <row r="893" spans="10:23" x14ac:dyDescent="0.45">
      <c r="J893" t="s">
        <v>861</v>
      </c>
      <c r="K893" t="s">
        <v>937</v>
      </c>
    </row>
    <row r="895" spans="10:23" x14ac:dyDescent="0.45">
      <c r="J895" t="s">
        <v>674</v>
      </c>
      <c r="K895" t="s">
        <v>414</v>
      </c>
    </row>
    <row r="896" spans="10:23" x14ac:dyDescent="0.45">
      <c r="J896" t="s">
        <v>938</v>
      </c>
    </row>
    <row r="897" spans="10:22" x14ac:dyDescent="0.45">
      <c r="J897" t="s">
        <v>416</v>
      </c>
      <c r="K897" t="s">
        <v>417</v>
      </c>
      <c r="L897" t="s">
        <v>418</v>
      </c>
      <c r="M897" t="s">
        <v>419</v>
      </c>
      <c r="N897" t="s">
        <v>420</v>
      </c>
    </row>
    <row r="899" spans="10:22" x14ac:dyDescent="0.45">
      <c r="J899" t="s">
        <v>421</v>
      </c>
      <c r="R899" t="s">
        <v>761</v>
      </c>
    </row>
    <row r="900" spans="10:22" x14ac:dyDescent="0.45">
      <c r="J900" t="s">
        <v>422</v>
      </c>
      <c r="K900" t="s">
        <v>423</v>
      </c>
      <c r="L900" t="s">
        <v>520</v>
      </c>
      <c r="M900" t="s">
        <v>425</v>
      </c>
      <c r="N900" t="s">
        <v>423</v>
      </c>
      <c r="O900" t="s">
        <v>521</v>
      </c>
      <c r="P900" t="s">
        <v>431</v>
      </c>
      <c r="Q900" t="s">
        <v>423</v>
      </c>
    </row>
    <row r="901" spans="10:22" x14ac:dyDescent="0.45">
      <c r="R901" t="s">
        <v>868</v>
      </c>
      <c r="T901">
        <v>390</v>
      </c>
      <c r="U901" t="s">
        <v>863</v>
      </c>
    </row>
    <row r="902" spans="10:22" x14ac:dyDescent="0.45">
      <c r="J902" t="s">
        <v>601</v>
      </c>
      <c r="K902" t="s">
        <v>437</v>
      </c>
      <c r="L902" t="s">
        <v>864</v>
      </c>
      <c r="M902" t="s">
        <v>423</v>
      </c>
      <c r="N902" t="s">
        <v>939</v>
      </c>
      <c r="O902" t="s">
        <v>866</v>
      </c>
      <c r="P902" t="s">
        <v>423</v>
      </c>
      <c r="Q902" t="s">
        <v>926</v>
      </c>
      <c r="V902" t="s">
        <v>871</v>
      </c>
    </row>
    <row r="903" spans="10:22" x14ac:dyDescent="0.45">
      <c r="S903" t="s">
        <v>935</v>
      </c>
    </row>
    <row r="904" spans="10:22" x14ac:dyDescent="0.45">
      <c r="J904" t="s">
        <v>710</v>
      </c>
    </row>
    <row r="905" spans="10:22" x14ac:dyDescent="0.45">
      <c r="K905" t="s">
        <v>443</v>
      </c>
      <c r="L905" t="s">
        <v>444</v>
      </c>
      <c r="M905" t="s">
        <v>445</v>
      </c>
      <c r="N905" t="s">
        <v>446</v>
      </c>
      <c r="O905" t="s">
        <v>447</v>
      </c>
      <c r="P905" t="s">
        <v>445</v>
      </c>
      <c r="Q905" t="s">
        <v>448</v>
      </c>
    </row>
    <row r="906" spans="10:22" x14ac:dyDescent="0.45">
      <c r="J906">
        <v>-44.576799999999999</v>
      </c>
      <c r="K906">
        <v>-8.8802000000000003</v>
      </c>
      <c r="L906">
        <v>-1.6857</v>
      </c>
      <c r="M906">
        <v>7.4611999999999998</v>
      </c>
      <c r="N906">
        <v>48.457799999999999</v>
      </c>
    </row>
    <row r="908" spans="10:22" x14ac:dyDescent="0.45">
      <c r="J908" t="s">
        <v>715</v>
      </c>
    </row>
    <row r="909" spans="10:22" x14ac:dyDescent="0.45">
      <c r="K909" t="s">
        <v>370</v>
      </c>
      <c r="L909" t="s">
        <v>371</v>
      </c>
      <c r="M909" t="s">
        <v>372</v>
      </c>
      <c r="N909" t="s">
        <v>373</v>
      </c>
      <c r="O909" t="s">
        <v>374</v>
      </c>
      <c r="P909" t="s">
        <v>452</v>
      </c>
    </row>
    <row r="910" spans="10:22" x14ac:dyDescent="0.45">
      <c r="J910" t="s">
        <v>181</v>
      </c>
      <c r="K910">
        <v>-8.4671500000000002</v>
      </c>
      <c r="L910">
        <v>3.66289</v>
      </c>
      <c r="M910">
        <v>-2.3115999999999999</v>
      </c>
      <c r="N910">
        <v>2.137E-2</v>
      </c>
      <c r="O910" t="s">
        <v>376</v>
      </c>
    </row>
    <row r="911" spans="10:22" x14ac:dyDescent="0.45">
      <c r="K911">
        <v>2.137E-2</v>
      </c>
    </row>
    <row r="912" spans="10:22" x14ac:dyDescent="0.45">
      <c r="J912" t="s">
        <v>182</v>
      </c>
      <c r="K912">
        <v>0.16592999999999999</v>
      </c>
      <c r="L912">
        <v>0.16394</v>
      </c>
      <c r="M912">
        <v>1.0122</v>
      </c>
      <c r="N912">
        <v>0.31213000000000002</v>
      </c>
    </row>
    <row r="913" spans="10:23" x14ac:dyDescent="0.45">
      <c r="K913">
        <v>0.31213000000000002</v>
      </c>
    </row>
    <row r="914" spans="10:23" x14ac:dyDescent="0.45">
      <c r="J914" t="s">
        <v>183</v>
      </c>
      <c r="K914">
        <v>2.9259900000000001</v>
      </c>
      <c r="L914">
        <v>1.1404099999999999</v>
      </c>
      <c r="M914">
        <v>2.5657000000000001</v>
      </c>
      <c r="N914">
        <v>1.0699999999999999E-2</v>
      </c>
      <c r="O914" t="s">
        <v>376</v>
      </c>
    </row>
    <row r="915" spans="10:23" x14ac:dyDescent="0.45">
      <c r="K915">
        <v>1.0699999999999999E-2</v>
      </c>
      <c r="S915" t="s">
        <v>433</v>
      </c>
    </row>
    <row r="916" spans="10:23" x14ac:dyDescent="0.45">
      <c r="J916" t="s">
        <v>377</v>
      </c>
      <c r="K916">
        <v>-0.27210000000000001</v>
      </c>
      <c r="L916">
        <v>0.65627999999999997</v>
      </c>
      <c r="M916">
        <v>-0.41460000000000002</v>
      </c>
      <c r="N916">
        <v>0.67867999999999995</v>
      </c>
      <c r="T916">
        <v>0.1</v>
      </c>
    </row>
    <row r="917" spans="10:23" x14ac:dyDescent="0.45">
      <c r="K917">
        <v>0.67867999999999995</v>
      </c>
      <c r="S917" t="s">
        <v>423</v>
      </c>
    </row>
    <row r="918" spans="10:23" x14ac:dyDescent="0.45">
      <c r="J918" t="s">
        <v>378</v>
      </c>
      <c r="K918">
        <v>-7.76919</v>
      </c>
      <c r="L918">
        <v>3.86252</v>
      </c>
      <c r="M918">
        <v>-2.0114000000000001</v>
      </c>
      <c r="N918">
        <v>4.5030000000000001E-2</v>
      </c>
      <c r="O918" t="s">
        <v>376</v>
      </c>
      <c r="U918" t="s">
        <v>871</v>
      </c>
    </row>
    <row r="919" spans="10:23" x14ac:dyDescent="0.45">
      <c r="K919">
        <v>4.5030000000000001E-2</v>
      </c>
    </row>
    <row r="920" spans="10:23" x14ac:dyDescent="0.45">
      <c r="J920" t="s">
        <v>526</v>
      </c>
      <c r="K920">
        <v>-8.1992200000000004</v>
      </c>
      <c r="L920">
        <v>1.34826</v>
      </c>
      <c r="M920">
        <v>-6.0812999999999997</v>
      </c>
      <c r="N920" s="1">
        <v>3.0589999999999999E-9</v>
      </c>
      <c r="O920" t="s">
        <v>375</v>
      </c>
      <c r="W920">
        <v>1</v>
      </c>
    </row>
    <row r="921" spans="10:23" x14ac:dyDescent="0.45">
      <c r="K921" s="1">
        <v>3.0589999999999999E-9</v>
      </c>
      <c r="N921" s="1"/>
      <c r="R921">
        <v>0.05</v>
      </c>
    </row>
    <row r="922" spans="10:23" x14ac:dyDescent="0.45">
      <c r="J922" t="s">
        <v>453</v>
      </c>
    </row>
    <row r="923" spans="10:23" x14ac:dyDescent="0.45">
      <c r="J923" t="s">
        <v>454</v>
      </c>
      <c r="K923" t="s">
        <v>455</v>
      </c>
      <c r="L923">
        <v>0</v>
      </c>
      <c r="M923" t="s">
        <v>842</v>
      </c>
      <c r="N923">
        <v>1E-3</v>
      </c>
      <c r="O923" t="s">
        <v>843</v>
      </c>
      <c r="P923">
        <v>0.01</v>
      </c>
      <c r="Q923" t="s">
        <v>844</v>
      </c>
    </row>
    <row r="925" spans="10:23" x14ac:dyDescent="0.45">
      <c r="J925" t="s">
        <v>462</v>
      </c>
      <c r="K925" t="s">
        <v>463</v>
      </c>
      <c r="L925" t="s">
        <v>450</v>
      </c>
      <c r="M925" t="s">
        <v>464</v>
      </c>
      <c r="N925">
        <v>141220</v>
      </c>
    </row>
    <row r="926" spans="10:23" x14ac:dyDescent="0.45">
      <c r="J926" t="s">
        <v>465</v>
      </c>
      <c r="K926" t="s">
        <v>463</v>
      </c>
      <c r="L926" t="s">
        <v>450</v>
      </c>
      <c r="M926" t="s">
        <v>464</v>
      </c>
      <c r="N926">
        <v>72208</v>
      </c>
    </row>
    <row r="927" spans="10:23" x14ac:dyDescent="0.45">
      <c r="J927" t="s">
        <v>466</v>
      </c>
      <c r="K927">
        <v>0.48869000000000001</v>
      </c>
    </row>
    <row r="928" spans="10:23" x14ac:dyDescent="0.45">
      <c r="J928" t="s">
        <v>467</v>
      </c>
      <c r="K928" t="s">
        <v>466</v>
      </c>
      <c r="L928">
        <v>0.44441000000000003</v>
      </c>
      <c r="R928" t="s">
        <v>473</v>
      </c>
    </row>
    <row r="929" spans="10:22" x14ac:dyDescent="0.45">
      <c r="J929" t="s">
        <v>468</v>
      </c>
      <c r="K929">
        <v>57.026299999999999</v>
      </c>
      <c r="L929" t="s">
        <v>469</v>
      </c>
      <c r="M929">
        <v>6</v>
      </c>
      <c r="N929" t="s">
        <v>470</v>
      </c>
      <c r="O929">
        <v>358</v>
      </c>
      <c r="P929" t="s">
        <v>471</v>
      </c>
      <c r="Q929" t="s">
        <v>472</v>
      </c>
    </row>
    <row r="930" spans="10:22" x14ac:dyDescent="0.45">
      <c r="J930" t="s">
        <v>674</v>
      </c>
      <c r="K930" t="s">
        <v>488</v>
      </c>
      <c r="L930">
        <v>2000</v>
      </c>
      <c r="U930" t="s">
        <v>863</v>
      </c>
    </row>
    <row r="931" spans="10:22" x14ac:dyDescent="0.45">
      <c r="J931" t="s">
        <v>940</v>
      </c>
    </row>
    <row r="932" spans="10:22" x14ac:dyDescent="0.45">
      <c r="J932" t="s">
        <v>416</v>
      </c>
      <c r="K932" t="s">
        <v>417</v>
      </c>
      <c r="L932" t="s">
        <v>418</v>
      </c>
      <c r="M932" t="s">
        <v>419</v>
      </c>
      <c r="N932" t="s">
        <v>420</v>
      </c>
      <c r="S932" t="s">
        <v>870</v>
      </c>
      <c r="T932" t="s">
        <v>423</v>
      </c>
    </row>
    <row r="934" spans="10:22" x14ac:dyDescent="0.45">
      <c r="J934" t="s">
        <v>421</v>
      </c>
      <c r="R934" t="s">
        <v>761</v>
      </c>
      <c r="T934">
        <v>208</v>
      </c>
    </row>
    <row r="935" spans="10:22" x14ac:dyDescent="0.45">
      <c r="J935" t="s">
        <v>422</v>
      </c>
      <c r="K935" t="s">
        <v>423</v>
      </c>
      <c r="L935" t="s">
        <v>520</v>
      </c>
      <c r="M935" t="s">
        <v>425</v>
      </c>
      <c r="N935" t="s">
        <v>423</v>
      </c>
      <c r="O935" t="s">
        <v>521</v>
      </c>
      <c r="P935" t="s">
        <v>431</v>
      </c>
      <c r="Q935" t="s">
        <v>423</v>
      </c>
    </row>
    <row r="936" spans="10:22" x14ac:dyDescent="0.45">
      <c r="R936" t="s">
        <v>868</v>
      </c>
    </row>
    <row r="937" spans="10:22" x14ac:dyDescent="0.45">
      <c r="J937" t="s">
        <v>601</v>
      </c>
      <c r="K937" t="s">
        <v>437</v>
      </c>
      <c r="L937" t="s">
        <v>864</v>
      </c>
      <c r="M937" t="s">
        <v>423</v>
      </c>
      <c r="N937" t="s">
        <v>939</v>
      </c>
      <c r="O937" t="s">
        <v>866</v>
      </c>
      <c r="P937" t="s">
        <v>423</v>
      </c>
      <c r="Q937" t="s">
        <v>933</v>
      </c>
    </row>
    <row r="938" spans="10:22" x14ac:dyDescent="0.45">
      <c r="S938" s="1">
        <v>2.2200000000000001E-16</v>
      </c>
      <c r="V938" t="s">
        <v>871</v>
      </c>
    </row>
    <row r="939" spans="10:22" x14ac:dyDescent="0.45">
      <c r="J939" t="s">
        <v>710</v>
      </c>
    </row>
    <row r="940" spans="10:22" x14ac:dyDescent="0.45">
      <c r="K940" t="s">
        <v>443</v>
      </c>
      <c r="L940" t="s">
        <v>444</v>
      </c>
      <c r="M940" t="s">
        <v>445</v>
      </c>
      <c r="N940" t="s">
        <v>446</v>
      </c>
      <c r="O940" t="s">
        <v>447</v>
      </c>
      <c r="P940" t="s">
        <v>445</v>
      </c>
      <c r="Q940" t="s">
        <v>448</v>
      </c>
    </row>
    <row r="941" spans="10:22" x14ac:dyDescent="0.45">
      <c r="J941">
        <v>-40.666179999999997</v>
      </c>
      <c r="K941">
        <v>-6.8852200000000003</v>
      </c>
      <c r="L941">
        <v>0.61197999999999997</v>
      </c>
      <c r="M941">
        <v>7.6110699999999998</v>
      </c>
      <c r="N941">
        <v>35.970219999999998</v>
      </c>
    </row>
    <row r="943" spans="10:22" x14ac:dyDescent="0.45">
      <c r="J943" t="s">
        <v>715</v>
      </c>
    </row>
    <row r="944" spans="10:22" x14ac:dyDescent="0.45">
      <c r="K944" t="s">
        <v>370</v>
      </c>
      <c r="L944" t="s">
        <v>371</v>
      </c>
      <c r="M944" t="s">
        <v>372</v>
      </c>
      <c r="N944" t="s">
        <v>373</v>
      </c>
      <c r="O944" t="s">
        <v>374</v>
      </c>
      <c r="P944" t="s">
        <v>452</v>
      </c>
    </row>
    <row r="945" spans="10:23" x14ac:dyDescent="0.45">
      <c r="J945" t="s">
        <v>181</v>
      </c>
      <c r="K945">
        <v>10.734920000000001</v>
      </c>
      <c r="L945">
        <v>7.4742300000000004</v>
      </c>
      <c r="M945">
        <v>1.4362999999999999</v>
      </c>
      <c r="N945">
        <v>0.15268999999999999</v>
      </c>
    </row>
    <row r="946" spans="10:23" x14ac:dyDescent="0.45">
      <c r="K946">
        <v>0.15268999999999999</v>
      </c>
    </row>
    <row r="947" spans="10:23" x14ac:dyDescent="0.45">
      <c r="J947" t="s">
        <v>182</v>
      </c>
      <c r="K947">
        <v>-1.66754</v>
      </c>
      <c r="L947">
        <v>0.29674</v>
      </c>
      <c r="M947">
        <v>-5.6195000000000004</v>
      </c>
      <c r="N947" s="1">
        <v>7.3239999999999999E-8</v>
      </c>
      <c r="O947" t="s">
        <v>375</v>
      </c>
    </row>
    <row r="948" spans="10:23" x14ac:dyDescent="0.45">
      <c r="K948" s="1">
        <v>7.3239999999999999E-8</v>
      </c>
      <c r="N948" s="1"/>
      <c r="T948">
        <v>0.1</v>
      </c>
      <c r="U948" t="s">
        <v>871</v>
      </c>
      <c r="W948">
        <v>1</v>
      </c>
    </row>
    <row r="949" spans="10:23" x14ac:dyDescent="0.45">
      <c r="J949" t="s">
        <v>183</v>
      </c>
      <c r="K949">
        <v>4.0568600000000004</v>
      </c>
      <c r="L949">
        <v>2.5600499999999999</v>
      </c>
      <c r="M949">
        <v>1.5847</v>
      </c>
      <c r="N949">
        <v>0.11482000000000001</v>
      </c>
      <c r="S949" t="s">
        <v>433</v>
      </c>
    </row>
    <row r="950" spans="10:23" x14ac:dyDescent="0.45">
      <c r="K950">
        <v>0.11482000000000001</v>
      </c>
    </row>
    <row r="951" spans="10:23" x14ac:dyDescent="0.45">
      <c r="J951" t="s">
        <v>377</v>
      </c>
      <c r="K951">
        <v>-3.1746099999999999</v>
      </c>
      <c r="L951">
        <v>2.0625</v>
      </c>
      <c r="M951">
        <v>-1.5391999999999999</v>
      </c>
      <c r="N951">
        <v>0.12554000000000001</v>
      </c>
    </row>
    <row r="952" spans="10:23" x14ac:dyDescent="0.45">
      <c r="K952">
        <v>0.12554000000000001</v>
      </c>
      <c r="S952" t="s">
        <v>423</v>
      </c>
    </row>
    <row r="953" spans="10:23" x14ac:dyDescent="0.45">
      <c r="J953" t="s">
        <v>526</v>
      </c>
      <c r="K953">
        <v>-5.27346</v>
      </c>
      <c r="L953">
        <v>2.6716099999999998</v>
      </c>
      <c r="M953">
        <v>-1.9739</v>
      </c>
      <c r="N953">
        <v>4.9950000000000001E-2</v>
      </c>
      <c r="O953" t="s">
        <v>376</v>
      </c>
    </row>
    <row r="954" spans="10:23" x14ac:dyDescent="0.45">
      <c r="K954">
        <v>4.9950000000000001E-2</v>
      </c>
      <c r="R954">
        <v>0.05</v>
      </c>
    </row>
    <row r="955" spans="10:23" x14ac:dyDescent="0.45">
      <c r="J955" t="s">
        <v>453</v>
      </c>
    </row>
    <row r="956" spans="10:23" x14ac:dyDescent="0.45">
      <c r="J956" t="s">
        <v>454</v>
      </c>
      <c r="K956" t="s">
        <v>455</v>
      </c>
      <c r="L956">
        <v>0</v>
      </c>
      <c r="M956" t="s">
        <v>842</v>
      </c>
      <c r="N956">
        <v>1E-3</v>
      </c>
      <c r="O956" t="s">
        <v>843</v>
      </c>
      <c r="P956">
        <v>0.01</v>
      </c>
      <c r="Q956" t="s">
        <v>844</v>
      </c>
    </row>
    <row r="958" spans="10:23" x14ac:dyDescent="0.45">
      <c r="J958" t="s">
        <v>462</v>
      </c>
      <c r="K958" t="s">
        <v>463</v>
      </c>
      <c r="L958" t="s">
        <v>450</v>
      </c>
      <c r="M958" t="s">
        <v>464</v>
      </c>
      <c r="N958">
        <v>41233</v>
      </c>
    </row>
    <row r="959" spans="10:23" x14ac:dyDescent="0.45">
      <c r="J959" t="s">
        <v>465</v>
      </c>
      <c r="K959" t="s">
        <v>463</v>
      </c>
      <c r="L959" t="s">
        <v>450</v>
      </c>
      <c r="M959" t="s">
        <v>464</v>
      </c>
      <c r="N959">
        <v>31442</v>
      </c>
    </row>
    <row r="960" spans="10:23" x14ac:dyDescent="0.45">
      <c r="J960" t="s">
        <v>466</v>
      </c>
      <c r="K960">
        <v>0.23746</v>
      </c>
    </row>
    <row r="961" spans="10:22" x14ac:dyDescent="0.45">
      <c r="J961" t="s">
        <v>467</v>
      </c>
      <c r="K961" t="s">
        <v>466</v>
      </c>
      <c r="L961">
        <v>0.10822</v>
      </c>
      <c r="R961" s="1">
        <v>2.9691E-9</v>
      </c>
      <c r="T961" t="s">
        <v>423</v>
      </c>
    </row>
    <row r="962" spans="10:22" x14ac:dyDescent="0.45">
      <c r="J962" t="s">
        <v>468</v>
      </c>
      <c r="K962">
        <v>11.023899999999999</v>
      </c>
      <c r="L962" t="s">
        <v>469</v>
      </c>
      <c r="M962">
        <v>5</v>
      </c>
      <c r="N962" t="s">
        <v>470</v>
      </c>
      <c r="O962">
        <v>177</v>
      </c>
      <c r="P962" t="s">
        <v>471</v>
      </c>
      <c r="Q962" t="s">
        <v>472</v>
      </c>
    </row>
    <row r="963" spans="10:22" x14ac:dyDescent="0.45">
      <c r="J963" t="s">
        <v>674</v>
      </c>
      <c r="K963" t="s">
        <v>501</v>
      </c>
      <c r="L963">
        <v>2000</v>
      </c>
    </row>
    <row r="964" spans="10:22" x14ac:dyDescent="0.45">
      <c r="J964" t="s">
        <v>941</v>
      </c>
    </row>
    <row r="965" spans="10:22" x14ac:dyDescent="0.45">
      <c r="J965" t="s">
        <v>416</v>
      </c>
      <c r="K965" t="s">
        <v>417</v>
      </c>
      <c r="L965" t="s">
        <v>418</v>
      </c>
      <c r="M965" t="s">
        <v>419</v>
      </c>
      <c r="N965" t="s">
        <v>420</v>
      </c>
      <c r="T965">
        <v>182</v>
      </c>
    </row>
    <row r="966" spans="10:22" x14ac:dyDescent="0.45">
      <c r="S966" t="s">
        <v>870</v>
      </c>
      <c r="V966" t="s">
        <v>871</v>
      </c>
    </row>
    <row r="967" spans="10:22" x14ac:dyDescent="0.45">
      <c r="J967" t="s">
        <v>421</v>
      </c>
      <c r="R967" t="s">
        <v>761</v>
      </c>
      <c r="U967" t="s">
        <v>863</v>
      </c>
    </row>
    <row r="968" spans="10:22" x14ac:dyDescent="0.45">
      <c r="J968" t="s">
        <v>422</v>
      </c>
      <c r="K968" t="s">
        <v>423</v>
      </c>
      <c r="L968" t="s">
        <v>520</v>
      </c>
      <c r="M968" t="s">
        <v>425</v>
      </c>
      <c r="N968" t="s">
        <v>423</v>
      </c>
      <c r="O968" t="s">
        <v>521</v>
      </c>
      <c r="P968" t="s">
        <v>431</v>
      </c>
      <c r="Q968" t="s">
        <v>423</v>
      </c>
    </row>
    <row r="969" spans="10:22" x14ac:dyDescent="0.45">
      <c r="R969" t="s">
        <v>868</v>
      </c>
    </row>
    <row r="970" spans="10:22" x14ac:dyDescent="0.45">
      <c r="J970" t="s">
        <v>601</v>
      </c>
      <c r="K970" t="s">
        <v>437</v>
      </c>
      <c r="L970" t="s">
        <v>864</v>
      </c>
      <c r="M970" t="s">
        <v>423</v>
      </c>
      <c r="N970" t="s">
        <v>939</v>
      </c>
      <c r="O970" t="s">
        <v>866</v>
      </c>
      <c r="P970" t="s">
        <v>423</v>
      </c>
      <c r="Q970" t="s">
        <v>942</v>
      </c>
    </row>
    <row r="972" spans="10:22" x14ac:dyDescent="0.45">
      <c r="J972" t="s">
        <v>710</v>
      </c>
    </row>
    <row r="973" spans="10:22" x14ac:dyDescent="0.45">
      <c r="K973" t="s">
        <v>443</v>
      </c>
      <c r="L973" t="s">
        <v>444</v>
      </c>
      <c r="M973" t="s">
        <v>445</v>
      </c>
      <c r="N973" t="s">
        <v>446</v>
      </c>
      <c r="O973" t="s">
        <v>447</v>
      </c>
      <c r="P973" t="s">
        <v>445</v>
      </c>
      <c r="Q973" t="s">
        <v>448</v>
      </c>
    </row>
    <row r="974" spans="10:22" x14ac:dyDescent="0.45">
      <c r="J974">
        <v>-27.07366</v>
      </c>
      <c r="K974">
        <v>-5.5342700000000002</v>
      </c>
      <c r="L974">
        <v>-0.36018</v>
      </c>
      <c r="M974">
        <v>5.2205700000000004</v>
      </c>
      <c r="N974">
        <v>28.561</v>
      </c>
    </row>
    <row r="976" spans="10:22" x14ac:dyDescent="0.45">
      <c r="J976" t="s">
        <v>715</v>
      </c>
    </row>
    <row r="977" spans="10:23" x14ac:dyDescent="0.45">
      <c r="K977" t="s">
        <v>370</v>
      </c>
      <c r="L977" t="s">
        <v>371</v>
      </c>
      <c r="M977" t="s">
        <v>372</v>
      </c>
      <c r="N977" t="s">
        <v>373</v>
      </c>
      <c r="O977" t="s">
        <v>374</v>
      </c>
      <c r="P977" t="s">
        <v>452</v>
      </c>
      <c r="W977">
        <v>1</v>
      </c>
    </row>
    <row r="978" spans="10:23" x14ac:dyDescent="0.45">
      <c r="J978" t="s">
        <v>181</v>
      </c>
      <c r="K978">
        <v>-53.551600000000001</v>
      </c>
      <c r="L978">
        <v>26.788900000000002</v>
      </c>
      <c r="M978">
        <v>-1.9990000000000001</v>
      </c>
      <c r="N978">
        <v>4.7410000000000001E-2</v>
      </c>
      <c r="O978" t="s">
        <v>376</v>
      </c>
    </row>
    <row r="979" spans="10:23" x14ac:dyDescent="0.45">
      <c r="K979">
        <v>4.7410000000000001E-2</v>
      </c>
    </row>
    <row r="980" spans="10:23" x14ac:dyDescent="0.45">
      <c r="J980" t="s">
        <v>182</v>
      </c>
      <c r="K980">
        <v>2.6476999999999999</v>
      </c>
      <c r="L980">
        <v>1.4094</v>
      </c>
      <c r="M980">
        <v>1.8786</v>
      </c>
      <c r="N980">
        <v>6.2239999999999997E-2</v>
      </c>
      <c r="O980" t="s">
        <v>481</v>
      </c>
    </row>
    <row r="981" spans="10:23" x14ac:dyDescent="0.45">
      <c r="K981">
        <v>6.2239999999999997E-2</v>
      </c>
    </row>
    <row r="982" spans="10:23" x14ac:dyDescent="0.45">
      <c r="J982" t="s">
        <v>183</v>
      </c>
      <c r="K982">
        <v>-49.351799999999997</v>
      </c>
      <c r="L982">
        <v>39.736600000000003</v>
      </c>
      <c r="M982">
        <v>-1.242</v>
      </c>
      <c r="N982">
        <v>0.21618999999999999</v>
      </c>
      <c r="S982" t="s">
        <v>433</v>
      </c>
      <c r="T982">
        <v>0.1</v>
      </c>
    </row>
    <row r="983" spans="10:23" x14ac:dyDescent="0.45">
      <c r="K983">
        <v>0.21618999999999999</v>
      </c>
    </row>
    <row r="984" spans="10:23" x14ac:dyDescent="0.45">
      <c r="J984" t="s">
        <v>377</v>
      </c>
      <c r="K984">
        <v>5.8348000000000004</v>
      </c>
      <c r="L984">
        <v>3.9990000000000001</v>
      </c>
      <c r="M984">
        <v>1.4591000000000001</v>
      </c>
      <c r="N984">
        <v>0.14663999999999999</v>
      </c>
      <c r="U984" t="s">
        <v>871</v>
      </c>
    </row>
    <row r="985" spans="10:23" x14ac:dyDescent="0.45">
      <c r="K985">
        <v>0.14663999999999999</v>
      </c>
      <c r="S985" t="s">
        <v>423</v>
      </c>
    </row>
    <row r="986" spans="10:23" x14ac:dyDescent="0.45">
      <c r="J986" t="s">
        <v>378</v>
      </c>
      <c r="K986">
        <v>-32.630400000000002</v>
      </c>
      <c r="L986">
        <v>12.539</v>
      </c>
      <c r="M986">
        <v>-2.6023000000000001</v>
      </c>
      <c r="N986">
        <v>1.0189999999999999E-2</v>
      </c>
      <c r="O986" t="s">
        <v>376</v>
      </c>
    </row>
    <row r="987" spans="10:23" x14ac:dyDescent="0.45">
      <c r="K987">
        <v>1.0189999999999999E-2</v>
      </c>
    </row>
    <row r="988" spans="10:23" x14ac:dyDescent="0.45">
      <c r="J988" t="s">
        <v>526</v>
      </c>
      <c r="K988">
        <v>-3.1059000000000001</v>
      </c>
      <c r="L988">
        <v>1.6337999999999999</v>
      </c>
      <c r="M988">
        <v>-1.901</v>
      </c>
      <c r="N988">
        <v>5.9220000000000002E-2</v>
      </c>
      <c r="O988" t="s">
        <v>481</v>
      </c>
    </row>
    <row r="989" spans="10:23" x14ac:dyDescent="0.45">
      <c r="K989">
        <v>5.9220000000000002E-2</v>
      </c>
      <c r="R989">
        <v>0.05</v>
      </c>
    </row>
    <row r="990" spans="10:23" x14ac:dyDescent="0.45">
      <c r="J990" t="s">
        <v>453</v>
      </c>
    </row>
    <row r="991" spans="10:23" x14ac:dyDescent="0.45">
      <c r="J991" t="s">
        <v>454</v>
      </c>
      <c r="K991" t="s">
        <v>455</v>
      </c>
      <c r="L991">
        <v>0</v>
      </c>
      <c r="M991" t="s">
        <v>842</v>
      </c>
      <c r="N991">
        <v>1E-3</v>
      </c>
      <c r="O991" t="s">
        <v>843</v>
      </c>
      <c r="P991">
        <v>0.01</v>
      </c>
      <c r="Q991" t="s">
        <v>844</v>
      </c>
    </row>
    <row r="993" spans="10:22" x14ac:dyDescent="0.45">
      <c r="J993" t="s">
        <v>462</v>
      </c>
      <c r="K993" t="s">
        <v>463</v>
      </c>
      <c r="L993" t="s">
        <v>450</v>
      </c>
      <c r="M993" t="s">
        <v>464</v>
      </c>
      <c r="N993">
        <v>20410</v>
      </c>
    </row>
    <row r="994" spans="10:22" x14ac:dyDescent="0.45">
      <c r="J994" t="s">
        <v>465</v>
      </c>
      <c r="K994" t="s">
        <v>463</v>
      </c>
      <c r="L994" t="s">
        <v>450</v>
      </c>
      <c r="M994" t="s">
        <v>464</v>
      </c>
      <c r="N994">
        <v>12938</v>
      </c>
      <c r="T994" t="s">
        <v>423</v>
      </c>
    </row>
    <row r="995" spans="10:22" x14ac:dyDescent="0.45">
      <c r="J995" t="s">
        <v>466</v>
      </c>
      <c r="K995">
        <v>0.36608000000000002</v>
      </c>
      <c r="V995" t="s">
        <v>871</v>
      </c>
    </row>
    <row r="996" spans="10:22" x14ac:dyDescent="0.45">
      <c r="J996" t="s">
        <v>467</v>
      </c>
      <c r="K996" t="s">
        <v>466</v>
      </c>
      <c r="L996">
        <v>0.23507</v>
      </c>
      <c r="R996" s="1">
        <v>5.8299000000000002E-13</v>
      </c>
      <c r="U996" t="s">
        <v>863</v>
      </c>
    </row>
    <row r="997" spans="10:22" x14ac:dyDescent="0.45">
      <c r="J997" t="s">
        <v>468</v>
      </c>
      <c r="K997">
        <v>14.4373</v>
      </c>
      <c r="L997" t="s">
        <v>469</v>
      </c>
      <c r="M997">
        <v>6</v>
      </c>
      <c r="N997" t="s">
        <v>470</v>
      </c>
      <c r="O997">
        <v>150</v>
      </c>
      <c r="P997" t="s">
        <v>471</v>
      </c>
      <c r="Q997" t="s">
        <v>472</v>
      </c>
    </row>
    <row r="998" spans="10:22" x14ac:dyDescent="0.45">
      <c r="J998" t="s">
        <v>674</v>
      </c>
      <c r="K998" t="s">
        <v>530</v>
      </c>
      <c r="L998" t="s">
        <v>877</v>
      </c>
      <c r="T998">
        <v>285</v>
      </c>
    </row>
    <row r="999" spans="10:22" x14ac:dyDescent="0.45">
      <c r="J999" t="s">
        <v>943</v>
      </c>
    </row>
    <row r="1000" spans="10:22" x14ac:dyDescent="0.45">
      <c r="J1000" t="s">
        <v>416</v>
      </c>
      <c r="K1000" t="s">
        <v>417</v>
      </c>
      <c r="L1000" t="s">
        <v>418</v>
      </c>
      <c r="M1000" t="s">
        <v>419</v>
      </c>
      <c r="N1000" t="s">
        <v>420</v>
      </c>
      <c r="S1000" t="s">
        <v>870</v>
      </c>
    </row>
    <row r="1002" spans="10:22" x14ac:dyDescent="0.45">
      <c r="J1002" t="s">
        <v>421</v>
      </c>
      <c r="R1002" t="s">
        <v>761</v>
      </c>
    </row>
    <row r="1003" spans="10:22" x14ac:dyDescent="0.45">
      <c r="J1003" t="s">
        <v>422</v>
      </c>
      <c r="K1003" t="s">
        <v>423</v>
      </c>
      <c r="L1003" t="s">
        <v>520</v>
      </c>
      <c r="M1003" t="s">
        <v>425</v>
      </c>
      <c r="N1003" t="s">
        <v>423</v>
      </c>
      <c r="O1003" t="s">
        <v>521</v>
      </c>
      <c r="P1003" t="s">
        <v>431</v>
      </c>
      <c r="Q1003" t="s">
        <v>423</v>
      </c>
    </row>
    <row r="1004" spans="10:22" x14ac:dyDescent="0.45">
      <c r="R1004" t="s">
        <v>868</v>
      </c>
    </row>
    <row r="1005" spans="10:22" x14ac:dyDescent="0.45">
      <c r="J1005" t="s">
        <v>601</v>
      </c>
      <c r="K1005" t="s">
        <v>437</v>
      </c>
      <c r="L1005" t="s">
        <v>864</v>
      </c>
      <c r="M1005" t="s">
        <v>423</v>
      </c>
      <c r="N1005" t="s">
        <v>944</v>
      </c>
      <c r="O1005" t="s">
        <v>866</v>
      </c>
      <c r="P1005" t="s">
        <v>423</v>
      </c>
      <c r="Q1005" t="s">
        <v>926</v>
      </c>
    </row>
    <row r="1007" spans="10:22" x14ac:dyDescent="0.45">
      <c r="J1007" t="s">
        <v>710</v>
      </c>
    </row>
    <row r="1008" spans="10:22" x14ac:dyDescent="0.45">
      <c r="K1008" t="s">
        <v>443</v>
      </c>
      <c r="L1008" t="s">
        <v>444</v>
      </c>
      <c r="M1008" t="s">
        <v>445</v>
      </c>
      <c r="N1008" t="s">
        <v>446</v>
      </c>
      <c r="O1008" t="s">
        <v>447</v>
      </c>
      <c r="P1008" t="s">
        <v>445</v>
      </c>
      <c r="Q1008" t="s">
        <v>448</v>
      </c>
    </row>
    <row r="1009" spans="10:23" x14ac:dyDescent="0.45">
      <c r="J1009">
        <v>-48.179200000000002</v>
      </c>
      <c r="K1009">
        <v>-9.3331999999999997</v>
      </c>
      <c r="L1009">
        <v>-1.2363999999999999</v>
      </c>
      <c r="M1009">
        <v>8.15</v>
      </c>
      <c r="N1009">
        <v>45.582799999999999</v>
      </c>
    </row>
    <row r="1010" spans="10:23" x14ac:dyDescent="0.45">
      <c r="W1010">
        <v>1</v>
      </c>
    </row>
    <row r="1011" spans="10:23" x14ac:dyDescent="0.45">
      <c r="J1011" t="s">
        <v>715</v>
      </c>
    </row>
    <row r="1012" spans="10:23" x14ac:dyDescent="0.45">
      <c r="K1012" t="s">
        <v>370</v>
      </c>
      <c r="L1012" t="s">
        <v>371</v>
      </c>
      <c r="M1012" t="s">
        <v>372</v>
      </c>
      <c r="N1012" t="s">
        <v>373</v>
      </c>
      <c r="O1012" t="s">
        <v>374</v>
      </c>
      <c r="P1012" t="s">
        <v>452</v>
      </c>
      <c r="U1012" t="s">
        <v>871</v>
      </c>
    </row>
    <row r="1013" spans="10:23" x14ac:dyDescent="0.45">
      <c r="J1013" t="s">
        <v>181</v>
      </c>
      <c r="K1013">
        <v>-8.9337499999999999</v>
      </c>
      <c r="L1013">
        <v>4.3152799999999996</v>
      </c>
      <c r="M1013">
        <v>-2.0703</v>
      </c>
      <c r="N1013">
        <v>3.9414999999999999E-2</v>
      </c>
      <c r="O1013" t="s">
        <v>376</v>
      </c>
    </row>
    <row r="1014" spans="10:23" x14ac:dyDescent="0.45">
      <c r="K1014">
        <v>3.9414999999999999E-2</v>
      </c>
      <c r="S1014" t="s">
        <v>433</v>
      </c>
    </row>
    <row r="1015" spans="10:23" x14ac:dyDescent="0.45">
      <c r="J1015" t="s">
        <v>182</v>
      </c>
      <c r="K1015">
        <v>0.14169999999999999</v>
      </c>
      <c r="L1015">
        <v>0.19449</v>
      </c>
      <c r="M1015">
        <v>0.72860000000000003</v>
      </c>
      <c r="N1015">
        <v>0.46692899999999998</v>
      </c>
      <c r="T1015">
        <v>0.1</v>
      </c>
    </row>
    <row r="1016" spans="10:23" x14ac:dyDescent="0.45">
      <c r="K1016">
        <v>0.46692899999999998</v>
      </c>
      <c r="S1016" t="s">
        <v>423</v>
      </c>
    </row>
    <row r="1017" spans="10:23" x14ac:dyDescent="0.45">
      <c r="J1017" t="s">
        <v>183</v>
      </c>
      <c r="K1017">
        <v>3.9433799999999999</v>
      </c>
      <c r="L1017">
        <v>1.41991</v>
      </c>
      <c r="M1017">
        <v>2.7772000000000001</v>
      </c>
      <c r="N1017">
        <v>5.8820000000000001E-3</v>
      </c>
      <c r="O1017" t="s">
        <v>487</v>
      </c>
    </row>
    <row r="1018" spans="10:23" x14ac:dyDescent="0.45">
      <c r="K1018">
        <v>5.8820000000000001E-3</v>
      </c>
    </row>
    <row r="1019" spans="10:23" x14ac:dyDescent="0.45">
      <c r="J1019" t="s">
        <v>377</v>
      </c>
      <c r="K1019">
        <v>-0.24634</v>
      </c>
      <c r="L1019">
        <v>0.71260999999999997</v>
      </c>
      <c r="M1019">
        <v>-0.34570000000000001</v>
      </c>
      <c r="N1019">
        <v>0.72985900000000004</v>
      </c>
    </row>
    <row r="1020" spans="10:23" x14ac:dyDescent="0.45">
      <c r="K1020">
        <v>0.72985900000000004</v>
      </c>
    </row>
    <row r="1021" spans="10:23" x14ac:dyDescent="0.45">
      <c r="J1021" t="s">
        <v>378</v>
      </c>
      <c r="K1021">
        <v>-7.1206500000000004</v>
      </c>
      <c r="L1021">
        <v>4.2111499999999999</v>
      </c>
      <c r="M1021">
        <v>-1.6909000000000001</v>
      </c>
      <c r="N1021">
        <v>9.2052999999999996E-2</v>
      </c>
      <c r="O1021" t="s">
        <v>481</v>
      </c>
    </row>
    <row r="1022" spans="10:23" x14ac:dyDescent="0.45">
      <c r="K1022">
        <v>9.2052999999999996E-2</v>
      </c>
    </row>
    <row r="1023" spans="10:23" x14ac:dyDescent="0.45">
      <c r="J1023" t="s">
        <v>526</v>
      </c>
      <c r="K1023">
        <v>-9.4624299999999995</v>
      </c>
      <c r="L1023">
        <v>1.34982</v>
      </c>
      <c r="M1023">
        <v>-7.0102000000000002</v>
      </c>
      <c r="N1023" s="1">
        <v>2.046E-11</v>
      </c>
      <c r="O1023" t="s">
        <v>375</v>
      </c>
    </row>
    <row r="1024" spans="10:23" x14ac:dyDescent="0.45">
      <c r="K1024" s="1">
        <v>2.046E-11</v>
      </c>
      <c r="N1024" s="1"/>
      <c r="R1024">
        <v>0.05</v>
      </c>
      <c r="U1024" t="s">
        <v>863</v>
      </c>
    </row>
    <row r="1025" spans="10:23" x14ac:dyDescent="0.45">
      <c r="J1025" t="s">
        <v>453</v>
      </c>
    </row>
    <row r="1026" spans="10:23" x14ac:dyDescent="0.45">
      <c r="J1026" t="s">
        <v>454</v>
      </c>
      <c r="K1026" t="s">
        <v>455</v>
      </c>
      <c r="L1026">
        <v>0</v>
      </c>
      <c r="M1026" t="s">
        <v>842</v>
      </c>
      <c r="N1026">
        <v>1E-3</v>
      </c>
      <c r="O1026" t="s">
        <v>843</v>
      </c>
      <c r="P1026">
        <v>0.01</v>
      </c>
      <c r="Q1026" t="s">
        <v>844</v>
      </c>
    </row>
    <row r="1027" spans="10:23" x14ac:dyDescent="0.45">
      <c r="T1027" t="s">
        <v>423</v>
      </c>
    </row>
    <row r="1028" spans="10:23" x14ac:dyDescent="0.45">
      <c r="J1028" t="s">
        <v>462</v>
      </c>
      <c r="K1028" t="s">
        <v>463</v>
      </c>
      <c r="L1028" t="s">
        <v>450</v>
      </c>
      <c r="M1028" t="s">
        <v>464</v>
      </c>
      <c r="N1028">
        <v>126200</v>
      </c>
      <c r="V1028" t="s">
        <v>871</v>
      </c>
    </row>
    <row r="1029" spans="10:23" x14ac:dyDescent="0.45">
      <c r="J1029" t="s">
        <v>465</v>
      </c>
      <c r="K1029" t="s">
        <v>463</v>
      </c>
      <c r="L1029" t="s">
        <v>450</v>
      </c>
      <c r="M1029" t="s">
        <v>464</v>
      </c>
      <c r="N1029">
        <v>54811</v>
      </c>
    </row>
    <row r="1030" spans="10:23" x14ac:dyDescent="0.45">
      <c r="J1030" t="s">
        <v>466</v>
      </c>
      <c r="K1030">
        <v>0.56569999999999998</v>
      </c>
    </row>
    <row r="1031" spans="10:23" x14ac:dyDescent="0.45">
      <c r="J1031" t="s">
        <v>467</v>
      </c>
      <c r="K1031" t="s">
        <v>466</v>
      </c>
      <c r="L1031">
        <v>0.52561000000000002</v>
      </c>
      <c r="R1031" t="s">
        <v>473</v>
      </c>
    </row>
    <row r="1032" spans="10:23" x14ac:dyDescent="0.45">
      <c r="J1032" t="s">
        <v>468</v>
      </c>
      <c r="K1032">
        <v>56.4437</v>
      </c>
      <c r="L1032" t="s">
        <v>469</v>
      </c>
      <c r="M1032">
        <v>6</v>
      </c>
      <c r="N1032" t="s">
        <v>470</v>
      </c>
      <c r="O1032">
        <v>260</v>
      </c>
      <c r="P1032" t="s">
        <v>471</v>
      </c>
      <c r="Q1032" t="s">
        <v>472</v>
      </c>
    </row>
    <row r="1033" spans="10:23" x14ac:dyDescent="0.45">
      <c r="J1033" t="s">
        <v>674</v>
      </c>
      <c r="K1033" t="s">
        <v>536</v>
      </c>
      <c r="L1033" t="s">
        <v>877</v>
      </c>
    </row>
    <row r="1034" spans="10:23" x14ac:dyDescent="0.45">
      <c r="J1034" t="s">
        <v>945</v>
      </c>
    </row>
    <row r="1035" spans="10:23" x14ac:dyDescent="0.45">
      <c r="J1035" t="s">
        <v>416</v>
      </c>
      <c r="K1035" t="s">
        <v>417</v>
      </c>
      <c r="L1035" t="s">
        <v>418</v>
      </c>
      <c r="M1035" t="s">
        <v>419</v>
      </c>
      <c r="N1035" t="s">
        <v>420</v>
      </c>
    </row>
    <row r="1037" spans="10:23" x14ac:dyDescent="0.45">
      <c r="J1037" t="s">
        <v>421</v>
      </c>
      <c r="R1037" t="s">
        <v>761</v>
      </c>
    </row>
    <row r="1038" spans="10:23" x14ac:dyDescent="0.45">
      <c r="J1038" t="s">
        <v>422</v>
      </c>
      <c r="K1038" t="s">
        <v>423</v>
      </c>
      <c r="L1038" t="s">
        <v>520</v>
      </c>
      <c r="M1038" t="s">
        <v>425</v>
      </c>
      <c r="N1038" t="s">
        <v>423</v>
      </c>
      <c r="O1038" t="s">
        <v>521</v>
      </c>
      <c r="P1038" t="s">
        <v>431</v>
      </c>
      <c r="Q1038" t="s">
        <v>423</v>
      </c>
      <c r="W1038">
        <v>1</v>
      </c>
    </row>
    <row r="1039" spans="10:23" x14ac:dyDescent="0.45">
      <c r="R1039" t="s">
        <v>868</v>
      </c>
      <c r="T1039">
        <v>60</v>
      </c>
    </row>
    <row r="1040" spans="10:23" x14ac:dyDescent="0.45">
      <c r="J1040" t="s">
        <v>601</v>
      </c>
      <c r="K1040" t="s">
        <v>437</v>
      </c>
      <c r="L1040" t="s">
        <v>864</v>
      </c>
      <c r="M1040" t="s">
        <v>423</v>
      </c>
      <c r="N1040" t="s">
        <v>946</v>
      </c>
      <c r="O1040" t="s">
        <v>866</v>
      </c>
      <c r="P1040" t="s">
        <v>423</v>
      </c>
      <c r="Q1040" t="s">
        <v>926</v>
      </c>
    </row>
    <row r="1041" spans="10:21" x14ac:dyDescent="0.45">
      <c r="S1041" t="s">
        <v>870</v>
      </c>
      <c r="U1041" t="s">
        <v>871</v>
      </c>
    </row>
    <row r="1042" spans="10:21" x14ac:dyDescent="0.45">
      <c r="J1042" t="s">
        <v>710</v>
      </c>
    </row>
    <row r="1043" spans="10:21" x14ac:dyDescent="0.45">
      <c r="K1043" t="s">
        <v>443</v>
      </c>
      <c r="L1043" t="s">
        <v>444</v>
      </c>
      <c r="M1043" t="s">
        <v>445</v>
      </c>
      <c r="N1043" t="s">
        <v>446</v>
      </c>
      <c r="O1043" t="s">
        <v>447</v>
      </c>
      <c r="P1043" t="s">
        <v>445</v>
      </c>
      <c r="Q1043" t="s">
        <v>448</v>
      </c>
    </row>
    <row r="1044" spans="10:21" x14ac:dyDescent="0.45">
      <c r="J1044">
        <v>-21.745699999999999</v>
      </c>
      <c r="K1044">
        <v>-7.4482600000000003</v>
      </c>
      <c r="L1044">
        <v>-0.79063000000000005</v>
      </c>
      <c r="M1044">
        <v>5.3483000000000001</v>
      </c>
      <c r="N1044">
        <v>34.479050000000001</v>
      </c>
    </row>
    <row r="1046" spans="10:21" x14ac:dyDescent="0.45">
      <c r="J1046" t="s">
        <v>715</v>
      </c>
    </row>
    <row r="1047" spans="10:21" x14ac:dyDescent="0.45">
      <c r="K1047" t="s">
        <v>370</v>
      </c>
      <c r="L1047" t="s">
        <v>371</v>
      </c>
      <c r="M1047" t="s">
        <v>372</v>
      </c>
      <c r="N1047" t="s">
        <v>373</v>
      </c>
      <c r="O1047" t="s">
        <v>374</v>
      </c>
      <c r="P1047" t="s">
        <v>452</v>
      </c>
      <c r="S1047" s="1">
        <v>2.2200000000000001E-16</v>
      </c>
    </row>
    <row r="1048" spans="10:21" x14ac:dyDescent="0.45">
      <c r="J1048" t="s">
        <v>181</v>
      </c>
      <c r="K1048">
        <v>-20.74933</v>
      </c>
      <c r="L1048">
        <v>4.1051000000000002</v>
      </c>
      <c r="M1048">
        <v>-5.0545</v>
      </c>
      <c r="N1048" s="1">
        <v>6.156E-6</v>
      </c>
      <c r="O1048" t="s">
        <v>375</v>
      </c>
    </row>
    <row r="1049" spans="10:21" x14ac:dyDescent="0.45">
      <c r="K1049" s="1">
        <v>6.156E-6</v>
      </c>
      <c r="N1049" s="1"/>
    </row>
    <row r="1050" spans="10:21" x14ac:dyDescent="0.45">
      <c r="J1050" t="s">
        <v>182</v>
      </c>
      <c r="K1050">
        <v>0.65774999999999995</v>
      </c>
      <c r="L1050">
        <v>0.19461999999999999</v>
      </c>
      <c r="M1050">
        <v>3.3795999999999999</v>
      </c>
      <c r="N1050">
        <v>1.415E-3</v>
      </c>
      <c r="O1050" t="s">
        <v>487</v>
      </c>
    </row>
    <row r="1051" spans="10:21" x14ac:dyDescent="0.45">
      <c r="K1051">
        <v>1.415E-3</v>
      </c>
    </row>
    <row r="1052" spans="10:21" x14ac:dyDescent="0.45">
      <c r="J1052" t="s">
        <v>183</v>
      </c>
      <c r="K1052">
        <v>0.47355999999999998</v>
      </c>
      <c r="L1052">
        <v>1.56593</v>
      </c>
      <c r="M1052">
        <v>0.3024</v>
      </c>
      <c r="N1052">
        <v>0.76359299999999997</v>
      </c>
    </row>
    <row r="1053" spans="10:21" x14ac:dyDescent="0.45">
      <c r="K1053">
        <v>0.76359299999999997</v>
      </c>
    </row>
    <row r="1054" spans="10:21" x14ac:dyDescent="0.45">
      <c r="J1054" t="s">
        <v>377</v>
      </c>
      <c r="K1054">
        <v>0.12393</v>
      </c>
      <c r="L1054">
        <v>1.8480700000000001</v>
      </c>
      <c r="M1054">
        <v>6.7100000000000007E-2</v>
      </c>
      <c r="N1054">
        <v>0.946801</v>
      </c>
      <c r="S1054" t="s">
        <v>433</v>
      </c>
      <c r="T1054">
        <v>0.1</v>
      </c>
    </row>
    <row r="1055" spans="10:21" x14ac:dyDescent="0.45">
      <c r="K1055">
        <v>0.946801</v>
      </c>
    </row>
    <row r="1056" spans="10:21" x14ac:dyDescent="0.45">
      <c r="J1056" t="s">
        <v>378</v>
      </c>
      <c r="K1056">
        <v>-19.746189999999999</v>
      </c>
      <c r="L1056">
        <v>3.61199</v>
      </c>
      <c r="M1056">
        <v>-5.4668000000000001</v>
      </c>
      <c r="N1056" s="1">
        <v>1.4559999999999999E-6</v>
      </c>
      <c r="O1056" t="s">
        <v>375</v>
      </c>
    </row>
    <row r="1057" spans="10:23" x14ac:dyDescent="0.45">
      <c r="K1057" s="1">
        <v>1.4559999999999999E-6</v>
      </c>
      <c r="N1057" s="1"/>
    </row>
    <row r="1058" spans="10:23" x14ac:dyDescent="0.45">
      <c r="J1058" t="s">
        <v>526</v>
      </c>
      <c r="K1058">
        <v>-2.4653800000000001</v>
      </c>
      <c r="L1058">
        <v>3.5916899999999998</v>
      </c>
      <c r="M1058">
        <v>-0.68640000000000001</v>
      </c>
      <c r="N1058">
        <v>0.49562400000000001</v>
      </c>
      <c r="S1058" t="s">
        <v>423</v>
      </c>
      <c r="V1058" t="s">
        <v>871</v>
      </c>
    </row>
    <row r="1059" spans="10:23" x14ac:dyDescent="0.45">
      <c r="K1059">
        <v>0.49562400000000001</v>
      </c>
      <c r="R1059">
        <v>0.05</v>
      </c>
    </row>
    <row r="1060" spans="10:23" x14ac:dyDescent="0.45">
      <c r="J1060" t="s">
        <v>453</v>
      </c>
      <c r="U1060" t="s">
        <v>863</v>
      </c>
    </row>
    <row r="1061" spans="10:23" x14ac:dyDescent="0.45">
      <c r="J1061" t="s">
        <v>454</v>
      </c>
      <c r="K1061" t="s">
        <v>455</v>
      </c>
      <c r="L1061">
        <v>0</v>
      </c>
      <c r="M1061" t="s">
        <v>842</v>
      </c>
      <c r="N1061">
        <v>1E-3</v>
      </c>
      <c r="O1061" t="s">
        <v>843</v>
      </c>
      <c r="P1061">
        <v>0.01</v>
      </c>
      <c r="Q1061" t="s">
        <v>844</v>
      </c>
    </row>
    <row r="1063" spans="10:23" x14ac:dyDescent="0.45">
      <c r="J1063" t="s">
        <v>462</v>
      </c>
      <c r="K1063" t="s">
        <v>463</v>
      </c>
      <c r="L1063" t="s">
        <v>450</v>
      </c>
      <c r="M1063" t="s">
        <v>464</v>
      </c>
      <c r="N1063">
        <v>13452</v>
      </c>
    </row>
    <row r="1064" spans="10:23" x14ac:dyDescent="0.45">
      <c r="J1064" t="s">
        <v>465</v>
      </c>
      <c r="K1064" t="s">
        <v>463</v>
      </c>
      <c r="L1064" t="s">
        <v>450</v>
      </c>
      <c r="M1064" t="s">
        <v>464</v>
      </c>
      <c r="N1064">
        <v>7924.2</v>
      </c>
    </row>
    <row r="1065" spans="10:23" x14ac:dyDescent="0.45">
      <c r="J1065" t="s">
        <v>466</v>
      </c>
      <c r="K1065">
        <v>0.41091</v>
      </c>
    </row>
    <row r="1066" spans="10:23" x14ac:dyDescent="0.45">
      <c r="J1066" t="s">
        <v>467</v>
      </c>
      <c r="K1066" t="s">
        <v>466</v>
      </c>
      <c r="L1066">
        <v>0.30487999999999998</v>
      </c>
      <c r="R1066">
        <v>1.1885E-4</v>
      </c>
    </row>
    <row r="1067" spans="10:23" x14ac:dyDescent="0.45">
      <c r="J1067" t="s">
        <v>468</v>
      </c>
      <c r="K1067">
        <v>5.8128700000000002</v>
      </c>
      <c r="L1067" t="s">
        <v>469</v>
      </c>
      <c r="M1067">
        <v>6</v>
      </c>
      <c r="N1067" t="s">
        <v>470</v>
      </c>
      <c r="O1067">
        <v>50</v>
      </c>
      <c r="P1067" t="s">
        <v>471</v>
      </c>
      <c r="Q1067" t="s">
        <v>472</v>
      </c>
      <c r="W1067">
        <v>1</v>
      </c>
    </row>
    <row r="1068" spans="10:23" x14ac:dyDescent="0.45">
      <c r="J1068" t="s">
        <v>674</v>
      </c>
      <c r="K1068" t="s">
        <v>541</v>
      </c>
      <c r="L1068" t="s">
        <v>877</v>
      </c>
    </row>
    <row r="1069" spans="10:23" x14ac:dyDescent="0.45">
      <c r="J1069" t="s">
        <v>674</v>
      </c>
      <c r="K1069" t="s">
        <v>947</v>
      </c>
      <c r="L1069" t="s">
        <v>948</v>
      </c>
    </row>
    <row r="1071" spans="10:23" x14ac:dyDescent="0.45">
      <c r="J1071" t="s">
        <v>861</v>
      </c>
    </row>
    <row r="1073" spans="10:22" x14ac:dyDescent="0.45">
      <c r="J1073" t="s">
        <v>861</v>
      </c>
      <c r="K1073" t="s">
        <v>128</v>
      </c>
    </row>
    <row r="1074" spans="10:22" x14ac:dyDescent="0.45">
      <c r="T1074" t="s">
        <v>423</v>
      </c>
    </row>
    <row r="1075" spans="10:22" x14ac:dyDescent="0.45">
      <c r="J1075" t="s">
        <v>674</v>
      </c>
      <c r="K1075" t="s">
        <v>414</v>
      </c>
    </row>
    <row r="1076" spans="10:22" x14ac:dyDescent="0.45">
      <c r="J1076" t="s">
        <v>949</v>
      </c>
      <c r="S1076" t="s">
        <v>870</v>
      </c>
    </row>
    <row r="1077" spans="10:22" x14ac:dyDescent="0.45">
      <c r="J1077" t="s">
        <v>416</v>
      </c>
      <c r="K1077" t="s">
        <v>417</v>
      </c>
      <c r="L1077" t="s">
        <v>418</v>
      </c>
      <c r="M1077" t="s">
        <v>419</v>
      </c>
      <c r="N1077" t="s">
        <v>420</v>
      </c>
      <c r="U1077" t="s">
        <v>871</v>
      </c>
    </row>
    <row r="1078" spans="10:22" x14ac:dyDescent="0.45">
      <c r="T1078">
        <v>225</v>
      </c>
    </row>
    <row r="1079" spans="10:22" x14ac:dyDescent="0.45">
      <c r="J1079" t="s">
        <v>421</v>
      </c>
      <c r="R1079" t="s">
        <v>761</v>
      </c>
    </row>
    <row r="1080" spans="10:22" x14ac:dyDescent="0.45">
      <c r="J1080" t="s">
        <v>422</v>
      </c>
      <c r="K1080" t="s">
        <v>423</v>
      </c>
      <c r="L1080" t="s">
        <v>520</v>
      </c>
      <c r="M1080" t="s">
        <v>425</v>
      </c>
      <c r="N1080" t="s">
        <v>423</v>
      </c>
      <c r="O1080" t="s">
        <v>521</v>
      </c>
      <c r="P1080" t="s">
        <v>431</v>
      </c>
      <c r="Q1080" t="s">
        <v>423</v>
      </c>
    </row>
    <row r="1081" spans="10:22" x14ac:dyDescent="0.45">
      <c r="R1081" t="s">
        <v>868</v>
      </c>
    </row>
    <row r="1082" spans="10:22" x14ac:dyDescent="0.45">
      <c r="J1082" t="s">
        <v>601</v>
      </c>
      <c r="K1082" t="s">
        <v>437</v>
      </c>
      <c r="L1082" t="s">
        <v>864</v>
      </c>
      <c r="M1082" t="s">
        <v>423</v>
      </c>
      <c r="N1082" t="s">
        <v>926</v>
      </c>
      <c r="O1082" t="s">
        <v>866</v>
      </c>
      <c r="P1082" t="s">
        <v>423</v>
      </c>
      <c r="Q1082" t="s">
        <v>926</v>
      </c>
    </row>
    <row r="1084" spans="10:22" x14ac:dyDescent="0.45">
      <c r="J1084" t="s">
        <v>710</v>
      </c>
    </row>
    <row r="1085" spans="10:22" x14ac:dyDescent="0.45">
      <c r="K1085" t="s">
        <v>443</v>
      </c>
      <c r="L1085" t="s">
        <v>444</v>
      </c>
      <c r="M1085" t="s">
        <v>445</v>
      </c>
      <c r="N1085" t="s">
        <v>446</v>
      </c>
      <c r="O1085" t="s">
        <v>447</v>
      </c>
      <c r="P1085" t="s">
        <v>445</v>
      </c>
      <c r="Q1085" t="s">
        <v>448</v>
      </c>
    </row>
    <row r="1086" spans="10:22" x14ac:dyDescent="0.45">
      <c r="J1086">
        <v>-26.640385999999999</v>
      </c>
      <c r="K1086">
        <v>-5.1147289999999996</v>
      </c>
      <c r="L1086">
        <v>-7.5842000000000007E-2</v>
      </c>
      <c r="M1086">
        <v>5.5547269999999997</v>
      </c>
      <c r="N1086">
        <v>27.345594999999999</v>
      </c>
    </row>
    <row r="1087" spans="10:22" x14ac:dyDescent="0.45">
      <c r="V1087" t="s">
        <v>871</v>
      </c>
    </row>
    <row r="1088" spans="10:22" x14ac:dyDescent="0.45">
      <c r="J1088" t="s">
        <v>715</v>
      </c>
    </row>
    <row r="1089" spans="10:23" x14ac:dyDescent="0.45">
      <c r="K1089" t="s">
        <v>370</v>
      </c>
      <c r="L1089" t="s">
        <v>371</v>
      </c>
      <c r="M1089" t="s">
        <v>372</v>
      </c>
      <c r="N1089" t="s">
        <v>373</v>
      </c>
      <c r="O1089" t="s">
        <v>374</v>
      </c>
      <c r="P1089" t="s">
        <v>452</v>
      </c>
    </row>
    <row r="1090" spans="10:23" x14ac:dyDescent="0.45">
      <c r="J1090" t="s">
        <v>181</v>
      </c>
      <c r="K1090">
        <v>-20.278279999999999</v>
      </c>
      <c r="L1090">
        <v>3.6448999999999998</v>
      </c>
      <c r="M1090">
        <v>-5.5635000000000003</v>
      </c>
      <c r="N1090" s="1">
        <v>8.245E-8</v>
      </c>
      <c r="O1090" t="s">
        <v>375</v>
      </c>
    </row>
    <row r="1091" spans="10:23" x14ac:dyDescent="0.45">
      <c r="K1091" s="1">
        <v>8.245E-8</v>
      </c>
      <c r="N1091" s="1"/>
      <c r="U1091" t="s">
        <v>863</v>
      </c>
    </row>
    <row r="1092" spans="10:23" x14ac:dyDescent="0.45">
      <c r="J1092" t="s">
        <v>182</v>
      </c>
      <c r="K1092">
        <v>1.49061</v>
      </c>
      <c r="L1092">
        <v>0.17934</v>
      </c>
      <c r="M1092">
        <v>8.3115000000000006</v>
      </c>
      <c r="N1092" s="1">
        <v>1.3170000000000001E-14</v>
      </c>
      <c r="O1092" t="s">
        <v>375</v>
      </c>
    </row>
    <row r="1093" spans="10:23" x14ac:dyDescent="0.45">
      <c r="K1093" s="1">
        <v>1.3170000000000001E-14</v>
      </c>
      <c r="N1093" s="1"/>
    </row>
    <row r="1094" spans="10:23" x14ac:dyDescent="0.45">
      <c r="J1094" t="s">
        <v>183</v>
      </c>
      <c r="K1094">
        <v>-1.50379</v>
      </c>
      <c r="L1094">
        <v>0.80369999999999997</v>
      </c>
      <c r="M1094">
        <v>-1.8711</v>
      </c>
      <c r="N1094">
        <v>6.2766000000000002E-2</v>
      </c>
      <c r="O1094" t="s">
        <v>481</v>
      </c>
    </row>
    <row r="1095" spans="10:23" x14ac:dyDescent="0.45">
      <c r="K1095">
        <v>6.2766000000000002E-2</v>
      </c>
    </row>
    <row r="1096" spans="10:23" x14ac:dyDescent="0.45">
      <c r="J1096" t="s">
        <v>377</v>
      </c>
      <c r="K1096">
        <v>3.3718699999999999</v>
      </c>
      <c r="L1096">
        <v>0.59797</v>
      </c>
      <c r="M1096">
        <v>5.6387999999999998</v>
      </c>
      <c r="N1096" s="1">
        <v>5.6570000000000003E-8</v>
      </c>
      <c r="O1096" t="s">
        <v>375</v>
      </c>
      <c r="T1096">
        <v>0.1</v>
      </c>
    </row>
    <row r="1097" spans="10:23" x14ac:dyDescent="0.45">
      <c r="K1097" s="1">
        <v>5.6570000000000003E-8</v>
      </c>
      <c r="N1097" s="1"/>
    </row>
    <row r="1098" spans="10:23" x14ac:dyDescent="0.45">
      <c r="J1098" t="s">
        <v>378</v>
      </c>
      <c r="K1098">
        <v>-22.48255</v>
      </c>
      <c r="L1098">
        <v>3.3283200000000002</v>
      </c>
      <c r="M1098">
        <v>-6.7549000000000001</v>
      </c>
      <c r="N1098" s="1">
        <v>1.462E-10</v>
      </c>
      <c r="O1098" t="s">
        <v>375</v>
      </c>
    </row>
    <row r="1099" spans="10:23" x14ac:dyDescent="0.45">
      <c r="K1099" s="1">
        <v>1.462E-10</v>
      </c>
      <c r="N1099" s="1"/>
    </row>
    <row r="1100" spans="10:23" x14ac:dyDescent="0.45">
      <c r="J1100" t="s">
        <v>526</v>
      </c>
      <c r="K1100">
        <v>-1.7766299999999999</v>
      </c>
      <c r="L1100">
        <v>0.53378999999999999</v>
      </c>
      <c r="M1100">
        <v>-3.3283</v>
      </c>
      <c r="N1100">
        <v>1.0369999999999999E-3</v>
      </c>
      <c r="O1100" t="s">
        <v>487</v>
      </c>
    </row>
    <row r="1101" spans="10:23" x14ac:dyDescent="0.45">
      <c r="K1101">
        <v>1.0369999999999999E-3</v>
      </c>
      <c r="R1101">
        <v>0.05</v>
      </c>
      <c r="S1101" t="s">
        <v>433</v>
      </c>
    </row>
    <row r="1102" spans="10:23" x14ac:dyDescent="0.45">
      <c r="J1102" t="s">
        <v>453</v>
      </c>
    </row>
    <row r="1103" spans="10:23" x14ac:dyDescent="0.45">
      <c r="J1103" t="s">
        <v>454</v>
      </c>
      <c r="K1103" t="s">
        <v>455</v>
      </c>
      <c r="L1103">
        <v>0</v>
      </c>
      <c r="M1103" t="s">
        <v>842</v>
      </c>
      <c r="N1103">
        <v>1E-3</v>
      </c>
      <c r="O1103" t="s">
        <v>843</v>
      </c>
      <c r="P1103">
        <v>0.01</v>
      </c>
      <c r="Q1103" t="s">
        <v>844</v>
      </c>
      <c r="S1103" t="s">
        <v>423</v>
      </c>
    </row>
    <row r="1104" spans="10:23" x14ac:dyDescent="0.45">
      <c r="W1104">
        <v>1</v>
      </c>
    </row>
    <row r="1105" spans="10:21" x14ac:dyDescent="0.45">
      <c r="J1105" t="s">
        <v>462</v>
      </c>
      <c r="K1105" t="s">
        <v>463</v>
      </c>
      <c r="L1105" t="s">
        <v>450</v>
      </c>
      <c r="M1105" t="s">
        <v>464</v>
      </c>
      <c r="N1105">
        <v>57391</v>
      </c>
    </row>
    <row r="1106" spans="10:21" x14ac:dyDescent="0.45">
      <c r="J1106" t="s">
        <v>465</v>
      </c>
      <c r="K1106" t="s">
        <v>463</v>
      </c>
      <c r="L1106" t="s">
        <v>450</v>
      </c>
      <c r="M1106" t="s">
        <v>464</v>
      </c>
      <c r="N1106">
        <v>22536</v>
      </c>
    </row>
    <row r="1107" spans="10:21" x14ac:dyDescent="0.45">
      <c r="J1107" t="s">
        <v>466</v>
      </c>
      <c r="K1107">
        <v>0.60733000000000004</v>
      </c>
      <c r="U1107" t="s">
        <v>871</v>
      </c>
    </row>
    <row r="1108" spans="10:21" x14ac:dyDescent="0.45">
      <c r="J1108" t="s">
        <v>467</v>
      </c>
      <c r="K1108" t="s">
        <v>466</v>
      </c>
      <c r="L1108">
        <v>0.56882999999999995</v>
      </c>
      <c r="R1108" t="s">
        <v>473</v>
      </c>
    </row>
    <row r="1109" spans="10:21" x14ac:dyDescent="0.45">
      <c r="J1109" t="s">
        <v>468</v>
      </c>
      <c r="K1109">
        <v>52.585700000000003</v>
      </c>
      <c r="L1109" t="s">
        <v>469</v>
      </c>
      <c r="M1109">
        <v>6</v>
      </c>
      <c r="N1109" t="s">
        <v>470</v>
      </c>
      <c r="O1109">
        <v>204</v>
      </c>
      <c r="P1109" t="s">
        <v>471</v>
      </c>
      <c r="Q1109" t="s">
        <v>472</v>
      </c>
      <c r="T1109" t="s">
        <v>423</v>
      </c>
    </row>
    <row r="1110" spans="10:21" x14ac:dyDescent="0.45">
      <c r="J1110" t="s">
        <v>674</v>
      </c>
      <c r="K1110" t="s">
        <v>488</v>
      </c>
      <c r="L1110">
        <v>2000</v>
      </c>
    </row>
    <row r="1111" spans="10:21" x14ac:dyDescent="0.45">
      <c r="J1111" t="s">
        <v>950</v>
      </c>
    </row>
    <row r="1112" spans="10:21" x14ac:dyDescent="0.45">
      <c r="J1112" t="s">
        <v>416</v>
      </c>
      <c r="K1112" t="s">
        <v>417</v>
      </c>
      <c r="L1112" t="s">
        <v>418</v>
      </c>
      <c r="M1112" t="s">
        <v>419</v>
      </c>
      <c r="N1112" t="s">
        <v>420</v>
      </c>
    </row>
    <row r="1113" spans="10:21" x14ac:dyDescent="0.45">
      <c r="T1113">
        <v>120</v>
      </c>
    </row>
    <row r="1114" spans="10:21" x14ac:dyDescent="0.45">
      <c r="J1114" t="s">
        <v>421</v>
      </c>
      <c r="R1114" t="s">
        <v>761</v>
      </c>
    </row>
    <row r="1115" spans="10:21" x14ac:dyDescent="0.45">
      <c r="J1115" t="s">
        <v>422</v>
      </c>
      <c r="K1115" t="s">
        <v>423</v>
      </c>
      <c r="L1115" t="s">
        <v>520</v>
      </c>
      <c r="M1115" t="s">
        <v>425</v>
      </c>
      <c r="N1115" t="s">
        <v>423</v>
      </c>
      <c r="O1115" t="s">
        <v>521</v>
      </c>
      <c r="P1115" t="s">
        <v>431</v>
      </c>
      <c r="Q1115" t="s">
        <v>423</v>
      </c>
    </row>
    <row r="1116" spans="10:21" x14ac:dyDescent="0.45">
      <c r="R1116" t="s">
        <v>868</v>
      </c>
    </row>
    <row r="1117" spans="10:21" x14ac:dyDescent="0.45">
      <c r="J1117" t="s">
        <v>601</v>
      </c>
      <c r="K1117" t="s">
        <v>437</v>
      </c>
      <c r="L1117" t="s">
        <v>864</v>
      </c>
      <c r="M1117" t="s">
        <v>423</v>
      </c>
      <c r="N1117" t="s">
        <v>926</v>
      </c>
      <c r="O1117" t="s">
        <v>866</v>
      </c>
      <c r="P1117" t="s">
        <v>423</v>
      </c>
      <c r="Q1117" t="s">
        <v>933</v>
      </c>
    </row>
    <row r="1118" spans="10:21" x14ac:dyDescent="0.45">
      <c r="S1118" t="s">
        <v>870</v>
      </c>
    </row>
    <row r="1119" spans="10:21" x14ac:dyDescent="0.45">
      <c r="J1119" t="s">
        <v>710</v>
      </c>
      <c r="U1119" t="s">
        <v>863</v>
      </c>
    </row>
    <row r="1120" spans="10:21" x14ac:dyDescent="0.45">
      <c r="K1120" t="s">
        <v>443</v>
      </c>
      <c r="L1120" t="s">
        <v>444</v>
      </c>
      <c r="M1120" t="s">
        <v>445</v>
      </c>
      <c r="N1120" t="s">
        <v>446</v>
      </c>
      <c r="O1120" t="s">
        <v>447</v>
      </c>
      <c r="P1120" t="s">
        <v>445</v>
      </c>
      <c r="Q1120" t="s">
        <v>448</v>
      </c>
    </row>
    <row r="1121" spans="10:23" x14ac:dyDescent="0.45">
      <c r="J1121">
        <v>-11.34577</v>
      </c>
      <c r="K1121">
        <v>-0.99961999999999995</v>
      </c>
      <c r="L1121">
        <v>0.52292000000000005</v>
      </c>
      <c r="M1121">
        <v>1.50844</v>
      </c>
      <c r="N1121">
        <v>5.5250500000000002</v>
      </c>
    </row>
    <row r="1123" spans="10:23" x14ac:dyDescent="0.45">
      <c r="J1123" t="s">
        <v>715</v>
      </c>
    </row>
    <row r="1124" spans="10:23" x14ac:dyDescent="0.45">
      <c r="K1124" t="s">
        <v>370</v>
      </c>
      <c r="L1124" t="s">
        <v>371</v>
      </c>
      <c r="M1124" t="s">
        <v>372</v>
      </c>
      <c r="N1124" t="s">
        <v>373</v>
      </c>
      <c r="O1124" t="s">
        <v>374</v>
      </c>
      <c r="P1124" t="s">
        <v>452</v>
      </c>
      <c r="S1124" s="1">
        <v>2.2200000000000001E-16</v>
      </c>
      <c r="V1124" t="s">
        <v>871</v>
      </c>
    </row>
    <row r="1125" spans="10:23" x14ac:dyDescent="0.45">
      <c r="J1125" t="s">
        <v>181</v>
      </c>
      <c r="K1125">
        <v>3.5387</v>
      </c>
      <c r="L1125">
        <v>2.10527</v>
      </c>
      <c r="M1125">
        <v>1.6809000000000001</v>
      </c>
      <c r="N1125">
        <v>9.5909999999999995E-2</v>
      </c>
      <c r="O1125" t="s">
        <v>481</v>
      </c>
    </row>
    <row r="1126" spans="10:23" x14ac:dyDescent="0.45">
      <c r="K1126">
        <v>9.5909999999999995E-2</v>
      </c>
    </row>
    <row r="1127" spans="10:23" x14ac:dyDescent="0.45">
      <c r="J1127" t="s">
        <v>182</v>
      </c>
      <c r="K1127">
        <v>-0.14080999999999999</v>
      </c>
      <c r="L1127">
        <v>0.10213</v>
      </c>
      <c r="M1127">
        <v>-1.3788</v>
      </c>
      <c r="N1127">
        <v>0.17102999999999999</v>
      </c>
    </row>
    <row r="1128" spans="10:23" x14ac:dyDescent="0.45">
      <c r="K1128">
        <v>0.17102999999999999</v>
      </c>
    </row>
    <row r="1129" spans="10:23" x14ac:dyDescent="0.45">
      <c r="J1129" t="s">
        <v>183</v>
      </c>
      <c r="K1129">
        <v>0.92908000000000002</v>
      </c>
      <c r="L1129">
        <v>0.96281000000000005</v>
      </c>
      <c r="M1129">
        <v>0.96499999999999997</v>
      </c>
      <c r="N1129">
        <v>0.33689000000000002</v>
      </c>
    </row>
    <row r="1130" spans="10:23" x14ac:dyDescent="0.45">
      <c r="K1130">
        <v>0.33689000000000002</v>
      </c>
      <c r="T1130">
        <v>0.1</v>
      </c>
    </row>
    <row r="1131" spans="10:23" x14ac:dyDescent="0.45">
      <c r="J1131" t="s">
        <v>377</v>
      </c>
      <c r="K1131">
        <v>-0.69040999999999997</v>
      </c>
      <c r="L1131">
        <v>0.53166000000000002</v>
      </c>
      <c r="M1131">
        <v>-1.2986</v>
      </c>
      <c r="N1131">
        <v>0.19707</v>
      </c>
      <c r="S1131" t="s">
        <v>433</v>
      </c>
    </row>
    <row r="1132" spans="10:23" x14ac:dyDescent="0.45">
      <c r="K1132">
        <v>0.19707</v>
      </c>
      <c r="W1132">
        <v>1</v>
      </c>
    </row>
    <row r="1133" spans="10:23" x14ac:dyDescent="0.45">
      <c r="J1133" t="s">
        <v>526</v>
      </c>
      <c r="K1133">
        <v>0.67313000000000001</v>
      </c>
      <c r="L1133">
        <v>0.53069</v>
      </c>
      <c r="M1133">
        <v>1.2684</v>
      </c>
      <c r="N1133">
        <v>0.20760000000000001</v>
      </c>
    </row>
    <row r="1134" spans="10:23" x14ac:dyDescent="0.45">
      <c r="K1134">
        <v>0.20760000000000001</v>
      </c>
      <c r="R1134">
        <v>0.05</v>
      </c>
    </row>
    <row r="1135" spans="10:23" x14ac:dyDescent="0.45">
      <c r="J1135" t="s">
        <v>453</v>
      </c>
      <c r="S1135" t="s">
        <v>423</v>
      </c>
    </row>
    <row r="1136" spans="10:23" x14ac:dyDescent="0.45">
      <c r="J1136" t="s">
        <v>454</v>
      </c>
      <c r="K1136" t="s">
        <v>455</v>
      </c>
      <c r="L1136">
        <v>0</v>
      </c>
      <c r="M1136" t="s">
        <v>842</v>
      </c>
      <c r="N1136">
        <v>1E-3</v>
      </c>
      <c r="O1136" t="s">
        <v>843</v>
      </c>
      <c r="P1136">
        <v>0.01</v>
      </c>
      <c r="Q1136" t="s">
        <v>844</v>
      </c>
      <c r="U1136" t="s">
        <v>871</v>
      </c>
    </row>
    <row r="1138" spans="10:22" x14ac:dyDescent="0.45">
      <c r="J1138" t="s">
        <v>462</v>
      </c>
      <c r="K1138" t="s">
        <v>463</v>
      </c>
      <c r="L1138" t="s">
        <v>450</v>
      </c>
      <c r="M1138" t="s">
        <v>464</v>
      </c>
      <c r="N1138">
        <v>905.89</v>
      </c>
    </row>
    <row r="1139" spans="10:22" x14ac:dyDescent="0.45">
      <c r="J1139" t="s">
        <v>465</v>
      </c>
      <c r="K1139" t="s">
        <v>463</v>
      </c>
      <c r="L1139" t="s">
        <v>450</v>
      </c>
      <c r="M1139" t="s">
        <v>464</v>
      </c>
      <c r="N1139">
        <v>839.06</v>
      </c>
    </row>
    <row r="1140" spans="10:22" x14ac:dyDescent="0.45">
      <c r="J1140" t="s">
        <v>466</v>
      </c>
      <c r="K1140">
        <v>7.3776999999999995E-2</v>
      </c>
    </row>
    <row r="1141" spans="10:22" x14ac:dyDescent="0.45">
      <c r="J1141" t="s">
        <v>467</v>
      </c>
      <c r="K1141" t="s">
        <v>466</v>
      </c>
      <c r="L1141">
        <v>-0.10221</v>
      </c>
      <c r="R1141">
        <v>0.16893</v>
      </c>
    </row>
    <row r="1142" spans="10:22" x14ac:dyDescent="0.45">
      <c r="J1142" t="s">
        <v>468</v>
      </c>
      <c r="K1142">
        <v>1.5930800000000001</v>
      </c>
      <c r="L1142" t="s">
        <v>469</v>
      </c>
      <c r="M1142">
        <v>5</v>
      </c>
      <c r="N1142" t="s">
        <v>470</v>
      </c>
      <c r="O1142">
        <v>100</v>
      </c>
      <c r="P1142" t="s">
        <v>471</v>
      </c>
      <c r="Q1142" t="s">
        <v>472</v>
      </c>
      <c r="T1142" t="s">
        <v>423</v>
      </c>
    </row>
    <row r="1143" spans="10:22" x14ac:dyDescent="0.45">
      <c r="J1143" t="s">
        <v>674</v>
      </c>
      <c r="K1143" t="s">
        <v>501</v>
      </c>
      <c r="L1143">
        <v>2000</v>
      </c>
    </row>
    <row r="1144" spans="10:22" x14ac:dyDescent="0.45">
      <c r="J1144" t="s">
        <v>951</v>
      </c>
      <c r="T1144">
        <v>105</v>
      </c>
    </row>
    <row r="1145" spans="10:22" x14ac:dyDescent="0.45">
      <c r="J1145" t="s">
        <v>416</v>
      </c>
      <c r="K1145" t="s">
        <v>417</v>
      </c>
      <c r="L1145" t="s">
        <v>418</v>
      </c>
      <c r="M1145" t="s">
        <v>419</v>
      </c>
      <c r="N1145" t="s">
        <v>420</v>
      </c>
    </row>
    <row r="1147" spans="10:22" x14ac:dyDescent="0.45">
      <c r="J1147" t="s">
        <v>421</v>
      </c>
      <c r="R1147" t="s">
        <v>761</v>
      </c>
      <c r="U1147" t="s">
        <v>936</v>
      </c>
    </row>
    <row r="1148" spans="10:22" x14ac:dyDescent="0.45">
      <c r="J1148" t="s">
        <v>422</v>
      </c>
      <c r="K1148" t="s">
        <v>423</v>
      </c>
      <c r="L1148" t="s">
        <v>520</v>
      </c>
      <c r="M1148" t="s">
        <v>425</v>
      </c>
      <c r="N1148" t="s">
        <v>423</v>
      </c>
      <c r="O1148" t="s">
        <v>521</v>
      </c>
      <c r="P1148" t="s">
        <v>431</v>
      </c>
      <c r="Q1148" t="s">
        <v>423</v>
      </c>
    </row>
    <row r="1149" spans="10:22" x14ac:dyDescent="0.45">
      <c r="R1149" t="s">
        <v>868</v>
      </c>
    </row>
    <row r="1150" spans="10:22" x14ac:dyDescent="0.45">
      <c r="J1150" t="s">
        <v>601</v>
      </c>
      <c r="K1150" t="s">
        <v>437</v>
      </c>
      <c r="L1150" t="s">
        <v>864</v>
      </c>
      <c r="M1150" t="s">
        <v>423</v>
      </c>
      <c r="N1150" t="s">
        <v>926</v>
      </c>
      <c r="O1150" t="s">
        <v>866</v>
      </c>
      <c r="P1150" t="s">
        <v>423</v>
      </c>
      <c r="Q1150" t="s">
        <v>942</v>
      </c>
    </row>
    <row r="1152" spans="10:22" x14ac:dyDescent="0.45">
      <c r="J1152" t="s">
        <v>710</v>
      </c>
      <c r="S1152" t="s">
        <v>870</v>
      </c>
      <c r="V1152" t="s">
        <v>871</v>
      </c>
    </row>
    <row r="1153" spans="10:23" x14ac:dyDescent="0.45">
      <c r="K1153" t="s">
        <v>443</v>
      </c>
      <c r="L1153" t="s">
        <v>444</v>
      </c>
      <c r="M1153" t="s">
        <v>445</v>
      </c>
      <c r="N1153" t="s">
        <v>446</v>
      </c>
      <c r="O1153" t="s">
        <v>447</v>
      </c>
      <c r="P1153" t="s">
        <v>445</v>
      </c>
      <c r="Q1153" t="s">
        <v>448</v>
      </c>
    </row>
    <row r="1154" spans="10:23" x14ac:dyDescent="0.45">
      <c r="J1154">
        <v>-32.800735099999997</v>
      </c>
      <c r="K1154">
        <v>-5.1844321000000004</v>
      </c>
      <c r="L1154">
        <v>-8.6139000000000007E-3</v>
      </c>
      <c r="M1154">
        <v>6.7730817999999999</v>
      </c>
      <c r="N1154">
        <v>30.290955400000001</v>
      </c>
    </row>
    <row r="1156" spans="10:23" x14ac:dyDescent="0.45">
      <c r="J1156" t="s">
        <v>715</v>
      </c>
    </row>
    <row r="1157" spans="10:23" x14ac:dyDescent="0.45">
      <c r="K1157" t="s">
        <v>370</v>
      </c>
      <c r="L1157" t="s">
        <v>371</v>
      </c>
      <c r="M1157" t="s">
        <v>372</v>
      </c>
      <c r="N1157" t="s">
        <v>373</v>
      </c>
      <c r="O1157" t="s">
        <v>374</v>
      </c>
      <c r="P1157" t="s">
        <v>452</v>
      </c>
      <c r="U1157" t="s">
        <v>863</v>
      </c>
    </row>
    <row r="1158" spans="10:23" x14ac:dyDescent="0.45">
      <c r="J1158" t="s">
        <v>181</v>
      </c>
      <c r="K1158">
        <v>146.23929999999999</v>
      </c>
      <c r="L1158">
        <v>44.215600000000002</v>
      </c>
      <c r="M1158">
        <v>3.3073999999999999</v>
      </c>
      <c r="N1158">
        <v>1.3872000000000001E-3</v>
      </c>
      <c r="O1158" t="s">
        <v>487</v>
      </c>
    </row>
    <row r="1159" spans="10:23" x14ac:dyDescent="0.45">
      <c r="K1159">
        <v>1.3872000000000001E-3</v>
      </c>
    </row>
    <row r="1160" spans="10:23" x14ac:dyDescent="0.45">
      <c r="J1160" t="s">
        <v>182</v>
      </c>
      <c r="K1160">
        <v>-7.1727999999999996</v>
      </c>
      <c r="L1160">
        <v>2.2259000000000002</v>
      </c>
      <c r="M1160">
        <v>-3.2223999999999999</v>
      </c>
      <c r="N1160">
        <v>1.81E-3</v>
      </c>
      <c r="O1160" t="s">
        <v>487</v>
      </c>
    </row>
    <row r="1161" spans="10:23" x14ac:dyDescent="0.45">
      <c r="K1161">
        <v>1.81E-3</v>
      </c>
      <c r="W1161">
        <v>1</v>
      </c>
    </row>
    <row r="1162" spans="10:23" x14ac:dyDescent="0.45">
      <c r="J1162" t="s">
        <v>183</v>
      </c>
      <c r="K1162">
        <v>273.27449999999999</v>
      </c>
      <c r="L1162">
        <v>68.846999999999994</v>
      </c>
      <c r="M1162">
        <v>3.9693000000000001</v>
      </c>
      <c r="N1162">
        <v>1.5129999999999999E-4</v>
      </c>
      <c r="O1162" t="s">
        <v>375</v>
      </c>
    </row>
    <row r="1163" spans="10:23" x14ac:dyDescent="0.45">
      <c r="K1163">
        <v>1.5129999999999999E-4</v>
      </c>
    </row>
    <row r="1164" spans="10:23" x14ac:dyDescent="0.45">
      <c r="J1164" t="s">
        <v>377</v>
      </c>
      <c r="K1164">
        <v>-23.171199999999999</v>
      </c>
      <c r="L1164">
        <v>6.8151000000000002</v>
      </c>
      <c r="M1164">
        <v>-3.4</v>
      </c>
      <c r="N1164">
        <v>1.0333E-3</v>
      </c>
      <c r="O1164" t="s">
        <v>487</v>
      </c>
      <c r="S1164" t="s">
        <v>433</v>
      </c>
    </row>
    <row r="1165" spans="10:23" x14ac:dyDescent="0.45">
      <c r="K1165">
        <v>1.0333E-3</v>
      </c>
      <c r="T1165">
        <v>0.1</v>
      </c>
    </row>
    <row r="1166" spans="10:23" x14ac:dyDescent="0.45">
      <c r="J1166" t="s">
        <v>378</v>
      </c>
      <c r="K1166">
        <v>37.639000000000003</v>
      </c>
      <c r="L1166">
        <v>15.3432</v>
      </c>
      <c r="M1166">
        <v>2.4531000000000001</v>
      </c>
      <c r="N1166">
        <v>1.62297E-2</v>
      </c>
      <c r="O1166" t="s">
        <v>376</v>
      </c>
    </row>
    <row r="1167" spans="10:23" x14ac:dyDescent="0.45">
      <c r="K1167">
        <v>1.62297E-2</v>
      </c>
    </row>
    <row r="1168" spans="10:23" x14ac:dyDescent="0.45">
      <c r="J1168" t="s">
        <v>526</v>
      </c>
      <c r="K1168">
        <v>4.7839</v>
      </c>
      <c r="L1168">
        <v>2.7414999999999998</v>
      </c>
      <c r="M1168">
        <v>1.7450000000000001</v>
      </c>
      <c r="N1168">
        <v>8.46417E-2</v>
      </c>
      <c r="O1168" t="s">
        <v>481</v>
      </c>
      <c r="S1168" t="s">
        <v>423</v>
      </c>
    </row>
    <row r="1169" spans="10:22" x14ac:dyDescent="0.45">
      <c r="K1169">
        <v>8.46417E-2</v>
      </c>
      <c r="R1169">
        <v>0.05</v>
      </c>
    </row>
    <row r="1170" spans="10:22" x14ac:dyDescent="0.45">
      <c r="J1170" t="s">
        <v>453</v>
      </c>
    </row>
    <row r="1171" spans="10:22" x14ac:dyDescent="0.45">
      <c r="J1171" t="s">
        <v>454</v>
      </c>
      <c r="K1171" t="s">
        <v>455</v>
      </c>
      <c r="L1171">
        <v>0</v>
      </c>
      <c r="M1171" t="s">
        <v>842</v>
      </c>
      <c r="N1171">
        <v>1E-3</v>
      </c>
      <c r="O1171" t="s">
        <v>843</v>
      </c>
      <c r="P1171">
        <v>0.01</v>
      </c>
      <c r="Q1171" t="s">
        <v>844</v>
      </c>
    </row>
    <row r="1173" spans="10:22" x14ac:dyDescent="0.45">
      <c r="J1173" t="s">
        <v>462</v>
      </c>
      <c r="K1173" t="s">
        <v>463</v>
      </c>
      <c r="L1173" t="s">
        <v>450</v>
      </c>
      <c r="M1173" t="s">
        <v>464</v>
      </c>
      <c r="N1173">
        <v>18332</v>
      </c>
    </row>
    <row r="1174" spans="10:22" x14ac:dyDescent="0.45">
      <c r="J1174" t="s">
        <v>465</v>
      </c>
      <c r="K1174" t="s">
        <v>463</v>
      </c>
      <c r="L1174" t="s">
        <v>450</v>
      </c>
      <c r="M1174" t="s">
        <v>464</v>
      </c>
      <c r="N1174">
        <v>10681</v>
      </c>
      <c r="U1174" t="s">
        <v>871</v>
      </c>
    </row>
    <row r="1175" spans="10:22" x14ac:dyDescent="0.45">
      <c r="J1175" t="s">
        <v>466</v>
      </c>
      <c r="K1175">
        <v>0.41737000000000002</v>
      </c>
    </row>
    <row r="1176" spans="10:22" x14ac:dyDescent="0.45">
      <c r="J1176" t="s">
        <v>467</v>
      </c>
      <c r="K1176" t="s">
        <v>466</v>
      </c>
      <c r="L1176">
        <v>0.27865000000000001</v>
      </c>
      <c r="R1176" s="1">
        <v>2.4633E-8</v>
      </c>
    </row>
    <row r="1177" spans="10:22" x14ac:dyDescent="0.45">
      <c r="J1177" t="s">
        <v>468</v>
      </c>
      <c r="K1177">
        <v>10.0291</v>
      </c>
      <c r="L1177" t="s">
        <v>469</v>
      </c>
      <c r="M1177">
        <v>6</v>
      </c>
      <c r="N1177" t="s">
        <v>470</v>
      </c>
      <c r="O1177">
        <v>84</v>
      </c>
      <c r="P1177" t="s">
        <v>471</v>
      </c>
      <c r="Q1177" t="s">
        <v>472</v>
      </c>
    </row>
    <row r="1178" spans="10:22" x14ac:dyDescent="0.45">
      <c r="J1178" t="s">
        <v>861</v>
      </c>
    </row>
    <row r="1180" spans="10:22" x14ac:dyDescent="0.45">
      <c r="J1180" t="s">
        <v>861</v>
      </c>
      <c r="K1180" t="s">
        <v>952</v>
      </c>
    </row>
    <row r="1181" spans="10:22" x14ac:dyDescent="0.45">
      <c r="T1181" t="s">
        <v>423</v>
      </c>
      <c r="V1181" t="s">
        <v>871</v>
      </c>
    </row>
    <row r="1182" spans="10:22" x14ac:dyDescent="0.45">
      <c r="J1182" t="s">
        <v>674</v>
      </c>
      <c r="K1182" t="s">
        <v>414</v>
      </c>
    </row>
    <row r="1183" spans="10:22" x14ac:dyDescent="0.45">
      <c r="J1183" t="s">
        <v>953</v>
      </c>
      <c r="T1183">
        <v>120</v>
      </c>
    </row>
    <row r="1184" spans="10:22" x14ac:dyDescent="0.45">
      <c r="J1184" t="s">
        <v>416</v>
      </c>
      <c r="K1184" t="s">
        <v>417</v>
      </c>
      <c r="L1184" t="s">
        <v>418</v>
      </c>
      <c r="M1184" t="s">
        <v>419</v>
      </c>
      <c r="N1184" t="s">
        <v>420</v>
      </c>
    </row>
    <row r="1186" spans="10:23" x14ac:dyDescent="0.45">
      <c r="J1186" t="s">
        <v>421</v>
      </c>
      <c r="R1186" t="s">
        <v>761</v>
      </c>
      <c r="S1186" t="s">
        <v>870</v>
      </c>
      <c r="U1186" t="s">
        <v>863</v>
      </c>
    </row>
    <row r="1187" spans="10:23" x14ac:dyDescent="0.45">
      <c r="J1187" t="s">
        <v>422</v>
      </c>
      <c r="K1187" t="s">
        <v>423</v>
      </c>
      <c r="L1187" t="s">
        <v>520</v>
      </c>
      <c r="M1187" t="s">
        <v>425</v>
      </c>
      <c r="N1187" t="s">
        <v>423</v>
      </c>
      <c r="O1187" t="s">
        <v>521</v>
      </c>
      <c r="P1187" t="s">
        <v>431</v>
      </c>
      <c r="Q1187" t="s">
        <v>423</v>
      </c>
    </row>
    <row r="1188" spans="10:23" x14ac:dyDescent="0.45">
      <c r="R1188" t="s">
        <v>868</v>
      </c>
    </row>
    <row r="1189" spans="10:23" x14ac:dyDescent="0.45">
      <c r="J1189" t="s">
        <v>601</v>
      </c>
      <c r="K1189" t="s">
        <v>437</v>
      </c>
      <c r="L1189" t="s">
        <v>864</v>
      </c>
      <c r="M1189" t="s">
        <v>423</v>
      </c>
      <c r="N1189" t="s">
        <v>933</v>
      </c>
      <c r="O1189" t="s">
        <v>866</v>
      </c>
      <c r="P1189" t="s">
        <v>423</v>
      </c>
      <c r="Q1189" t="s">
        <v>926</v>
      </c>
    </row>
    <row r="1190" spans="10:23" x14ac:dyDescent="0.45">
      <c r="W1190">
        <v>1</v>
      </c>
    </row>
    <row r="1191" spans="10:23" x14ac:dyDescent="0.45">
      <c r="J1191" t="s">
        <v>710</v>
      </c>
    </row>
    <row r="1192" spans="10:23" x14ac:dyDescent="0.45">
      <c r="K1192" t="s">
        <v>443</v>
      </c>
      <c r="L1192" t="s">
        <v>444</v>
      </c>
      <c r="M1192" t="s">
        <v>445</v>
      </c>
      <c r="N1192" t="s">
        <v>446</v>
      </c>
      <c r="O1192" t="s">
        <v>447</v>
      </c>
      <c r="P1192" t="s">
        <v>445</v>
      </c>
      <c r="Q1192" t="s">
        <v>448</v>
      </c>
    </row>
    <row r="1193" spans="10:23" x14ac:dyDescent="0.45">
      <c r="J1193">
        <v>-36.367629999999998</v>
      </c>
      <c r="K1193">
        <v>-7.4110699999999996</v>
      </c>
      <c r="L1193">
        <v>0.41637000000000002</v>
      </c>
      <c r="M1193">
        <v>7.9631400000000001</v>
      </c>
      <c r="N1193">
        <v>29.19068</v>
      </c>
    </row>
    <row r="1195" spans="10:23" x14ac:dyDescent="0.45">
      <c r="J1195" t="s">
        <v>715</v>
      </c>
    </row>
    <row r="1196" spans="10:23" x14ac:dyDescent="0.45">
      <c r="K1196" t="s">
        <v>370</v>
      </c>
      <c r="L1196" t="s">
        <v>371</v>
      </c>
      <c r="M1196" t="s">
        <v>372</v>
      </c>
      <c r="N1196" t="s">
        <v>373</v>
      </c>
      <c r="O1196" t="s">
        <v>374</v>
      </c>
      <c r="P1196" t="s">
        <v>452</v>
      </c>
    </row>
    <row r="1197" spans="10:23" x14ac:dyDescent="0.45">
      <c r="J1197" t="s">
        <v>181</v>
      </c>
      <c r="K1197">
        <v>-28.176300000000001</v>
      </c>
      <c r="L1197">
        <v>6.9715100000000003</v>
      </c>
      <c r="M1197">
        <v>-4.0415999999999999</v>
      </c>
      <c r="N1197">
        <v>1.008E-4</v>
      </c>
      <c r="O1197" t="s">
        <v>375</v>
      </c>
    </row>
    <row r="1198" spans="10:23" x14ac:dyDescent="0.45">
      <c r="K1198">
        <v>1.008E-4</v>
      </c>
    </row>
    <row r="1199" spans="10:23" x14ac:dyDescent="0.45">
      <c r="J1199" t="s">
        <v>182</v>
      </c>
      <c r="K1199">
        <v>0.84979000000000005</v>
      </c>
      <c r="L1199">
        <v>0.25335000000000002</v>
      </c>
      <c r="M1199">
        <v>3.3542999999999998</v>
      </c>
      <c r="N1199">
        <v>1.1048E-3</v>
      </c>
      <c r="O1199" t="s">
        <v>487</v>
      </c>
    </row>
    <row r="1200" spans="10:23" x14ac:dyDescent="0.45">
      <c r="K1200">
        <v>1.1048E-3</v>
      </c>
    </row>
    <row r="1201" spans="10:22" x14ac:dyDescent="0.45">
      <c r="J1201" t="s">
        <v>183</v>
      </c>
      <c r="K1201">
        <v>3.2564799999999998</v>
      </c>
      <c r="L1201">
        <v>0.96196999999999999</v>
      </c>
      <c r="M1201">
        <v>3.3852000000000002</v>
      </c>
      <c r="N1201">
        <v>9.9829999999999993E-4</v>
      </c>
      <c r="O1201" t="s">
        <v>375</v>
      </c>
    </row>
    <row r="1202" spans="10:22" x14ac:dyDescent="0.45">
      <c r="K1202">
        <v>9.9829999999999993E-4</v>
      </c>
    </row>
    <row r="1203" spans="10:22" x14ac:dyDescent="0.45">
      <c r="J1203" t="s">
        <v>377</v>
      </c>
      <c r="K1203">
        <v>1.93984</v>
      </c>
      <c r="L1203">
        <v>0.86328000000000005</v>
      </c>
      <c r="M1203">
        <v>2.2471000000000001</v>
      </c>
      <c r="N1203">
        <v>2.6708599999999999E-2</v>
      </c>
      <c r="O1203" t="s">
        <v>376</v>
      </c>
      <c r="T1203">
        <v>0.1</v>
      </c>
      <c r="U1203" t="s">
        <v>871</v>
      </c>
    </row>
    <row r="1204" spans="10:22" x14ac:dyDescent="0.45">
      <c r="K1204">
        <v>2.6708599999999999E-2</v>
      </c>
    </row>
    <row r="1205" spans="10:22" x14ac:dyDescent="0.45">
      <c r="J1205" t="s">
        <v>378</v>
      </c>
      <c r="K1205">
        <v>-29.131830000000001</v>
      </c>
      <c r="L1205">
        <v>4.9603799999999998</v>
      </c>
      <c r="M1205">
        <v>-5.8728999999999996</v>
      </c>
      <c r="N1205" s="1">
        <v>4.9829999999999997E-8</v>
      </c>
      <c r="O1205" t="s">
        <v>375</v>
      </c>
    </row>
    <row r="1206" spans="10:22" x14ac:dyDescent="0.45">
      <c r="K1206" s="1">
        <v>4.9829999999999997E-8</v>
      </c>
      <c r="N1206" s="1"/>
    </row>
    <row r="1207" spans="10:22" x14ac:dyDescent="0.45">
      <c r="J1207" t="s">
        <v>526</v>
      </c>
      <c r="K1207">
        <v>-2.54583</v>
      </c>
      <c r="L1207">
        <v>1.1770400000000001</v>
      </c>
      <c r="M1207">
        <v>-2.1629</v>
      </c>
      <c r="N1207">
        <v>3.2795600000000001E-2</v>
      </c>
      <c r="O1207" t="s">
        <v>376</v>
      </c>
      <c r="S1207" t="s">
        <v>433</v>
      </c>
    </row>
    <row r="1208" spans="10:22" x14ac:dyDescent="0.45">
      <c r="K1208">
        <v>3.2795600000000001E-2</v>
      </c>
      <c r="R1208">
        <v>0.05</v>
      </c>
    </row>
    <row r="1209" spans="10:22" x14ac:dyDescent="0.45">
      <c r="J1209" t="s">
        <v>453</v>
      </c>
    </row>
    <row r="1210" spans="10:22" x14ac:dyDescent="0.45">
      <c r="J1210" t="s">
        <v>454</v>
      </c>
      <c r="K1210" t="s">
        <v>455</v>
      </c>
      <c r="L1210">
        <v>0</v>
      </c>
      <c r="M1210" t="s">
        <v>842</v>
      </c>
      <c r="N1210">
        <v>1E-3</v>
      </c>
      <c r="O1210" t="s">
        <v>843</v>
      </c>
      <c r="P1210">
        <v>0.01</v>
      </c>
      <c r="Q1210" t="s">
        <v>844</v>
      </c>
      <c r="S1210" t="s">
        <v>423</v>
      </c>
      <c r="V1210" t="s">
        <v>871</v>
      </c>
    </row>
    <row r="1212" spans="10:22" x14ac:dyDescent="0.45">
      <c r="J1212" t="s">
        <v>462</v>
      </c>
      <c r="K1212" t="s">
        <v>463</v>
      </c>
      <c r="L1212" t="s">
        <v>450</v>
      </c>
      <c r="M1212" t="s">
        <v>464</v>
      </c>
      <c r="N1212">
        <v>42747</v>
      </c>
    </row>
    <row r="1213" spans="10:22" x14ac:dyDescent="0.45">
      <c r="J1213" t="s">
        <v>465</v>
      </c>
      <c r="K1213" t="s">
        <v>463</v>
      </c>
      <c r="L1213" t="s">
        <v>450</v>
      </c>
      <c r="M1213" t="s">
        <v>464</v>
      </c>
      <c r="N1213">
        <v>16455</v>
      </c>
    </row>
    <row r="1214" spans="10:22" x14ac:dyDescent="0.45">
      <c r="J1214" t="s">
        <v>466</v>
      </c>
      <c r="K1214">
        <v>0.61507000000000001</v>
      </c>
    </row>
    <row r="1215" spans="10:22" x14ac:dyDescent="0.45">
      <c r="J1215" t="s">
        <v>467</v>
      </c>
      <c r="K1215" t="s">
        <v>466</v>
      </c>
      <c r="L1215">
        <v>0.56786000000000003</v>
      </c>
      <c r="R1215" t="s">
        <v>473</v>
      </c>
      <c r="T1215" t="s">
        <v>423</v>
      </c>
      <c r="U1215" t="s">
        <v>863</v>
      </c>
    </row>
    <row r="1216" spans="10:22" x14ac:dyDescent="0.45">
      <c r="J1216" t="s">
        <v>468</v>
      </c>
      <c r="K1216">
        <v>28.228899999999999</v>
      </c>
      <c r="L1216" t="s">
        <v>469</v>
      </c>
      <c r="M1216">
        <v>6</v>
      </c>
      <c r="N1216" t="s">
        <v>470</v>
      </c>
      <c r="O1216">
        <v>106</v>
      </c>
      <c r="P1216" t="s">
        <v>471</v>
      </c>
      <c r="Q1216" t="s">
        <v>472</v>
      </c>
    </row>
    <row r="1217" spans="10:23" x14ac:dyDescent="0.45">
      <c r="J1217" t="s">
        <v>674</v>
      </c>
      <c r="K1217" t="s">
        <v>488</v>
      </c>
      <c r="L1217">
        <v>2000</v>
      </c>
      <c r="T1217">
        <v>64</v>
      </c>
    </row>
    <row r="1218" spans="10:23" x14ac:dyDescent="0.45">
      <c r="J1218" t="s">
        <v>954</v>
      </c>
    </row>
    <row r="1219" spans="10:23" x14ac:dyDescent="0.45">
      <c r="J1219" t="s">
        <v>416</v>
      </c>
      <c r="K1219" t="s">
        <v>417</v>
      </c>
      <c r="L1219" t="s">
        <v>418</v>
      </c>
      <c r="M1219" t="s">
        <v>419</v>
      </c>
      <c r="N1219" t="s">
        <v>420</v>
      </c>
      <c r="W1219">
        <v>1</v>
      </c>
    </row>
    <row r="1221" spans="10:23" x14ac:dyDescent="0.45">
      <c r="J1221" t="s">
        <v>421</v>
      </c>
      <c r="R1221" t="s">
        <v>761</v>
      </c>
    </row>
    <row r="1222" spans="10:23" x14ac:dyDescent="0.45">
      <c r="J1222" t="s">
        <v>422</v>
      </c>
      <c r="K1222" t="s">
        <v>423</v>
      </c>
      <c r="L1222" t="s">
        <v>520</v>
      </c>
      <c r="M1222" t="s">
        <v>425</v>
      </c>
      <c r="N1222" t="s">
        <v>423</v>
      </c>
      <c r="O1222" t="s">
        <v>521</v>
      </c>
      <c r="P1222" t="s">
        <v>431</v>
      </c>
      <c r="Q1222" t="s">
        <v>423</v>
      </c>
    </row>
    <row r="1223" spans="10:23" x14ac:dyDescent="0.45">
      <c r="R1223" t="s">
        <v>868</v>
      </c>
    </row>
    <row r="1224" spans="10:23" x14ac:dyDescent="0.45">
      <c r="J1224" t="s">
        <v>601</v>
      </c>
      <c r="K1224" t="s">
        <v>437</v>
      </c>
      <c r="L1224" t="s">
        <v>864</v>
      </c>
      <c r="M1224" t="s">
        <v>423</v>
      </c>
      <c r="N1224" t="s">
        <v>933</v>
      </c>
      <c r="O1224" t="s">
        <v>866</v>
      </c>
      <c r="P1224" t="s">
        <v>423</v>
      </c>
      <c r="Q1224" t="s">
        <v>933</v>
      </c>
    </row>
    <row r="1225" spans="10:23" x14ac:dyDescent="0.45">
      <c r="S1225" t="s">
        <v>870</v>
      </c>
    </row>
    <row r="1226" spans="10:23" x14ac:dyDescent="0.45">
      <c r="J1226" t="s">
        <v>710</v>
      </c>
    </row>
    <row r="1227" spans="10:23" x14ac:dyDescent="0.45">
      <c r="K1227" t="s">
        <v>443</v>
      </c>
      <c r="L1227" t="s">
        <v>444</v>
      </c>
      <c r="M1227" t="s">
        <v>445</v>
      </c>
      <c r="N1227" t="s">
        <v>446</v>
      </c>
      <c r="O1227" t="s">
        <v>447</v>
      </c>
      <c r="P1227" t="s">
        <v>445</v>
      </c>
      <c r="Q1227" t="s">
        <v>448</v>
      </c>
    </row>
    <row r="1228" spans="10:23" x14ac:dyDescent="0.45">
      <c r="J1228">
        <v>-28.070550000000001</v>
      </c>
      <c r="K1228">
        <v>-3.40876</v>
      </c>
      <c r="L1228">
        <v>0.46722999999999998</v>
      </c>
      <c r="M1228">
        <v>3.4401799999999998</v>
      </c>
      <c r="N1228">
        <v>10.388780000000001</v>
      </c>
    </row>
    <row r="1230" spans="10:23" x14ac:dyDescent="0.45">
      <c r="J1230" t="s">
        <v>715</v>
      </c>
    </row>
    <row r="1231" spans="10:23" x14ac:dyDescent="0.45">
      <c r="K1231" t="s">
        <v>370</v>
      </c>
      <c r="L1231" t="s">
        <v>371</v>
      </c>
      <c r="M1231" t="s">
        <v>372</v>
      </c>
      <c r="N1231" t="s">
        <v>373</v>
      </c>
      <c r="O1231" t="s">
        <v>374</v>
      </c>
      <c r="P1231" t="s">
        <v>452</v>
      </c>
      <c r="S1231" s="1">
        <v>2.2200000000000001E-16</v>
      </c>
    </row>
    <row r="1232" spans="10:23" x14ac:dyDescent="0.45">
      <c r="J1232" t="s">
        <v>181</v>
      </c>
      <c r="K1232">
        <v>7.5903299999999998</v>
      </c>
      <c r="L1232">
        <v>5.1318900000000003</v>
      </c>
      <c r="M1232">
        <v>1.4791000000000001</v>
      </c>
      <c r="N1232">
        <v>0.14527999999999999</v>
      </c>
      <c r="T1232">
        <v>0.1</v>
      </c>
      <c r="U1232" t="s">
        <v>871</v>
      </c>
    </row>
    <row r="1233" spans="10:22" x14ac:dyDescent="0.45">
      <c r="K1233">
        <v>0.14527999999999999</v>
      </c>
    </row>
    <row r="1234" spans="10:22" x14ac:dyDescent="0.45">
      <c r="J1234" t="s">
        <v>182</v>
      </c>
      <c r="K1234">
        <v>-1.0790900000000001</v>
      </c>
      <c r="L1234">
        <v>0.46476000000000001</v>
      </c>
      <c r="M1234">
        <v>-2.3218000000000001</v>
      </c>
      <c r="N1234">
        <v>2.427E-2</v>
      </c>
      <c r="O1234" t="s">
        <v>376</v>
      </c>
    </row>
    <row r="1235" spans="10:22" x14ac:dyDescent="0.45">
      <c r="K1235">
        <v>2.427E-2</v>
      </c>
    </row>
    <row r="1236" spans="10:22" x14ac:dyDescent="0.45">
      <c r="J1236" t="s">
        <v>183</v>
      </c>
      <c r="K1236">
        <v>-1.70791</v>
      </c>
      <c r="L1236">
        <v>1.73674</v>
      </c>
      <c r="M1236">
        <v>-0.98340000000000005</v>
      </c>
      <c r="N1236">
        <v>0.33006000000000002</v>
      </c>
    </row>
    <row r="1237" spans="10:22" x14ac:dyDescent="0.45">
      <c r="K1237">
        <v>0.33006000000000002</v>
      </c>
    </row>
    <row r="1238" spans="10:22" x14ac:dyDescent="0.45">
      <c r="J1238" t="s">
        <v>377</v>
      </c>
      <c r="K1238">
        <v>1.8837600000000001</v>
      </c>
      <c r="L1238">
        <v>1.4328099999999999</v>
      </c>
      <c r="M1238">
        <v>1.3147</v>
      </c>
      <c r="N1238">
        <v>0.19447999999999999</v>
      </c>
      <c r="S1238" t="s">
        <v>433</v>
      </c>
    </row>
    <row r="1239" spans="10:22" x14ac:dyDescent="0.45">
      <c r="K1239">
        <v>0.19447999999999999</v>
      </c>
      <c r="V1239" t="s">
        <v>871</v>
      </c>
    </row>
    <row r="1240" spans="10:22" x14ac:dyDescent="0.45">
      <c r="J1240" t="s">
        <v>526</v>
      </c>
      <c r="K1240">
        <v>6.1642099999999997</v>
      </c>
      <c r="L1240">
        <v>3.95594</v>
      </c>
      <c r="M1240">
        <v>1.5582</v>
      </c>
      <c r="N1240">
        <v>0.12537000000000001</v>
      </c>
    </row>
    <row r="1241" spans="10:22" x14ac:dyDescent="0.45">
      <c r="K1241">
        <v>0.12537000000000001</v>
      </c>
      <c r="R1241">
        <v>0.05</v>
      </c>
    </row>
    <row r="1242" spans="10:22" x14ac:dyDescent="0.45">
      <c r="J1242" t="s">
        <v>453</v>
      </c>
      <c r="S1242" t="s">
        <v>423</v>
      </c>
    </row>
    <row r="1243" spans="10:22" x14ac:dyDescent="0.45">
      <c r="J1243" t="s">
        <v>454</v>
      </c>
      <c r="K1243" t="s">
        <v>455</v>
      </c>
      <c r="L1243">
        <v>0</v>
      </c>
      <c r="M1243" t="s">
        <v>842</v>
      </c>
      <c r="N1243">
        <v>1E-3</v>
      </c>
      <c r="O1243" t="s">
        <v>843</v>
      </c>
      <c r="P1243">
        <v>0.01</v>
      </c>
      <c r="Q1243" t="s">
        <v>844</v>
      </c>
    </row>
    <row r="1244" spans="10:22" x14ac:dyDescent="0.45">
      <c r="T1244" t="s">
        <v>423</v>
      </c>
      <c r="U1244" t="s">
        <v>863</v>
      </c>
    </row>
    <row r="1245" spans="10:22" x14ac:dyDescent="0.45">
      <c r="J1245" t="s">
        <v>462</v>
      </c>
      <c r="K1245" t="s">
        <v>463</v>
      </c>
      <c r="L1245" t="s">
        <v>450</v>
      </c>
      <c r="M1245" t="s">
        <v>464</v>
      </c>
      <c r="N1245">
        <v>2601.4</v>
      </c>
    </row>
    <row r="1246" spans="10:22" x14ac:dyDescent="0.45">
      <c r="J1246" t="s">
        <v>465</v>
      </c>
      <c r="K1246" t="s">
        <v>463</v>
      </c>
      <c r="L1246" t="s">
        <v>450</v>
      </c>
      <c r="M1246" t="s">
        <v>464</v>
      </c>
      <c r="N1246">
        <v>2016.8</v>
      </c>
      <c r="T1246">
        <v>56</v>
      </c>
    </row>
    <row r="1247" spans="10:22" x14ac:dyDescent="0.45">
      <c r="J1247" t="s">
        <v>466</v>
      </c>
      <c r="K1247">
        <v>0.22474</v>
      </c>
    </row>
    <row r="1248" spans="10:22" x14ac:dyDescent="0.45">
      <c r="J1248" t="s">
        <v>467</v>
      </c>
      <c r="K1248" t="s">
        <v>466</v>
      </c>
      <c r="L1248">
        <v>4.2321999999999999E-2</v>
      </c>
      <c r="R1248">
        <v>2.0296999999999999E-2</v>
      </c>
    </row>
    <row r="1249" spans="10:23" x14ac:dyDescent="0.45">
      <c r="J1249" t="s">
        <v>468</v>
      </c>
      <c r="K1249">
        <v>2.95682</v>
      </c>
      <c r="L1249" t="s">
        <v>469</v>
      </c>
      <c r="M1249">
        <v>5</v>
      </c>
      <c r="N1249" t="s">
        <v>470</v>
      </c>
      <c r="O1249">
        <v>51</v>
      </c>
      <c r="P1249" t="s">
        <v>471</v>
      </c>
      <c r="Q1249" t="s">
        <v>472</v>
      </c>
    </row>
    <row r="1250" spans="10:23" x14ac:dyDescent="0.45">
      <c r="J1250" t="s">
        <v>674</v>
      </c>
      <c r="K1250" t="s">
        <v>501</v>
      </c>
      <c r="L1250">
        <v>2000</v>
      </c>
    </row>
    <row r="1251" spans="10:23" x14ac:dyDescent="0.45">
      <c r="J1251" t="s">
        <v>955</v>
      </c>
    </row>
    <row r="1252" spans="10:23" x14ac:dyDescent="0.45">
      <c r="J1252" t="s">
        <v>416</v>
      </c>
      <c r="K1252" t="s">
        <v>417</v>
      </c>
      <c r="L1252" t="s">
        <v>418</v>
      </c>
      <c r="M1252" t="s">
        <v>419</v>
      </c>
      <c r="N1252" t="s">
        <v>420</v>
      </c>
    </row>
    <row r="1254" spans="10:23" x14ac:dyDescent="0.45">
      <c r="J1254" t="s">
        <v>421</v>
      </c>
      <c r="R1254" t="s">
        <v>761</v>
      </c>
    </row>
    <row r="1255" spans="10:23" x14ac:dyDescent="0.45">
      <c r="J1255" t="s">
        <v>422</v>
      </c>
      <c r="K1255" t="s">
        <v>423</v>
      </c>
      <c r="L1255" t="s">
        <v>520</v>
      </c>
      <c r="M1255" t="s">
        <v>425</v>
      </c>
      <c r="N1255" t="s">
        <v>423</v>
      </c>
      <c r="O1255" t="s">
        <v>521</v>
      </c>
      <c r="P1255" t="s">
        <v>431</v>
      </c>
      <c r="Q1255" t="s">
        <v>423</v>
      </c>
      <c r="W1255">
        <v>1</v>
      </c>
    </row>
    <row r="1256" spans="10:23" x14ac:dyDescent="0.45">
      <c r="R1256" t="s">
        <v>868</v>
      </c>
    </row>
    <row r="1257" spans="10:23" x14ac:dyDescent="0.45">
      <c r="J1257" t="s">
        <v>601</v>
      </c>
      <c r="K1257" t="s">
        <v>437</v>
      </c>
      <c r="L1257" t="s">
        <v>864</v>
      </c>
      <c r="M1257" t="s">
        <v>423</v>
      </c>
      <c r="N1257" t="s">
        <v>933</v>
      </c>
      <c r="O1257" t="s">
        <v>866</v>
      </c>
      <c r="P1257" t="s">
        <v>423</v>
      </c>
      <c r="Q1257" t="s">
        <v>942</v>
      </c>
    </row>
    <row r="1259" spans="10:23" x14ac:dyDescent="0.45">
      <c r="J1259" t="s">
        <v>710</v>
      </c>
      <c r="S1259" t="s">
        <v>870</v>
      </c>
    </row>
    <row r="1260" spans="10:23" x14ac:dyDescent="0.45">
      <c r="K1260" t="s">
        <v>443</v>
      </c>
      <c r="L1260" t="s">
        <v>444</v>
      </c>
      <c r="M1260" t="s">
        <v>445</v>
      </c>
      <c r="N1260" t="s">
        <v>446</v>
      </c>
      <c r="O1260" t="s">
        <v>447</v>
      </c>
      <c r="P1260" t="s">
        <v>445</v>
      </c>
      <c r="Q1260" t="s">
        <v>448</v>
      </c>
    </row>
    <row r="1261" spans="10:23" x14ac:dyDescent="0.45">
      <c r="J1261">
        <v>-19.4544</v>
      </c>
      <c r="K1261">
        <v>-6.4408200000000004</v>
      </c>
      <c r="L1261">
        <v>0.30975000000000003</v>
      </c>
      <c r="M1261">
        <v>5.0280300000000002</v>
      </c>
      <c r="N1261">
        <v>29.93909</v>
      </c>
      <c r="U1261" t="s">
        <v>871</v>
      </c>
    </row>
    <row r="1263" spans="10:23" x14ac:dyDescent="0.45">
      <c r="J1263" t="s">
        <v>715</v>
      </c>
      <c r="T1263">
        <v>0.1</v>
      </c>
    </row>
    <row r="1264" spans="10:23" x14ac:dyDescent="0.45">
      <c r="K1264" t="s">
        <v>370</v>
      </c>
      <c r="L1264" t="s">
        <v>371</v>
      </c>
      <c r="M1264" t="s">
        <v>372</v>
      </c>
      <c r="N1264" t="s">
        <v>373</v>
      </c>
      <c r="O1264" t="s">
        <v>374</v>
      </c>
      <c r="P1264" t="s">
        <v>452</v>
      </c>
    </row>
    <row r="1265" spans="10:22" x14ac:dyDescent="0.45">
      <c r="J1265" t="s">
        <v>181</v>
      </c>
      <c r="K1265">
        <v>-84.180139999999994</v>
      </c>
      <c r="L1265">
        <v>20.391670000000001</v>
      </c>
      <c r="M1265">
        <v>-4.1281999999999996</v>
      </c>
      <c r="N1265">
        <v>1.697E-4</v>
      </c>
      <c r="O1265" t="s">
        <v>375</v>
      </c>
    </row>
    <row r="1266" spans="10:22" x14ac:dyDescent="0.45">
      <c r="K1266">
        <v>1.697E-4</v>
      </c>
    </row>
    <row r="1267" spans="10:22" x14ac:dyDescent="0.45">
      <c r="J1267" t="s">
        <v>182</v>
      </c>
      <c r="K1267">
        <v>3.9535800000000001</v>
      </c>
      <c r="L1267">
        <v>1.0982799999999999</v>
      </c>
      <c r="M1267">
        <v>3.5998000000000001</v>
      </c>
      <c r="N1267">
        <v>8.342E-4</v>
      </c>
      <c r="O1267" t="s">
        <v>375</v>
      </c>
    </row>
    <row r="1268" spans="10:22" x14ac:dyDescent="0.45">
      <c r="K1268">
        <v>8.342E-4</v>
      </c>
    </row>
    <row r="1269" spans="10:22" x14ac:dyDescent="0.45">
      <c r="J1269" t="s">
        <v>183</v>
      </c>
      <c r="K1269">
        <v>-43.222380000000001</v>
      </c>
      <c r="L1269">
        <v>21.991810000000001</v>
      </c>
      <c r="M1269">
        <v>-1.9654</v>
      </c>
      <c r="N1269">
        <v>5.6005399999999997E-2</v>
      </c>
      <c r="O1269" t="s">
        <v>481</v>
      </c>
    </row>
    <row r="1270" spans="10:22" x14ac:dyDescent="0.45">
      <c r="K1270">
        <v>5.6005399999999997E-2</v>
      </c>
    </row>
    <row r="1271" spans="10:22" x14ac:dyDescent="0.45">
      <c r="J1271" t="s">
        <v>377</v>
      </c>
      <c r="K1271">
        <v>7.4141000000000004</v>
      </c>
      <c r="L1271">
        <v>3.0750799999999998</v>
      </c>
      <c r="M1271">
        <v>2.411</v>
      </c>
      <c r="N1271">
        <v>2.0360699999999999E-2</v>
      </c>
      <c r="O1271" t="s">
        <v>376</v>
      </c>
      <c r="S1271" t="s">
        <v>433</v>
      </c>
    </row>
    <row r="1272" spans="10:22" x14ac:dyDescent="0.45">
      <c r="K1272">
        <v>2.0360699999999999E-2</v>
      </c>
    </row>
    <row r="1273" spans="10:22" x14ac:dyDescent="0.45">
      <c r="J1273" t="s">
        <v>378</v>
      </c>
      <c r="K1273">
        <v>-64.086190000000002</v>
      </c>
      <c r="L1273">
        <v>13.18577</v>
      </c>
      <c r="M1273">
        <v>-4.8602999999999996</v>
      </c>
      <c r="N1273" s="1">
        <v>1.6739999999999999E-5</v>
      </c>
      <c r="O1273" t="s">
        <v>375</v>
      </c>
      <c r="U1273" t="s">
        <v>863</v>
      </c>
    </row>
    <row r="1274" spans="10:22" x14ac:dyDescent="0.45">
      <c r="K1274" s="1">
        <v>1.6739999999999999E-5</v>
      </c>
      <c r="N1274" s="1"/>
    </row>
    <row r="1275" spans="10:22" x14ac:dyDescent="0.45">
      <c r="J1275" t="s">
        <v>526</v>
      </c>
      <c r="K1275">
        <v>0.85629</v>
      </c>
      <c r="L1275">
        <v>2.3428499999999999</v>
      </c>
      <c r="M1275">
        <v>0.36549999999999999</v>
      </c>
      <c r="N1275">
        <v>0.71658029999999995</v>
      </c>
      <c r="S1275" t="s">
        <v>423</v>
      </c>
      <c r="T1275" t="s">
        <v>908</v>
      </c>
      <c r="V1275" t="s">
        <v>871</v>
      </c>
    </row>
    <row r="1276" spans="10:22" x14ac:dyDescent="0.45">
      <c r="K1276">
        <v>0.71658029999999995</v>
      </c>
      <c r="R1276">
        <v>0.05</v>
      </c>
    </row>
    <row r="1277" spans="10:22" x14ac:dyDescent="0.45">
      <c r="J1277" t="s">
        <v>453</v>
      </c>
    </row>
    <row r="1278" spans="10:22" x14ac:dyDescent="0.45">
      <c r="J1278" t="s">
        <v>454</v>
      </c>
      <c r="K1278" t="s">
        <v>455</v>
      </c>
      <c r="L1278">
        <v>0</v>
      </c>
      <c r="M1278" t="s">
        <v>842</v>
      </c>
      <c r="N1278">
        <v>1E-3</v>
      </c>
      <c r="O1278" t="s">
        <v>843</v>
      </c>
      <c r="P1278">
        <v>0.01</v>
      </c>
      <c r="Q1278" t="s">
        <v>844</v>
      </c>
    </row>
    <row r="1280" spans="10:22" x14ac:dyDescent="0.45">
      <c r="J1280" t="s">
        <v>462</v>
      </c>
      <c r="K1280" t="s">
        <v>463</v>
      </c>
      <c r="L1280" t="s">
        <v>450</v>
      </c>
      <c r="M1280" t="s">
        <v>464</v>
      </c>
      <c r="N1280">
        <v>14023</v>
      </c>
    </row>
    <row r="1281" spans="10:23" x14ac:dyDescent="0.45">
      <c r="J1281" t="s">
        <v>465</v>
      </c>
      <c r="K1281" t="s">
        <v>463</v>
      </c>
      <c r="L1281" t="s">
        <v>450</v>
      </c>
      <c r="M1281" t="s">
        <v>464</v>
      </c>
      <c r="N1281">
        <v>5405.2</v>
      </c>
    </row>
    <row r="1282" spans="10:23" x14ac:dyDescent="0.45">
      <c r="J1282" t="s">
        <v>466</v>
      </c>
      <c r="K1282">
        <v>0.61455000000000004</v>
      </c>
    </row>
    <row r="1283" spans="10:23" x14ac:dyDescent="0.45">
      <c r="J1283" t="s">
        <v>467</v>
      </c>
      <c r="K1283" t="s">
        <v>466</v>
      </c>
      <c r="L1283">
        <v>0.49524000000000001</v>
      </c>
      <c r="R1283" s="1">
        <v>2.0435E-7</v>
      </c>
      <c r="W1283">
        <v>1</v>
      </c>
    </row>
    <row r="1284" spans="10:23" x14ac:dyDescent="0.45">
      <c r="J1284" t="s">
        <v>468</v>
      </c>
      <c r="K1284">
        <v>11.160399999999999</v>
      </c>
      <c r="L1284" t="s">
        <v>469</v>
      </c>
      <c r="M1284">
        <v>6</v>
      </c>
      <c r="N1284" t="s">
        <v>470</v>
      </c>
      <c r="O1284">
        <v>42</v>
      </c>
      <c r="P1284" t="s">
        <v>471</v>
      </c>
      <c r="Q1284" t="s">
        <v>472</v>
      </c>
      <c r="T1284" t="s">
        <v>423</v>
      </c>
    </row>
    <row r="1285" spans="10:23" x14ac:dyDescent="0.45">
      <c r="J1285" t="s">
        <v>861</v>
      </c>
    </row>
    <row r="1287" spans="10:23" x14ac:dyDescent="0.45">
      <c r="J1287" t="s">
        <v>900</v>
      </c>
    </row>
    <row r="1288" spans="10:23" x14ac:dyDescent="0.45">
      <c r="R1288" t="s">
        <v>957</v>
      </c>
    </row>
    <row r="1289" spans="10:23" x14ac:dyDescent="0.45">
      <c r="J1289" t="s">
        <v>669</v>
      </c>
      <c r="K1289" t="s">
        <v>601</v>
      </c>
      <c r="L1289" t="s">
        <v>389</v>
      </c>
      <c r="M1289" t="s">
        <v>901</v>
      </c>
      <c r="N1289" t="s">
        <v>902</v>
      </c>
      <c r="O1289" t="s">
        <v>903</v>
      </c>
      <c r="P1289" t="s">
        <v>904</v>
      </c>
      <c r="Q1289" t="s">
        <v>956</v>
      </c>
    </row>
    <row r="1290" spans="10:23" x14ac:dyDescent="0.45">
      <c r="U1290" t="s">
        <v>871</v>
      </c>
    </row>
    <row r="1291" spans="10:23" x14ac:dyDescent="0.45">
      <c r="J1291" t="s">
        <v>861</v>
      </c>
      <c r="K1291" t="s">
        <v>937</v>
      </c>
    </row>
    <row r="1293" spans="10:23" x14ac:dyDescent="0.45">
      <c r="J1293" t="s">
        <v>674</v>
      </c>
      <c r="K1293" t="s">
        <v>414</v>
      </c>
    </row>
    <row r="1294" spans="10:23" x14ac:dyDescent="0.45">
      <c r="J1294" t="s">
        <v>958</v>
      </c>
    </row>
    <row r="1295" spans="10:23" x14ac:dyDescent="0.45">
      <c r="J1295" t="s">
        <v>416</v>
      </c>
      <c r="K1295" t="s">
        <v>417</v>
      </c>
      <c r="L1295" t="s">
        <v>418</v>
      </c>
      <c r="M1295" t="s">
        <v>419</v>
      </c>
      <c r="N1295" t="s">
        <v>420</v>
      </c>
    </row>
    <row r="1297" spans="10:23" x14ac:dyDescent="0.45">
      <c r="J1297" t="s">
        <v>421</v>
      </c>
      <c r="R1297" t="s">
        <v>761</v>
      </c>
    </row>
    <row r="1298" spans="10:23" x14ac:dyDescent="0.45">
      <c r="J1298" t="s">
        <v>422</v>
      </c>
      <c r="K1298" t="s">
        <v>423</v>
      </c>
      <c r="L1298" t="s">
        <v>520</v>
      </c>
      <c r="M1298" t="s">
        <v>425</v>
      </c>
      <c r="N1298" t="s">
        <v>423</v>
      </c>
      <c r="O1298" t="s">
        <v>521</v>
      </c>
      <c r="P1298" t="s">
        <v>431</v>
      </c>
      <c r="Q1298" t="s">
        <v>423</v>
      </c>
    </row>
    <row r="1299" spans="10:23" x14ac:dyDescent="0.45">
      <c r="R1299" t="s">
        <v>868</v>
      </c>
      <c r="T1299">
        <v>825</v>
      </c>
    </row>
    <row r="1300" spans="10:23" x14ac:dyDescent="0.45">
      <c r="J1300" t="s">
        <v>601</v>
      </c>
      <c r="K1300" t="s">
        <v>437</v>
      </c>
      <c r="L1300" t="s">
        <v>864</v>
      </c>
      <c r="M1300" t="s">
        <v>423</v>
      </c>
      <c r="N1300" t="s">
        <v>959</v>
      </c>
      <c r="O1300" t="s">
        <v>866</v>
      </c>
      <c r="P1300" t="s">
        <v>423</v>
      </c>
      <c r="Q1300" t="s">
        <v>926</v>
      </c>
    </row>
    <row r="1302" spans="10:23" x14ac:dyDescent="0.45">
      <c r="J1302" t="s">
        <v>710</v>
      </c>
    </row>
    <row r="1303" spans="10:23" x14ac:dyDescent="0.45">
      <c r="K1303" t="s">
        <v>443</v>
      </c>
      <c r="L1303" t="s">
        <v>444</v>
      </c>
      <c r="M1303" t="s">
        <v>445</v>
      </c>
      <c r="N1303" t="s">
        <v>446</v>
      </c>
      <c r="O1303" t="s">
        <v>447</v>
      </c>
      <c r="P1303" t="s">
        <v>445</v>
      </c>
      <c r="Q1303" t="s">
        <v>448</v>
      </c>
      <c r="V1303" t="s">
        <v>871</v>
      </c>
    </row>
    <row r="1304" spans="10:23" x14ac:dyDescent="0.45">
      <c r="J1304">
        <v>-34.413269999999997</v>
      </c>
      <c r="K1304">
        <v>-7.2608499999999996</v>
      </c>
      <c r="L1304">
        <v>-0.66361999999999999</v>
      </c>
      <c r="M1304">
        <v>6.98698</v>
      </c>
      <c r="N1304">
        <v>43.740560000000002</v>
      </c>
    </row>
    <row r="1305" spans="10:23" x14ac:dyDescent="0.45">
      <c r="S1305" t="s">
        <v>870</v>
      </c>
    </row>
    <row r="1306" spans="10:23" x14ac:dyDescent="0.45">
      <c r="J1306" t="s">
        <v>715</v>
      </c>
    </row>
    <row r="1307" spans="10:23" x14ac:dyDescent="0.45">
      <c r="K1307" t="s">
        <v>370</v>
      </c>
      <c r="L1307" t="s">
        <v>371</v>
      </c>
      <c r="M1307" t="s">
        <v>372</v>
      </c>
      <c r="N1307" t="s">
        <v>373</v>
      </c>
      <c r="O1307" t="s">
        <v>374</v>
      </c>
      <c r="P1307" t="s">
        <v>452</v>
      </c>
    </row>
    <row r="1308" spans="10:23" x14ac:dyDescent="0.45">
      <c r="J1308" t="s">
        <v>181</v>
      </c>
      <c r="K1308">
        <v>-8.6044239999999999</v>
      </c>
      <c r="L1308">
        <v>2.6255259999999998</v>
      </c>
      <c r="M1308">
        <v>-3.2772000000000001</v>
      </c>
      <c r="N1308">
        <v>1.0957E-3</v>
      </c>
      <c r="O1308" t="s">
        <v>487</v>
      </c>
    </row>
    <row r="1309" spans="10:23" x14ac:dyDescent="0.45">
      <c r="K1309">
        <v>1.0957E-3</v>
      </c>
    </row>
    <row r="1310" spans="10:23" x14ac:dyDescent="0.45">
      <c r="J1310" t="s">
        <v>182</v>
      </c>
      <c r="K1310">
        <v>-2.4698999999999999E-2</v>
      </c>
      <c r="L1310">
        <v>0.124177</v>
      </c>
      <c r="M1310">
        <v>-0.19889999999999999</v>
      </c>
      <c r="N1310">
        <v>0.84239050000000004</v>
      </c>
      <c r="U1310" t="s">
        <v>863</v>
      </c>
    </row>
    <row r="1311" spans="10:23" x14ac:dyDescent="0.45">
      <c r="K1311">
        <v>0.84239050000000004</v>
      </c>
    </row>
    <row r="1312" spans="10:23" x14ac:dyDescent="0.45">
      <c r="J1312" t="s">
        <v>183</v>
      </c>
      <c r="K1312">
        <v>2.007638</v>
      </c>
      <c r="L1312">
        <v>0.76540200000000003</v>
      </c>
      <c r="M1312">
        <v>2.6230000000000002</v>
      </c>
      <c r="N1312">
        <v>8.8900999999999997E-3</v>
      </c>
      <c r="O1312" t="s">
        <v>487</v>
      </c>
      <c r="W1312">
        <v>1</v>
      </c>
    </row>
    <row r="1313" spans="10:21" x14ac:dyDescent="0.45">
      <c r="K1313">
        <v>8.8900999999999997E-3</v>
      </c>
    </row>
    <row r="1314" spans="10:21" x14ac:dyDescent="0.45">
      <c r="J1314" t="s">
        <v>377</v>
      </c>
      <c r="K1314">
        <v>-0.96950999999999998</v>
      </c>
      <c r="L1314">
        <v>0.426151</v>
      </c>
      <c r="M1314">
        <v>-2.2749999999999999</v>
      </c>
      <c r="N1314">
        <v>2.31798E-2</v>
      </c>
      <c r="O1314" t="s">
        <v>376</v>
      </c>
      <c r="T1314">
        <v>0.1</v>
      </c>
    </row>
    <row r="1315" spans="10:21" x14ac:dyDescent="0.45">
      <c r="K1315">
        <v>2.31798E-2</v>
      </c>
    </row>
    <row r="1316" spans="10:21" x14ac:dyDescent="0.45">
      <c r="J1316" t="s">
        <v>378</v>
      </c>
      <c r="K1316">
        <v>-9.54861</v>
      </c>
      <c r="L1316">
        <v>2.597302</v>
      </c>
      <c r="M1316">
        <v>-3.6764000000000001</v>
      </c>
      <c r="N1316">
        <v>2.5310000000000003E-4</v>
      </c>
      <c r="O1316" t="s">
        <v>375</v>
      </c>
      <c r="S1316" t="s">
        <v>935</v>
      </c>
    </row>
    <row r="1317" spans="10:21" x14ac:dyDescent="0.45">
      <c r="K1317">
        <v>2.5310000000000003E-4</v>
      </c>
    </row>
    <row r="1318" spans="10:21" x14ac:dyDescent="0.45">
      <c r="J1318" t="s">
        <v>869</v>
      </c>
      <c r="K1318">
        <v>-0.61864300000000005</v>
      </c>
      <c r="L1318">
        <v>6.1435999999999998E-2</v>
      </c>
      <c r="M1318">
        <v>-10.069699999999999</v>
      </c>
      <c r="N1318" s="1">
        <v>2.2E-16</v>
      </c>
      <c r="O1318" t="s">
        <v>375</v>
      </c>
    </row>
    <row r="1319" spans="10:21" x14ac:dyDescent="0.45">
      <c r="K1319" s="1">
        <v>2.2E-16</v>
      </c>
      <c r="N1319" s="1"/>
      <c r="R1319">
        <v>0.05</v>
      </c>
    </row>
    <row r="1320" spans="10:21" x14ac:dyDescent="0.45">
      <c r="J1320" t="s">
        <v>453</v>
      </c>
    </row>
    <row r="1321" spans="10:21" x14ac:dyDescent="0.45">
      <c r="J1321" t="s">
        <v>454</v>
      </c>
      <c r="K1321" t="s">
        <v>455</v>
      </c>
      <c r="L1321">
        <v>0</v>
      </c>
      <c r="M1321" t="s">
        <v>842</v>
      </c>
      <c r="N1321">
        <v>1E-3</v>
      </c>
      <c r="O1321" t="s">
        <v>843</v>
      </c>
      <c r="P1321">
        <v>0.01</v>
      </c>
      <c r="Q1321" t="s">
        <v>844</v>
      </c>
    </row>
    <row r="1323" spans="10:21" x14ac:dyDescent="0.45">
      <c r="J1323" t="s">
        <v>462</v>
      </c>
      <c r="K1323" t="s">
        <v>463</v>
      </c>
      <c r="L1323" t="s">
        <v>450</v>
      </c>
      <c r="M1323" t="s">
        <v>464</v>
      </c>
      <c r="N1323">
        <v>251540</v>
      </c>
    </row>
    <row r="1324" spans="10:21" x14ac:dyDescent="0.45">
      <c r="J1324" t="s">
        <v>465</v>
      </c>
      <c r="K1324" t="s">
        <v>463</v>
      </c>
      <c r="L1324" t="s">
        <v>450</v>
      </c>
      <c r="M1324" t="s">
        <v>464</v>
      </c>
      <c r="N1324">
        <v>109920</v>
      </c>
    </row>
    <row r="1325" spans="10:21" x14ac:dyDescent="0.45">
      <c r="J1325" t="s">
        <v>466</v>
      </c>
      <c r="K1325">
        <v>0.56299999999999994</v>
      </c>
    </row>
    <row r="1326" spans="10:21" x14ac:dyDescent="0.45">
      <c r="J1326" t="s">
        <v>467</v>
      </c>
      <c r="K1326" t="s">
        <v>466</v>
      </c>
      <c r="L1326">
        <v>0.52868000000000004</v>
      </c>
      <c r="R1326" t="s">
        <v>473</v>
      </c>
      <c r="T1326" t="s">
        <v>423</v>
      </c>
    </row>
    <row r="1327" spans="10:21" x14ac:dyDescent="0.45">
      <c r="J1327" t="s">
        <v>468</v>
      </c>
      <c r="K1327">
        <v>164.04599999999999</v>
      </c>
      <c r="L1327" t="s">
        <v>469</v>
      </c>
      <c r="M1327">
        <v>6</v>
      </c>
      <c r="N1327" t="s">
        <v>470</v>
      </c>
      <c r="O1327">
        <v>764</v>
      </c>
      <c r="P1327" t="s">
        <v>471</v>
      </c>
      <c r="Q1327" t="s">
        <v>472</v>
      </c>
      <c r="U1327" t="s">
        <v>871</v>
      </c>
    </row>
    <row r="1328" spans="10:21" x14ac:dyDescent="0.45">
      <c r="J1328" t="s">
        <v>674</v>
      </c>
      <c r="K1328" t="s">
        <v>488</v>
      </c>
      <c r="L1328">
        <v>2000</v>
      </c>
      <c r="T1328">
        <v>440</v>
      </c>
    </row>
    <row r="1329" spans="10:22" x14ac:dyDescent="0.45">
      <c r="J1329" t="s">
        <v>960</v>
      </c>
    </row>
    <row r="1330" spans="10:22" x14ac:dyDescent="0.45">
      <c r="J1330" t="s">
        <v>416</v>
      </c>
      <c r="K1330" t="s">
        <v>417</v>
      </c>
      <c r="L1330" t="s">
        <v>418</v>
      </c>
      <c r="M1330" t="s">
        <v>419</v>
      </c>
      <c r="N1330" t="s">
        <v>420</v>
      </c>
    </row>
    <row r="1331" spans="10:22" x14ac:dyDescent="0.45">
      <c r="S1331" t="s">
        <v>433</v>
      </c>
    </row>
    <row r="1332" spans="10:22" x14ac:dyDescent="0.45">
      <c r="J1332" t="s">
        <v>421</v>
      </c>
      <c r="R1332" t="s">
        <v>761</v>
      </c>
      <c r="V1332" t="s">
        <v>871</v>
      </c>
    </row>
    <row r="1333" spans="10:22" x14ac:dyDescent="0.45">
      <c r="J1333" t="s">
        <v>422</v>
      </c>
      <c r="K1333" t="s">
        <v>423</v>
      </c>
      <c r="L1333" t="s">
        <v>520</v>
      </c>
      <c r="M1333" t="s">
        <v>425</v>
      </c>
      <c r="N1333" t="s">
        <v>423</v>
      </c>
      <c r="O1333" t="s">
        <v>521</v>
      </c>
      <c r="P1333" t="s">
        <v>431</v>
      </c>
      <c r="Q1333" t="s">
        <v>423</v>
      </c>
      <c r="S1333" t="s">
        <v>423</v>
      </c>
    </row>
    <row r="1334" spans="10:22" x14ac:dyDescent="0.45">
      <c r="R1334" t="s">
        <v>868</v>
      </c>
    </row>
    <row r="1335" spans="10:22" x14ac:dyDescent="0.45">
      <c r="J1335" t="s">
        <v>601</v>
      </c>
      <c r="K1335" t="s">
        <v>437</v>
      </c>
      <c r="L1335" t="s">
        <v>864</v>
      </c>
      <c r="M1335" t="s">
        <v>423</v>
      </c>
      <c r="N1335" t="s">
        <v>959</v>
      </c>
      <c r="O1335" t="s">
        <v>866</v>
      </c>
      <c r="P1335" t="s">
        <v>423</v>
      </c>
      <c r="Q1335" t="s">
        <v>933</v>
      </c>
    </row>
    <row r="1337" spans="10:22" x14ac:dyDescent="0.45">
      <c r="J1337" t="s">
        <v>710</v>
      </c>
    </row>
    <row r="1338" spans="10:22" x14ac:dyDescent="0.45">
      <c r="K1338" t="s">
        <v>443</v>
      </c>
      <c r="L1338" t="s">
        <v>444</v>
      </c>
      <c r="M1338" t="s">
        <v>445</v>
      </c>
      <c r="N1338" t="s">
        <v>446</v>
      </c>
      <c r="O1338" t="s">
        <v>447</v>
      </c>
      <c r="P1338" t="s">
        <v>445</v>
      </c>
      <c r="Q1338" t="s">
        <v>448</v>
      </c>
    </row>
    <row r="1339" spans="10:22" x14ac:dyDescent="0.45">
      <c r="J1339">
        <v>-35.525399999999998</v>
      </c>
      <c r="K1339">
        <v>-6.1551999999999998</v>
      </c>
      <c r="L1339">
        <v>1.0777000000000001</v>
      </c>
      <c r="M1339">
        <v>5.7248000000000001</v>
      </c>
      <c r="N1339">
        <v>37.8431</v>
      </c>
      <c r="U1339" t="s">
        <v>863</v>
      </c>
    </row>
    <row r="1341" spans="10:22" x14ac:dyDescent="0.45">
      <c r="J1341" t="s">
        <v>715</v>
      </c>
    </row>
    <row r="1342" spans="10:22" x14ac:dyDescent="0.45">
      <c r="K1342" t="s">
        <v>370</v>
      </c>
      <c r="L1342" t="s">
        <v>371</v>
      </c>
      <c r="M1342" t="s">
        <v>372</v>
      </c>
      <c r="N1342" t="s">
        <v>373</v>
      </c>
      <c r="O1342" t="s">
        <v>374</v>
      </c>
      <c r="P1342" t="s">
        <v>452</v>
      </c>
    </row>
    <row r="1343" spans="10:22" x14ac:dyDescent="0.45">
      <c r="J1343" t="s">
        <v>181</v>
      </c>
      <c r="K1343">
        <v>9.1148209999999992</v>
      </c>
      <c r="L1343">
        <v>5.1416329999999997</v>
      </c>
      <c r="M1343">
        <v>1.7726999999999999</v>
      </c>
      <c r="N1343">
        <v>7.7071500000000001E-2</v>
      </c>
      <c r="O1343" t="s">
        <v>481</v>
      </c>
    </row>
    <row r="1344" spans="10:22" x14ac:dyDescent="0.45">
      <c r="K1344">
        <v>7.7071500000000001E-2</v>
      </c>
    </row>
    <row r="1345" spans="10:23" x14ac:dyDescent="0.45">
      <c r="J1345" t="s">
        <v>182</v>
      </c>
      <c r="K1345">
        <v>-1.3097399999999999</v>
      </c>
      <c r="L1345">
        <v>0.182646</v>
      </c>
      <c r="M1345">
        <v>-7.1708999999999996</v>
      </c>
      <c r="N1345" s="1">
        <v>3.9170000000000004E-12</v>
      </c>
      <c r="O1345" t="s">
        <v>375</v>
      </c>
      <c r="T1345">
        <v>0.1</v>
      </c>
      <c r="W1345">
        <v>1</v>
      </c>
    </row>
    <row r="1346" spans="10:23" x14ac:dyDescent="0.45">
      <c r="K1346" s="1">
        <v>3.9170000000000004E-12</v>
      </c>
      <c r="N1346" s="1"/>
    </row>
    <row r="1347" spans="10:23" x14ac:dyDescent="0.45">
      <c r="J1347" t="s">
        <v>183</v>
      </c>
      <c r="K1347">
        <v>3.365154</v>
      </c>
      <c r="L1347">
        <v>1.2999480000000001</v>
      </c>
      <c r="M1347">
        <v>2.5886999999999998</v>
      </c>
      <c r="N1347">
        <v>1.00042E-2</v>
      </c>
      <c r="O1347" t="s">
        <v>376</v>
      </c>
    </row>
    <row r="1348" spans="10:23" x14ac:dyDescent="0.45">
      <c r="K1348">
        <v>1.00042E-2</v>
      </c>
      <c r="S1348" t="s">
        <v>870</v>
      </c>
    </row>
    <row r="1349" spans="10:23" x14ac:dyDescent="0.45">
      <c r="J1349" t="s">
        <v>377</v>
      </c>
      <c r="K1349">
        <v>-3.7390919999999999</v>
      </c>
      <c r="L1349">
        <v>1.067312</v>
      </c>
      <c r="M1349">
        <v>-3.5032999999999999</v>
      </c>
      <c r="N1349">
        <v>5.1429999999999998E-4</v>
      </c>
      <c r="O1349" t="s">
        <v>375</v>
      </c>
    </row>
    <row r="1350" spans="10:23" x14ac:dyDescent="0.45">
      <c r="K1350">
        <v>5.1429999999999998E-4</v>
      </c>
    </row>
    <row r="1351" spans="10:23" x14ac:dyDescent="0.45">
      <c r="J1351" t="s">
        <v>869</v>
      </c>
      <c r="K1351">
        <v>-0.48608200000000001</v>
      </c>
      <c r="L1351">
        <v>9.5461000000000004E-2</v>
      </c>
      <c r="M1351">
        <v>-5.0919999999999996</v>
      </c>
      <c r="N1351" s="1">
        <v>5.5889999999999996E-7</v>
      </c>
      <c r="O1351" t="s">
        <v>375</v>
      </c>
    </row>
    <row r="1352" spans="10:23" x14ac:dyDescent="0.45">
      <c r="K1352" s="1">
        <v>5.5889999999999996E-7</v>
      </c>
      <c r="N1352" s="1"/>
      <c r="R1352">
        <v>0.05</v>
      </c>
    </row>
    <row r="1353" spans="10:23" x14ac:dyDescent="0.45">
      <c r="J1353" t="s">
        <v>453</v>
      </c>
    </row>
    <row r="1354" spans="10:23" x14ac:dyDescent="0.45">
      <c r="J1354" t="s">
        <v>454</v>
      </c>
      <c r="K1354" t="s">
        <v>455</v>
      </c>
      <c r="L1354">
        <v>0</v>
      </c>
      <c r="M1354" t="s">
        <v>842</v>
      </c>
      <c r="N1354">
        <v>1E-3</v>
      </c>
      <c r="O1354" t="s">
        <v>843</v>
      </c>
      <c r="P1354">
        <v>0.01</v>
      </c>
      <c r="Q1354" t="s">
        <v>844</v>
      </c>
      <c r="S1354" s="1">
        <v>2.2200000000000001E-16</v>
      </c>
    </row>
    <row r="1355" spans="10:23" x14ac:dyDescent="0.45">
      <c r="U1355" t="s">
        <v>871</v>
      </c>
    </row>
    <row r="1356" spans="10:23" x14ac:dyDescent="0.45">
      <c r="J1356" t="s">
        <v>462</v>
      </c>
      <c r="K1356" t="s">
        <v>463</v>
      </c>
      <c r="L1356" t="s">
        <v>450</v>
      </c>
      <c r="M1356" t="s">
        <v>464</v>
      </c>
      <c r="N1356">
        <v>64121</v>
      </c>
    </row>
    <row r="1357" spans="10:23" x14ac:dyDescent="0.45">
      <c r="J1357" t="s">
        <v>465</v>
      </c>
      <c r="K1357" t="s">
        <v>463</v>
      </c>
      <c r="L1357" t="s">
        <v>450</v>
      </c>
      <c r="M1357" t="s">
        <v>464</v>
      </c>
      <c r="N1357">
        <v>45596</v>
      </c>
    </row>
    <row r="1358" spans="10:23" x14ac:dyDescent="0.45">
      <c r="J1358" t="s">
        <v>466</v>
      </c>
      <c r="K1358">
        <v>0.28889999999999999</v>
      </c>
    </row>
    <row r="1359" spans="10:23" x14ac:dyDescent="0.45">
      <c r="J1359" t="s">
        <v>467</v>
      </c>
      <c r="K1359" t="s">
        <v>466</v>
      </c>
      <c r="L1359">
        <v>0.17849999999999999</v>
      </c>
      <c r="R1359" t="s">
        <v>473</v>
      </c>
      <c r="T1359" t="s">
        <v>423</v>
      </c>
    </row>
    <row r="1360" spans="10:23" x14ac:dyDescent="0.45">
      <c r="J1360" t="s">
        <v>468</v>
      </c>
      <c r="K1360">
        <v>30.877300000000002</v>
      </c>
      <c r="L1360" t="s">
        <v>469</v>
      </c>
      <c r="M1360">
        <v>5</v>
      </c>
      <c r="N1360" t="s">
        <v>470</v>
      </c>
      <c r="O1360">
        <v>380</v>
      </c>
      <c r="P1360" t="s">
        <v>471</v>
      </c>
      <c r="Q1360" t="s">
        <v>472</v>
      </c>
      <c r="S1360" t="s">
        <v>433</v>
      </c>
    </row>
    <row r="1361" spans="10:23" x14ac:dyDescent="0.45">
      <c r="J1361" t="s">
        <v>674</v>
      </c>
      <c r="K1361" t="s">
        <v>501</v>
      </c>
      <c r="L1361">
        <v>2000</v>
      </c>
      <c r="T1361">
        <v>385</v>
      </c>
    </row>
    <row r="1362" spans="10:23" x14ac:dyDescent="0.45">
      <c r="J1362" t="s">
        <v>961</v>
      </c>
    </row>
    <row r="1363" spans="10:23" x14ac:dyDescent="0.45">
      <c r="J1363" t="s">
        <v>416</v>
      </c>
      <c r="K1363" t="s">
        <v>417</v>
      </c>
      <c r="L1363" t="s">
        <v>418</v>
      </c>
      <c r="M1363" t="s">
        <v>419</v>
      </c>
      <c r="N1363" t="s">
        <v>420</v>
      </c>
    </row>
    <row r="1364" spans="10:23" x14ac:dyDescent="0.45">
      <c r="S1364" t="s">
        <v>423</v>
      </c>
    </row>
    <row r="1365" spans="10:23" x14ac:dyDescent="0.45">
      <c r="J1365" t="s">
        <v>421</v>
      </c>
      <c r="R1365" t="s">
        <v>761</v>
      </c>
      <c r="V1365" t="s">
        <v>871</v>
      </c>
    </row>
    <row r="1366" spans="10:23" x14ac:dyDescent="0.45">
      <c r="J1366" t="s">
        <v>422</v>
      </c>
      <c r="K1366" t="s">
        <v>423</v>
      </c>
      <c r="L1366" t="s">
        <v>520</v>
      </c>
      <c r="M1366" t="s">
        <v>425</v>
      </c>
      <c r="N1366" t="s">
        <v>423</v>
      </c>
      <c r="O1366" t="s">
        <v>521</v>
      </c>
      <c r="P1366" t="s">
        <v>431</v>
      </c>
      <c r="Q1366" t="s">
        <v>423</v>
      </c>
    </row>
    <row r="1367" spans="10:23" x14ac:dyDescent="0.45">
      <c r="R1367" t="s">
        <v>868</v>
      </c>
      <c r="U1367" t="s">
        <v>863</v>
      </c>
    </row>
    <row r="1368" spans="10:23" x14ac:dyDescent="0.45">
      <c r="J1368" t="s">
        <v>601</v>
      </c>
      <c r="K1368" t="s">
        <v>437</v>
      </c>
      <c r="L1368" t="s">
        <v>864</v>
      </c>
      <c r="M1368" t="s">
        <v>423</v>
      </c>
      <c r="N1368" t="s">
        <v>959</v>
      </c>
      <c r="O1368" t="s">
        <v>866</v>
      </c>
      <c r="P1368" t="s">
        <v>423</v>
      </c>
      <c r="Q1368" t="s">
        <v>942</v>
      </c>
    </row>
    <row r="1370" spans="10:23" x14ac:dyDescent="0.45">
      <c r="J1370" t="s">
        <v>710</v>
      </c>
    </row>
    <row r="1371" spans="10:23" x14ac:dyDescent="0.45">
      <c r="K1371" t="s">
        <v>443</v>
      </c>
      <c r="L1371" t="s">
        <v>444</v>
      </c>
      <c r="M1371" t="s">
        <v>445</v>
      </c>
      <c r="N1371" t="s">
        <v>446</v>
      </c>
      <c r="O1371" t="s">
        <v>447</v>
      </c>
      <c r="P1371" t="s">
        <v>445</v>
      </c>
      <c r="Q1371" t="s">
        <v>448</v>
      </c>
    </row>
    <row r="1372" spans="10:23" x14ac:dyDescent="0.45">
      <c r="J1372">
        <v>-27.363499999999998</v>
      </c>
      <c r="K1372">
        <v>-5.8635999999999999</v>
      </c>
      <c r="L1372">
        <v>-7.3499999999999996E-2</v>
      </c>
      <c r="M1372">
        <v>5.4029999999999996</v>
      </c>
      <c r="N1372">
        <v>30.546700000000001</v>
      </c>
    </row>
    <row r="1373" spans="10:23" x14ac:dyDescent="0.45">
      <c r="W1373">
        <v>1</v>
      </c>
    </row>
    <row r="1374" spans="10:23" x14ac:dyDescent="0.45">
      <c r="J1374" t="s">
        <v>715</v>
      </c>
    </row>
    <row r="1375" spans="10:23" x14ac:dyDescent="0.45">
      <c r="K1375" t="s">
        <v>370</v>
      </c>
      <c r="L1375" t="s">
        <v>371</v>
      </c>
      <c r="M1375" t="s">
        <v>372</v>
      </c>
      <c r="N1375" t="s">
        <v>373</v>
      </c>
      <c r="O1375" t="s">
        <v>374</v>
      </c>
      <c r="P1375" t="s">
        <v>452</v>
      </c>
    </row>
    <row r="1376" spans="10:23" x14ac:dyDescent="0.45">
      <c r="J1376" t="s">
        <v>181</v>
      </c>
      <c r="K1376">
        <v>-46.746540000000003</v>
      </c>
      <c r="L1376">
        <v>15.29358</v>
      </c>
      <c r="M1376">
        <v>-3.0566</v>
      </c>
      <c r="N1376">
        <v>2.4247000000000001E-3</v>
      </c>
      <c r="O1376" t="s">
        <v>487</v>
      </c>
      <c r="T1376">
        <v>0.1</v>
      </c>
    </row>
    <row r="1377" spans="10:21" x14ac:dyDescent="0.45">
      <c r="K1377">
        <v>2.4247000000000001E-3</v>
      </c>
    </row>
    <row r="1378" spans="10:21" x14ac:dyDescent="0.45">
      <c r="J1378" t="s">
        <v>182</v>
      </c>
      <c r="K1378">
        <v>2.1421399999999999</v>
      </c>
      <c r="L1378">
        <v>0.80091000000000001</v>
      </c>
      <c r="M1378">
        <v>2.6745999999999999</v>
      </c>
      <c r="N1378">
        <v>7.8607E-3</v>
      </c>
      <c r="O1378" t="s">
        <v>487</v>
      </c>
    </row>
    <row r="1379" spans="10:21" x14ac:dyDescent="0.45">
      <c r="K1379">
        <v>7.8607E-3</v>
      </c>
    </row>
    <row r="1380" spans="10:21" x14ac:dyDescent="0.45">
      <c r="J1380" t="s">
        <v>183</v>
      </c>
      <c r="K1380">
        <v>-37.105510000000002</v>
      </c>
      <c r="L1380">
        <v>21.025690000000001</v>
      </c>
      <c r="M1380">
        <v>-1.7647999999999999</v>
      </c>
      <c r="N1380">
        <v>7.8544500000000003E-2</v>
      </c>
      <c r="O1380" t="s">
        <v>481</v>
      </c>
    </row>
    <row r="1381" spans="10:21" x14ac:dyDescent="0.45">
      <c r="K1381">
        <v>7.8544500000000003E-2</v>
      </c>
      <c r="S1381" t="s">
        <v>870</v>
      </c>
    </row>
    <row r="1382" spans="10:21" x14ac:dyDescent="0.45">
      <c r="J1382" t="s">
        <v>377</v>
      </c>
      <c r="K1382">
        <v>4.3915600000000001</v>
      </c>
      <c r="L1382">
        <v>2.2385100000000002</v>
      </c>
      <c r="M1382">
        <v>1.9618</v>
      </c>
      <c r="N1382">
        <v>5.0638599999999999E-2</v>
      </c>
      <c r="O1382" t="s">
        <v>481</v>
      </c>
    </row>
    <row r="1383" spans="10:21" x14ac:dyDescent="0.45">
      <c r="K1383">
        <v>5.0638599999999999E-2</v>
      </c>
    </row>
    <row r="1384" spans="10:21" x14ac:dyDescent="0.45">
      <c r="J1384" t="s">
        <v>378</v>
      </c>
      <c r="K1384">
        <v>-29.024429999999999</v>
      </c>
      <c r="L1384">
        <v>7.8830600000000004</v>
      </c>
      <c r="M1384">
        <v>-3.6819000000000002</v>
      </c>
      <c r="N1384">
        <v>2.7109999999999998E-4</v>
      </c>
      <c r="O1384" t="s">
        <v>375</v>
      </c>
      <c r="U1384" t="s">
        <v>871</v>
      </c>
    </row>
    <row r="1385" spans="10:21" x14ac:dyDescent="0.45">
      <c r="K1385">
        <v>2.7109999999999998E-4</v>
      </c>
    </row>
    <row r="1386" spans="10:21" x14ac:dyDescent="0.45">
      <c r="J1386" t="s">
        <v>869</v>
      </c>
      <c r="K1386">
        <v>-0.36881000000000003</v>
      </c>
      <c r="L1386">
        <v>0.14279</v>
      </c>
      <c r="M1386">
        <v>-2.5828000000000002</v>
      </c>
      <c r="N1386">
        <v>1.02372E-2</v>
      </c>
      <c r="O1386" t="s">
        <v>376</v>
      </c>
    </row>
    <row r="1387" spans="10:21" x14ac:dyDescent="0.45">
      <c r="K1387">
        <v>1.02372E-2</v>
      </c>
      <c r="R1387">
        <v>0.05</v>
      </c>
      <c r="S1387" s="1">
        <v>2.2200000000000001E-16</v>
      </c>
    </row>
    <row r="1388" spans="10:21" x14ac:dyDescent="0.45">
      <c r="J1388" t="s">
        <v>453</v>
      </c>
      <c r="T1388" t="s">
        <v>423</v>
      </c>
    </row>
    <row r="1389" spans="10:21" x14ac:dyDescent="0.45">
      <c r="J1389" t="s">
        <v>454</v>
      </c>
      <c r="K1389" t="s">
        <v>455</v>
      </c>
      <c r="L1389">
        <v>0</v>
      </c>
      <c r="M1389" t="s">
        <v>842</v>
      </c>
      <c r="N1389">
        <v>1E-3</v>
      </c>
      <c r="O1389" t="s">
        <v>843</v>
      </c>
      <c r="P1389">
        <v>0.01</v>
      </c>
      <c r="Q1389" t="s">
        <v>844</v>
      </c>
    </row>
    <row r="1391" spans="10:21" x14ac:dyDescent="0.45">
      <c r="J1391" t="s">
        <v>462</v>
      </c>
      <c r="K1391" t="s">
        <v>463</v>
      </c>
      <c r="L1391" t="s">
        <v>450</v>
      </c>
      <c r="M1391" t="s">
        <v>464</v>
      </c>
      <c r="N1391">
        <v>50965</v>
      </c>
    </row>
    <row r="1392" spans="10:21" x14ac:dyDescent="0.45">
      <c r="J1392" t="s">
        <v>465</v>
      </c>
      <c r="K1392" t="s">
        <v>463</v>
      </c>
      <c r="L1392" t="s">
        <v>450</v>
      </c>
      <c r="M1392" t="s">
        <v>464</v>
      </c>
      <c r="N1392">
        <v>29567</v>
      </c>
    </row>
    <row r="1393" spans="10:23" x14ac:dyDescent="0.45">
      <c r="J1393" t="s">
        <v>466</v>
      </c>
      <c r="K1393">
        <v>0.41985</v>
      </c>
      <c r="V1393" t="s">
        <v>871</v>
      </c>
    </row>
    <row r="1394" spans="10:23" x14ac:dyDescent="0.45">
      <c r="J1394" t="s">
        <v>467</v>
      </c>
      <c r="K1394" t="s">
        <v>466</v>
      </c>
      <c r="L1394">
        <v>0.31241999999999998</v>
      </c>
      <c r="R1394" t="s">
        <v>473</v>
      </c>
    </row>
    <row r="1395" spans="10:23" x14ac:dyDescent="0.45">
      <c r="J1395" t="s">
        <v>468</v>
      </c>
      <c r="K1395">
        <v>39.0794</v>
      </c>
      <c r="L1395" t="s">
        <v>469</v>
      </c>
      <c r="M1395">
        <v>6</v>
      </c>
      <c r="N1395" t="s">
        <v>470</v>
      </c>
      <c r="O1395">
        <v>324</v>
      </c>
      <c r="P1395" t="s">
        <v>471</v>
      </c>
      <c r="Q1395" t="s">
        <v>472</v>
      </c>
    </row>
    <row r="1396" spans="10:23" x14ac:dyDescent="0.45">
      <c r="J1396" t="s">
        <v>674</v>
      </c>
      <c r="K1396" t="s">
        <v>530</v>
      </c>
      <c r="L1396" t="s">
        <v>877</v>
      </c>
    </row>
    <row r="1397" spans="10:23" x14ac:dyDescent="0.45">
      <c r="J1397" t="s">
        <v>962</v>
      </c>
    </row>
    <row r="1398" spans="10:23" x14ac:dyDescent="0.45">
      <c r="J1398" t="s">
        <v>416</v>
      </c>
      <c r="K1398" t="s">
        <v>417</v>
      </c>
      <c r="L1398" t="s">
        <v>418</v>
      </c>
      <c r="M1398" t="s">
        <v>419</v>
      </c>
      <c r="N1398" t="s">
        <v>420</v>
      </c>
    </row>
    <row r="1400" spans="10:23" x14ac:dyDescent="0.45">
      <c r="J1400" t="s">
        <v>421</v>
      </c>
      <c r="R1400" t="s">
        <v>761</v>
      </c>
      <c r="U1400" t="s">
        <v>863</v>
      </c>
    </row>
    <row r="1401" spans="10:23" x14ac:dyDescent="0.45">
      <c r="J1401" t="s">
        <v>422</v>
      </c>
      <c r="K1401" t="s">
        <v>423</v>
      </c>
      <c r="L1401" t="s">
        <v>520</v>
      </c>
      <c r="M1401" t="s">
        <v>425</v>
      </c>
      <c r="N1401" t="s">
        <v>423</v>
      </c>
      <c r="O1401" t="s">
        <v>521</v>
      </c>
      <c r="P1401" t="s">
        <v>431</v>
      </c>
      <c r="Q1401" t="s">
        <v>423</v>
      </c>
    </row>
    <row r="1402" spans="10:23" x14ac:dyDescent="0.45">
      <c r="R1402" t="s">
        <v>868</v>
      </c>
      <c r="T1402">
        <v>435</v>
      </c>
      <c r="W1402">
        <v>1</v>
      </c>
    </row>
    <row r="1403" spans="10:23" x14ac:dyDescent="0.45">
      <c r="J1403" t="s">
        <v>601</v>
      </c>
      <c r="K1403" t="s">
        <v>437</v>
      </c>
      <c r="L1403" t="s">
        <v>864</v>
      </c>
      <c r="M1403" t="s">
        <v>423</v>
      </c>
      <c r="N1403" t="s">
        <v>963</v>
      </c>
      <c r="O1403" t="s">
        <v>866</v>
      </c>
      <c r="P1403" t="s">
        <v>423</v>
      </c>
      <c r="Q1403" t="s">
        <v>926</v>
      </c>
    </row>
    <row r="1405" spans="10:23" x14ac:dyDescent="0.45">
      <c r="J1405" t="s">
        <v>710</v>
      </c>
      <c r="S1405" t="s">
        <v>433</v>
      </c>
    </row>
    <row r="1406" spans="10:23" x14ac:dyDescent="0.45">
      <c r="K1406" t="s">
        <v>443</v>
      </c>
      <c r="L1406" t="s">
        <v>444</v>
      </c>
      <c r="M1406" t="s">
        <v>445</v>
      </c>
      <c r="N1406" t="s">
        <v>446</v>
      </c>
      <c r="O1406" t="s">
        <v>447</v>
      </c>
      <c r="P1406" t="s">
        <v>445</v>
      </c>
      <c r="Q1406" t="s">
        <v>448</v>
      </c>
    </row>
    <row r="1407" spans="10:23" x14ac:dyDescent="0.45">
      <c r="J1407">
        <v>-35.890500000000003</v>
      </c>
      <c r="K1407">
        <v>-8.6336999999999993</v>
      </c>
      <c r="L1407">
        <v>-1.1043000000000001</v>
      </c>
      <c r="M1407">
        <v>7.7742000000000004</v>
      </c>
      <c r="N1407">
        <v>41.289400000000001</v>
      </c>
      <c r="S1407" t="s">
        <v>423</v>
      </c>
    </row>
    <row r="1409" spans="10:22" x14ac:dyDescent="0.45">
      <c r="J1409" t="s">
        <v>715</v>
      </c>
    </row>
    <row r="1410" spans="10:22" x14ac:dyDescent="0.45">
      <c r="K1410" t="s">
        <v>370</v>
      </c>
      <c r="L1410" t="s">
        <v>371</v>
      </c>
      <c r="M1410" t="s">
        <v>372</v>
      </c>
      <c r="N1410" t="s">
        <v>373</v>
      </c>
      <c r="O1410" t="s">
        <v>374</v>
      </c>
      <c r="P1410" t="s">
        <v>452</v>
      </c>
    </row>
    <row r="1411" spans="10:22" x14ac:dyDescent="0.45">
      <c r="J1411" t="s">
        <v>181</v>
      </c>
      <c r="K1411">
        <v>-4.6937730000000002</v>
      </c>
      <c r="L1411">
        <v>3.3614869999999999</v>
      </c>
      <c r="M1411">
        <v>-1.3963000000000001</v>
      </c>
      <c r="N1411">
        <v>0.16338710000000001</v>
      </c>
    </row>
    <row r="1412" spans="10:22" x14ac:dyDescent="0.45">
      <c r="K1412">
        <v>0.16338710000000001</v>
      </c>
    </row>
    <row r="1413" spans="10:22" x14ac:dyDescent="0.45">
      <c r="J1413" t="s">
        <v>182</v>
      </c>
      <c r="K1413">
        <v>-0.26510499999999998</v>
      </c>
      <c r="L1413">
        <v>0.17530899999999999</v>
      </c>
      <c r="M1413">
        <v>-1.5122</v>
      </c>
      <c r="N1413">
        <v>0.131269</v>
      </c>
    </row>
    <row r="1414" spans="10:22" x14ac:dyDescent="0.45">
      <c r="K1414">
        <v>0.131269</v>
      </c>
    </row>
    <row r="1415" spans="10:22" x14ac:dyDescent="0.45">
      <c r="J1415" t="s">
        <v>183</v>
      </c>
      <c r="K1415">
        <v>4.0317809999999996</v>
      </c>
      <c r="L1415">
        <v>1.1871350000000001</v>
      </c>
      <c r="M1415">
        <v>3.3961999999999999</v>
      </c>
      <c r="N1415">
        <v>7.5159999999999995E-4</v>
      </c>
      <c r="O1415" t="s">
        <v>375</v>
      </c>
    </row>
    <row r="1416" spans="10:22" x14ac:dyDescent="0.45">
      <c r="K1416">
        <v>7.5159999999999995E-4</v>
      </c>
    </row>
    <row r="1417" spans="10:22" x14ac:dyDescent="0.45">
      <c r="J1417" t="s">
        <v>377</v>
      </c>
      <c r="K1417">
        <v>-1.9560770000000001</v>
      </c>
      <c r="L1417">
        <v>0.62766200000000005</v>
      </c>
      <c r="M1417">
        <v>-3.1164000000000001</v>
      </c>
      <c r="N1417">
        <v>1.9624999999999998E-3</v>
      </c>
      <c r="O1417" t="s">
        <v>487</v>
      </c>
      <c r="T1417">
        <v>0.1</v>
      </c>
      <c r="U1417" t="s">
        <v>871</v>
      </c>
    </row>
    <row r="1418" spans="10:22" x14ac:dyDescent="0.45">
      <c r="K1418">
        <v>1.9624999999999998E-3</v>
      </c>
    </row>
    <row r="1419" spans="10:22" x14ac:dyDescent="0.45">
      <c r="J1419" t="s">
        <v>378</v>
      </c>
      <c r="K1419">
        <v>-9.8008830000000007</v>
      </c>
      <c r="L1419">
        <v>3.3265699999999998</v>
      </c>
      <c r="M1419">
        <v>-2.9462000000000002</v>
      </c>
      <c r="N1419">
        <v>3.4047000000000001E-3</v>
      </c>
      <c r="O1419" t="s">
        <v>487</v>
      </c>
    </row>
    <row r="1420" spans="10:22" x14ac:dyDescent="0.45">
      <c r="K1420">
        <v>3.4047000000000001E-3</v>
      </c>
    </row>
    <row r="1421" spans="10:22" x14ac:dyDescent="0.45">
      <c r="J1421" t="s">
        <v>869</v>
      </c>
      <c r="K1421">
        <v>-0.69511999999999996</v>
      </c>
      <c r="L1421">
        <v>6.5296999999999994E-2</v>
      </c>
      <c r="M1421">
        <v>-10.6455</v>
      </c>
      <c r="N1421" s="1">
        <v>2.2E-16</v>
      </c>
      <c r="O1421" t="s">
        <v>375</v>
      </c>
    </row>
    <row r="1422" spans="10:22" x14ac:dyDescent="0.45">
      <c r="K1422" s="1">
        <v>2.2E-16</v>
      </c>
      <c r="N1422" s="1"/>
      <c r="R1422">
        <v>0.05</v>
      </c>
      <c r="V1422" t="s">
        <v>871</v>
      </c>
    </row>
    <row r="1423" spans="10:22" x14ac:dyDescent="0.45">
      <c r="J1423" t="s">
        <v>453</v>
      </c>
    </row>
    <row r="1424" spans="10:22" x14ac:dyDescent="0.45">
      <c r="J1424" t="s">
        <v>454</v>
      </c>
      <c r="K1424" t="s">
        <v>455</v>
      </c>
      <c r="L1424">
        <v>0</v>
      </c>
      <c r="M1424" t="s">
        <v>842</v>
      </c>
      <c r="N1424">
        <v>1E-3</v>
      </c>
      <c r="O1424" t="s">
        <v>843</v>
      </c>
      <c r="P1424">
        <v>0.01</v>
      </c>
      <c r="Q1424" t="s">
        <v>844</v>
      </c>
    </row>
    <row r="1425" spans="10:21" x14ac:dyDescent="0.45">
      <c r="S1425" t="s">
        <v>870</v>
      </c>
    </row>
    <row r="1426" spans="10:21" x14ac:dyDescent="0.45">
      <c r="J1426" t="s">
        <v>462</v>
      </c>
      <c r="K1426" t="s">
        <v>463</v>
      </c>
      <c r="L1426" t="s">
        <v>450</v>
      </c>
      <c r="M1426" t="s">
        <v>464</v>
      </c>
      <c r="N1426">
        <v>189510</v>
      </c>
    </row>
    <row r="1427" spans="10:21" x14ac:dyDescent="0.45">
      <c r="J1427" t="s">
        <v>465</v>
      </c>
      <c r="K1427" t="s">
        <v>463</v>
      </c>
      <c r="L1427" t="s">
        <v>450</v>
      </c>
      <c r="M1427" t="s">
        <v>464</v>
      </c>
      <c r="N1427">
        <v>71233</v>
      </c>
    </row>
    <row r="1428" spans="10:21" x14ac:dyDescent="0.45">
      <c r="J1428" t="s">
        <v>466</v>
      </c>
      <c r="K1428">
        <v>0.62412000000000001</v>
      </c>
    </row>
    <row r="1429" spans="10:21" x14ac:dyDescent="0.45">
      <c r="J1429" t="s">
        <v>467</v>
      </c>
      <c r="K1429" t="s">
        <v>466</v>
      </c>
      <c r="L1429">
        <v>0.59216999999999997</v>
      </c>
      <c r="R1429" t="s">
        <v>473</v>
      </c>
      <c r="T1429" t="s">
        <v>423</v>
      </c>
      <c r="U1429" t="s">
        <v>863</v>
      </c>
    </row>
    <row r="1430" spans="10:21" x14ac:dyDescent="0.45">
      <c r="J1430" t="s">
        <v>468</v>
      </c>
      <c r="K1430">
        <v>110.694</v>
      </c>
      <c r="L1430" t="s">
        <v>469</v>
      </c>
      <c r="M1430">
        <v>6</v>
      </c>
      <c r="N1430" t="s">
        <v>470</v>
      </c>
      <c r="O1430">
        <v>400</v>
      </c>
      <c r="P1430" t="s">
        <v>471</v>
      </c>
      <c r="Q1430" t="s">
        <v>472</v>
      </c>
    </row>
    <row r="1431" spans="10:21" x14ac:dyDescent="0.45">
      <c r="J1431" t="s">
        <v>674</v>
      </c>
      <c r="K1431" t="s">
        <v>536</v>
      </c>
      <c r="L1431" t="s">
        <v>877</v>
      </c>
      <c r="S1431" s="1">
        <v>2.2200000000000001E-16</v>
      </c>
      <c r="T1431">
        <v>240</v>
      </c>
    </row>
    <row r="1432" spans="10:21" x14ac:dyDescent="0.45">
      <c r="J1432" t="s">
        <v>964</v>
      </c>
    </row>
    <row r="1433" spans="10:21" x14ac:dyDescent="0.45">
      <c r="J1433" t="s">
        <v>416</v>
      </c>
      <c r="K1433" t="s">
        <v>417</v>
      </c>
      <c r="L1433" t="s">
        <v>418</v>
      </c>
      <c r="M1433" t="s">
        <v>419</v>
      </c>
      <c r="N1433" t="s">
        <v>420</v>
      </c>
    </row>
    <row r="1435" spans="10:21" x14ac:dyDescent="0.45">
      <c r="J1435" t="s">
        <v>421</v>
      </c>
      <c r="R1435" t="s">
        <v>761</v>
      </c>
    </row>
    <row r="1436" spans="10:21" x14ac:dyDescent="0.45">
      <c r="J1436" t="s">
        <v>422</v>
      </c>
      <c r="K1436" t="s">
        <v>423</v>
      </c>
      <c r="L1436" t="s">
        <v>520</v>
      </c>
      <c r="M1436" t="s">
        <v>425</v>
      </c>
      <c r="N1436" t="s">
        <v>423</v>
      </c>
      <c r="O1436" t="s">
        <v>521</v>
      </c>
      <c r="P1436" t="s">
        <v>431</v>
      </c>
      <c r="Q1436" t="s">
        <v>423</v>
      </c>
    </row>
    <row r="1437" spans="10:21" x14ac:dyDescent="0.45">
      <c r="R1437" t="s">
        <v>868</v>
      </c>
      <c r="S1437" t="s">
        <v>433</v>
      </c>
    </row>
    <row r="1438" spans="10:21" x14ac:dyDescent="0.45">
      <c r="J1438" t="s">
        <v>601</v>
      </c>
      <c r="K1438" t="s">
        <v>437</v>
      </c>
      <c r="L1438" t="s">
        <v>864</v>
      </c>
      <c r="M1438" t="s">
        <v>423</v>
      </c>
      <c r="N1438" t="s">
        <v>965</v>
      </c>
      <c r="O1438" t="s">
        <v>866</v>
      </c>
      <c r="P1438" t="s">
        <v>423</v>
      </c>
      <c r="Q1438" t="s">
        <v>926</v>
      </c>
    </row>
    <row r="1439" spans="10:21" x14ac:dyDescent="0.45">
      <c r="S1439" t="s">
        <v>423</v>
      </c>
    </row>
    <row r="1440" spans="10:21" x14ac:dyDescent="0.45">
      <c r="J1440" t="s">
        <v>710</v>
      </c>
    </row>
    <row r="1441" spans="10:21" x14ac:dyDescent="0.45">
      <c r="K1441" t="s">
        <v>443</v>
      </c>
      <c r="L1441" t="s">
        <v>444</v>
      </c>
      <c r="M1441" t="s">
        <v>445</v>
      </c>
      <c r="N1441" t="s">
        <v>446</v>
      </c>
      <c r="O1441" t="s">
        <v>447</v>
      </c>
      <c r="P1441" t="s">
        <v>445</v>
      </c>
      <c r="Q1441" t="s">
        <v>448</v>
      </c>
    </row>
    <row r="1442" spans="10:21" x14ac:dyDescent="0.45">
      <c r="J1442">
        <v>-28.803650000000001</v>
      </c>
      <c r="K1442">
        <v>-6.5818399999999997</v>
      </c>
      <c r="L1442">
        <v>-0.27017999999999998</v>
      </c>
      <c r="M1442">
        <v>5.7130299999999998</v>
      </c>
      <c r="N1442">
        <v>35.238289999999999</v>
      </c>
    </row>
    <row r="1444" spans="10:21" x14ac:dyDescent="0.45">
      <c r="J1444" t="s">
        <v>715</v>
      </c>
    </row>
    <row r="1445" spans="10:21" x14ac:dyDescent="0.45">
      <c r="K1445" t="s">
        <v>370</v>
      </c>
      <c r="L1445" t="s">
        <v>371</v>
      </c>
      <c r="M1445" t="s">
        <v>372</v>
      </c>
      <c r="N1445" t="s">
        <v>373</v>
      </c>
      <c r="O1445" t="s">
        <v>374</v>
      </c>
      <c r="P1445" t="s">
        <v>452</v>
      </c>
      <c r="U1445" t="s">
        <v>871</v>
      </c>
    </row>
    <row r="1446" spans="10:21" x14ac:dyDescent="0.45">
      <c r="J1446" t="s">
        <v>181</v>
      </c>
      <c r="K1446">
        <v>-21.526620000000001</v>
      </c>
      <c r="L1446">
        <v>3.9802900000000001</v>
      </c>
      <c r="M1446">
        <v>-5.4082999999999997</v>
      </c>
      <c r="N1446" s="1">
        <v>1.667E-7</v>
      </c>
      <c r="O1446" t="s">
        <v>375</v>
      </c>
      <c r="T1446">
        <v>0.1</v>
      </c>
    </row>
    <row r="1447" spans="10:21" x14ac:dyDescent="0.45">
      <c r="K1447" s="1">
        <v>1.667E-7</v>
      </c>
      <c r="N1447" s="1"/>
    </row>
    <row r="1448" spans="10:21" x14ac:dyDescent="0.45">
      <c r="J1448" t="s">
        <v>182</v>
      </c>
      <c r="K1448">
        <v>0.48916999999999999</v>
      </c>
      <c r="L1448">
        <v>0.20061999999999999</v>
      </c>
      <c r="M1448">
        <v>2.4382999999999999</v>
      </c>
      <c r="N1448">
        <v>1.5554999999999999E-2</v>
      </c>
      <c r="O1448" t="s">
        <v>376</v>
      </c>
    </row>
    <row r="1449" spans="10:21" x14ac:dyDescent="0.45">
      <c r="K1449">
        <v>1.5554999999999999E-2</v>
      </c>
    </row>
    <row r="1450" spans="10:21" x14ac:dyDescent="0.45">
      <c r="J1450" t="s">
        <v>183</v>
      </c>
      <c r="K1450">
        <v>0.15747</v>
      </c>
      <c r="L1450">
        <v>1.02542</v>
      </c>
      <c r="M1450">
        <v>0.15359999999999999</v>
      </c>
      <c r="N1450">
        <v>0.87809300000000001</v>
      </c>
    </row>
    <row r="1451" spans="10:21" x14ac:dyDescent="0.45">
      <c r="K1451">
        <v>0.87809300000000001</v>
      </c>
    </row>
    <row r="1452" spans="10:21" x14ac:dyDescent="0.45">
      <c r="J1452" t="s">
        <v>377</v>
      </c>
      <c r="K1452">
        <v>0.38280999999999998</v>
      </c>
      <c r="L1452">
        <v>0.74217</v>
      </c>
      <c r="M1452">
        <v>0.51580000000000004</v>
      </c>
      <c r="N1452">
        <v>0.60651600000000006</v>
      </c>
    </row>
    <row r="1453" spans="10:21" x14ac:dyDescent="0.45">
      <c r="K1453">
        <v>0.60651600000000006</v>
      </c>
    </row>
    <row r="1454" spans="10:21" x14ac:dyDescent="0.45">
      <c r="J1454" t="s">
        <v>378</v>
      </c>
      <c r="K1454">
        <v>-19.448619999999998</v>
      </c>
      <c r="L1454">
        <v>3.9735399999999998</v>
      </c>
      <c r="M1454">
        <v>-4.8944999999999999</v>
      </c>
      <c r="N1454" s="1">
        <v>1.916E-6</v>
      </c>
      <c r="O1454" t="s">
        <v>375</v>
      </c>
    </row>
    <row r="1455" spans="10:21" x14ac:dyDescent="0.45">
      <c r="K1455" s="1">
        <v>1.916E-6</v>
      </c>
      <c r="N1455" s="1"/>
    </row>
    <row r="1456" spans="10:21" x14ac:dyDescent="0.45">
      <c r="J1456" t="s">
        <v>869</v>
      </c>
      <c r="K1456">
        <v>-0.36429</v>
      </c>
      <c r="L1456">
        <v>0.11666</v>
      </c>
      <c r="M1456">
        <v>-3.1225999999999998</v>
      </c>
      <c r="N1456">
        <v>2.036E-3</v>
      </c>
      <c r="O1456" t="s">
        <v>487</v>
      </c>
    </row>
    <row r="1457" spans="10:21" x14ac:dyDescent="0.45">
      <c r="J1457" t="s">
        <v>453</v>
      </c>
      <c r="K1457">
        <v>2.036E-3</v>
      </c>
      <c r="R1457">
        <v>0.05</v>
      </c>
      <c r="S1457" t="s">
        <v>870</v>
      </c>
    </row>
    <row r="1458" spans="10:21" x14ac:dyDescent="0.45">
      <c r="J1458" t="s">
        <v>454</v>
      </c>
      <c r="K1458" t="s">
        <v>455</v>
      </c>
      <c r="L1458">
        <v>0</v>
      </c>
      <c r="M1458" t="s">
        <v>842</v>
      </c>
      <c r="N1458">
        <v>1E-3</v>
      </c>
      <c r="O1458" t="s">
        <v>843</v>
      </c>
      <c r="P1458">
        <v>0.01</v>
      </c>
      <c r="Q1458" t="s">
        <v>844</v>
      </c>
    </row>
    <row r="1459" spans="10:21" x14ac:dyDescent="0.45">
      <c r="U1459" t="s">
        <v>863</v>
      </c>
    </row>
    <row r="1460" spans="10:21" x14ac:dyDescent="0.45">
      <c r="J1460" t="s">
        <v>462</v>
      </c>
      <c r="K1460" t="s">
        <v>463</v>
      </c>
      <c r="L1460" t="s">
        <v>450</v>
      </c>
      <c r="M1460" t="s">
        <v>464</v>
      </c>
      <c r="N1460">
        <v>55391</v>
      </c>
    </row>
    <row r="1461" spans="10:21" x14ac:dyDescent="0.45">
      <c r="J1461" t="s">
        <v>465</v>
      </c>
      <c r="K1461" t="s">
        <v>463</v>
      </c>
      <c r="L1461" t="s">
        <v>450</v>
      </c>
      <c r="M1461" t="s">
        <v>464</v>
      </c>
      <c r="N1461">
        <v>25842</v>
      </c>
    </row>
    <row r="1462" spans="10:21" x14ac:dyDescent="0.45">
      <c r="J1462" t="s">
        <v>466</v>
      </c>
      <c r="K1462">
        <v>0.53346000000000005</v>
      </c>
    </row>
    <row r="1463" spans="10:21" x14ac:dyDescent="0.45">
      <c r="J1463" t="s">
        <v>467</v>
      </c>
      <c r="K1463" t="s">
        <v>466</v>
      </c>
      <c r="L1463">
        <v>0.48852000000000001</v>
      </c>
      <c r="R1463" t="s">
        <v>473</v>
      </c>
      <c r="S1463" s="1">
        <v>2.2200000000000001E-16</v>
      </c>
    </row>
    <row r="1464" spans="10:21" x14ac:dyDescent="0.45">
      <c r="J1464" t="s">
        <v>468</v>
      </c>
      <c r="K1464">
        <v>41.545000000000002</v>
      </c>
      <c r="L1464" t="s">
        <v>469</v>
      </c>
      <c r="M1464">
        <v>6</v>
      </c>
      <c r="N1464" t="s">
        <v>470</v>
      </c>
      <c r="O1464">
        <v>218</v>
      </c>
      <c r="P1464" t="s">
        <v>471</v>
      </c>
      <c r="Q1464" t="s">
        <v>472</v>
      </c>
    </row>
    <row r="1465" spans="10:21" x14ac:dyDescent="0.45">
      <c r="J1465" t="s">
        <v>674</v>
      </c>
      <c r="K1465" t="s">
        <v>541</v>
      </c>
      <c r="L1465" t="s">
        <v>877</v>
      </c>
    </row>
    <row r="1466" spans="10:21" x14ac:dyDescent="0.45">
      <c r="J1466" t="s">
        <v>674</v>
      </c>
      <c r="K1466" t="s">
        <v>947</v>
      </c>
      <c r="L1466" t="s">
        <v>948</v>
      </c>
      <c r="T1466" t="s">
        <v>423</v>
      </c>
    </row>
    <row r="1468" spans="10:21" x14ac:dyDescent="0.45">
      <c r="J1468" t="s">
        <v>861</v>
      </c>
    </row>
    <row r="1470" spans="10:21" x14ac:dyDescent="0.45">
      <c r="J1470" t="s">
        <v>861</v>
      </c>
      <c r="K1470" t="s">
        <v>128</v>
      </c>
    </row>
    <row r="1472" spans="10:21" x14ac:dyDescent="0.45">
      <c r="J1472" t="s">
        <v>674</v>
      </c>
      <c r="K1472" t="s">
        <v>414</v>
      </c>
    </row>
    <row r="1473" spans="10:21" x14ac:dyDescent="0.45">
      <c r="J1473" t="s">
        <v>966</v>
      </c>
    </row>
    <row r="1474" spans="10:21" x14ac:dyDescent="0.45">
      <c r="J1474" t="s">
        <v>416</v>
      </c>
      <c r="K1474" t="s">
        <v>417</v>
      </c>
      <c r="L1474" t="s">
        <v>418</v>
      </c>
      <c r="M1474" t="s">
        <v>419</v>
      </c>
      <c r="N1474" t="s">
        <v>420</v>
      </c>
    </row>
    <row r="1476" spans="10:21" x14ac:dyDescent="0.45">
      <c r="J1476" t="s">
        <v>421</v>
      </c>
      <c r="R1476" t="s">
        <v>761</v>
      </c>
      <c r="U1476" t="s">
        <v>871</v>
      </c>
    </row>
    <row r="1477" spans="10:21" x14ac:dyDescent="0.45">
      <c r="J1477" t="s">
        <v>422</v>
      </c>
      <c r="K1477" t="s">
        <v>423</v>
      </c>
      <c r="L1477" t="s">
        <v>520</v>
      </c>
      <c r="M1477" t="s">
        <v>425</v>
      </c>
      <c r="N1477" t="s">
        <v>423</v>
      </c>
      <c r="O1477" t="s">
        <v>521</v>
      </c>
      <c r="P1477" t="s">
        <v>431</v>
      </c>
      <c r="Q1477" t="s">
        <v>423</v>
      </c>
    </row>
    <row r="1478" spans="10:21" x14ac:dyDescent="0.45">
      <c r="R1478" t="s">
        <v>868</v>
      </c>
      <c r="T1478">
        <v>285</v>
      </c>
    </row>
    <row r="1479" spans="10:21" x14ac:dyDescent="0.45">
      <c r="J1479" t="s">
        <v>601</v>
      </c>
      <c r="K1479" t="s">
        <v>437</v>
      </c>
      <c r="L1479" t="s">
        <v>864</v>
      </c>
      <c r="M1479" t="s">
        <v>423</v>
      </c>
      <c r="N1479" t="s">
        <v>944</v>
      </c>
      <c r="O1479" t="s">
        <v>866</v>
      </c>
      <c r="P1479" t="s">
        <v>423</v>
      </c>
      <c r="Q1479" t="s">
        <v>926</v>
      </c>
      <c r="S1479" t="s">
        <v>433</v>
      </c>
    </row>
    <row r="1481" spans="10:21" x14ac:dyDescent="0.45">
      <c r="J1481" t="s">
        <v>710</v>
      </c>
      <c r="S1481" t="s">
        <v>423</v>
      </c>
    </row>
    <row r="1482" spans="10:21" x14ac:dyDescent="0.45">
      <c r="K1482" t="s">
        <v>443</v>
      </c>
      <c r="L1482" t="s">
        <v>444</v>
      </c>
      <c r="M1482" t="s">
        <v>445</v>
      </c>
      <c r="N1482" t="s">
        <v>446</v>
      </c>
      <c r="O1482" t="s">
        <v>447</v>
      </c>
      <c r="P1482" t="s">
        <v>445</v>
      </c>
      <c r="Q1482" t="s">
        <v>448</v>
      </c>
    </row>
    <row r="1483" spans="10:21" x14ac:dyDescent="0.45">
      <c r="J1483">
        <v>-30.257400000000001</v>
      </c>
      <c r="K1483">
        <v>-4.8119300000000003</v>
      </c>
      <c r="L1483">
        <v>0.55996999999999997</v>
      </c>
      <c r="M1483">
        <v>4.5138400000000001</v>
      </c>
      <c r="N1483">
        <v>29.720880000000001</v>
      </c>
    </row>
    <row r="1485" spans="10:21" x14ac:dyDescent="0.45">
      <c r="J1485" t="s">
        <v>715</v>
      </c>
    </row>
    <row r="1486" spans="10:21" x14ac:dyDescent="0.45">
      <c r="K1486" t="s">
        <v>370</v>
      </c>
      <c r="L1486" t="s">
        <v>371</v>
      </c>
      <c r="M1486" t="s">
        <v>372</v>
      </c>
      <c r="N1486" t="s">
        <v>373</v>
      </c>
      <c r="O1486" t="s">
        <v>374</v>
      </c>
      <c r="P1486" t="s">
        <v>452</v>
      </c>
    </row>
    <row r="1487" spans="10:21" x14ac:dyDescent="0.45">
      <c r="J1487" t="s">
        <v>181</v>
      </c>
      <c r="K1487">
        <v>-18.186230999999999</v>
      </c>
      <c r="L1487">
        <v>2.957837</v>
      </c>
      <c r="M1487">
        <v>-6.1485000000000003</v>
      </c>
      <c r="N1487" s="1">
        <v>2.9309999999999999E-9</v>
      </c>
      <c r="O1487" t="s">
        <v>375</v>
      </c>
    </row>
    <row r="1488" spans="10:21" x14ac:dyDescent="0.45">
      <c r="K1488" s="1">
        <v>2.9309999999999999E-9</v>
      </c>
      <c r="N1488" s="1"/>
    </row>
    <row r="1489" spans="10:20" x14ac:dyDescent="0.45">
      <c r="J1489" t="s">
        <v>182</v>
      </c>
      <c r="K1489">
        <v>1.5293330000000001</v>
      </c>
      <c r="L1489">
        <v>0.158722</v>
      </c>
      <c r="M1489">
        <v>9.6353000000000009</v>
      </c>
      <c r="N1489" s="1">
        <v>2.2E-16</v>
      </c>
      <c r="O1489" t="s">
        <v>375</v>
      </c>
    </row>
    <row r="1490" spans="10:20" x14ac:dyDescent="0.45">
      <c r="K1490" s="1">
        <v>2.2E-16</v>
      </c>
      <c r="N1490" s="1"/>
    </row>
    <row r="1491" spans="10:20" x14ac:dyDescent="0.45">
      <c r="J1491" t="s">
        <v>183</v>
      </c>
      <c r="K1491">
        <v>-1.2823819999999999</v>
      </c>
      <c r="L1491">
        <v>0.67971599999999999</v>
      </c>
      <c r="M1491">
        <v>-1.8866000000000001</v>
      </c>
      <c r="N1491">
        <v>6.0319999999999999E-2</v>
      </c>
      <c r="O1491" t="s">
        <v>481</v>
      </c>
    </row>
    <row r="1492" spans="10:20" x14ac:dyDescent="0.45">
      <c r="K1492">
        <v>6.0319999999999999E-2</v>
      </c>
    </row>
    <row r="1493" spans="10:20" x14ac:dyDescent="0.45">
      <c r="J1493" t="s">
        <v>377</v>
      </c>
      <c r="K1493">
        <v>3.079189</v>
      </c>
      <c r="L1493">
        <v>0.55132599999999998</v>
      </c>
      <c r="M1493">
        <v>5.5850999999999997</v>
      </c>
      <c r="N1493" s="1">
        <v>5.8789999999999999E-8</v>
      </c>
      <c r="O1493" t="s">
        <v>375</v>
      </c>
      <c r="T1493">
        <v>0.1</v>
      </c>
    </row>
    <row r="1494" spans="10:20" x14ac:dyDescent="0.45">
      <c r="K1494" s="1">
        <v>5.8789999999999999E-8</v>
      </c>
      <c r="N1494" s="1"/>
    </row>
    <row r="1495" spans="10:20" x14ac:dyDescent="0.45">
      <c r="J1495" t="s">
        <v>378</v>
      </c>
      <c r="K1495">
        <v>-25.998809000000001</v>
      </c>
      <c r="L1495">
        <v>2.8882129999999999</v>
      </c>
      <c r="M1495">
        <v>-9.0016999999999996</v>
      </c>
      <c r="N1495" s="1">
        <v>2.2E-16</v>
      </c>
      <c r="O1495" t="s">
        <v>375</v>
      </c>
    </row>
    <row r="1496" spans="10:20" x14ac:dyDescent="0.45">
      <c r="K1496" s="1">
        <v>2.2E-16</v>
      </c>
      <c r="N1496" s="1"/>
    </row>
    <row r="1497" spans="10:20" x14ac:dyDescent="0.45">
      <c r="J1497" t="s">
        <v>869</v>
      </c>
      <c r="K1497">
        <v>-0.101406</v>
      </c>
      <c r="L1497">
        <v>2.1378000000000001E-2</v>
      </c>
      <c r="M1497">
        <v>-4.7434000000000003</v>
      </c>
      <c r="N1497" s="1">
        <v>3.4690000000000002E-6</v>
      </c>
      <c r="O1497" t="s">
        <v>375</v>
      </c>
    </row>
    <row r="1498" spans="10:20" x14ac:dyDescent="0.45">
      <c r="K1498" s="1">
        <v>3.4690000000000002E-6</v>
      </c>
      <c r="N1498" s="1"/>
      <c r="R1498">
        <v>0.05</v>
      </c>
    </row>
    <row r="1499" spans="10:20" x14ac:dyDescent="0.45">
      <c r="J1499" t="s">
        <v>453</v>
      </c>
    </row>
    <row r="1500" spans="10:20" x14ac:dyDescent="0.45">
      <c r="J1500" t="s">
        <v>454</v>
      </c>
      <c r="K1500" t="s">
        <v>455</v>
      </c>
      <c r="L1500">
        <v>0</v>
      </c>
      <c r="M1500" t="s">
        <v>842</v>
      </c>
      <c r="N1500">
        <v>1E-3</v>
      </c>
      <c r="O1500" t="s">
        <v>843</v>
      </c>
      <c r="P1500">
        <v>0.01</v>
      </c>
      <c r="Q1500" t="s">
        <v>844</v>
      </c>
      <c r="S1500" t="s">
        <v>870</v>
      </c>
    </row>
    <row r="1502" spans="10:20" x14ac:dyDescent="0.45">
      <c r="J1502" t="s">
        <v>462</v>
      </c>
      <c r="K1502" t="s">
        <v>463</v>
      </c>
      <c r="L1502" t="s">
        <v>450</v>
      </c>
      <c r="M1502" t="s">
        <v>464</v>
      </c>
      <c r="N1502">
        <v>72916</v>
      </c>
    </row>
    <row r="1503" spans="10:20" x14ac:dyDescent="0.45">
      <c r="J1503" t="s">
        <v>465</v>
      </c>
      <c r="K1503" t="s">
        <v>463</v>
      </c>
      <c r="L1503" t="s">
        <v>450</v>
      </c>
      <c r="M1503" t="s">
        <v>464</v>
      </c>
      <c r="N1503">
        <v>26303</v>
      </c>
    </row>
    <row r="1504" spans="10:20" x14ac:dyDescent="0.45">
      <c r="J1504" t="s">
        <v>466</v>
      </c>
      <c r="K1504">
        <v>0.63927</v>
      </c>
    </row>
    <row r="1505" spans="10:20" x14ac:dyDescent="0.45">
      <c r="J1505" t="s">
        <v>467</v>
      </c>
      <c r="K1505" t="s">
        <v>466</v>
      </c>
      <c r="L1505">
        <v>0.60597000000000001</v>
      </c>
      <c r="R1505" t="s">
        <v>473</v>
      </c>
      <c r="T1505" t="s">
        <v>423</v>
      </c>
    </row>
    <row r="1506" spans="10:20" x14ac:dyDescent="0.45">
      <c r="J1506" t="s">
        <v>468</v>
      </c>
      <c r="K1506">
        <v>76.793400000000005</v>
      </c>
      <c r="L1506" t="s">
        <v>469</v>
      </c>
      <c r="M1506">
        <v>6</v>
      </c>
      <c r="N1506" t="s">
        <v>470</v>
      </c>
      <c r="O1506">
        <v>260</v>
      </c>
      <c r="P1506" t="s">
        <v>471</v>
      </c>
      <c r="Q1506" t="s">
        <v>472</v>
      </c>
      <c r="S1506" s="1">
        <v>2.2200000000000001E-16</v>
      </c>
    </row>
    <row r="1507" spans="10:20" x14ac:dyDescent="0.45">
      <c r="J1507" t="s">
        <v>674</v>
      </c>
      <c r="K1507" t="s">
        <v>488</v>
      </c>
      <c r="L1507">
        <v>2000</v>
      </c>
      <c r="T1507">
        <v>152</v>
      </c>
    </row>
    <row r="1508" spans="10:20" x14ac:dyDescent="0.45">
      <c r="J1508" t="s">
        <v>967</v>
      </c>
    </row>
    <row r="1509" spans="10:20" x14ac:dyDescent="0.45">
      <c r="J1509" t="s">
        <v>416</v>
      </c>
      <c r="K1509" t="s">
        <v>417</v>
      </c>
      <c r="L1509" t="s">
        <v>418</v>
      </c>
      <c r="M1509" t="s">
        <v>419</v>
      </c>
      <c r="N1509" t="s">
        <v>420</v>
      </c>
    </row>
    <row r="1511" spans="10:20" x14ac:dyDescent="0.45">
      <c r="J1511" t="s">
        <v>421</v>
      </c>
      <c r="R1511" t="s">
        <v>761</v>
      </c>
    </row>
    <row r="1512" spans="10:20" x14ac:dyDescent="0.45">
      <c r="J1512" t="s">
        <v>422</v>
      </c>
      <c r="K1512" t="s">
        <v>423</v>
      </c>
      <c r="L1512" t="s">
        <v>520</v>
      </c>
      <c r="M1512" t="s">
        <v>425</v>
      </c>
      <c r="N1512" t="s">
        <v>423</v>
      </c>
      <c r="O1512" t="s">
        <v>521</v>
      </c>
      <c r="P1512" t="s">
        <v>431</v>
      </c>
      <c r="Q1512" t="s">
        <v>423</v>
      </c>
    </row>
    <row r="1513" spans="10:20" x14ac:dyDescent="0.45">
      <c r="R1513" t="s">
        <v>868</v>
      </c>
    </row>
    <row r="1514" spans="10:20" x14ac:dyDescent="0.45">
      <c r="J1514" t="s">
        <v>601</v>
      </c>
      <c r="K1514" t="s">
        <v>437</v>
      </c>
      <c r="L1514" t="s">
        <v>864</v>
      </c>
      <c r="M1514" t="s">
        <v>423</v>
      </c>
      <c r="N1514" t="s">
        <v>944</v>
      </c>
      <c r="O1514" t="s">
        <v>866</v>
      </c>
      <c r="P1514" t="s">
        <v>423</v>
      </c>
      <c r="Q1514" t="s">
        <v>933</v>
      </c>
    </row>
    <row r="1516" spans="10:20" x14ac:dyDescent="0.45">
      <c r="J1516" t="s">
        <v>710</v>
      </c>
    </row>
    <row r="1517" spans="10:20" x14ac:dyDescent="0.45">
      <c r="K1517" t="s">
        <v>443</v>
      </c>
      <c r="L1517" t="s">
        <v>444</v>
      </c>
      <c r="M1517" t="s">
        <v>445</v>
      </c>
      <c r="N1517" t="s">
        <v>446</v>
      </c>
      <c r="O1517" t="s">
        <v>447</v>
      </c>
      <c r="P1517" t="s">
        <v>445</v>
      </c>
      <c r="Q1517" t="s">
        <v>448</v>
      </c>
    </row>
    <row r="1518" spans="10:20" x14ac:dyDescent="0.45">
      <c r="J1518">
        <v>-11.67507</v>
      </c>
      <c r="K1518">
        <v>-0.91334000000000004</v>
      </c>
      <c r="L1518">
        <v>0.24801000000000001</v>
      </c>
      <c r="M1518">
        <v>1.1640699999999999</v>
      </c>
      <c r="N1518">
        <v>5.5003399999999996</v>
      </c>
    </row>
    <row r="1519" spans="10:20" x14ac:dyDescent="0.45">
      <c r="S1519" t="s">
        <v>433</v>
      </c>
    </row>
    <row r="1520" spans="10:20" x14ac:dyDescent="0.45">
      <c r="J1520" t="s">
        <v>715</v>
      </c>
    </row>
    <row r="1521" spans="10:20" x14ac:dyDescent="0.45">
      <c r="K1521" t="s">
        <v>370</v>
      </c>
      <c r="L1521" t="s">
        <v>371</v>
      </c>
      <c r="M1521" t="s">
        <v>372</v>
      </c>
      <c r="N1521" t="s">
        <v>373</v>
      </c>
      <c r="O1521" t="s">
        <v>374</v>
      </c>
      <c r="P1521" t="s">
        <v>452</v>
      </c>
    </row>
    <row r="1522" spans="10:20" x14ac:dyDescent="0.45">
      <c r="J1522" t="s">
        <v>181</v>
      </c>
      <c r="K1522">
        <v>5.7116309999999997</v>
      </c>
      <c r="L1522">
        <v>1.6744950000000001</v>
      </c>
      <c r="M1522">
        <v>3.411</v>
      </c>
      <c r="N1522">
        <v>8.6660000000000003E-4</v>
      </c>
      <c r="O1522" t="s">
        <v>375</v>
      </c>
      <c r="S1522" t="s">
        <v>423</v>
      </c>
    </row>
    <row r="1523" spans="10:20" x14ac:dyDescent="0.45">
      <c r="K1523">
        <v>8.6660000000000003E-4</v>
      </c>
      <c r="T1523">
        <v>0.1</v>
      </c>
    </row>
    <row r="1524" spans="10:20" x14ac:dyDescent="0.45">
      <c r="J1524" t="s">
        <v>182</v>
      </c>
      <c r="K1524">
        <v>-1.3084E-2</v>
      </c>
      <c r="L1524">
        <v>6.1734999999999998E-2</v>
      </c>
      <c r="M1524">
        <v>-0.21190000000000001</v>
      </c>
      <c r="N1524">
        <v>0.83248900000000003</v>
      </c>
    </row>
    <row r="1525" spans="10:20" x14ac:dyDescent="0.45">
      <c r="K1525">
        <v>0.83248900000000003</v>
      </c>
    </row>
    <row r="1526" spans="10:20" x14ac:dyDescent="0.45">
      <c r="J1526" t="s">
        <v>183</v>
      </c>
      <c r="K1526">
        <v>1.97722</v>
      </c>
      <c r="L1526">
        <v>0.79903500000000005</v>
      </c>
      <c r="M1526">
        <v>2.4744999999999999</v>
      </c>
      <c r="N1526">
        <v>1.46505E-2</v>
      </c>
      <c r="O1526" t="s">
        <v>376</v>
      </c>
    </row>
    <row r="1527" spans="10:20" x14ac:dyDescent="0.45">
      <c r="K1527">
        <v>1.46505E-2</v>
      </c>
    </row>
    <row r="1528" spans="10:20" x14ac:dyDescent="0.45">
      <c r="J1528" t="s">
        <v>377</v>
      </c>
      <c r="K1528">
        <v>-1.5637350000000001</v>
      </c>
      <c r="L1528">
        <v>0.51036700000000002</v>
      </c>
      <c r="M1528">
        <v>-3.0638999999999998</v>
      </c>
      <c r="N1528">
        <v>2.6641E-3</v>
      </c>
      <c r="O1528" t="s">
        <v>487</v>
      </c>
    </row>
    <row r="1529" spans="10:20" x14ac:dyDescent="0.45">
      <c r="K1529">
        <v>2.6641E-3</v>
      </c>
    </row>
    <row r="1530" spans="10:20" x14ac:dyDescent="0.45">
      <c r="J1530" t="s">
        <v>869</v>
      </c>
      <c r="K1530">
        <v>-1.6896999999999999E-2</v>
      </c>
      <c r="L1530">
        <v>2.9118000000000002E-2</v>
      </c>
      <c r="M1530">
        <v>-0.58030000000000004</v>
      </c>
      <c r="N1530">
        <v>0.56274170000000001</v>
      </c>
    </row>
    <row r="1531" spans="10:20" x14ac:dyDescent="0.45">
      <c r="K1531">
        <v>0.56274170000000001</v>
      </c>
      <c r="R1531">
        <v>0.05</v>
      </c>
    </row>
    <row r="1532" spans="10:20" x14ac:dyDescent="0.45">
      <c r="J1532" t="s">
        <v>453</v>
      </c>
    </row>
    <row r="1533" spans="10:20" x14ac:dyDescent="0.45">
      <c r="J1533" t="s">
        <v>454</v>
      </c>
      <c r="K1533" t="s">
        <v>455</v>
      </c>
      <c r="L1533">
        <v>0</v>
      </c>
      <c r="M1533" t="s">
        <v>842</v>
      </c>
      <c r="N1533">
        <v>1E-3</v>
      </c>
      <c r="O1533" t="s">
        <v>843</v>
      </c>
      <c r="P1533">
        <v>0.01</v>
      </c>
      <c r="Q1533" t="s">
        <v>844</v>
      </c>
    </row>
    <row r="1535" spans="10:20" x14ac:dyDescent="0.45">
      <c r="J1535" t="s">
        <v>462</v>
      </c>
      <c r="K1535" t="s">
        <v>463</v>
      </c>
      <c r="L1535" t="s">
        <v>450</v>
      </c>
      <c r="M1535" t="s">
        <v>464</v>
      </c>
      <c r="N1535">
        <v>882.71</v>
      </c>
      <c r="T1535" t="s">
        <v>423</v>
      </c>
    </row>
    <row r="1536" spans="10:20" x14ac:dyDescent="0.45">
      <c r="J1536" t="s">
        <v>465</v>
      </c>
      <c r="K1536" t="s">
        <v>463</v>
      </c>
      <c r="L1536" t="s">
        <v>450</v>
      </c>
      <c r="M1536" t="s">
        <v>464</v>
      </c>
      <c r="N1536">
        <v>798.19</v>
      </c>
    </row>
    <row r="1537" spans="10:20" x14ac:dyDescent="0.45">
      <c r="J1537" t="s">
        <v>466</v>
      </c>
      <c r="K1537">
        <v>9.5754000000000006E-2</v>
      </c>
      <c r="T1537">
        <v>133</v>
      </c>
    </row>
    <row r="1538" spans="10:20" x14ac:dyDescent="0.45">
      <c r="J1538" t="s">
        <v>467</v>
      </c>
      <c r="K1538" t="s">
        <v>466</v>
      </c>
      <c r="L1538">
        <v>-6.6726999999999995E-2</v>
      </c>
      <c r="R1538">
        <v>2.3073E-2</v>
      </c>
    </row>
    <row r="1539" spans="10:20" x14ac:dyDescent="0.45">
      <c r="J1539" t="s">
        <v>468</v>
      </c>
      <c r="K1539">
        <v>2.7109000000000001</v>
      </c>
      <c r="L1539" t="s">
        <v>469</v>
      </c>
      <c r="M1539">
        <v>5</v>
      </c>
      <c r="N1539" t="s">
        <v>470</v>
      </c>
      <c r="O1539">
        <v>128</v>
      </c>
      <c r="P1539" t="s">
        <v>471</v>
      </c>
      <c r="Q1539" t="s">
        <v>472</v>
      </c>
    </row>
    <row r="1540" spans="10:20" x14ac:dyDescent="0.45">
      <c r="J1540" t="s">
        <v>674</v>
      </c>
      <c r="K1540" t="s">
        <v>501</v>
      </c>
      <c r="L1540">
        <v>2000</v>
      </c>
    </row>
    <row r="1541" spans="10:20" x14ac:dyDescent="0.45">
      <c r="J1541" t="s">
        <v>968</v>
      </c>
      <c r="S1541" t="s">
        <v>870</v>
      </c>
    </row>
    <row r="1542" spans="10:20" x14ac:dyDescent="0.45">
      <c r="J1542" t="s">
        <v>416</v>
      </c>
      <c r="K1542" t="s">
        <v>417</v>
      </c>
      <c r="L1542" t="s">
        <v>418</v>
      </c>
      <c r="M1542" t="s">
        <v>419</v>
      </c>
      <c r="N1542" t="s">
        <v>420</v>
      </c>
    </row>
    <row r="1544" spans="10:20" x14ac:dyDescent="0.45">
      <c r="J1544" t="s">
        <v>421</v>
      </c>
      <c r="R1544" t="s">
        <v>761</v>
      </c>
    </row>
    <row r="1545" spans="10:20" x14ac:dyDescent="0.45">
      <c r="J1545" t="s">
        <v>422</v>
      </c>
      <c r="K1545" t="s">
        <v>423</v>
      </c>
      <c r="L1545" t="s">
        <v>520</v>
      </c>
      <c r="M1545" t="s">
        <v>425</v>
      </c>
      <c r="N1545" t="s">
        <v>423</v>
      </c>
      <c r="O1545" t="s">
        <v>521</v>
      </c>
      <c r="P1545" t="s">
        <v>431</v>
      </c>
      <c r="Q1545" t="s">
        <v>423</v>
      </c>
    </row>
    <row r="1546" spans="10:20" x14ac:dyDescent="0.45">
      <c r="R1546" t="s">
        <v>868</v>
      </c>
    </row>
    <row r="1547" spans="10:20" x14ac:dyDescent="0.45">
      <c r="J1547" t="s">
        <v>601</v>
      </c>
      <c r="K1547" t="s">
        <v>437</v>
      </c>
      <c r="L1547" t="s">
        <v>864</v>
      </c>
      <c r="M1547" t="s">
        <v>423</v>
      </c>
      <c r="N1547" t="s">
        <v>944</v>
      </c>
      <c r="O1547" t="s">
        <v>866</v>
      </c>
      <c r="P1547" t="s">
        <v>423</v>
      </c>
      <c r="Q1547" t="s">
        <v>942</v>
      </c>
      <c r="S1547" s="1">
        <v>2.2200000000000001E-16</v>
      </c>
    </row>
    <row r="1549" spans="10:20" x14ac:dyDescent="0.45">
      <c r="J1549" t="s">
        <v>710</v>
      </c>
    </row>
    <row r="1550" spans="10:20" x14ac:dyDescent="0.45">
      <c r="K1550" t="s">
        <v>443</v>
      </c>
      <c r="L1550" t="s">
        <v>444</v>
      </c>
      <c r="M1550" t="s">
        <v>445</v>
      </c>
      <c r="N1550" t="s">
        <v>446</v>
      </c>
      <c r="O1550" t="s">
        <v>447</v>
      </c>
      <c r="P1550" t="s">
        <v>445</v>
      </c>
      <c r="Q1550" t="s">
        <v>448</v>
      </c>
    </row>
    <row r="1551" spans="10:20" x14ac:dyDescent="0.45">
      <c r="J1551">
        <v>-34.11421</v>
      </c>
      <c r="K1551">
        <v>-5.38009</v>
      </c>
      <c r="L1551">
        <v>0.79632000000000003</v>
      </c>
      <c r="M1551">
        <v>6.2028400000000001</v>
      </c>
      <c r="N1551">
        <v>31.57348</v>
      </c>
    </row>
    <row r="1553" spans="10:20" x14ac:dyDescent="0.45">
      <c r="J1553" t="s">
        <v>715</v>
      </c>
      <c r="S1553" t="s">
        <v>433</v>
      </c>
      <c r="T1553">
        <v>0.1</v>
      </c>
    </row>
    <row r="1554" spans="10:20" x14ac:dyDescent="0.45">
      <c r="K1554" t="s">
        <v>370</v>
      </c>
      <c r="L1554" t="s">
        <v>371</v>
      </c>
      <c r="M1554" t="s">
        <v>372</v>
      </c>
      <c r="N1554" t="s">
        <v>373</v>
      </c>
      <c r="O1554" t="s">
        <v>374</v>
      </c>
      <c r="P1554" t="s">
        <v>452</v>
      </c>
    </row>
    <row r="1555" spans="10:20" x14ac:dyDescent="0.45">
      <c r="J1555" t="s">
        <v>181</v>
      </c>
      <c r="K1555">
        <v>170.77360999999999</v>
      </c>
      <c r="L1555">
        <v>35.273560000000003</v>
      </c>
      <c r="M1555">
        <v>4.8414000000000001</v>
      </c>
      <c r="N1555" s="1">
        <v>4.3220000000000003E-6</v>
      </c>
      <c r="O1555" t="s">
        <v>375</v>
      </c>
      <c r="S1555" t="s">
        <v>423</v>
      </c>
    </row>
    <row r="1556" spans="10:20" x14ac:dyDescent="0.45">
      <c r="K1556" s="1">
        <v>4.3220000000000003E-6</v>
      </c>
      <c r="N1556" s="1"/>
    </row>
    <row r="1557" spans="10:20" x14ac:dyDescent="0.45">
      <c r="J1557" t="s">
        <v>182</v>
      </c>
      <c r="K1557">
        <v>-8.3256499999999996</v>
      </c>
      <c r="L1557">
        <v>1.76905</v>
      </c>
      <c r="M1557">
        <v>-4.7062999999999997</v>
      </c>
      <c r="N1557" s="1">
        <v>7.5220000000000001E-6</v>
      </c>
      <c r="O1557" t="s">
        <v>375</v>
      </c>
    </row>
    <row r="1558" spans="10:20" x14ac:dyDescent="0.45">
      <c r="K1558" s="1">
        <v>7.5220000000000001E-6</v>
      </c>
      <c r="N1558" s="1"/>
    </row>
    <row r="1559" spans="10:20" x14ac:dyDescent="0.45">
      <c r="J1559" t="s">
        <v>183</v>
      </c>
      <c r="K1559">
        <v>309.09965</v>
      </c>
      <c r="L1559">
        <v>52.369370000000004</v>
      </c>
      <c r="M1559">
        <v>5.9023000000000003</v>
      </c>
      <c r="N1559" s="1">
        <v>4.1939999999999997E-8</v>
      </c>
      <c r="O1559" t="s">
        <v>375</v>
      </c>
    </row>
    <row r="1560" spans="10:20" x14ac:dyDescent="0.45">
      <c r="K1560" s="1">
        <v>4.1939999999999997E-8</v>
      </c>
      <c r="N1560" s="1"/>
    </row>
    <row r="1561" spans="10:20" x14ac:dyDescent="0.45">
      <c r="J1561" t="s">
        <v>377</v>
      </c>
      <c r="K1561">
        <v>-26.647739999999999</v>
      </c>
      <c r="L1561">
        <v>5.2055400000000001</v>
      </c>
      <c r="M1561">
        <v>-5.1191000000000004</v>
      </c>
      <c r="N1561" s="1">
        <v>1.347E-6</v>
      </c>
      <c r="O1561" t="s">
        <v>375</v>
      </c>
    </row>
    <row r="1562" spans="10:20" x14ac:dyDescent="0.45">
      <c r="K1562" s="1">
        <v>1.347E-6</v>
      </c>
      <c r="N1562" s="1"/>
    </row>
    <row r="1563" spans="10:20" x14ac:dyDescent="0.45">
      <c r="J1563" t="s">
        <v>378</v>
      </c>
      <c r="K1563">
        <v>46.37603</v>
      </c>
      <c r="L1563">
        <v>13.731780000000001</v>
      </c>
      <c r="M1563">
        <v>3.3773</v>
      </c>
      <c r="N1563">
        <v>1.0189999999999999E-3</v>
      </c>
      <c r="O1563" t="s">
        <v>487</v>
      </c>
    </row>
    <row r="1564" spans="10:20" x14ac:dyDescent="0.45">
      <c r="K1564">
        <v>1.0189999999999999E-3</v>
      </c>
    </row>
    <row r="1565" spans="10:20" x14ac:dyDescent="0.45">
      <c r="J1565" t="s">
        <v>869</v>
      </c>
      <c r="K1565">
        <v>0.44796999999999998</v>
      </c>
      <c r="L1565">
        <v>0.20152999999999999</v>
      </c>
      <c r="M1565">
        <v>2.2227999999999999</v>
      </c>
      <c r="N1565">
        <v>2.8309999999999998E-2</v>
      </c>
      <c r="O1565" t="s">
        <v>376</v>
      </c>
    </row>
    <row r="1566" spans="10:20" x14ac:dyDescent="0.45">
      <c r="K1566">
        <v>2.8309999999999998E-2</v>
      </c>
      <c r="R1566">
        <v>0.05</v>
      </c>
    </row>
    <row r="1567" spans="10:20" x14ac:dyDescent="0.45">
      <c r="J1567" t="s">
        <v>453</v>
      </c>
    </row>
    <row r="1568" spans="10:20" x14ac:dyDescent="0.45">
      <c r="J1568" t="s">
        <v>454</v>
      </c>
      <c r="K1568" t="s">
        <v>455</v>
      </c>
      <c r="L1568">
        <v>0</v>
      </c>
      <c r="M1568" t="s">
        <v>842</v>
      </c>
      <c r="N1568">
        <v>1E-3</v>
      </c>
      <c r="O1568" t="s">
        <v>843</v>
      </c>
      <c r="P1568">
        <v>0.01</v>
      </c>
      <c r="Q1568" t="s">
        <v>844</v>
      </c>
    </row>
    <row r="1569" spans="10:20" x14ac:dyDescent="0.45">
      <c r="T1569" t="s">
        <v>423</v>
      </c>
    </row>
    <row r="1570" spans="10:20" x14ac:dyDescent="0.45">
      <c r="J1570" t="s">
        <v>462</v>
      </c>
      <c r="K1570" t="s">
        <v>463</v>
      </c>
      <c r="L1570" t="s">
        <v>450</v>
      </c>
      <c r="M1570" t="s">
        <v>464</v>
      </c>
      <c r="N1570">
        <v>26023</v>
      </c>
    </row>
    <row r="1571" spans="10:20" x14ac:dyDescent="0.45">
      <c r="J1571" t="s">
        <v>465</v>
      </c>
      <c r="K1571" t="s">
        <v>463</v>
      </c>
      <c r="L1571" t="s">
        <v>450</v>
      </c>
      <c r="M1571" t="s">
        <v>464</v>
      </c>
      <c r="N1571">
        <v>12820</v>
      </c>
    </row>
    <row r="1572" spans="10:20" x14ac:dyDescent="0.45">
      <c r="J1572" t="s">
        <v>466</v>
      </c>
      <c r="K1572">
        <v>0.50736999999999999</v>
      </c>
    </row>
    <row r="1573" spans="10:20" x14ac:dyDescent="0.45">
      <c r="J1573" t="s">
        <v>467</v>
      </c>
      <c r="K1573" t="s">
        <v>466</v>
      </c>
      <c r="L1573">
        <v>0.39789999999999998</v>
      </c>
      <c r="R1573" s="1">
        <v>1.0224E-14</v>
      </c>
    </row>
    <row r="1574" spans="10:20" x14ac:dyDescent="0.45">
      <c r="J1574" t="s">
        <v>468</v>
      </c>
      <c r="K1574">
        <v>18.538599999999999</v>
      </c>
      <c r="L1574" t="s">
        <v>469</v>
      </c>
      <c r="M1574">
        <v>6</v>
      </c>
      <c r="N1574" t="s">
        <v>470</v>
      </c>
      <c r="O1574">
        <v>108</v>
      </c>
      <c r="P1574" t="s">
        <v>471</v>
      </c>
      <c r="Q1574" t="s">
        <v>472</v>
      </c>
    </row>
    <row r="1575" spans="10:20" x14ac:dyDescent="0.45">
      <c r="J1575" t="s">
        <v>861</v>
      </c>
    </row>
    <row r="1577" spans="10:20" x14ac:dyDescent="0.45">
      <c r="J1577" t="s">
        <v>861</v>
      </c>
      <c r="K1577" t="s">
        <v>952</v>
      </c>
    </row>
    <row r="1579" spans="10:20" x14ac:dyDescent="0.45">
      <c r="J1579" t="s">
        <v>674</v>
      </c>
      <c r="K1579" t="s">
        <v>414</v>
      </c>
    </row>
    <row r="1580" spans="10:20" x14ac:dyDescent="0.45">
      <c r="J1580" t="s">
        <v>969</v>
      </c>
    </row>
    <row r="1581" spans="10:20" x14ac:dyDescent="0.45">
      <c r="J1581" t="s">
        <v>416</v>
      </c>
      <c r="K1581" t="s">
        <v>417</v>
      </c>
      <c r="L1581" t="s">
        <v>418</v>
      </c>
      <c r="M1581" t="s">
        <v>419</v>
      </c>
      <c r="N1581" t="s">
        <v>420</v>
      </c>
    </row>
    <row r="1583" spans="10:20" x14ac:dyDescent="0.45">
      <c r="J1583" t="s">
        <v>421</v>
      </c>
      <c r="R1583" t="s">
        <v>761</v>
      </c>
    </row>
    <row r="1584" spans="10:20" x14ac:dyDescent="0.45">
      <c r="J1584" t="s">
        <v>422</v>
      </c>
      <c r="K1584" t="s">
        <v>423</v>
      </c>
      <c r="L1584" t="s">
        <v>520</v>
      </c>
      <c r="M1584" t="s">
        <v>425</v>
      </c>
      <c r="N1584" t="s">
        <v>423</v>
      </c>
      <c r="O1584" t="s">
        <v>521</v>
      </c>
      <c r="P1584" t="s">
        <v>431</v>
      </c>
      <c r="Q1584" t="s">
        <v>423</v>
      </c>
    </row>
    <row r="1585" spans="10:20" x14ac:dyDescent="0.45">
      <c r="R1585" t="s">
        <v>868</v>
      </c>
      <c r="S1585" t="s">
        <v>870</v>
      </c>
      <c r="T1585">
        <v>120</v>
      </c>
    </row>
    <row r="1586" spans="10:20" x14ac:dyDescent="0.45">
      <c r="J1586" t="s">
        <v>601</v>
      </c>
      <c r="K1586" t="s">
        <v>437</v>
      </c>
      <c r="L1586" t="s">
        <v>864</v>
      </c>
      <c r="M1586" t="s">
        <v>423</v>
      </c>
      <c r="N1586" t="s">
        <v>933</v>
      </c>
      <c r="O1586" t="s">
        <v>866</v>
      </c>
      <c r="P1586" t="s">
        <v>423</v>
      </c>
      <c r="Q1586" t="s">
        <v>926</v>
      </c>
    </row>
    <row r="1588" spans="10:20" x14ac:dyDescent="0.45">
      <c r="J1588" t="s">
        <v>710</v>
      </c>
    </row>
    <row r="1589" spans="10:20" x14ac:dyDescent="0.45">
      <c r="K1589" t="s">
        <v>443</v>
      </c>
      <c r="L1589" t="s">
        <v>444</v>
      </c>
      <c r="M1589" t="s">
        <v>445</v>
      </c>
      <c r="N1589" t="s">
        <v>446</v>
      </c>
      <c r="O1589" t="s">
        <v>447</v>
      </c>
      <c r="P1589" t="s">
        <v>445</v>
      </c>
      <c r="Q1589" t="s">
        <v>448</v>
      </c>
    </row>
    <row r="1590" spans="10:20" x14ac:dyDescent="0.45">
      <c r="J1590">
        <v>-23.212199999999999</v>
      </c>
      <c r="K1590">
        <v>-6.7141999999999999</v>
      </c>
      <c r="L1590">
        <v>-1.044</v>
      </c>
      <c r="M1590">
        <v>6.8213999999999997</v>
      </c>
      <c r="N1590">
        <v>27.290400000000002</v>
      </c>
    </row>
    <row r="1592" spans="10:20" x14ac:dyDescent="0.45">
      <c r="J1592" t="s">
        <v>715</v>
      </c>
    </row>
    <row r="1593" spans="10:20" x14ac:dyDescent="0.45">
      <c r="K1593" t="s">
        <v>370</v>
      </c>
      <c r="L1593" t="s">
        <v>371</v>
      </c>
      <c r="M1593" t="s">
        <v>372</v>
      </c>
      <c r="N1593" t="s">
        <v>373</v>
      </c>
      <c r="O1593" t="s">
        <v>374</v>
      </c>
      <c r="P1593" t="s">
        <v>452</v>
      </c>
    </row>
    <row r="1594" spans="10:20" x14ac:dyDescent="0.45">
      <c r="J1594" t="s">
        <v>181</v>
      </c>
      <c r="K1594">
        <v>-21.683648999999999</v>
      </c>
      <c r="L1594">
        <v>7.0323710000000004</v>
      </c>
      <c r="M1594">
        <v>-3.0834000000000001</v>
      </c>
      <c r="N1594">
        <v>2.6091999999999999E-3</v>
      </c>
      <c r="O1594" t="s">
        <v>487</v>
      </c>
    </row>
    <row r="1595" spans="10:20" x14ac:dyDescent="0.45">
      <c r="K1595">
        <v>2.6091999999999999E-3</v>
      </c>
    </row>
    <row r="1596" spans="10:20" x14ac:dyDescent="0.45">
      <c r="J1596" t="s">
        <v>182</v>
      </c>
      <c r="K1596">
        <v>0.50089099999999998</v>
      </c>
      <c r="L1596">
        <v>0.30705100000000002</v>
      </c>
      <c r="M1596">
        <v>1.6313</v>
      </c>
      <c r="N1596">
        <v>0.1057956</v>
      </c>
    </row>
    <row r="1597" spans="10:20" x14ac:dyDescent="0.45">
      <c r="K1597">
        <v>0.1057956</v>
      </c>
    </row>
    <row r="1598" spans="10:20" x14ac:dyDescent="0.45">
      <c r="J1598" t="s">
        <v>183</v>
      </c>
      <c r="K1598">
        <v>4.143821</v>
      </c>
      <c r="L1598">
        <v>1.2135119999999999</v>
      </c>
      <c r="M1598">
        <v>3.4146999999999998</v>
      </c>
      <c r="N1598">
        <v>9.0580000000000001E-4</v>
      </c>
      <c r="O1598" t="s">
        <v>375</v>
      </c>
      <c r="S1598" t="s">
        <v>433</v>
      </c>
    </row>
    <row r="1599" spans="10:20" x14ac:dyDescent="0.45">
      <c r="K1599">
        <v>9.0580000000000001E-4</v>
      </c>
    </row>
    <row r="1600" spans="10:20" x14ac:dyDescent="0.45">
      <c r="J1600" t="s">
        <v>377</v>
      </c>
      <c r="K1600">
        <v>-0.59515399999999996</v>
      </c>
      <c r="L1600">
        <v>1.330962</v>
      </c>
      <c r="M1600">
        <v>-0.44719999999999999</v>
      </c>
      <c r="N1600">
        <v>0.65567120000000001</v>
      </c>
      <c r="S1600" t="s">
        <v>423</v>
      </c>
      <c r="T1600">
        <v>0.1</v>
      </c>
    </row>
    <row r="1601" spans="10:20" x14ac:dyDescent="0.45">
      <c r="K1601">
        <v>0.65567120000000001</v>
      </c>
    </row>
    <row r="1602" spans="10:20" x14ac:dyDescent="0.45">
      <c r="J1602" t="s">
        <v>378</v>
      </c>
      <c r="K1602">
        <v>-31.323962000000002</v>
      </c>
      <c r="L1602">
        <v>4.2348990000000004</v>
      </c>
      <c r="M1602">
        <v>-7.3966000000000003</v>
      </c>
      <c r="N1602" s="1">
        <v>3.4329999999999999E-11</v>
      </c>
      <c r="O1602" t="s">
        <v>375</v>
      </c>
    </row>
    <row r="1603" spans="10:20" x14ac:dyDescent="0.45">
      <c r="K1603" s="1">
        <v>3.4329999999999999E-11</v>
      </c>
      <c r="N1603" s="1"/>
    </row>
    <row r="1604" spans="10:20" x14ac:dyDescent="0.45">
      <c r="J1604" t="s">
        <v>869</v>
      </c>
      <c r="K1604">
        <v>-0.44885000000000003</v>
      </c>
      <c r="L1604">
        <v>9.5974000000000004E-2</v>
      </c>
      <c r="M1604">
        <v>-4.6768000000000001</v>
      </c>
      <c r="N1604" s="1">
        <v>8.6300000000000004E-6</v>
      </c>
      <c r="O1604" t="s">
        <v>375</v>
      </c>
    </row>
    <row r="1605" spans="10:20" x14ac:dyDescent="0.45">
      <c r="K1605" s="1">
        <v>8.6300000000000004E-6</v>
      </c>
      <c r="N1605" s="1"/>
      <c r="R1605">
        <v>0.05</v>
      </c>
    </row>
    <row r="1606" spans="10:20" x14ac:dyDescent="0.45">
      <c r="J1606" t="s">
        <v>453</v>
      </c>
    </row>
    <row r="1607" spans="10:20" x14ac:dyDescent="0.45">
      <c r="J1607" t="s">
        <v>454</v>
      </c>
      <c r="K1607" t="s">
        <v>455</v>
      </c>
      <c r="L1607">
        <v>0</v>
      </c>
      <c r="M1607" t="s">
        <v>842</v>
      </c>
      <c r="N1607">
        <v>1E-3</v>
      </c>
      <c r="O1607" t="s">
        <v>843</v>
      </c>
      <c r="P1607">
        <v>0.01</v>
      </c>
      <c r="Q1607" t="s">
        <v>844</v>
      </c>
    </row>
    <row r="1609" spans="10:20" x14ac:dyDescent="0.45">
      <c r="J1609" t="s">
        <v>462</v>
      </c>
      <c r="K1609" t="s">
        <v>463</v>
      </c>
      <c r="L1609" t="s">
        <v>450</v>
      </c>
      <c r="M1609" t="s">
        <v>464</v>
      </c>
      <c r="N1609">
        <v>49653</v>
      </c>
    </row>
    <row r="1610" spans="10:20" x14ac:dyDescent="0.45">
      <c r="J1610" t="s">
        <v>465</v>
      </c>
      <c r="K1610" t="s">
        <v>463</v>
      </c>
      <c r="L1610" t="s">
        <v>450</v>
      </c>
      <c r="M1610" t="s">
        <v>464</v>
      </c>
      <c r="N1610">
        <v>12166</v>
      </c>
    </row>
    <row r="1611" spans="10:20" x14ac:dyDescent="0.45">
      <c r="J1611" t="s">
        <v>466</v>
      </c>
      <c r="K1611">
        <v>0.75497000000000003</v>
      </c>
    </row>
    <row r="1612" spans="10:20" x14ac:dyDescent="0.45">
      <c r="J1612" t="s">
        <v>467</v>
      </c>
      <c r="K1612" t="s">
        <v>466</v>
      </c>
      <c r="L1612">
        <v>0.72492000000000001</v>
      </c>
      <c r="R1612" t="s">
        <v>473</v>
      </c>
      <c r="T1612" t="s">
        <v>423</v>
      </c>
    </row>
    <row r="1613" spans="10:20" x14ac:dyDescent="0.45">
      <c r="J1613" t="s">
        <v>468</v>
      </c>
      <c r="K1613">
        <v>54.434399999999997</v>
      </c>
      <c r="L1613" t="s">
        <v>469</v>
      </c>
      <c r="M1613">
        <v>6</v>
      </c>
      <c r="N1613" t="s">
        <v>470</v>
      </c>
      <c r="O1613">
        <v>106</v>
      </c>
      <c r="P1613" t="s">
        <v>471</v>
      </c>
      <c r="Q1613" t="s">
        <v>472</v>
      </c>
    </row>
    <row r="1614" spans="10:20" x14ac:dyDescent="0.45">
      <c r="J1614" t="s">
        <v>674</v>
      </c>
      <c r="K1614" t="s">
        <v>488</v>
      </c>
      <c r="L1614">
        <v>2000</v>
      </c>
      <c r="T1614">
        <v>64</v>
      </c>
    </row>
    <row r="1615" spans="10:20" x14ac:dyDescent="0.45">
      <c r="J1615" t="s">
        <v>970</v>
      </c>
    </row>
    <row r="1616" spans="10:20" x14ac:dyDescent="0.45">
      <c r="J1616" t="s">
        <v>416</v>
      </c>
      <c r="K1616" t="s">
        <v>417</v>
      </c>
      <c r="L1616" t="s">
        <v>418</v>
      </c>
      <c r="M1616" t="s">
        <v>419</v>
      </c>
      <c r="N1616" t="s">
        <v>420</v>
      </c>
    </row>
    <row r="1618" spans="10:20" x14ac:dyDescent="0.45">
      <c r="J1618" t="s">
        <v>421</v>
      </c>
      <c r="R1618" t="s">
        <v>761</v>
      </c>
    </row>
    <row r="1619" spans="10:20" x14ac:dyDescent="0.45">
      <c r="J1619" t="s">
        <v>422</v>
      </c>
      <c r="K1619" t="s">
        <v>423</v>
      </c>
      <c r="L1619" t="s">
        <v>520</v>
      </c>
      <c r="M1619" t="s">
        <v>425</v>
      </c>
      <c r="N1619" t="s">
        <v>423</v>
      </c>
      <c r="O1619" t="s">
        <v>521</v>
      </c>
      <c r="P1619" t="s">
        <v>431</v>
      </c>
      <c r="Q1619" t="s">
        <v>423</v>
      </c>
    </row>
    <row r="1620" spans="10:20" x14ac:dyDescent="0.45">
      <c r="R1620" t="s">
        <v>868</v>
      </c>
      <c r="S1620" t="s">
        <v>870</v>
      </c>
    </row>
    <row r="1621" spans="10:20" x14ac:dyDescent="0.45">
      <c r="J1621" t="s">
        <v>601</v>
      </c>
      <c r="K1621" t="s">
        <v>437</v>
      </c>
      <c r="L1621" t="s">
        <v>864</v>
      </c>
      <c r="M1621" t="s">
        <v>423</v>
      </c>
      <c r="N1621" t="s">
        <v>933</v>
      </c>
      <c r="O1621" t="s">
        <v>866</v>
      </c>
      <c r="P1621" t="s">
        <v>423</v>
      </c>
      <c r="Q1621" t="s">
        <v>933</v>
      </c>
    </row>
    <row r="1623" spans="10:20" x14ac:dyDescent="0.45">
      <c r="J1623" t="s">
        <v>710</v>
      </c>
    </row>
    <row r="1624" spans="10:20" x14ac:dyDescent="0.45">
      <c r="K1624" t="s">
        <v>443</v>
      </c>
      <c r="L1624" t="s">
        <v>444</v>
      </c>
      <c r="M1624" t="s">
        <v>445</v>
      </c>
      <c r="N1624" t="s">
        <v>446</v>
      </c>
      <c r="O1624" t="s">
        <v>447</v>
      </c>
      <c r="P1624" t="s">
        <v>445</v>
      </c>
      <c r="Q1624" t="s">
        <v>448</v>
      </c>
    </row>
    <row r="1625" spans="10:20" x14ac:dyDescent="0.45">
      <c r="J1625">
        <v>-7.4156469999999999</v>
      </c>
      <c r="K1625">
        <v>-2.4789789999999998</v>
      </c>
      <c r="L1625">
        <v>-1.3494000000000001E-2</v>
      </c>
      <c r="M1625">
        <v>1.916517</v>
      </c>
      <c r="N1625">
        <v>7.6894119999999999</v>
      </c>
    </row>
    <row r="1627" spans="10:20" x14ac:dyDescent="0.45">
      <c r="J1627" t="s">
        <v>715</v>
      </c>
    </row>
    <row r="1628" spans="10:20" x14ac:dyDescent="0.45">
      <c r="K1628" t="s">
        <v>370</v>
      </c>
      <c r="L1628" t="s">
        <v>371</v>
      </c>
      <c r="M1628" t="s">
        <v>372</v>
      </c>
      <c r="N1628" t="s">
        <v>373</v>
      </c>
      <c r="O1628" t="s">
        <v>374</v>
      </c>
      <c r="P1628" t="s">
        <v>452</v>
      </c>
      <c r="T1628">
        <v>0.1</v>
      </c>
    </row>
    <row r="1629" spans="10:20" x14ac:dyDescent="0.45">
      <c r="J1629" t="s">
        <v>181</v>
      </c>
      <c r="K1629">
        <v>18.91855</v>
      </c>
      <c r="L1629">
        <v>6.4301680000000001</v>
      </c>
      <c r="M1629">
        <v>2.9422000000000001</v>
      </c>
      <c r="N1629">
        <v>4.8929999999999998E-3</v>
      </c>
      <c r="O1629" t="s">
        <v>487</v>
      </c>
    </row>
    <row r="1630" spans="10:20" x14ac:dyDescent="0.45">
      <c r="K1630">
        <v>4.8929999999999998E-3</v>
      </c>
    </row>
    <row r="1631" spans="10:20" x14ac:dyDescent="0.45">
      <c r="J1631" t="s">
        <v>182</v>
      </c>
      <c r="K1631">
        <v>-0.47673599999999999</v>
      </c>
      <c r="L1631">
        <v>0.181613</v>
      </c>
      <c r="M1631">
        <v>-2.625</v>
      </c>
      <c r="N1631">
        <v>1.1405999999999999E-2</v>
      </c>
      <c r="O1631" t="s">
        <v>376</v>
      </c>
    </row>
    <row r="1632" spans="10:20" x14ac:dyDescent="0.45">
      <c r="K1632">
        <v>1.1405999999999999E-2</v>
      </c>
    </row>
    <row r="1633" spans="10:20" x14ac:dyDescent="0.45">
      <c r="J1633" t="s">
        <v>183</v>
      </c>
      <c r="K1633">
        <v>3.9178500000000001</v>
      </c>
      <c r="L1633">
        <v>1.7269680000000001</v>
      </c>
      <c r="M1633">
        <v>2.2686000000000002</v>
      </c>
      <c r="N1633">
        <v>2.7553999999999999E-2</v>
      </c>
      <c r="O1633" t="s">
        <v>376</v>
      </c>
    </row>
    <row r="1634" spans="10:20" x14ac:dyDescent="0.45">
      <c r="K1634">
        <v>2.7553999999999999E-2</v>
      </c>
    </row>
    <row r="1635" spans="10:20" x14ac:dyDescent="0.45">
      <c r="J1635" t="s">
        <v>377</v>
      </c>
      <c r="K1635">
        <v>-3.6225149999999999</v>
      </c>
      <c r="L1635">
        <v>1.2188680000000001</v>
      </c>
      <c r="M1635">
        <v>-2.972</v>
      </c>
      <c r="N1635">
        <v>4.5059999999999996E-3</v>
      </c>
      <c r="O1635" t="s">
        <v>487</v>
      </c>
    </row>
    <row r="1636" spans="10:20" x14ac:dyDescent="0.45">
      <c r="K1636">
        <v>4.5059999999999996E-3</v>
      </c>
      <c r="S1636" t="s">
        <v>433</v>
      </c>
    </row>
    <row r="1637" spans="10:20" x14ac:dyDescent="0.45">
      <c r="J1637" t="s">
        <v>869</v>
      </c>
      <c r="K1637">
        <v>-0.13944500000000001</v>
      </c>
      <c r="L1637">
        <v>6.8788000000000002E-2</v>
      </c>
      <c r="M1637">
        <v>-2.0272000000000001</v>
      </c>
      <c r="N1637">
        <v>4.7885999999999998E-2</v>
      </c>
      <c r="O1637" t="s">
        <v>376</v>
      </c>
    </row>
    <row r="1638" spans="10:20" x14ac:dyDescent="0.45">
      <c r="K1638">
        <v>4.7885999999999998E-2</v>
      </c>
      <c r="R1638">
        <v>0.05</v>
      </c>
      <c r="S1638" t="s">
        <v>423</v>
      </c>
    </row>
    <row r="1639" spans="10:20" x14ac:dyDescent="0.45">
      <c r="J1639" t="s">
        <v>453</v>
      </c>
    </row>
    <row r="1640" spans="10:20" x14ac:dyDescent="0.45">
      <c r="J1640" t="s">
        <v>454</v>
      </c>
      <c r="K1640" t="s">
        <v>455</v>
      </c>
      <c r="L1640">
        <v>0</v>
      </c>
      <c r="M1640" t="s">
        <v>842</v>
      </c>
      <c r="N1640">
        <v>1E-3</v>
      </c>
      <c r="O1640" t="s">
        <v>843</v>
      </c>
      <c r="P1640">
        <v>0.01</v>
      </c>
      <c r="Q1640" t="s">
        <v>844</v>
      </c>
    </row>
    <row r="1642" spans="10:20" x14ac:dyDescent="0.45">
      <c r="J1642" t="s">
        <v>462</v>
      </c>
      <c r="K1642" t="s">
        <v>463</v>
      </c>
      <c r="L1642" t="s">
        <v>450</v>
      </c>
      <c r="M1642" t="s">
        <v>464</v>
      </c>
      <c r="N1642">
        <v>1249.7</v>
      </c>
    </row>
    <row r="1643" spans="10:20" x14ac:dyDescent="0.45">
      <c r="J1643" t="s">
        <v>465</v>
      </c>
      <c r="K1643" t="s">
        <v>463</v>
      </c>
      <c r="L1643" t="s">
        <v>450</v>
      </c>
      <c r="M1643" t="s">
        <v>464</v>
      </c>
      <c r="N1643">
        <v>830.78</v>
      </c>
      <c r="T1643" t="s">
        <v>423</v>
      </c>
    </row>
    <row r="1644" spans="10:20" x14ac:dyDescent="0.45">
      <c r="J1644" t="s">
        <v>466</v>
      </c>
      <c r="K1644">
        <v>0.33522000000000002</v>
      </c>
    </row>
    <row r="1645" spans="10:20" x14ac:dyDescent="0.45">
      <c r="J1645" t="s">
        <v>467</v>
      </c>
      <c r="K1645" t="s">
        <v>466</v>
      </c>
      <c r="L1645">
        <v>0.17879999999999999</v>
      </c>
      <c r="R1645">
        <v>6.7807999999999996E-4</v>
      </c>
      <c r="T1645">
        <v>56</v>
      </c>
    </row>
    <row r="1646" spans="10:20" x14ac:dyDescent="0.45">
      <c r="J1646" t="s">
        <v>468</v>
      </c>
      <c r="K1646">
        <v>5.1434800000000003</v>
      </c>
      <c r="L1646" t="s">
        <v>469</v>
      </c>
      <c r="M1646">
        <v>5</v>
      </c>
      <c r="N1646" t="s">
        <v>470</v>
      </c>
      <c r="O1646">
        <v>51</v>
      </c>
      <c r="P1646" t="s">
        <v>471</v>
      </c>
      <c r="Q1646" t="s">
        <v>472</v>
      </c>
    </row>
    <row r="1647" spans="10:20" x14ac:dyDescent="0.45">
      <c r="J1647" t="s">
        <v>674</v>
      </c>
      <c r="K1647" t="s">
        <v>501</v>
      </c>
      <c r="L1647">
        <v>2000</v>
      </c>
    </row>
    <row r="1648" spans="10:20" x14ac:dyDescent="0.45">
      <c r="J1648" t="s">
        <v>971</v>
      </c>
    </row>
    <row r="1649" spans="10:20" x14ac:dyDescent="0.45">
      <c r="J1649" t="s">
        <v>416</v>
      </c>
      <c r="K1649" t="s">
        <v>417</v>
      </c>
      <c r="L1649" t="s">
        <v>418</v>
      </c>
      <c r="M1649" t="s">
        <v>419</v>
      </c>
      <c r="N1649" t="s">
        <v>420</v>
      </c>
    </row>
    <row r="1651" spans="10:20" x14ac:dyDescent="0.45">
      <c r="J1651" t="s">
        <v>421</v>
      </c>
      <c r="R1651" t="s">
        <v>761</v>
      </c>
    </row>
    <row r="1652" spans="10:20" x14ac:dyDescent="0.45">
      <c r="J1652" t="s">
        <v>422</v>
      </c>
      <c r="K1652" t="s">
        <v>423</v>
      </c>
      <c r="L1652" t="s">
        <v>520</v>
      </c>
      <c r="M1652" t="s">
        <v>425</v>
      </c>
      <c r="N1652" t="s">
        <v>423</v>
      </c>
      <c r="O1652" t="s">
        <v>521</v>
      </c>
      <c r="P1652" t="s">
        <v>431</v>
      </c>
      <c r="Q1652" t="s">
        <v>423</v>
      </c>
    </row>
    <row r="1653" spans="10:20" x14ac:dyDescent="0.45">
      <c r="R1653" t="s">
        <v>868</v>
      </c>
    </row>
    <row r="1654" spans="10:20" x14ac:dyDescent="0.45">
      <c r="J1654" t="s">
        <v>601</v>
      </c>
      <c r="K1654" t="s">
        <v>437</v>
      </c>
      <c r="L1654" t="s">
        <v>864</v>
      </c>
      <c r="M1654" t="s">
        <v>423</v>
      </c>
      <c r="N1654" t="s">
        <v>933</v>
      </c>
      <c r="O1654" t="s">
        <v>866</v>
      </c>
      <c r="P1654" t="s">
        <v>423</v>
      </c>
      <c r="Q1654" t="s">
        <v>942</v>
      </c>
    </row>
    <row r="1656" spans="10:20" x14ac:dyDescent="0.45">
      <c r="J1656" t="s">
        <v>710</v>
      </c>
    </row>
    <row r="1657" spans="10:20" x14ac:dyDescent="0.45">
      <c r="K1657" t="s">
        <v>443</v>
      </c>
      <c r="L1657" t="s">
        <v>444</v>
      </c>
      <c r="M1657" t="s">
        <v>445</v>
      </c>
      <c r="N1657" t="s">
        <v>446</v>
      </c>
      <c r="O1657" t="s">
        <v>447</v>
      </c>
      <c r="P1657" t="s">
        <v>445</v>
      </c>
      <c r="Q1657" t="s">
        <v>448</v>
      </c>
    </row>
    <row r="1658" spans="10:20" x14ac:dyDescent="0.45">
      <c r="J1658">
        <v>-14.1595</v>
      </c>
      <c r="K1658">
        <v>-4.8376000000000001</v>
      </c>
      <c r="L1658">
        <v>-1.0869</v>
      </c>
      <c r="M1658">
        <v>4.5556999999999999</v>
      </c>
      <c r="N1658">
        <v>14.854200000000001</v>
      </c>
    </row>
    <row r="1659" spans="10:20" x14ac:dyDescent="0.45">
      <c r="S1659" t="s">
        <v>870</v>
      </c>
    </row>
    <row r="1660" spans="10:20" x14ac:dyDescent="0.45">
      <c r="J1660" t="s">
        <v>715</v>
      </c>
      <c r="T1660">
        <v>0.1</v>
      </c>
    </row>
    <row r="1661" spans="10:20" x14ac:dyDescent="0.45">
      <c r="K1661" t="s">
        <v>370</v>
      </c>
      <c r="L1661" t="s">
        <v>371</v>
      </c>
      <c r="M1661" t="s">
        <v>372</v>
      </c>
      <c r="N1661" t="s">
        <v>373</v>
      </c>
      <c r="O1661" t="s">
        <v>374</v>
      </c>
      <c r="P1661" t="s">
        <v>452</v>
      </c>
    </row>
    <row r="1662" spans="10:20" x14ac:dyDescent="0.45">
      <c r="J1662" t="s">
        <v>181</v>
      </c>
      <c r="K1662">
        <v>-41.544759999999997</v>
      </c>
      <c r="L1662">
        <v>20.44774</v>
      </c>
      <c r="M1662">
        <v>-2.0318000000000001</v>
      </c>
      <c r="N1662">
        <v>4.8536000000000003E-2</v>
      </c>
      <c r="O1662" t="s">
        <v>376</v>
      </c>
    </row>
    <row r="1663" spans="10:20" x14ac:dyDescent="0.45">
      <c r="K1663">
        <v>4.8536000000000003E-2</v>
      </c>
    </row>
    <row r="1664" spans="10:20" x14ac:dyDescent="0.45">
      <c r="J1664" t="s">
        <v>182</v>
      </c>
      <c r="K1664">
        <v>1.80985</v>
      </c>
      <c r="L1664">
        <v>1.1566700000000001</v>
      </c>
      <c r="M1664">
        <v>1.5647</v>
      </c>
      <c r="N1664">
        <v>0.12515599999999999</v>
      </c>
    </row>
    <row r="1665" spans="10:19" x14ac:dyDescent="0.45">
      <c r="K1665">
        <v>0.12515599999999999</v>
      </c>
      <c r="S1665" s="1">
        <v>2.2200000000000001E-16</v>
      </c>
    </row>
    <row r="1666" spans="10:19" x14ac:dyDescent="0.45">
      <c r="J1666" t="s">
        <v>183</v>
      </c>
      <c r="K1666">
        <v>-45.573610000000002</v>
      </c>
      <c r="L1666">
        <v>29.277329999999999</v>
      </c>
      <c r="M1666">
        <v>-1.5566</v>
      </c>
      <c r="N1666">
        <v>0.12706500000000001</v>
      </c>
    </row>
    <row r="1667" spans="10:19" x14ac:dyDescent="0.45">
      <c r="K1667">
        <v>0.12706500000000001</v>
      </c>
    </row>
    <row r="1668" spans="10:19" x14ac:dyDescent="0.45">
      <c r="J1668" t="s">
        <v>377</v>
      </c>
      <c r="K1668">
        <v>4.8139200000000004</v>
      </c>
      <c r="L1668">
        <v>3.35392</v>
      </c>
      <c r="M1668">
        <v>1.4353</v>
      </c>
      <c r="N1668">
        <v>0.15860299999999999</v>
      </c>
    </row>
    <row r="1669" spans="10:19" x14ac:dyDescent="0.45">
      <c r="K1669">
        <v>0.15860299999999999</v>
      </c>
    </row>
    <row r="1670" spans="10:19" x14ac:dyDescent="0.45">
      <c r="J1670" t="s">
        <v>378</v>
      </c>
      <c r="K1670">
        <v>-25.783829999999998</v>
      </c>
      <c r="L1670">
        <v>10.86228</v>
      </c>
      <c r="M1670">
        <v>-2.3736999999999999</v>
      </c>
      <c r="N1670">
        <v>2.2259999999999999E-2</v>
      </c>
      <c r="O1670" t="s">
        <v>376</v>
      </c>
    </row>
    <row r="1671" spans="10:19" x14ac:dyDescent="0.45">
      <c r="K1671">
        <v>2.2259999999999999E-2</v>
      </c>
      <c r="S1671" t="s">
        <v>433</v>
      </c>
    </row>
    <row r="1672" spans="10:19" x14ac:dyDescent="0.45">
      <c r="J1672" t="s">
        <v>869</v>
      </c>
      <c r="K1672">
        <v>-1.3571500000000001</v>
      </c>
      <c r="L1672">
        <v>0.41571999999999998</v>
      </c>
      <c r="M1672">
        <v>-3.2646000000000002</v>
      </c>
      <c r="N1672">
        <v>2.1849999999999999E-3</v>
      </c>
      <c r="O1672" t="s">
        <v>487</v>
      </c>
    </row>
    <row r="1673" spans="10:19" x14ac:dyDescent="0.45">
      <c r="K1673">
        <v>2.1849999999999999E-3</v>
      </c>
      <c r="R1673">
        <v>0.05</v>
      </c>
      <c r="S1673" t="s">
        <v>423</v>
      </c>
    </row>
    <row r="1674" spans="10:19" x14ac:dyDescent="0.45">
      <c r="J1674" t="s">
        <v>453</v>
      </c>
    </row>
    <row r="1675" spans="10:19" x14ac:dyDescent="0.45">
      <c r="J1675" t="s">
        <v>454</v>
      </c>
      <c r="K1675" t="s">
        <v>455</v>
      </c>
      <c r="L1675">
        <v>0</v>
      </c>
      <c r="M1675" t="s">
        <v>842</v>
      </c>
      <c r="N1675">
        <v>1E-3</v>
      </c>
      <c r="O1675" t="s">
        <v>843</v>
      </c>
      <c r="P1675">
        <v>0.01</v>
      </c>
      <c r="Q1675" t="s">
        <v>844</v>
      </c>
    </row>
    <row r="1677" spans="10:19" x14ac:dyDescent="0.45">
      <c r="J1677" t="s">
        <v>462</v>
      </c>
      <c r="K1677" t="s">
        <v>463</v>
      </c>
      <c r="L1677" t="s">
        <v>450</v>
      </c>
      <c r="M1677" t="s">
        <v>464</v>
      </c>
      <c r="N1677">
        <v>14661</v>
      </c>
    </row>
    <row r="1678" spans="10:19" x14ac:dyDescent="0.45">
      <c r="J1678" t="s">
        <v>465</v>
      </c>
      <c r="K1678" t="s">
        <v>463</v>
      </c>
      <c r="L1678" t="s">
        <v>450</v>
      </c>
      <c r="M1678" t="s">
        <v>464</v>
      </c>
      <c r="N1678">
        <v>2932.2</v>
      </c>
    </row>
    <row r="1679" spans="10:19" x14ac:dyDescent="0.45">
      <c r="J1679" t="s">
        <v>466</v>
      </c>
      <c r="K1679">
        <v>0.79998999999999998</v>
      </c>
    </row>
    <row r="1680" spans="10:19" x14ac:dyDescent="0.45">
      <c r="J1680" t="s">
        <v>467</v>
      </c>
      <c r="K1680" t="s">
        <v>466</v>
      </c>
      <c r="L1680">
        <v>0.73807999999999996</v>
      </c>
      <c r="R1680" s="1">
        <v>3.4769000000000001E-13</v>
      </c>
    </row>
    <row r="1681" spans="10:19" x14ac:dyDescent="0.45">
      <c r="J1681" t="s">
        <v>468</v>
      </c>
      <c r="K1681">
        <v>27.9984</v>
      </c>
      <c r="L1681" t="s">
        <v>469</v>
      </c>
      <c r="M1681">
        <v>6</v>
      </c>
      <c r="N1681" t="s">
        <v>470</v>
      </c>
      <c r="O1681">
        <v>42</v>
      </c>
      <c r="P1681" t="s">
        <v>471</v>
      </c>
      <c r="Q1681" t="s">
        <v>472</v>
      </c>
    </row>
    <row r="1682" spans="10:19" x14ac:dyDescent="0.45">
      <c r="J1682" t="s">
        <v>861</v>
      </c>
    </row>
    <row r="1692" spans="10:19" x14ac:dyDescent="0.45">
      <c r="S1692" t="s">
        <v>870</v>
      </c>
    </row>
    <row r="1704" spans="19:19" x14ac:dyDescent="0.45">
      <c r="S1704" t="s">
        <v>433</v>
      </c>
    </row>
    <row r="1706" spans="19:19" x14ac:dyDescent="0.45">
      <c r="S1706" t="s">
        <v>423</v>
      </c>
    </row>
    <row r="1725" spans="19:19" x14ac:dyDescent="0.45">
      <c r="S1725" t="s">
        <v>870</v>
      </c>
    </row>
  </sheetData>
  <mergeCells count="6">
    <mergeCell ref="B2:D2"/>
    <mergeCell ref="E2:G2"/>
    <mergeCell ref="B23:D23"/>
    <mergeCell ref="E23:G23"/>
    <mergeCell ref="B1:G1"/>
    <mergeCell ref="B22:G22"/>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X66"/>
  <sheetViews>
    <sheetView workbookViewId="0">
      <selection activeCell="A3" sqref="A3"/>
    </sheetView>
  </sheetViews>
  <sheetFormatPr defaultRowHeight="14.25" x14ac:dyDescent="0.45"/>
  <sheetData>
    <row r="1" spans="1:24" x14ac:dyDescent="0.45">
      <c r="A1" s="38"/>
      <c r="B1" s="94" t="s">
        <v>973</v>
      </c>
      <c r="C1" s="88"/>
      <c r="D1" s="88"/>
      <c r="E1" s="88"/>
      <c r="F1" s="88"/>
      <c r="G1" s="88"/>
      <c r="K1" s="87" t="s">
        <v>973</v>
      </c>
      <c r="L1" s="87"/>
      <c r="M1" s="87"/>
      <c r="N1" s="87"/>
      <c r="O1" s="87"/>
      <c r="P1" s="87"/>
      <c r="S1" s="87" t="s">
        <v>977</v>
      </c>
      <c r="T1" s="87"/>
      <c r="U1" s="87"/>
      <c r="V1" s="87"/>
      <c r="W1" s="87"/>
      <c r="X1" s="87"/>
    </row>
    <row r="2" spans="1:24" x14ac:dyDescent="0.45">
      <c r="A2" s="38"/>
      <c r="B2" s="94" t="s">
        <v>218</v>
      </c>
      <c r="C2" s="88"/>
      <c r="D2" s="94" t="s">
        <v>219</v>
      </c>
      <c r="E2" s="88"/>
      <c r="F2" s="94" t="s">
        <v>553</v>
      </c>
      <c r="G2" s="88"/>
      <c r="K2" s="87" t="s">
        <v>218</v>
      </c>
      <c r="L2" s="87"/>
      <c r="M2" s="87"/>
      <c r="N2" s="87"/>
      <c r="O2" s="87"/>
      <c r="P2" s="93"/>
      <c r="S2" s="87" t="s">
        <v>218</v>
      </c>
      <c r="T2" s="87"/>
      <c r="U2" s="87"/>
      <c r="V2" s="87"/>
      <c r="W2" s="87"/>
      <c r="X2" s="93"/>
    </row>
    <row r="3" spans="1:24" ht="42.75" x14ac:dyDescent="0.45">
      <c r="A3" s="38"/>
      <c r="B3" s="39" t="s">
        <v>199</v>
      </c>
      <c r="C3" s="39" t="s">
        <v>200</v>
      </c>
      <c r="D3" s="39" t="s">
        <v>199</v>
      </c>
      <c r="E3" s="39" t="s">
        <v>200</v>
      </c>
      <c r="F3" s="39" t="s">
        <v>199</v>
      </c>
      <c r="G3" s="39" t="s">
        <v>200</v>
      </c>
      <c r="K3" s="93" t="s">
        <v>199</v>
      </c>
      <c r="L3" s="93"/>
      <c r="M3" s="93"/>
      <c r="N3" s="93" t="s">
        <v>200</v>
      </c>
      <c r="O3" s="93"/>
      <c r="P3" s="93"/>
      <c r="S3" s="93" t="s">
        <v>199</v>
      </c>
      <c r="T3" s="93"/>
      <c r="U3" s="93"/>
      <c r="V3" s="93" t="s">
        <v>200</v>
      </c>
      <c r="W3" s="93"/>
      <c r="X3" s="93"/>
    </row>
    <row r="4" spans="1:24" x14ac:dyDescent="0.45">
      <c r="A4" s="40" t="s">
        <v>181</v>
      </c>
      <c r="B4" s="41" t="s">
        <v>1119</v>
      </c>
      <c r="C4" s="41">
        <v>-6.8230000000000004</v>
      </c>
      <c r="D4" s="41">
        <v>-21.527000000000001</v>
      </c>
      <c r="E4" s="41">
        <v>-21.411000000000001</v>
      </c>
      <c r="F4" s="42"/>
      <c r="G4" s="41">
        <v>-6.2229999999999999</v>
      </c>
      <c r="K4" t="s">
        <v>127</v>
      </c>
      <c r="L4" t="s">
        <v>201</v>
      </c>
      <c r="M4" t="s">
        <v>193</v>
      </c>
      <c r="N4" t="s">
        <v>127</v>
      </c>
      <c r="O4" t="s">
        <v>146</v>
      </c>
      <c r="P4" t="s">
        <v>193</v>
      </c>
      <c r="S4" t="s">
        <v>127</v>
      </c>
      <c r="T4" t="s">
        <v>201</v>
      </c>
      <c r="U4" t="s">
        <v>193</v>
      </c>
      <c r="V4" t="s">
        <v>127</v>
      </c>
      <c r="W4" t="s">
        <v>146</v>
      </c>
      <c r="X4" t="s">
        <v>193</v>
      </c>
    </row>
    <row r="5" spans="1:24" x14ac:dyDescent="0.45">
      <c r="A5" s="43"/>
      <c r="B5" s="44">
        <v>0.16300000000000001</v>
      </c>
      <c r="C5" s="44">
        <v>2.4E-2</v>
      </c>
      <c r="D5" s="44">
        <v>0</v>
      </c>
      <c r="E5" s="44">
        <v>0</v>
      </c>
      <c r="F5" s="45"/>
      <c r="G5" s="44">
        <v>4.0000000000000001E-3</v>
      </c>
      <c r="J5" t="s">
        <v>181</v>
      </c>
      <c r="K5" s="3">
        <v>-4.6937730000000002</v>
      </c>
      <c r="L5" s="3" t="s">
        <v>833</v>
      </c>
      <c r="M5" s="3" t="s">
        <v>833</v>
      </c>
      <c r="N5" s="3">
        <v>-6.8227469999999997</v>
      </c>
      <c r="O5" s="3" t="s">
        <v>833</v>
      </c>
      <c r="P5" s="3" t="s">
        <v>833</v>
      </c>
      <c r="R5" t="s">
        <v>181</v>
      </c>
      <c r="S5" s="3">
        <v>-8.9337499999999999</v>
      </c>
      <c r="T5" s="3" t="s">
        <v>833</v>
      </c>
      <c r="U5" s="3" t="s">
        <v>833</v>
      </c>
      <c r="V5" s="3">
        <v>-5.4257099999999996</v>
      </c>
      <c r="W5" s="3" t="s">
        <v>833</v>
      </c>
      <c r="X5" s="3" t="s">
        <v>833</v>
      </c>
    </row>
    <row r="6" spans="1:24" x14ac:dyDescent="0.45">
      <c r="A6" s="40" t="s">
        <v>182</v>
      </c>
      <c r="B6" s="41">
        <v>-0.26500000000000001</v>
      </c>
      <c r="C6" s="41">
        <v>-0.23200000000000001</v>
      </c>
      <c r="D6" s="41">
        <v>0.48899999999999999</v>
      </c>
      <c r="E6" s="41">
        <v>0.40799999999999997</v>
      </c>
      <c r="F6" s="42"/>
      <c r="G6" s="41">
        <v>6.9000000000000006E-2</v>
      </c>
      <c r="K6" s="3">
        <v>0.16338710000000001</v>
      </c>
      <c r="L6" s="3" t="s">
        <v>833</v>
      </c>
      <c r="M6" s="3" t="s">
        <v>833</v>
      </c>
      <c r="N6" s="3">
        <v>2.384E-2</v>
      </c>
      <c r="O6" s="3" t="s">
        <v>833</v>
      </c>
      <c r="P6" s="3" t="s">
        <v>833</v>
      </c>
      <c r="S6" s="3">
        <v>3.9414999999999999E-2</v>
      </c>
      <c r="T6" s="3" t="s">
        <v>833</v>
      </c>
      <c r="U6" s="3" t="s">
        <v>833</v>
      </c>
      <c r="V6" s="3">
        <v>0.18651000000000001</v>
      </c>
      <c r="W6" s="3" t="s">
        <v>833</v>
      </c>
      <c r="X6" s="3" t="s">
        <v>833</v>
      </c>
    </row>
    <row r="7" spans="1:24" x14ac:dyDescent="0.45">
      <c r="A7" s="43"/>
      <c r="B7" s="44">
        <v>0.13100000000000001</v>
      </c>
      <c r="C7" s="44">
        <v>0.105</v>
      </c>
      <c r="D7" s="44">
        <v>1.6E-2</v>
      </c>
      <c r="E7" s="44">
        <v>1E-3</v>
      </c>
      <c r="F7" s="45"/>
      <c r="G7" s="44">
        <v>0.44700000000000001</v>
      </c>
      <c r="J7" t="s">
        <v>182</v>
      </c>
      <c r="K7" s="3">
        <v>-0.26510499999999998</v>
      </c>
      <c r="L7" s="3" t="s">
        <v>833</v>
      </c>
      <c r="M7" s="3" t="s">
        <v>833</v>
      </c>
      <c r="N7" s="3">
        <v>-0.232294</v>
      </c>
      <c r="O7" s="3" t="s">
        <v>833</v>
      </c>
      <c r="P7" s="3" t="s">
        <v>833</v>
      </c>
      <c r="R7" t="s">
        <v>182</v>
      </c>
      <c r="S7" s="3">
        <v>0.14169999999999999</v>
      </c>
      <c r="T7" s="3" t="s">
        <v>833</v>
      </c>
      <c r="U7" s="3" t="s">
        <v>833</v>
      </c>
      <c r="V7" s="3">
        <v>-0.19900999999999999</v>
      </c>
      <c r="W7" s="3" t="s">
        <v>833</v>
      </c>
      <c r="X7" s="3" t="s">
        <v>833</v>
      </c>
    </row>
    <row r="8" spans="1:24" x14ac:dyDescent="0.45">
      <c r="A8" s="40" t="s">
        <v>183</v>
      </c>
      <c r="B8" s="41">
        <v>4.032</v>
      </c>
      <c r="C8" s="41">
        <v>-2.4780000000000002</v>
      </c>
      <c r="D8" s="41">
        <v>0.157</v>
      </c>
      <c r="E8" s="41">
        <v>-3.48</v>
      </c>
      <c r="F8" s="42"/>
      <c r="G8" s="41">
        <v>-0.57499999999999996</v>
      </c>
      <c r="K8" s="3">
        <v>0.131269</v>
      </c>
      <c r="L8" s="3" t="s">
        <v>833</v>
      </c>
      <c r="M8" s="3" t="s">
        <v>833</v>
      </c>
      <c r="N8" s="3">
        <v>0.10507</v>
      </c>
      <c r="O8" s="3" t="s">
        <v>833</v>
      </c>
      <c r="P8" s="3" t="s">
        <v>833</v>
      </c>
      <c r="S8" s="3">
        <v>0.46692899999999998</v>
      </c>
      <c r="T8" s="3" t="s">
        <v>833</v>
      </c>
      <c r="U8" s="3" t="s">
        <v>833</v>
      </c>
      <c r="V8" s="3">
        <v>0.29207</v>
      </c>
      <c r="W8" s="3" t="s">
        <v>833</v>
      </c>
      <c r="X8" s="3" t="s">
        <v>833</v>
      </c>
    </row>
    <row r="9" spans="1:24" x14ac:dyDescent="0.45">
      <c r="A9" s="43"/>
      <c r="B9" s="44">
        <v>1E-3</v>
      </c>
      <c r="C9" s="44">
        <v>1.6E-2</v>
      </c>
      <c r="D9" s="44">
        <v>0.878</v>
      </c>
      <c r="E9" s="44">
        <v>1E-3</v>
      </c>
      <c r="F9" s="45"/>
      <c r="G9" s="44">
        <v>0.20200000000000001</v>
      </c>
      <c r="J9" t="s">
        <v>183</v>
      </c>
      <c r="K9" s="3">
        <v>4.0317809999999996</v>
      </c>
      <c r="L9" s="3" t="s">
        <v>833</v>
      </c>
      <c r="M9" s="3" t="s">
        <v>833</v>
      </c>
      <c r="N9" s="3">
        <v>-2.4782649999999999</v>
      </c>
      <c r="O9" s="3" t="s">
        <v>833</v>
      </c>
      <c r="P9" s="3" t="s">
        <v>833</v>
      </c>
      <c r="R9" t="s">
        <v>183</v>
      </c>
      <c r="S9" s="3">
        <v>3.9433799999999999</v>
      </c>
      <c r="T9" s="3" t="s">
        <v>833</v>
      </c>
      <c r="U9" s="3" t="s">
        <v>833</v>
      </c>
      <c r="V9" s="3">
        <v>-0.93537000000000003</v>
      </c>
      <c r="W9" s="3" t="s">
        <v>833</v>
      </c>
      <c r="X9" s="3" t="s">
        <v>833</v>
      </c>
    </row>
    <row r="10" spans="1:24" x14ac:dyDescent="0.45">
      <c r="A10" s="40" t="s">
        <v>377</v>
      </c>
      <c r="B10" s="41">
        <v>-1.956</v>
      </c>
      <c r="C10" s="41">
        <v>0.82099999999999995</v>
      </c>
      <c r="D10" s="41">
        <v>0.38300000000000001</v>
      </c>
      <c r="E10" s="41">
        <v>1.617</v>
      </c>
      <c r="F10" s="42"/>
      <c r="G10" s="41">
        <v>0.29699999999999999</v>
      </c>
      <c r="K10" s="3">
        <v>7.5159999999999995E-4</v>
      </c>
      <c r="L10" s="3" t="s">
        <v>833</v>
      </c>
      <c r="M10" s="3" t="s">
        <v>833</v>
      </c>
      <c r="N10" s="3">
        <v>1.5800000000000002E-2</v>
      </c>
      <c r="O10" s="3" t="s">
        <v>833</v>
      </c>
      <c r="P10" s="3" t="s">
        <v>833</v>
      </c>
      <c r="S10" s="3">
        <v>5.8820000000000001E-3</v>
      </c>
      <c r="T10" s="3" t="s">
        <v>833</v>
      </c>
      <c r="U10" s="3" t="s">
        <v>833</v>
      </c>
      <c r="V10" s="3">
        <v>0.52534000000000003</v>
      </c>
      <c r="W10" s="3" t="s">
        <v>833</v>
      </c>
      <c r="X10" s="3" t="s">
        <v>833</v>
      </c>
    </row>
    <row r="11" spans="1:24" x14ac:dyDescent="0.45">
      <c r="A11" s="43"/>
      <c r="B11" s="44">
        <v>2E-3</v>
      </c>
      <c r="C11" s="44">
        <v>3.5000000000000003E-2</v>
      </c>
      <c r="D11" s="44">
        <v>0.60699999999999998</v>
      </c>
      <c r="E11" s="44">
        <v>2E-3</v>
      </c>
      <c r="F11" s="45"/>
      <c r="G11" s="44">
        <v>0.248</v>
      </c>
      <c r="J11" t="s">
        <v>377</v>
      </c>
      <c r="K11" s="3">
        <v>-1.9560770000000001</v>
      </c>
      <c r="L11" s="3" t="s">
        <v>833</v>
      </c>
      <c r="M11" s="3" t="s">
        <v>833</v>
      </c>
      <c r="N11" s="3">
        <v>0.82070200000000004</v>
      </c>
      <c r="O11" s="3" t="s">
        <v>833</v>
      </c>
      <c r="P11" s="3" t="s">
        <v>833</v>
      </c>
      <c r="R11" t="s">
        <v>377</v>
      </c>
      <c r="S11" s="3">
        <v>-0.24634</v>
      </c>
      <c r="T11" s="3" t="s">
        <v>833</v>
      </c>
      <c r="U11" s="3" t="s">
        <v>833</v>
      </c>
      <c r="V11" s="3">
        <v>0.68671000000000004</v>
      </c>
      <c r="W11" s="3" t="s">
        <v>833</v>
      </c>
      <c r="X11" s="3" t="s">
        <v>833</v>
      </c>
    </row>
    <row r="12" spans="1:24" x14ac:dyDescent="0.45">
      <c r="A12" s="40" t="s">
        <v>194</v>
      </c>
      <c r="B12" s="38"/>
      <c r="C12" s="41">
        <v>-14.177</v>
      </c>
      <c r="D12" s="38"/>
      <c r="E12" s="41">
        <v>-0.47899999999999998</v>
      </c>
      <c r="F12" s="42"/>
      <c r="G12" s="41">
        <v>10.252000000000001</v>
      </c>
      <c r="K12" s="3">
        <v>1.9624999999999998E-3</v>
      </c>
      <c r="L12" s="3" t="s">
        <v>833</v>
      </c>
      <c r="M12" s="3" t="s">
        <v>833</v>
      </c>
      <c r="N12" s="3">
        <v>3.4840000000000003E-2</v>
      </c>
      <c r="O12" s="3" t="s">
        <v>833</v>
      </c>
      <c r="P12" s="3" t="s">
        <v>833</v>
      </c>
      <c r="S12" s="3">
        <v>0.72985900000000004</v>
      </c>
      <c r="T12" s="3" t="s">
        <v>833</v>
      </c>
      <c r="U12" s="3" t="s">
        <v>833</v>
      </c>
      <c r="V12" s="3">
        <v>5.2479999999999999E-2</v>
      </c>
      <c r="W12" s="3" t="s">
        <v>833</v>
      </c>
      <c r="X12" s="3" t="s">
        <v>833</v>
      </c>
    </row>
    <row r="13" spans="1:24" x14ac:dyDescent="0.45">
      <c r="A13" s="43"/>
      <c r="B13" s="43"/>
      <c r="C13" s="44">
        <v>0</v>
      </c>
      <c r="D13" s="43"/>
      <c r="E13" s="44">
        <v>0.88900000000000001</v>
      </c>
      <c r="F13" s="45"/>
      <c r="G13" s="44">
        <v>0</v>
      </c>
      <c r="J13" t="s">
        <v>194</v>
      </c>
      <c r="K13" s="3"/>
      <c r="L13" s="3" t="s">
        <v>833</v>
      </c>
      <c r="M13" s="3" t="s">
        <v>833</v>
      </c>
      <c r="N13" s="3">
        <v>-14.176819999999999</v>
      </c>
      <c r="O13" s="3" t="s">
        <v>833</v>
      </c>
      <c r="P13" s="3" t="s">
        <v>833</v>
      </c>
      <c r="R13" t="s">
        <v>194</v>
      </c>
      <c r="S13" s="3"/>
      <c r="T13" s="3" t="s">
        <v>833</v>
      </c>
      <c r="U13" s="3" t="s">
        <v>833</v>
      </c>
      <c r="V13" s="3">
        <v>-19.474229999999999</v>
      </c>
      <c r="W13" s="3" t="s">
        <v>833</v>
      </c>
      <c r="X13" s="3" t="s">
        <v>833</v>
      </c>
    </row>
    <row r="14" spans="1:24" x14ac:dyDescent="0.45">
      <c r="A14" s="40" t="s">
        <v>378</v>
      </c>
      <c r="B14" s="41">
        <v>-9.8010000000000002</v>
      </c>
      <c r="C14" s="41">
        <v>-3.79</v>
      </c>
      <c r="D14" s="41">
        <v>-19.449000000000002</v>
      </c>
      <c r="E14" s="41">
        <v>-15.935</v>
      </c>
      <c r="F14" s="42"/>
      <c r="G14" s="41">
        <v>-3.5070000000000001</v>
      </c>
      <c r="K14" s="3"/>
      <c r="L14" s="3" t="s">
        <v>833</v>
      </c>
      <c r="M14" s="3" t="s">
        <v>833</v>
      </c>
      <c r="N14" s="3">
        <v>1.3679999999999999E-5</v>
      </c>
      <c r="O14" s="3" t="s">
        <v>833</v>
      </c>
      <c r="P14" s="3" t="s">
        <v>833</v>
      </c>
      <c r="S14" s="3"/>
      <c r="T14" s="3" t="s">
        <v>833</v>
      </c>
      <c r="U14" s="3" t="s">
        <v>833</v>
      </c>
      <c r="V14" s="3">
        <v>3.7590000000000002E-7</v>
      </c>
      <c r="W14" s="3" t="s">
        <v>833</v>
      </c>
      <c r="X14" s="3" t="s">
        <v>833</v>
      </c>
    </row>
    <row r="15" spans="1:24" x14ac:dyDescent="0.45">
      <c r="A15" s="43"/>
      <c r="B15" s="44">
        <v>3.0000000000000001E-3</v>
      </c>
      <c r="C15" s="44">
        <v>0.23899999999999999</v>
      </c>
      <c r="D15" s="44">
        <v>0</v>
      </c>
      <c r="E15" s="44">
        <v>0</v>
      </c>
      <c r="F15" s="45"/>
      <c r="G15" s="44">
        <v>0.106</v>
      </c>
      <c r="J15" t="s">
        <v>378</v>
      </c>
      <c r="K15" s="3">
        <v>-9.8008830000000007</v>
      </c>
      <c r="L15" s="3" t="s">
        <v>833</v>
      </c>
      <c r="M15" s="3" t="s">
        <v>833</v>
      </c>
      <c r="N15" s="3">
        <v>-3.7903250000000002</v>
      </c>
      <c r="O15" s="3" t="s">
        <v>833</v>
      </c>
      <c r="P15" s="3" t="s">
        <v>833</v>
      </c>
      <c r="R15" t="s">
        <v>378</v>
      </c>
      <c r="S15" s="3">
        <v>-7.1206500000000004</v>
      </c>
      <c r="T15" s="3" t="s">
        <v>833</v>
      </c>
      <c r="U15" s="3" t="s">
        <v>833</v>
      </c>
      <c r="V15" s="3">
        <v>-7.6819999999999999E-2</v>
      </c>
      <c r="W15" s="3" t="s">
        <v>833</v>
      </c>
      <c r="X15" s="3" t="s">
        <v>833</v>
      </c>
    </row>
    <row r="16" spans="1:24" x14ac:dyDescent="0.45">
      <c r="A16" s="40" t="s">
        <v>188</v>
      </c>
      <c r="B16" s="41">
        <v>-0.69499999999999995</v>
      </c>
      <c r="C16" s="41">
        <v>-0.65400000000000003</v>
      </c>
      <c r="D16" s="41">
        <v>-0.36399999999999999</v>
      </c>
      <c r="E16" s="41">
        <v>-0.36299999999999999</v>
      </c>
      <c r="F16" s="42"/>
      <c r="G16" s="41">
        <v>-0.312</v>
      </c>
      <c r="K16" s="3">
        <v>3.4047000000000001E-3</v>
      </c>
      <c r="L16" s="3" t="s">
        <v>833</v>
      </c>
      <c r="M16" s="3" t="s">
        <v>833</v>
      </c>
      <c r="N16" s="3">
        <v>0.23884</v>
      </c>
      <c r="O16" s="3" t="s">
        <v>833</v>
      </c>
      <c r="P16" s="3" t="s">
        <v>833</v>
      </c>
      <c r="S16" s="3">
        <v>9.2052999999999996E-2</v>
      </c>
      <c r="T16" s="3" t="s">
        <v>833</v>
      </c>
      <c r="U16" s="3" t="s">
        <v>833</v>
      </c>
      <c r="V16" s="3">
        <v>0.98550000000000004</v>
      </c>
      <c r="W16" s="3" t="s">
        <v>833</v>
      </c>
      <c r="X16" s="3" t="s">
        <v>833</v>
      </c>
    </row>
    <row r="17" spans="1:24" x14ac:dyDescent="0.45">
      <c r="A17" s="43"/>
      <c r="B17" s="44">
        <v>0</v>
      </c>
      <c r="C17" s="44">
        <v>0</v>
      </c>
      <c r="D17" s="44">
        <v>2E-3</v>
      </c>
      <c r="E17" s="44">
        <v>1E-3</v>
      </c>
      <c r="F17" s="45"/>
      <c r="G17" s="44">
        <v>0</v>
      </c>
      <c r="J17" t="s">
        <v>188</v>
      </c>
      <c r="K17" s="3">
        <v>-0.69511999999999996</v>
      </c>
      <c r="L17" s="3" t="s">
        <v>833</v>
      </c>
      <c r="M17" s="3" t="s">
        <v>833</v>
      </c>
      <c r="N17" s="3">
        <v>-0.65443600000000002</v>
      </c>
      <c r="O17" s="3" t="s">
        <v>833</v>
      </c>
      <c r="P17" s="3" t="s">
        <v>833</v>
      </c>
      <c r="R17" s="29" t="s">
        <v>972</v>
      </c>
      <c r="S17" s="3">
        <v>-9.4624299999999995</v>
      </c>
      <c r="T17" s="3" t="s">
        <v>833</v>
      </c>
      <c r="U17" s="3" t="s">
        <v>833</v>
      </c>
      <c r="V17" s="3">
        <v>-10.78966</v>
      </c>
      <c r="W17" s="3" t="s">
        <v>833</v>
      </c>
      <c r="X17" s="3" t="s">
        <v>833</v>
      </c>
    </row>
    <row r="18" spans="1:24" x14ac:dyDescent="0.45">
      <c r="A18" s="40" t="s">
        <v>196</v>
      </c>
      <c r="B18" s="40" t="s">
        <v>217</v>
      </c>
      <c r="C18" s="40" t="s">
        <v>217</v>
      </c>
      <c r="D18" s="40" t="s">
        <v>217</v>
      </c>
      <c r="E18" s="41">
        <v>0.46827000000000002</v>
      </c>
      <c r="F18" s="40"/>
      <c r="G18" s="40" t="s">
        <v>217</v>
      </c>
      <c r="K18" s="3">
        <v>2.2E-16</v>
      </c>
      <c r="L18" s="3" t="s">
        <v>833</v>
      </c>
      <c r="M18" s="3" t="s">
        <v>833</v>
      </c>
      <c r="N18" s="3">
        <v>2.2E-16</v>
      </c>
      <c r="O18" s="3" t="s">
        <v>833</v>
      </c>
      <c r="P18" s="3" t="s">
        <v>833</v>
      </c>
      <c r="S18" s="3">
        <v>2.046E-11</v>
      </c>
      <c r="T18" s="3" t="s">
        <v>833</v>
      </c>
      <c r="U18" s="3" t="s">
        <v>833</v>
      </c>
      <c r="V18" s="3">
        <v>2.2E-16</v>
      </c>
      <c r="W18" s="3" t="s">
        <v>833</v>
      </c>
      <c r="X18" s="3" t="s">
        <v>833</v>
      </c>
    </row>
    <row r="19" spans="1:24" x14ac:dyDescent="0.45">
      <c r="A19" s="40" t="s">
        <v>197</v>
      </c>
      <c r="B19" s="41">
        <v>435</v>
      </c>
      <c r="C19" s="41">
        <v>635</v>
      </c>
      <c r="D19" s="41">
        <v>240</v>
      </c>
      <c r="E19" s="41">
        <v>329</v>
      </c>
      <c r="F19" s="40"/>
      <c r="G19" s="41">
        <v>409</v>
      </c>
      <c r="J19" t="s">
        <v>196</v>
      </c>
      <c r="K19" s="3" t="s">
        <v>217</v>
      </c>
      <c r="L19" s="3" t="s">
        <v>833</v>
      </c>
      <c r="M19" s="3" t="s">
        <v>833</v>
      </c>
      <c r="N19" s="3" t="s">
        <v>217</v>
      </c>
      <c r="O19" s="3" t="s">
        <v>833</v>
      </c>
      <c r="P19" s="3" t="s">
        <v>833</v>
      </c>
      <c r="R19" t="s">
        <v>196</v>
      </c>
      <c r="S19" t="s">
        <v>217</v>
      </c>
      <c r="T19" s="3" t="s">
        <v>833</v>
      </c>
      <c r="U19" s="3" t="s">
        <v>833</v>
      </c>
      <c r="V19" t="s">
        <v>217</v>
      </c>
      <c r="W19" s="3" t="s">
        <v>833</v>
      </c>
      <c r="X19" s="3" t="s">
        <v>833</v>
      </c>
    </row>
    <row r="20" spans="1:24" x14ac:dyDescent="0.45">
      <c r="A20" s="40" t="s">
        <v>198</v>
      </c>
      <c r="B20" s="41">
        <v>0.59199999999999997</v>
      </c>
      <c r="C20" s="41">
        <v>0.67</v>
      </c>
      <c r="D20" s="41">
        <v>0.48899999999999999</v>
      </c>
      <c r="E20" s="41">
        <v>0.46800000000000003</v>
      </c>
      <c r="F20" s="40"/>
      <c r="G20" s="41">
        <v>0.29499999999999998</v>
      </c>
      <c r="J20" t="s">
        <v>197</v>
      </c>
      <c r="K20">
        <v>435</v>
      </c>
      <c r="L20" s="3" t="s">
        <v>833</v>
      </c>
      <c r="M20" s="3" t="s">
        <v>833</v>
      </c>
      <c r="N20">
        <v>635</v>
      </c>
      <c r="O20" s="3" t="s">
        <v>833</v>
      </c>
      <c r="P20" s="3" t="s">
        <v>833</v>
      </c>
      <c r="R20" t="s">
        <v>197</v>
      </c>
      <c r="S20">
        <v>285</v>
      </c>
      <c r="T20" s="3" t="s">
        <v>833</v>
      </c>
      <c r="U20" s="3" t="s">
        <v>833</v>
      </c>
      <c r="V20">
        <v>405</v>
      </c>
      <c r="W20" s="3" t="s">
        <v>833</v>
      </c>
      <c r="X20" s="3" t="s">
        <v>833</v>
      </c>
    </row>
    <row r="21" spans="1:24" x14ac:dyDescent="0.45">
      <c r="A21" s="38"/>
      <c r="B21" s="38"/>
      <c r="C21" s="38"/>
      <c r="D21" s="38"/>
      <c r="E21" s="38"/>
      <c r="F21" s="38"/>
      <c r="G21" s="38"/>
      <c r="J21" t="s">
        <v>198</v>
      </c>
      <c r="K21" s="3">
        <v>0.59216999999999997</v>
      </c>
      <c r="L21" s="3" t="s">
        <v>833</v>
      </c>
      <c r="M21" s="3" t="s">
        <v>833</v>
      </c>
      <c r="N21" s="3">
        <v>0.67013</v>
      </c>
      <c r="O21" s="3" t="s">
        <v>833</v>
      </c>
      <c r="P21" s="3" t="s">
        <v>833</v>
      </c>
      <c r="R21" t="s">
        <v>198</v>
      </c>
      <c r="S21" s="3">
        <v>0.52561000000000002</v>
      </c>
      <c r="T21" s="3" t="s">
        <v>833</v>
      </c>
      <c r="U21" s="3" t="s">
        <v>833</v>
      </c>
      <c r="V21" s="3">
        <v>0.64600999999999997</v>
      </c>
      <c r="W21" s="3" t="s">
        <v>833</v>
      </c>
      <c r="X21" s="3" t="s">
        <v>833</v>
      </c>
    </row>
    <row r="22" spans="1:24" x14ac:dyDescent="0.45">
      <c r="A22" s="38"/>
      <c r="B22" s="94" t="s">
        <v>974</v>
      </c>
      <c r="C22" s="88"/>
      <c r="D22" s="88"/>
      <c r="E22" s="88"/>
      <c r="F22" s="88"/>
      <c r="G22" s="88"/>
    </row>
    <row r="23" spans="1:24" x14ac:dyDescent="0.45">
      <c r="A23" s="38"/>
      <c r="B23" s="94" t="s">
        <v>218</v>
      </c>
      <c r="C23" s="88"/>
      <c r="D23" s="94" t="s">
        <v>219</v>
      </c>
      <c r="E23" s="88"/>
      <c r="F23" s="94" t="s">
        <v>553</v>
      </c>
      <c r="G23" s="88"/>
      <c r="K23" s="87" t="s">
        <v>975</v>
      </c>
      <c r="L23" s="87"/>
      <c r="M23" s="87"/>
      <c r="N23" s="87"/>
      <c r="O23" s="87"/>
      <c r="P23" s="87"/>
      <c r="S23" s="87" t="s">
        <v>978</v>
      </c>
      <c r="T23" s="87"/>
      <c r="U23" s="87"/>
      <c r="V23" s="87"/>
      <c r="W23" s="87"/>
      <c r="X23" s="87"/>
    </row>
    <row r="24" spans="1:24" ht="42.75" x14ac:dyDescent="0.45">
      <c r="A24" s="38"/>
      <c r="B24" s="39" t="s">
        <v>199</v>
      </c>
      <c r="C24" s="39" t="s">
        <v>200</v>
      </c>
      <c r="D24" s="39" t="s">
        <v>199</v>
      </c>
      <c r="E24" s="39" t="s">
        <v>200</v>
      </c>
      <c r="F24" s="39" t="s">
        <v>199</v>
      </c>
      <c r="G24" s="39" t="s">
        <v>200</v>
      </c>
      <c r="K24" s="87" t="s">
        <v>219</v>
      </c>
      <c r="L24" s="87"/>
      <c r="M24" s="87"/>
      <c r="N24" s="87"/>
      <c r="O24" s="87"/>
      <c r="P24" s="93"/>
      <c r="S24" s="87" t="s">
        <v>219</v>
      </c>
      <c r="T24" s="87"/>
      <c r="U24" s="87"/>
      <c r="V24" s="87"/>
      <c r="W24" s="87"/>
      <c r="X24" s="93"/>
    </row>
    <row r="25" spans="1:24" x14ac:dyDescent="0.45">
      <c r="A25" s="40" t="s">
        <v>181</v>
      </c>
      <c r="B25" s="41">
        <v>-8.9339999999999993</v>
      </c>
      <c r="C25" s="41">
        <v>-5.4260000000000002</v>
      </c>
      <c r="D25" s="41">
        <v>-20.748999999999999</v>
      </c>
      <c r="E25" s="41">
        <v>-15.695</v>
      </c>
      <c r="F25" s="39"/>
      <c r="G25" s="41">
        <v>-11.914</v>
      </c>
      <c r="K25" s="93" t="s">
        <v>199</v>
      </c>
      <c r="L25" s="93"/>
      <c r="M25" s="93"/>
      <c r="N25" s="93" t="s">
        <v>200</v>
      </c>
      <c r="O25" s="93"/>
      <c r="P25" s="93"/>
      <c r="S25" s="93" t="s">
        <v>199</v>
      </c>
      <c r="T25" s="93"/>
      <c r="U25" s="93"/>
      <c r="V25" s="93" t="s">
        <v>200</v>
      </c>
      <c r="W25" s="93"/>
      <c r="X25" s="93"/>
    </row>
    <row r="26" spans="1:24" x14ac:dyDescent="0.45">
      <c r="A26" s="37"/>
      <c r="B26" s="44">
        <v>3.9E-2</v>
      </c>
      <c r="C26" s="44">
        <v>0.187</v>
      </c>
      <c r="D26" s="44">
        <v>0</v>
      </c>
      <c r="E26" s="44">
        <v>0</v>
      </c>
      <c r="F26" s="46"/>
      <c r="G26" s="44">
        <v>0</v>
      </c>
      <c r="K26" t="s">
        <v>127</v>
      </c>
      <c r="L26" t="s">
        <v>201</v>
      </c>
      <c r="M26" t="s">
        <v>193</v>
      </c>
      <c r="N26" t="s">
        <v>127</v>
      </c>
      <c r="O26" t="s">
        <v>146</v>
      </c>
      <c r="P26" t="s">
        <v>193</v>
      </c>
      <c r="S26" t="s">
        <v>127</v>
      </c>
      <c r="T26" t="s">
        <v>201</v>
      </c>
      <c r="U26" t="s">
        <v>193</v>
      </c>
      <c r="V26" t="s">
        <v>127</v>
      </c>
      <c r="W26" t="s">
        <v>146</v>
      </c>
      <c r="X26" t="s">
        <v>193</v>
      </c>
    </row>
    <row r="27" spans="1:24" x14ac:dyDescent="0.45">
      <c r="A27" s="40" t="s">
        <v>182</v>
      </c>
      <c r="B27" s="41">
        <v>0.14199999999999999</v>
      </c>
      <c r="C27" s="41">
        <v>-0.19900000000000001</v>
      </c>
      <c r="D27" s="41">
        <v>0.65800000000000003</v>
      </c>
      <c r="E27" s="41">
        <v>0.28399999999999997</v>
      </c>
      <c r="F27" s="39"/>
      <c r="G27" s="41">
        <v>0.36499999999999999</v>
      </c>
      <c r="J27" t="s">
        <v>181</v>
      </c>
      <c r="K27" s="3">
        <v>-21.526620000000001</v>
      </c>
      <c r="L27" s="3" t="s">
        <v>833</v>
      </c>
      <c r="M27" s="3" t="s">
        <v>833</v>
      </c>
      <c r="N27" s="3">
        <v>-21.41114</v>
      </c>
      <c r="O27" s="3" t="s">
        <v>833</v>
      </c>
      <c r="P27" s="3" t="s">
        <v>833</v>
      </c>
      <c r="R27" t="s">
        <v>181</v>
      </c>
      <c r="S27" s="3">
        <v>-20.74933</v>
      </c>
      <c r="T27" s="3" t="s">
        <v>833</v>
      </c>
      <c r="U27" s="3" t="s">
        <v>833</v>
      </c>
      <c r="V27" s="3">
        <v>-15.695325</v>
      </c>
      <c r="W27" s="3" t="s">
        <v>833</v>
      </c>
      <c r="X27" s="3" t="s">
        <v>833</v>
      </c>
    </row>
    <row r="28" spans="1:24" x14ac:dyDescent="0.45">
      <c r="A28" s="37"/>
      <c r="B28" s="44">
        <v>0.46700000000000003</v>
      </c>
      <c r="C28" s="44">
        <v>0.29199999999999998</v>
      </c>
      <c r="D28" s="44">
        <v>1E-3</v>
      </c>
      <c r="E28" s="44">
        <v>1E-3</v>
      </c>
      <c r="F28" s="46"/>
      <c r="G28" s="44">
        <v>2E-3</v>
      </c>
      <c r="K28" s="3">
        <v>1.667E-7</v>
      </c>
      <c r="L28" s="3" t="s">
        <v>833</v>
      </c>
      <c r="M28" s="3" t="s">
        <v>833</v>
      </c>
      <c r="N28" s="3">
        <v>2.1320000000000001E-9</v>
      </c>
      <c r="O28" s="3" t="s">
        <v>833</v>
      </c>
      <c r="P28" s="3" t="s">
        <v>833</v>
      </c>
      <c r="S28" s="3">
        <v>6.156E-6</v>
      </c>
      <c r="T28" s="3" t="s">
        <v>833</v>
      </c>
      <c r="U28" s="3" t="s">
        <v>833</v>
      </c>
      <c r="V28" s="3">
        <v>1.473E-7</v>
      </c>
      <c r="W28" s="3" t="s">
        <v>833</v>
      </c>
      <c r="X28" s="3" t="s">
        <v>833</v>
      </c>
    </row>
    <row r="29" spans="1:24" x14ac:dyDescent="0.45">
      <c r="A29" s="40" t="s">
        <v>183</v>
      </c>
      <c r="B29" s="41">
        <v>3.9430000000000001</v>
      </c>
      <c r="C29" s="41">
        <v>-0.93500000000000005</v>
      </c>
      <c r="D29" s="41">
        <v>0.47399999999999998</v>
      </c>
      <c r="E29" s="41">
        <v>-4.4340000000000002</v>
      </c>
      <c r="F29" s="39"/>
      <c r="G29" s="41">
        <v>-0.95</v>
      </c>
      <c r="J29" t="s">
        <v>182</v>
      </c>
      <c r="K29" s="3">
        <v>0.48916999999999999</v>
      </c>
      <c r="L29" s="3" t="s">
        <v>833</v>
      </c>
      <c r="M29" s="3" t="s">
        <v>833</v>
      </c>
      <c r="N29" s="3">
        <v>0.40786</v>
      </c>
      <c r="O29" s="3" t="s">
        <v>833</v>
      </c>
      <c r="P29" s="3" t="s">
        <v>833</v>
      </c>
      <c r="R29" t="s">
        <v>182</v>
      </c>
      <c r="S29" s="3">
        <v>0.65774999999999995</v>
      </c>
      <c r="T29" s="3" t="s">
        <v>833</v>
      </c>
      <c r="U29" s="3" t="s">
        <v>833</v>
      </c>
      <c r="V29" s="3">
        <v>0.283771</v>
      </c>
      <c r="W29" s="3" t="s">
        <v>833</v>
      </c>
      <c r="X29" s="3" t="s">
        <v>833</v>
      </c>
    </row>
    <row r="30" spans="1:24" x14ac:dyDescent="0.45">
      <c r="A30" s="37"/>
      <c r="B30" s="44">
        <v>6.0000000000000001E-3</v>
      </c>
      <c r="C30" s="44">
        <v>0.52500000000000002</v>
      </c>
      <c r="D30" s="44">
        <v>0.76400000000000001</v>
      </c>
      <c r="E30" s="44">
        <v>8.4000000000000005E-2</v>
      </c>
      <c r="F30" s="46"/>
      <c r="G30" s="44">
        <v>0.17699999999999999</v>
      </c>
      <c r="K30" s="3">
        <v>1.5554999999999999E-2</v>
      </c>
      <c r="L30" s="3" t="s">
        <v>833</v>
      </c>
      <c r="M30" s="3" t="s">
        <v>833</v>
      </c>
      <c r="N30" s="3">
        <v>6.223E-4</v>
      </c>
      <c r="O30" s="3" t="s">
        <v>833</v>
      </c>
      <c r="P30" s="3" t="s">
        <v>833</v>
      </c>
      <c r="S30" s="3">
        <v>1.415E-3</v>
      </c>
      <c r="T30" s="3" t="s">
        <v>833</v>
      </c>
      <c r="U30" s="3" t="s">
        <v>833</v>
      </c>
      <c r="V30" s="3">
        <v>1.175E-3</v>
      </c>
      <c r="W30" s="3" t="s">
        <v>833</v>
      </c>
      <c r="X30" s="3" t="s">
        <v>833</v>
      </c>
    </row>
    <row r="31" spans="1:24" x14ac:dyDescent="0.45">
      <c r="A31" s="40" t="s">
        <v>377</v>
      </c>
      <c r="B31" s="41">
        <v>-0.246</v>
      </c>
      <c r="C31" s="41">
        <v>0.68700000000000006</v>
      </c>
      <c r="D31" s="41">
        <v>0.124</v>
      </c>
      <c r="E31" s="41">
        <v>1.014</v>
      </c>
      <c r="F31" s="39"/>
      <c r="G31" s="41">
        <v>1.7669999999999999</v>
      </c>
      <c r="J31" t="s">
        <v>183</v>
      </c>
      <c r="K31" s="3">
        <v>0.15747</v>
      </c>
      <c r="L31" s="3" t="s">
        <v>833</v>
      </c>
      <c r="M31" s="3" t="s">
        <v>833</v>
      </c>
      <c r="N31" s="3">
        <v>-3.48007</v>
      </c>
      <c r="O31" s="3" t="s">
        <v>833</v>
      </c>
      <c r="P31" s="3" t="s">
        <v>833</v>
      </c>
      <c r="R31" t="s">
        <v>183</v>
      </c>
      <c r="S31" s="3">
        <v>0.47355999999999998</v>
      </c>
      <c r="T31" s="3" t="s">
        <v>833</v>
      </c>
      <c r="U31" s="3" t="s">
        <v>833</v>
      </c>
      <c r="V31" s="3">
        <v>-4.4341470000000003</v>
      </c>
      <c r="W31" s="3" t="s">
        <v>833</v>
      </c>
      <c r="X31" s="3" t="s">
        <v>833</v>
      </c>
    </row>
    <row r="32" spans="1:24" x14ac:dyDescent="0.45">
      <c r="A32" s="37"/>
      <c r="B32" s="44">
        <v>0.73</v>
      </c>
      <c r="C32" s="44">
        <v>5.1999999999999998E-2</v>
      </c>
      <c r="D32" s="44">
        <v>0.94699999999999995</v>
      </c>
      <c r="E32" s="44">
        <v>0.23400000000000001</v>
      </c>
      <c r="F32" s="46"/>
      <c r="G32" s="44">
        <v>0</v>
      </c>
      <c r="K32" s="3">
        <v>0.87809300000000001</v>
      </c>
      <c r="L32" s="3" t="s">
        <v>833</v>
      </c>
      <c r="M32" s="3" t="s">
        <v>833</v>
      </c>
      <c r="N32" s="3">
        <v>1.4989999999999999E-3</v>
      </c>
      <c r="O32" s="3" t="s">
        <v>833</v>
      </c>
      <c r="P32" s="3" t="s">
        <v>833</v>
      </c>
      <c r="S32" s="3">
        <v>0.76359299999999997</v>
      </c>
      <c r="T32" s="3" t="s">
        <v>833</v>
      </c>
      <c r="U32" s="3" t="s">
        <v>833</v>
      </c>
      <c r="V32" s="3">
        <v>8.4395999999999999E-2</v>
      </c>
      <c r="W32" s="3" t="s">
        <v>833</v>
      </c>
      <c r="X32" s="3" t="s">
        <v>833</v>
      </c>
    </row>
    <row r="33" spans="1:24" x14ac:dyDescent="0.45">
      <c r="A33" s="40" t="s">
        <v>194</v>
      </c>
      <c r="B33" s="38"/>
      <c r="C33" s="41">
        <v>-19.474</v>
      </c>
      <c r="D33" s="38"/>
      <c r="E33" s="41">
        <v>-7.7</v>
      </c>
      <c r="F33" s="39"/>
      <c r="G33" s="41">
        <v>-0.84699999999999998</v>
      </c>
      <c r="J33" t="s">
        <v>377</v>
      </c>
      <c r="K33" s="3">
        <v>0.38280999999999998</v>
      </c>
      <c r="L33" s="3" t="s">
        <v>833</v>
      </c>
      <c r="M33" s="3" t="s">
        <v>833</v>
      </c>
      <c r="N33" s="3">
        <v>1.6166700000000001</v>
      </c>
      <c r="O33" s="3" t="s">
        <v>833</v>
      </c>
      <c r="P33" s="3" t="s">
        <v>833</v>
      </c>
      <c r="R33" t="s">
        <v>377</v>
      </c>
      <c r="S33" s="3">
        <v>0.12393</v>
      </c>
      <c r="T33" s="3" t="s">
        <v>833</v>
      </c>
      <c r="U33" s="3" t="s">
        <v>833</v>
      </c>
      <c r="V33" s="3">
        <v>1.013933</v>
      </c>
      <c r="W33" s="3" t="s">
        <v>833</v>
      </c>
      <c r="X33" s="3" t="s">
        <v>833</v>
      </c>
    </row>
    <row r="34" spans="1:24" x14ac:dyDescent="0.45">
      <c r="A34" s="37"/>
      <c r="B34" s="37"/>
      <c r="C34" s="44">
        <v>0</v>
      </c>
      <c r="D34" s="37"/>
      <c r="E34" s="44">
        <v>0.126</v>
      </c>
      <c r="F34" s="46"/>
      <c r="G34" s="47">
        <v>0.86</v>
      </c>
      <c r="K34" s="3">
        <v>0.60651600000000006</v>
      </c>
      <c r="L34" s="3" t="s">
        <v>833</v>
      </c>
      <c r="M34" s="3" t="s">
        <v>833</v>
      </c>
      <c r="N34" s="3">
        <v>1.8741999999999999E-3</v>
      </c>
      <c r="O34" s="3" t="s">
        <v>833</v>
      </c>
      <c r="P34" s="3" t="s">
        <v>833</v>
      </c>
      <c r="S34" s="3">
        <v>0.946801</v>
      </c>
      <c r="T34" s="3" t="s">
        <v>833</v>
      </c>
      <c r="U34" s="3" t="s">
        <v>833</v>
      </c>
      <c r="V34" s="3">
        <v>0.233879</v>
      </c>
      <c r="W34" s="3" t="s">
        <v>833</v>
      </c>
      <c r="X34" s="3" t="s">
        <v>833</v>
      </c>
    </row>
    <row r="35" spans="1:24" x14ac:dyDescent="0.45">
      <c r="A35" s="40" t="s">
        <v>378</v>
      </c>
      <c r="B35" s="41">
        <v>-7.1210000000000004</v>
      </c>
      <c r="C35" s="41">
        <v>-7.6999999999999999E-2</v>
      </c>
      <c r="D35" s="41">
        <v>-19.745999999999999</v>
      </c>
      <c r="E35" s="41">
        <v>-12.5</v>
      </c>
      <c r="F35" s="39"/>
      <c r="G35" s="41">
        <v>-9.57</v>
      </c>
      <c r="J35" t="s">
        <v>194</v>
      </c>
      <c r="K35" s="3"/>
      <c r="L35" s="3" t="s">
        <v>833</v>
      </c>
      <c r="M35" s="3" t="s">
        <v>833</v>
      </c>
      <c r="N35" s="3">
        <v>-0.47867999999999999</v>
      </c>
      <c r="O35" s="3" t="s">
        <v>833</v>
      </c>
      <c r="P35" s="3" t="s">
        <v>833</v>
      </c>
      <c r="R35" t="s">
        <v>194</v>
      </c>
      <c r="S35" s="3"/>
      <c r="T35" s="3" t="s">
        <v>833</v>
      </c>
      <c r="U35" s="3" t="s">
        <v>833</v>
      </c>
      <c r="V35" s="3">
        <v>-7.7001229999999996</v>
      </c>
      <c r="W35" s="3" t="s">
        <v>833</v>
      </c>
      <c r="X35" s="3" t="s">
        <v>833</v>
      </c>
    </row>
    <row r="36" spans="1:24" x14ac:dyDescent="0.45">
      <c r="A36" s="37"/>
      <c r="B36" s="44">
        <v>9.1999999999999998E-2</v>
      </c>
      <c r="C36" s="44">
        <v>0.98599999999999999</v>
      </c>
      <c r="D36" s="44">
        <v>0</v>
      </c>
      <c r="E36" s="44">
        <v>0</v>
      </c>
      <c r="F36" s="46"/>
      <c r="G36" s="44">
        <v>7.0000000000000001E-3</v>
      </c>
      <c r="K36" s="3"/>
      <c r="L36" s="3" t="s">
        <v>833</v>
      </c>
      <c r="M36" s="3" t="s">
        <v>833</v>
      </c>
      <c r="N36" s="3">
        <v>0.88858009999999998</v>
      </c>
      <c r="O36" s="3" t="s">
        <v>833</v>
      </c>
      <c r="P36" s="3" t="s">
        <v>833</v>
      </c>
      <c r="S36" s="3"/>
      <c r="T36" s="3" t="s">
        <v>833</v>
      </c>
      <c r="U36" s="3" t="s">
        <v>833</v>
      </c>
      <c r="V36" s="3">
        <v>0.12640100000000001</v>
      </c>
      <c r="W36" s="3" t="s">
        <v>833</v>
      </c>
      <c r="X36" s="3" t="s">
        <v>833</v>
      </c>
    </row>
    <row r="37" spans="1:24" x14ac:dyDescent="0.45">
      <c r="A37" s="40" t="s">
        <v>972</v>
      </c>
      <c r="B37" s="41">
        <v>-9.4619999999999997</v>
      </c>
      <c r="C37" s="41">
        <v>-10.79</v>
      </c>
      <c r="D37" s="41">
        <v>-2.4649999999999999</v>
      </c>
      <c r="E37" s="41">
        <v>-4.2869999999999999</v>
      </c>
      <c r="F37" s="39"/>
      <c r="G37" s="41">
        <v>3.5430000000000001</v>
      </c>
      <c r="J37" t="s">
        <v>378</v>
      </c>
      <c r="K37" s="3">
        <v>-19.448619999999998</v>
      </c>
      <c r="L37" s="3" t="s">
        <v>833</v>
      </c>
      <c r="M37" s="3" t="s">
        <v>833</v>
      </c>
      <c r="N37" s="3">
        <v>-15.93547</v>
      </c>
      <c r="O37" s="3" t="s">
        <v>833</v>
      </c>
      <c r="P37" s="3" t="s">
        <v>833</v>
      </c>
      <c r="R37" t="s">
        <v>378</v>
      </c>
      <c r="S37" s="3">
        <v>-19.746189999999999</v>
      </c>
      <c r="T37" s="3" t="s">
        <v>833</v>
      </c>
      <c r="U37" s="3" t="s">
        <v>833</v>
      </c>
      <c r="V37" s="3">
        <v>-12.499586000000001</v>
      </c>
      <c r="W37" s="3" t="s">
        <v>833</v>
      </c>
      <c r="X37" s="3" t="s">
        <v>833</v>
      </c>
    </row>
    <row r="38" spans="1:24" x14ac:dyDescent="0.45">
      <c r="A38" s="37"/>
      <c r="B38" s="44">
        <v>0</v>
      </c>
      <c r="C38" s="44">
        <v>0</v>
      </c>
      <c r="D38" s="44">
        <v>0.496</v>
      </c>
      <c r="E38" s="44">
        <v>0.23799999999999999</v>
      </c>
      <c r="F38" s="46"/>
      <c r="G38" s="44">
        <v>1E-3</v>
      </c>
      <c r="K38" s="3">
        <v>1.916E-6</v>
      </c>
      <c r="L38" s="3" t="s">
        <v>833</v>
      </c>
      <c r="M38" s="3" t="s">
        <v>833</v>
      </c>
      <c r="N38" s="3">
        <v>1.189E-6</v>
      </c>
      <c r="O38" s="3" t="s">
        <v>833</v>
      </c>
      <c r="P38" s="3" t="s">
        <v>833</v>
      </c>
      <c r="S38" s="3">
        <v>1.4559999999999999E-6</v>
      </c>
      <c r="T38" s="3" t="s">
        <v>833</v>
      </c>
      <c r="U38" s="3" t="s">
        <v>833</v>
      </c>
      <c r="V38" s="3">
        <v>3.4860000000000002E-10</v>
      </c>
      <c r="W38" s="3" t="s">
        <v>833</v>
      </c>
      <c r="X38" s="3" t="s">
        <v>833</v>
      </c>
    </row>
    <row r="39" spans="1:24" x14ac:dyDescent="0.45">
      <c r="A39" s="40" t="s">
        <v>196</v>
      </c>
      <c r="B39" s="40" t="s">
        <v>217</v>
      </c>
      <c r="C39" s="40" t="s">
        <v>217</v>
      </c>
      <c r="D39" s="40" t="s">
        <v>217</v>
      </c>
      <c r="E39" s="40" t="s">
        <v>217</v>
      </c>
      <c r="F39" s="39"/>
      <c r="G39" s="40" t="s">
        <v>217</v>
      </c>
      <c r="J39" t="s">
        <v>188</v>
      </c>
      <c r="K39" s="3">
        <v>-0.36429</v>
      </c>
      <c r="L39" s="3" t="s">
        <v>833</v>
      </c>
      <c r="M39" s="3" t="s">
        <v>833</v>
      </c>
      <c r="N39" s="3">
        <v>-0.36252000000000001</v>
      </c>
      <c r="O39" s="3" t="s">
        <v>833</v>
      </c>
      <c r="P39" s="3" t="s">
        <v>833</v>
      </c>
      <c r="R39" s="29" t="s">
        <v>972</v>
      </c>
      <c r="S39" s="3">
        <v>-2.4653800000000001</v>
      </c>
      <c r="T39" s="3" t="s">
        <v>833</v>
      </c>
      <c r="U39" s="3" t="s">
        <v>833</v>
      </c>
      <c r="V39" s="3">
        <v>-4.2870200000000001</v>
      </c>
      <c r="W39" s="3" t="s">
        <v>833</v>
      </c>
      <c r="X39" s="3" t="s">
        <v>833</v>
      </c>
    </row>
    <row r="40" spans="1:24" x14ac:dyDescent="0.45">
      <c r="A40" s="40" t="s">
        <v>197</v>
      </c>
      <c r="B40" s="41">
        <v>285</v>
      </c>
      <c r="C40" s="41">
        <v>405</v>
      </c>
      <c r="D40" s="41">
        <v>60</v>
      </c>
      <c r="E40" s="41">
        <v>90</v>
      </c>
      <c r="F40" s="39"/>
      <c r="G40" s="41">
        <v>131</v>
      </c>
      <c r="K40" s="3">
        <v>2.036E-3</v>
      </c>
      <c r="L40" s="3" t="s">
        <v>833</v>
      </c>
      <c r="M40" s="3" t="s">
        <v>833</v>
      </c>
      <c r="N40" s="3">
        <v>7.8689999999999999E-4</v>
      </c>
      <c r="O40" s="3" t="s">
        <v>833</v>
      </c>
      <c r="P40" s="3" t="s">
        <v>833</v>
      </c>
      <c r="S40" s="3">
        <v>0.49562400000000001</v>
      </c>
      <c r="T40" s="3" t="s">
        <v>833</v>
      </c>
      <c r="U40" s="3" t="s">
        <v>833</v>
      </c>
      <c r="V40" s="3">
        <v>0.23752599999999999</v>
      </c>
      <c r="W40" s="3" t="s">
        <v>833</v>
      </c>
      <c r="X40" s="3" t="s">
        <v>833</v>
      </c>
    </row>
    <row r="41" spans="1:24" x14ac:dyDescent="0.45">
      <c r="A41" s="40" t="s">
        <v>198</v>
      </c>
      <c r="B41" s="41">
        <v>0.52600000000000002</v>
      </c>
      <c r="C41" s="41">
        <v>0.64600000000000002</v>
      </c>
      <c r="D41" s="41">
        <v>0.30499999999999999</v>
      </c>
      <c r="E41" s="41">
        <v>0.32100000000000001</v>
      </c>
      <c r="F41" s="39"/>
      <c r="G41" s="41">
        <v>0.308</v>
      </c>
      <c r="J41" t="s">
        <v>196</v>
      </c>
      <c r="K41" t="s">
        <v>217</v>
      </c>
      <c r="L41" s="3" t="s">
        <v>833</v>
      </c>
      <c r="M41" s="3" t="s">
        <v>833</v>
      </c>
      <c r="N41">
        <v>0.46827000000000002</v>
      </c>
      <c r="O41" s="3" t="s">
        <v>833</v>
      </c>
      <c r="P41" s="3" t="s">
        <v>833</v>
      </c>
      <c r="R41" t="s">
        <v>196</v>
      </c>
      <c r="S41" t="s">
        <v>217</v>
      </c>
      <c r="T41" s="3" t="s">
        <v>833</v>
      </c>
      <c r="U41" s="3" t="s">
        <v>833</v>
      </c>
      <c r="V41" t="s">
        <v>217</v>
      </c>
      <c r="W41" s="3" t="s">
        <v>833</v>
      </c>
      <c r="X41" s="3" t="s">
        <v>833</v>
      </c>
    </row>
    <row r="42" spans="1:24" x14ac:dyDescent="0.45">
      <c r="J42" t="s">
        <v>197</v>
      </c>
      <c r="K42">
        <v>240</v>
      </c>
      <c r="L42" s="3" t="s">
        <v>833</v>
      </c>
      <c r="M42" s="3" t="s">
        <v>833</v>
      </c>
      <c r="N42">
        <v>329</v>
      </c>
      <c r="O42" s="3" t="s">
        <v>833</v>
      </c>
      <c r="P42" s="3" t="s">
        <v>833</v>
      </c>
      <c r="R42" t="s">
        <v>197</v>
      </c>
      <c r="S42">
        <v>60</v>
      </c>
      <c r="T42" s="3" t="s">
        <v>833</v>
      </c>
      <c r="U42" s="3" t="s">
        <v>833</v>
      </c>
      <c r="V42">
        <v>90</v>
      </c>
      <c r="W42" s="3" t="s">
        <v>833</v>
      </c>
      <c r="X42" s="3" t="s">
        <v>833</v>
      </c>
    </row>
    <row r="43" spans="1:24" x14ac:dyDescent="0.45">
      <c r="J43" t="s">
        <v>198</v>
      </c>
      <c r="K43" s="3">
        <v>0.48852000000000001</v>
      </c>
      <c r="L43" s="3" t="s">
        <v>833</v>
      </c>
      <c r="M43" s="3" t="s">
        <v>833</v>
      </c>
      <c r="N43" s="3">
        <v>0.46827000000000002</v>
      </c>
      <c r="O43" s="3" t="s">
        <v>833</v>
      </c>
      <c r="P43" s="3" t="s">
        <v>833</v>
      </c>
      <c r="R43" t="s">
        <v>198</v>
      </c>
      <c r="S43" s="3">
        <v>0.30487999999999998</v>
      </c>
      <c r="T43" s="3" t="s">
        <v>833</v>
      </c>
      <c r="U43" s="3" t="s">
        <v>833</v>
      </c>
      <c r="V43" s="3">
        <v>0.3206</v>
      </c>
      <c r="W43" s="3" t="s">
        <v>833</v>
      </c>
      <c r="X43" s="3" t="s">
        <v>833</v>
      </c>
    </row>
    <row r="46" spans="1:24" x14ac:dyDescent="0.45">
      <c r="K46" s="87" t="s">
        <v>976</v>
      </c>
      <c r="L46" s="87"/>
      <c r="M46" s="87"/>
      <c r="N46" s="87"/>
      <c r="O46" s="87"/>
      <c r="P46" s="87"/>
      <c r="S46" s="87" t="s">
        <v>979</v>
      </c>
      <c r="T46" s="87"/>
      <c r="U46" s="87"/>
      <c r="V46" s="87"/>
      <c r="W46" s="87"/>
      <c r="X46" s="87"/>
    </row>
    <row r="47" spans="1:24" x14ac:dyDescent="0.45">
      <c r="K47" s="87" t="s">
        <v>553</v>
      </c>
      <c r="L47" s="87"/>
      <c r="M47" s="87"/>
      <c r="N47" s="87"/>
      <c r="O47" s="87"/>
      <c r="P47" s="93"/>
      <c r="S47" s="87" t="s">
        <v>553</v>
      </c>
      <c r="T47" s="87"/>
      <c r="U47" s="87"/>
      <c r="V47" s="87"/>
      <c r="W47" s="87"/>
      <c r="X47" s="93"/>
    </row>
    <row r="48" spans="1:24" x14ac:dyDescent="0.45">
      <c r="K48" s="93" t="s">
        <v>199</v>
      </c>
      <c r="L48" s="93"/>
      <c r="M48" s="93"/>
      <c r="N48" s="93" t="s">
        <v>200</v>
      </c>
      <c r="O48" s="93"/>
      <c r="P48" s="93"/>
      <c r="S48" s="93" t="s">
        <v>199</v>
      </c>
      <c r="T48" s="93"/>
      <c r="U48" s="93"/>
      <c r="V48" s="93" t="s">
        <v>200</v>
      </c>
      <c r="W48" s="93"/>
      <c r="X48" s="93"/>
    </row>
    <row r="49" spans="10:24" x14ac:dyDescent="0.45">
      <c r="K49" t="s">
        <v>127</v>
      </c>
      <c r="L49" t="s">
        <v>201</v>
      </c>
      <c r="M49" t="s">
        <v>193</v>
      </c>
      <c r="N49" t="s">
        <v>127</v>
      </c>
      <c r="O49" t="s">
        <v>146</v>
      </c>
      <c r="P49" t="s">
        <v>193</v>
      </c>
      <c r="S49" t="s">
        <v>127</v>
      </c>
      <c r="T49" t="s">
        <v>201</v>
      </c>
      <c r="U49" t="s">
        <v>193</v>
      </c>
      <c r="V49" t="s">
        <v>127</v>
      </c>
      <c r="W49" t="s">
        <v>146</v>
      </c>
      <c r="X49" t="s">
        <v>193</v>
      </c>
    </row>
    <row r="50" spans="10:24" x14ac:dyDescent="0.45">
      <c r="J50" t="s">
        <v>181</v>
      </c>
      <c r="K50" s="3" t="s">
        <v>833</v>
      </c>
      <c r="L50" s="3" t="s">
        <v>833</v>
      </c>
      <c r="M50" s="3" t="s">
        <v>833</v>
      </c>
      <c r="N50" s="3">
        <v>-6.2225640000000002</v>
      </c>
      <c r="O50" s="3" t="s">
        <v>833</v>
      </c>
      <c r="P50" s="3" t="s">
        <v>833</v>
      </c>
      <c r="R50" t="s">
        <v>181</v>
      </c>
      <c r="S50" s="3" t="s">
        <v>833</v>
      </c>
      <c r="T50" s="3" t="s">
        <v>833</v>
      </c>
      <c r="U50" s="3" t="s">
        <v>833</v>
      </c>
      <c r="V50" s="3">
        <v>-11.913830000000001</v>
      </c>
      <c r="W50" s="3" t="s">
        <v>833</v>
      </c>
      <c r="X50" s="3" t="s">
        <v>833</v>
      </c>
    </row>
    <row r="51" spans="10:24" x14ac:dyDescent="0.45">
      <c r="K51" s="3" t="s">
        <v>833</v>
      </c>
      <c r="L51" s="3" t="s">
        <v>833</v>
      </c>
      <c r="M51" s="3" t="s">
        <v>833</v>
      </c>
      <c r="N51" s="3">
        <v>4.3512000000000004E-3</v>
      </c>
      <c r="O51" s="3" t="s">
        <v>833</v>
      </c>
      <c r="P51" s="3" t="s">
        <v>833</v>
      </c>
      <c r="S51" s="3" t="s">
        <v>833</v>
      </c>
      <c r="T51" s="3" t="s">
        <v>833</v>
      </c>
      <c r="U51" s="3" t="s">
        <v>833</v>
      </c>
      <c r="V51" s="3">
        <v>3.9219999999999999E-4</v>
      </c>
      <c r="W51" s="3" t="s">
        <v>833</v>
      </c>
      <c r="X51" s="3" t="s">
        <v>833</v>
      </c>
    </row>
    <row r="52" spans="10:24" x14ac:dyDescent="0.45">
      <c r="J52" t="s">
        <v>182</v>
      </c>
      <c r="K52" s="3" t="s">
        <v>833</v>
      </c>
      <c r="L52" s="3" t="s">
        <v>833</v>
      </c>
      <c r="M52" s="3" t="s">
        <v>833</v>
      </c>
      <c r="N52" s="3">
        <v>6.8583000000000005E-2</v>
      </c>
      <c r="O52" s="3" t="s">
        <v>833</v>
      </c>
      <c r="P52" s="3" t="s">
        <v>833</v>
      </c>
      <c r="R52" t="s">
        <v>182</v>
      </c>
      <c r="S52" s="3" t="s">
        <v>833</v>
      </c>
      <c r="T52" s="3" t="s">
        <v>833</v>
      </c>
      <c r="U52" s="3" t="s">
        <v>833</v>
      </c>
      <c r="V52" s="3">
        <v>0.36527999999999999</v>
      </c>
      <c r="W52" s="3" t="s">
        <v>833</v>
      </c>
      <c r="X52" s="3" t="s">
        <v>833</v>
      </c>
    </row>
    <row r="53" spans="10:24" x14ac:dyDescent="0.45">
      <c r="K53" s="3" t="s">
        <v>833</v>
      </c>
      <c r="L53" s="3" t="s">
        <v>833</v>
      </c>
      <c r="M53" s="3" t="s">
        <v>833</v>
      </c>
      <c r="N53" s="3">
        <v>0.4471755</v>
      </c>
      <c r="O53" s="3" t="s">
        <v>833</v>
      </c>
      <c r="P53" s="3" t="s">
        <v>833</v>
      </c>
      <c r="S53" s="3" t="s">
        <v>833</v>
      </c>
      <c r="T53" s="3" t="s">
        <v>833</v>
      </c>
      <c r="U53" s="3" t="s">
        <v>833</v>
      </c>
      <c r="V53" s="3">
        <v>1.7857000000000001E-3</v>
      </c>
      <c r="W53" s="3" t="s">
        <v>833</v>
      </c>
      <c r="X53" s="3" t="s">
        <v>833</v>
      </c>
    </row>
    <row r="54" spans="10:24" x14ac:dyDescent="0.45">
      <c r="J54" t="s">
        <v>183</v>
      </c>
      <c r="K54" s="3" t="s">
        <v>833</v>
      </c>
      <c r="L54" s="3" t="s">
        <v>833</v>
      </c>
      <c r="M54" s="3" t="s">
        <v>833</v>
      </c>
      <c r="N54" s="3">
        <v>-0.574959</v>
      </c>
      <c r="O54" s="3" t="s">
        <v>833</v>
      </c>
      <c r="P54" s="3" t="s">
        <v>833</v>
      </c>
      <c r="R54" t="s">
        <v>183</v>
      </c>
      <c r="S54" s="3" t="s">
        <v>833</v>
      </c>
      <c r="T54" s="3" t="s">
        <v>833</v>
      </c>
      <c r="U54" s="3" t="s">
        <v>833</v>
      </c>
      <c r="V54" s="3">
        <v>-0.94982999999999995</v>
      </c>
      <c r="W54" s="3" t="s">
        <v>833</v>
      </c>
      <c r="X54" s="3" t="s">
        <v>833</v>
      </c>
    </row>
    <row r="55" spans="10:24" x14ac:dyDescent="0.45">
      <c r="K55" s="3" t="s">
        <v>833</v>
      </c>
      <c r="L55" s="3" t="s">
        <v>833</v>
      </c>
      <c r="M55" s="3" t="s">
        <v>833</v>
      </c>
      <c r="N55" s="3">
        <v>0.20249439999999999</v>
      </c>
      <c r="O55" s="3" t="s">
        <v>833</v>
      </c>
      <c r="P55" s="3" t="s">
        <v>833</v>
      </c>
      <c r="S55" s="3" t="s">
        <v>833</v>
      </c>
      <c r="T55" s="3" t="s">
        <v>833</v>
      </c>
      <c r="U55" s="3" t="s">
        <v>833</v>
      </c>
      <c r="V55" s="3">
        <v>0.1767223</v>
      </c>
      <c r="W55" s="3" t="s">
        <v>833</v>
      </c>
      <c r="X55" s="3" t="s">
        <v>833</v>
      </c>
    </row>
    <row r="56" spans="10:24" x14ac:dyDescent="0.45">
      <c r="J56" t="s">
        <v>377</v>
      </c>
      <c r="K56" s="3" t="s">
        <v>833</v>
      </c>
      <c r="L56" s="3" t="s">
        <v>833</v>
      </c>
      <c r="M56" s="3" t="s">
        <v>833</v>
      </c>
      <c r="N56" s="3">
        <v>0.29671999999999998</v>
      </c>
      <c r="O56" s="3" t="s">
        <v>833</v>
      </c>
      <c r="P56" s="3" t="s">
        <v>833</v>
      </c>
      <c r="R56" t="s">
        <v>377</v>
      </c>
      <c r="S56" s="3" t="s">
        <v>833</v>
      </c>
      <c r="T56" s="3" t="s">
        <v>833</v>
      </c>
      <c r="U56" s="3" t="s">
        <v>833</v>
      </c>
      <c r="V56" s="3">
        <v>1.7674000000000001</v>
      </c>
      <c r="W56" s="3" t="s">
        <v>833</v>
      </c>
      <c r="X56" s="3" t="s">
        <v>833</v>
      </c>
    </row>
    <row r="57" spans="10:24" x14ac:dyDescent="0.45">
      <c r="K57" s="3" t="s">
        <v>833</v>
      </c>
      <c r="L57" s="3" t="s">
        <v>833</v>
      </c>
      <c r="M57" s="3" t="s">
        <v>833</v>
      </c>
      <c r="N57" s="3">
        <v>0.24754970000000001</v>
      </c>
      <c r="O57" s="3" t="s">
        <v>833</v>
      </c>
      <c r="P57" s="3" t="s">
        <v>833</v>
      </c>
      <c r="S57" s="3" t="s">
        <v>833</v>
      </c>
      <c r="T57" s="3" t="s">
        <v>833</v>
      </c>
      <c r="U57" s="3" t="s">
        <v>833</v>
      </c>
      <c r="V57" s="3">
        <v>1.5009999999999999E-4</v>
      </c>
      <c r="W57" s="3" t="s">
        <v>833</v>
      </c>
      <c r="X57" s="3" t="s">
        <v>833</v>
      </c>
    </row>
    <row r="58" spans="10:24" x14ac:dyDescent="0.45">
      <c r="J58" t="s">
        <v>194</v>
      </c>
      <c r="K58" s="3" t="s">
        <v>833</v>
      </c>
      <c r="L58" s="3" t="s">
        <v>833</v>
      </c>
      <c r="M58" s="3" t="s">
        <v>833</v>
      </c>
      <c r="N58" s="3">
        <v>10.25198</v>
      </c>
      <c r="O58" s="3" t="s">
        <v>833</v>
      </c>
      <c r="P58" s="3" t="s">
        <v>833</v>
      </c>
      <c r="R58" t="s">
        <v>194</v>
      </c>
      <c r="S58" s="3" t="s">
        <v>833</v>
      </c>
      <c r="T58" s="3" t="s">
        <v>833</v>
      </c>
      <c r="U58" s="3" t="s">
        <v>833</v>
      </c>
      <c r="V58" s="3">
        <v>-0.84677000000000002</v>
      </c>
      <c r="W58" s="3" t="s">
        <v>833</v>
      </c>
      <c r="X58" s="3" t="s">
        <v>833</v>
      </c>
    </row>
    <row r="59" spans="10:24" x14ac:dyDescent="0.45">
      <c r="K59" s="3" t="s">
        <v>833</v>
      </c>
      <c r="L59" s="3" t="s">
        <v>833</v>
      </c>
      <c r="M59" s="3" t="s">
        <v>833</v>
      </c>
      <c r="N59" s="3">
        <v>2.134E-15</v>
      </c>
      <c r="O59" s="3" t="s">
        <v>833</v>
      </c>
      <c r="P59" s="3" t="s">
        <v>833</v>
      </c>
      <c r="S59" s="3" t="s">
        <v>833</v>
      </c>
      <c r="T59" s="3" t="s">
        <v>833</v>
      </c>
      <c r="U59" s="3" t="s">
        <v>833</v>
      </c>
      <c r="V59" s="3">
        <v>0.8601065</v>
      </c>
      <c r="W59" s="3" t="s">
        <v>833</v>
      </c>
      <c r="X59" s="3" t="s">
        <v>833</v>
      </c>
    </row>
    <row r="60" spans="10:24" x14ac:dyDescent="0.45">
      <c r="J60" t="s">
        <v>378</v>
      </c>
      <c r="K60" s="3" t="s">
        <v>833</v>
      </c>
      <c r="L60" s="3" t="s">
        <v>833</v>
      </c>
      <c r="M60" s="3" t="s">
        <v>833</v>
      </c>
      <c r="N60" s="3">
        <v>-3.5068229999999998</v>
      </c>
      <c r="O60" s="3" t="s">
        <v>833</v>
      </c>
      <c r="P60" s="3" t="s">
        <v>833</v>
      </c>
      <c r="R60" t="s">
        <v>378</v>
      </c>
      <c r="S60" s="3" t="s">
        <v>833</v>
      </c>
      <c r="T60" s="3" t="s">
        <v>833</v>
      </c>
      <c r="U60" s="3" t="s">
        <v>833</v>
      </c>
      <c r="V60" s="3">
        <v>-9.5696300000000001</v>
      </c>
      <c r="W60" s="3" t="s">
        <v>833</v>
      </c>
      <c r="X60" s="3" t="s">
        <v>833</v>
      </c>
    </row>
    <row r="61" spans="10:24" x14ac:dyDescent="0.45">
      <c r="K61" s="3" t="s">
        <v>833</v>
      </c>
      <c r="L61" s="3" t="s">
        <v>833</v>
      </c>
      <c r="M61" s="3" t="s">
        <v>833</v>
      </c>
      <c r="N61" s="3">
        <v>0.1057453</v>
      </c>
      <c r="O61" s="3" t="s">
        <v>833</v>
      </c>
      <c r="P61" s="3" t="s">
        <v>833</v>
      </c>
      <c r="S61" s="3" t="s">
        <v>833</v>
      </c>
      <c r="T61" s="3" t="s">
        <v>833</v>
      </c>
      <c r="U61" s="3" t="s">
        <v>833</v>
      </c>
      <c r="V61" s="3">
        <v>7.2829000000000001E-3</v>
      </c>
      <c r="W61" s="3" t="s">
        <v>833</v>
      </c>
      <c r="X61" s="3" t="s">
        <v>833</v>
      </c>
    </row>
    <row r="62" spans="10:24" x14ac:dyDescent="0.45">
      <c r="J62" t="s">
        <v>188</v>
      </c>
      <c r="K62" s="3" t="s">
        <v>833</v>
      </c>
      <c r="L62" s="3" t="s">
        <v>833</v>
      </c>
      <c r="M62" s="3" t="s">
        <v>833</v>
      </c>
      <c r="N62" s="3">
        <v>-0.31220100000000001</v>
      </c>
      <c r="O62" s="3" t="s">
        <v>833</v>
      </c>
      <c r="P62" s="3" t="s">
        <v>833</v>
      </c>
      <c r="R62" s="29" t="s">
        <v>972</v>
      </c>
      <c r="S62" s="3" t="s">
        <v>833</v>
      </c>
      <c r="T62" s="3" t="s">
        <v>833</v>
      </c>
      <c r="U62" s="3" t="s">
        <v>833</v>
      </c>
      <c r="V62" s="3">
        <v>3.5425900000000001</v>
      </c>
      <c r="W62" s="3" t="s">
        <v>833</v>
      </c>
      <c r="X62" s="3" t="s">
        <v>833</v>
      </c>
    </row>
    <row r="63" spans="10:24" x14ac:dyDescent="0.45">
      <c r="K63" s="3" t="s">
        <v>833</v>
      </c>
      <c r="L63" s="3" t="s">
        <v>833</v>
      </c>
      <c r="M63" s="3" t="s">
        <v>833</v>
      </c>
      <c r="N63" s="3">
        <v>2.2020000000000001E-4</v>
      </c>
      <c r="O63" s="3" t="s">
        <v>833</v>
      </c>
      <c r="P63" s="3" t="s">
        <v>833</v>
      </c>
      <c r="S63" s="3" t="s">
        <v>833</v>
      </c>
      <c r="T63" s="3" t="s">
        <v>833</v>
      </c>
      <c r="U63" s="3" t="s">
        <v>833</v>
      </c>
      <c r="V63" s="3">
        <v>1.2396E-3</v>
      </c>
      <c r="W63" s="3" t="s">
        <v>833</v>
      </c>
      <c r="X63" s="3" t="s">
        <v>833</v>
      </c>
    </row>
    <row r="64" spans="10:24" x14ac:dyDescent="0.45">
      <c r="J64" t="s">
        <v>196</v>
      </c>
      <c r="K64" s="3" t="s">
        <v>833</v>
      </c>
      <c r="L64" s="3" t="s">
        <v>833</v>
      </c>
      <c r="M64" s="3" t="s">
        <v>833</v>
      </c>
      <c r="N64" t="s">
        <v>217</v>
      </c>
      <c r="O64" s="3" t="s">
        <v>833</v>
      </c>
      <c r="P64" s="3" t="s">
        <v>833</v>
      </c>
      <c r="R64" t="s">
        <v>196</v>
      </c>
      <c r="S64" s="3" t="s">
        <v>833</v>
      </c>
      <c r="T64" s="3" t="s">
        <v>833</v>
      </c>
      <c r="U64" s="3" t="s">
        <v>833</v>
      </c>
      <c r="V64" t="s">
        <v>217</v>
      </c>
      <c r="W64" s="3" t="s">
        <v>833</v>
      </c>
      <c r="X64" s="3" t="s">
        <v>833</v>
      </c>
    </row>
    <row r="65" spans="10:24" x14ac:dyDescent="0.45">
      <c r="J65" t="s">
        <v>197</v>
      </c>
      <c r="K65" s="3" t="s">
        <v>833</v>
      </c>
      <c r="L65" s="3" t="s">
        <v>833</v>
      </c>
      <c r="M65" s="3" t="s">
        <v>833</v>
      </c>
      <c r="N65">
        <v>409</v>
      </c>
      <c r="O65" s="3" t="s">
        <v>833</v>
      </c>
      <c r="P65" s="3" t="s">
        <v>833</v>
      </c>
      <c r="R65" t="s">
        <v>197</v>
      </c>
      <c r="S65" s="3" t="s">
        <v>833</v>
      </c>
      <c r="T65" s="3" t="s">
        <v>833</v>
      </c>
      <c r="U65" s="3" t="s">
        <v>833</v>
      </c>
      <c r="V65">
        <v>131</v>
      </c>
      <c r="W65" s="3" t="s">
        <v>833</v>
      </c>
      <c r="X65" s="3" t="s">
        <v>833</v>
      </c>
    </row>
    <row r="66" spans="10:24" x14ac:dyDescent="0.45">
      <c r="J66" t="s">
        <v>198</v>
      </c>
      <c r="K66" s="3" t="s">
        <v>833</v>
      </c>
      <c r="L66" s="3" t="s">
        <v>833</v>
      </c>
      <c r="M66" s="3" t="s">
        <v>833</v>
      </c>
      <c r="N66" s="3">
        <v>0.29521999999999998</v>
      </c>
      <c r="O66" s="3" t="s">
        <v>833</v>
      </c>
      <c r="P66" s="3" t="s">
        <v>833</v>
      </c>
      <c r="R66" t="s">
        <v>198</v>
      </c>
      <c r="S66" s="3" t="s">
        <v>833</v>
      </c>
      <c r="T66" s="3" t="s">
        <v>833</v>
      </c>
      <c r="U66" s="3" t="s">
        <v>833</v>
      </c>
      <c r="V66" s="3">
        <v>0.30829000000000001</v>
      </c>
      <c r="W66" s="3" t="s">
        <v>833</v>
      </c>
      <c r="X66" s="3" t="s">
        <v>833</v>
      </c>
    </row>
  </sheetData>
  <mergeCells count="32">
    <mergeCell ref="K1:P1"/>
    <mergeCell ref="S1:X1"/>
    <mergeCell ref="K23:P23"/>
    <mergeCell ref="K46:P46"/>
    <mergeCell ref="S23:X23"/>
    <mergeCell ref="S46:X46"/>
    <mergeCell ref="S2:X2"/>
    <mergeCell ref="S3:U3"/>
    <mergeCell ref="V3:X3"/>
    <mergeCell ref="S24:X24"/>
    <mergeCell ref="S25:U25"/>
    <mergeCell ref="V25:X25"/>
    <mergeCell ref="K2:P2"/>
    <mergeCell ref="K3:M3"/>
    <mergeCell ref="N3:P3"/>
    <mergeCell ref="K24:P24"/>
    <mergeCell ref="K25:M25"/>
    <mergeCell ref="N25:P25"/>
    <mergeCell ref="K47:P47"/>
    <mergeCell ref="S47:X47"/>
    <mergeCell ref="K48:M48"/>
    <mergeCell ref="N48:P48"/>
    <mergeCell ref="S48:U48"/>
    <mergeCell ref="V48:X48"/>
    <mergeCell ref="B23:C23"/>
    <mergeCell ref="D23:E23"/>
    <mergeCell ref="F23:G23"/>
    <mergeCell ref="B1:G1"/>
    <mergeCell ref="B2:C2"/>
    <mergeCell ref="D2:E2"/>
    <mergeCell ref="F2:G2"/>
    <mergeCell ref="B22:G22"/>
  </mergeCells>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O43"/>
  <sheetViews>
    <sheetView workbookViewId="0">
      <selection activeCell="D27" sqref="D27"/>
    </sheetView>
  </sheetViews>
  <sheetFormatPr defaultRowHeight="14.25" x14ac:dyDescent="0.45"/>
  <sheetData>
    <row r="1" spans="1:15" x14ac:dyDescent="0.45">
      <c r="B1" s="87" t="s">
        <v>973</v>
      </c>
      <c r="C1" s="87"/>
      <c r="D1" s="87"/>
      <c r="E1" s="87"/>
      <c r="F1" s="87"/>
      <c r="G1" s="87"/>
      <c r="J1" s="87" t="s">
        <v>980</v>
      </c>
      <c r="K1" s="87"/>
      <c r="L1" s="87"/>
      <c r="M1" s="87"/>
      <c r="N1" s="87"/>
      <c r="O1" s="87"/>
    </row>
    <row r="2" spans="1:15" x14ac:dyDescent="0.45">
      <c r="B2" s="87" t="s">
        <v>224</v>
      </c>
      <c r="C2" s="87"/>
      <c r="D2" s="87"/>
      <c r="E2" s="87"/>
      <c r="F2" s="87"/>
      <c r="G2" s="87"/>
      <c r="J2" s="87" t="s">
        <v>224</v>
      </c>
      <c r="K2" s="87"/>
      <c r="L2" s="87"/>
      <c r="M2" s="87"/>
      <c r="N2" s="87"/>
      <c r="O2" s="87"/>
    </row>
    <row r="3" spans="1:15" x14ac:dyDescent="0.45">
      <c r="B3" s="93" t="s">
        <v>220</v>
      </c>
      <c r="C3" s="93"/>
      <c r="D3" s="93"/>
      <c r="E3" s="93" t="s">
        <v>221</v>
      </c>
      <c r="F3" s="93"/>
      <c r="G3" s="93"/>
      <c r="J3" s="93" t="s">
        <v>220</v>
      </c>
      <c r="K3" s="93"/>
      <c r="L3" s="93"/>
      <c r="M3" s="93" t="s">
        <v>221</v>
      </c>
      <c r="N3" s="93"/>
      <c r="O3" s="93"/>
    </row>
    <row r="4" spans="1:15" x14ac:dyDescent="0.45">
      <c r="B4" t="s">
        <v>127</v>
      </c>
      <c r="C4" t="s">
        <v>201</v>
      </c>
      <c r="D4" t="s">
        <v>193</v>
      </c>
      <c r="E4" t="s">
        <v>127</v>
      </c>
      <c r="F4" t="s">
        <v>146</v>
      </c>
      <c r="G4" t="s">
        <v>193</v>
      </c>
      <c r="J4" t="s">
        <v>127</v>
      </c>
      <c r="K4" t="s">
        <v>201</v>
      </c>
      <c r="L4" t="s">
        <v>193</v>
      </c>
      <c r="M4" t="s">
        <v>127</v>
      </c>
      <c r="N4" t="s">
        <v>146</v>
      </c>
      <c r="O4" t="s">
        <v>193</v>
      </c>
    </row>
    <row r="5" spans="1:15" x14ac:dyDescent="0.45">
      <c r="A5" t="s">
        <v>181</v>
      </c>
      <c r="B5" s="3">
        <v>9.1148209999999992</v>
      </c>
      <c r="C5" s="3">
        <v>5.7116309999999997</v>
      </c>
      <c r="D5" s="3">
        <v>18.91855</v>
      </c>
      <c r="E5" s="3">
        <v>-21.489909999999998</v>
      </c>
      <c r="F5" s="3">
        <v>26.837372999999999</v>
      </c>
      <c r="G5" s="3">
        <v>18.09149</v>
      </c>
      <c r="I5" t="s">
        <v>181</v>
      </c>
      <c r="J5" s="3">
        <v>10.734920000000001</v>
      </c>
      <c r="K5" s="3">
        <v>3.5387</v>
      </c>
      <c r="L5" s="3">
        <v>7.5903299999999998</v>
      </c>
      <c r="M5" s="3">
        <v>-15.63181</v>
      </c>
      <c r="N5" s="3">
        <v>2.3921899999999998</v>
      </c>
      <c r="O5" s="3">
        <v>-30.23676</v>
      </c>
    </row>
    <row r="6" spans="1:15" x14ac:dyDescent="0.45">
      <c r="B6" s="3">
        <v>7.7071500000000001E-2</v>
      </c>
      <c r="C6" s="3">
        <v>8.6660000000000003E-4</v>
      </c>
      <c r="D6" s="3">
        <v>4.8929999999999998E-3</v>
      </c>
      <c r="E6" s="3">
        <v>8.685E-3</v>
      </c>
      <c r="F6" s="3">
        <v>2.7990000000000001E-5</v>
      </c>
      <c r="G6" s="3">
        <v>7.2330000000000005E-2</v>
      </c>
      <c r="J6" s="3">
        <v>0.15268999999999999</v>
      </c>
      <c r="K6" s="3">
        <v>9.5909999999999995E-2</v>
      </c>
      <c r="L6" s="3">
        <v>0.14527999999999999</v>
      </c>
      <c r="M6" s="3">
        <v>0.121725</v>
      </c>
      <c r="N6" s="3">
        <v>0.78723799999999999</v>
      </c>
      <c r="O6" s="3">
        <v>0.10609</v>
      </c>
    </row>
    <row r="7" spans="1:15" x14ac:dyDescent="0.45">
      <c r="A7" t="s">
        <v>182</v>
      </c>
      <c r="B7" s="3">
        <v>-1.3097399999999999</v>
      </c>
      <c r="C7" s="3">
        <v>-1.3084E-2</v>
      </c>
      <c r="D7" s="3">
        <v>-0.47673599999999999</v>
      </c>
      <c r="E7" s="3">
        <v>-0.58421000000000001</v>
      </c>
      <c r="F7" s="3">
        <v>-0.405692</v>
      </c>
      <c r="G7" s="3">
        <v>-0.41139999999999999</v>
      </c>
      <c r="I7" t="s">
        <v>182</v>
      </c>
      <c r="J7" s="3">
        <v>-1.66754</v>
      </c>
      <c r="K7" s="3">
        <v>-0.14080999999999999</v>
      </c>
      <c r="L7" s="3">
        <v>-1.0790900000000001</v>
      </c>
      <c r="M7" s="3">
        <v>-1.1489799999999999</v>
      </c>
      <c r="N7" s="3">
        <v>-0.27998000000000001</v>
      </c>
      <c r="O7" s="3">
        <v>2.179E-2</v>
      </c>
    </row>
    <row r="8" spans="1:15" x14ac:dyDescent="0.45">
      <c r="B8" s="3">
        <v>3.9170000000000004E-12</v>
      </c>
      <c r="C8" s="3">
        <v>0.83248900000000003</v>
      </c>
      <c r="D8" s="3">
        <v>1.1405999999999999E-2</v>
      </c>
      <c r="E8" s="3">
        <v>4.6150000000000002E-3</v>
      </c>
      <c r="F8" s="3">
        <v>7.3870000000000001E-4</v>
      </c>
      <c r="G8" s="3">
        <v>0.10593</v>
      </c>
      <c r="J8" s="3">
        <v>7.3239999999999999E-8</v>
      </c>
      <c r="K8" s="3">
        <v>0.17102999999999999</v>
      </c>
      <c r="L8" s="3">
        <v>2.427E-2</v>
      </c>
      <c r="M8" s="3">
        <v>6.0610000000000001E-7</v>
      </c>
      <c r="N8" s="3">
        <v>8.7986999999999996E-2</v>
      </c>
      <c r="O8" s="3">
        <v>0.91186999999999996</v>
      </c>
    </row>
    <row r="9" spans="1:15" x14ac:dyDescent="0.45">
      <c r="A9" t="s">
        <v>183</v>
      </c>
      <c r="B9" s="3">
        <v>3.365154</v>
      </c>
      <c r="C9" s="3">
        <v>1.97722</v>
      </c>
      <c r="D9" s="3">
        <v>3.9178500000000001</v>
      </c>
      <c r="E9" s="3">
        <v>-4.1506800000000004</v>
      </c>
      <c r="F9" s="3">
        <v>4.2131189999999998</v>
      </c>
      <c r="G9" s="3">
        <v>1.8469599999999999</v>
      </c>
      <c r="I9" t="s">
        <v>183</v>
      </c>
      <c r="J9" s="3">
        <v>4.0568600000000004</v>
      </c>
      <c r="K9" s="3">
        <v>0.92908000000000002</v>
      </c>
      <c r="L9" s="3">
        <v>-1.70791</v>
      </c>
      <c r="M9" s="3">
        <v>-4.8392400000000002</v>
      </c>
      <c r="N9" s="3">
        <v>-0.66598999999999997</v>
      </c>
      <c r="O9" s="3">
        <v>-6.5696000000000003</v>
      </c>
    </row>
    <row r="10" spans="1:15" x14ac:dyDescent="0.45">
      <c r="B10" s="3">
        <v>1.00042E-2</v>
      </c>
      <c r="C10" s="3">
        <v>1.46505E-2</v>
      </c>
      <c r="D10" s="3">
        <v>2.7553999999999999E-2</v>
      </c>
      <c r="E10" s="3">
        <v>3.3300000000000002E-4</v>
      </c>
      <c r="F10" s="3">
        <v>5.7039999999999999E-6</v>
      </c>
      <c r="G10" s="3">
        <v>0.14484</v>
      </c>
      <c r="J10" s="3">
        <v>0.11482000000000001</v>
      </c>
      <c r="K10" s="3">
        <v>0.33689000000000002</v>
      </c>
      <c r="L10" s="3">
        <v>0.33006000000000002</v>
      </c>
      <c r="M10" s="3">
        <v>7.5810000000000001E-3</v>
      </c>
      <c r="N10" s="3">
        <v>0.63429100000000005</v>
      </c>
      <c r="O10" s="3">
        <v>0.22796</v>
      </c>
    </row>
    <row r="11" spans="1:15" x14ac:dyDescent="0.45">
      <c r="A11" t="s">
        <v>377</v>
      </c>
      <c r="B11" s="3">
        <v>-3.7390919999999999</v>
      </c>
      <c r="C11" s="3">
        <v>-1.5637350000000001</v>
      </c>
      <c r="D11" s="3">
        <v>-3.6225149999999999</v>
      </c>
      <c r="E11" s="3">
        <v>2.7290399999999999</v>
      </c>
      <c r="F11" s="3">
        <v>0.54098100000000005</v>
      </c>
      <c r="G11" s="3">
        <v>-0.14030000000000001</v>
      </c>
      <c r="I11" t="s">
        <v>377</v>
      </c>
      <c r="J11" s="3">
        <v>-3.1746099999999999</v>
      </c>
      <c r="K11" s="3">
        <v>-0.69040999999999997</v>
      </c>
      <c r="L11" s="3">
        <v>1.8837600000000001</v>
      </c>
      <c r="M11" s="3">
        <v>3.4347599999999998</v>
      </c>
      <c r="N11" s="3">
        <v>2.2641399999999998</v>
      </c>
      <c r="O11" s="3">
        <v>3.1634500000000001</v>
      </c>
    </row>
    <row r="12" spans="1:15" x14ac:dyDescent="0.45">
      <c r="B12" s="3">
        <v>5.1429999999999998E-4</v>
      </c>
      <c r="C12" s="3">
        <v>2.6641E-3</v>
      </c>
      <c r="D12" s="3">
        <v>4.5059999999999996E-3</v>
      </c>
      <c r="E12" s="3">
        <v>3.0730000000000001E-7</v>
      </c>
      <c r="F12" s="3">
        <v>0.2456364</v>
      </c>
      <c r="G12" s="3">
        <v>0.81859999999999999</v>
      </c>
      <c r="J12" s="3">
        <v>0.12554000000000001</v>
      </c>
      <c r="K12" s="3">
        <v>0.19707</v>
      </c>
      <c r="L12" s="3">
        <v>0.19447999999999999</v>
      </c>
      <c r="M12" s="3">
        <v>3.4079999999999999E-5</v>
      </c>
      <c r="N12" s="3">
        <v>1.3510000000000001E-7</v>
      </c>
      <c r="O12" s="3">
        <v>2.0070000000000001E-2</v>
      </c>
    </row>
    <row r="13" spans="1:15" x14ac:dyDescent="0.45">
      <c r="A13" t="s">
        <v>194</v>
      </c>
      <c r="B13" s="3"/>
      <c r="C13" s="3"/>
      <c r="D13" s="3"/>
      <c r="E13" s="3">
        <v>-11.453609999999999</v>
      </c>
      <c r="F13" s="3">
        <v>-22.351765</v>
      </c>
      <c r="G13" s="3">
        <v>-11.95166</v>
      </c>
      <c r="I13" t="s">
        <v>194</v>
      </c>
      <c r="J13" s="3"/>
      <c r="K13" s="3"/>
      <c r="L13" s="3"/>
      <c r="M13" s="3">
        <v>-14.9831</v>
      </c>
      <c r="N13" s="3">
        <v>-19.759180000000001</v>
      </c>
      <c r="O13" s="3">
        <v>-8.5869800000000005</v>
      </c>
    </row>
    <row r="14" spans="1:15" x14ac:dyDescent="0.45">
      <c r="B14" s="3"/>
      <c r="C14" s="3"/>
      <c r="D14" s="3"/>
      <c r="E14" s="3">
        <v>5.6820000000000002E-7</v>
      </c>
      <c r="F14" s="3">
        <v>2.2E-16</v>
      </c>
      <c r="G14" s="3">
        <v>1.853E-5</v>
      </c>
      <c r="J14" s="3"/>
      <c r="K14" s="3"/>
      <c r="L14" s="3"/>
      <c r="M14" s="3">
        <v>2.5720000000000001E-8</v>
      </c>
      <c r="N14" s="3">
        <v>1.6669999999999999E-11</v>
      </c>
      <c r="O14" s="3">
        <v>1.0670000000000001E-2</v>
      </c>
    </row>
    <row r="15" spans="1:15" x14ac:dyDescent="0.45">
      <c r="A15" t="s">
        <v>378</v>
      </c>
      <c r="B15" s="3"/>
      <c r="C15" s="3"/>
      <c r="D15" s="3"/>
      <c r="E15" s="3"/>
      <c r="F15" s="3"/>
      <c r="G15" s="3"/>
      <c r="I15" t="s">
        <v>378</v>
      </c>
      <c r="J15" s="3"/>
      <c r="K15" s="3"/>
      <c r="L15" s="3"/>
      <c r="M15" s="3"/>
      <c r="N15" s="3"/>
      <c r="O15" s="3"/>
    </row>
    <row r="16" spans="1:15" x14ac:dyDescent="0.45">
      <c r="B16" s="3"/>
      <c r="C16" s="3"/>
      <c r="D16" s="3"/>
      <c r="E16" s="3"/>
      <c r="F16" s="3"/>
      <c r="G16" s="3"/>
      <c r="J16" s="3"/>
      <c r="K16" s="3"/>
      <c r="L16" s="3"/>
      <c r="M16" s="3"/>
      <c r="N16" s="3"/>
      <c r="O16" s="3"/>
    </row>
    <row r="17" spans="1:15" x14ac:dyDescent="0.45">
      <c r="A17" t="s">
        <v>188</v>
      </c>
      <c r="B17" s="3">
        <v>-0.48608200000000001</v>
      </c>
      <c r="C17" s="3">
        <v>-1.6896999999999999E-2</v>
      </c>
      <c r="D17" s="3">
        <v>-0.13944500000000001</v>
      </c>
      <c r="E17" s="3">
        <v>-0.29285</v>
      </c>
      <c r="F17" s="3">
        <v>-0.15907499999999999</v>
      </c>
      <c r="G17" s="3">
        <v>-0.26051000000000002</v>
      </c>
      <c r="I17" s="29" t="s">
        <v>972</v>
      </c>
      <c r="J17" s="3">
        <v>-5.27346</v>
      </c>
      <c r="K17" s="3">
        <v>0.67313000000000001</v>
      </c>
      <c r="L17" s="3">
        <v>6.1642099999999997</v>
      </c>
      <c r="M17" s="3">
        <v>-2.0503399999999998</v>
      </c>
      <c r="N17" s="3">
        <v>2.7244100000000002</v>
      </c>
      <c r="O17" s="3">
        <v>6.13605</v>
      </c>
    </row>
    <row r="18" spans="1:15" x14ac:dyDescent="0.45">
      <c r="B18" s="3">
        <v>5.5889999999999996E-7</v>
      </c>
      <c r="C18" s="3">
        <v>0.56274170000000001</v>
      </c>
      <c r="D18" s="3">
        <v>4.7885999999999998E-2</v>
      </c>
      <c r="E18" s="3">
        <v>6.9410000000000001E-3</v>
      </c>
      <c r="F18" s="3">
        <v>4.2132000000000003E-2</v>
      </c>
      <c r="G18" s="3">
        <v>4.4380000000000003E-2</v>
      </c>
      <c r="J18" s="3">
        <v>4.9950000000000001E-2</v>
      </c>
      <c r="K18" s="3">
        <v>0.20760000000000001</v>
      </c>
      <c r="L18" s="3">
        <v>0.12537000000000001</v>
      </c>
      <c r="M18" s="3">
        <v>0.279173</v>
      </c>
      <c r="N18" s="3">
        <v>1.2750000000000001E-3</v>
      </c>
      <c r="O18" s="3">
        <v>0.17000999999999999</v>
      </c>
    </row>
    <row r="19" spans="1:15" x14ac:dyDescent="0.45">
      <c r="A19" t="s">
        <v>196</v>
      </c>
      <c r="B19" t="s">
        <v>217</v>
      </c>
      <c r="C19" t="s">
        <v>217</v>
      </c>
      <c r="D19" t="s">
        <v>217</v>
      </c>
      <c r="E19" t="s">
        <v>217</v>
      </c>
      <c r="F19" t="s">
        <v>217</v>
      </c>
      <c r="G19" t="s">
        <v>217</v>
      </c>
      <c r="I19" t="s">
        <v>196</v>
      </c>
      <c r="J19" t="s">
        <v>217</v>
      </c>
      <c r="K19" t="s">
        <v>217</v>
      </c>
      <c r="L19" t="s">
        <v>217</v>
      </c>
      <c r="M19" t="s">
        <v>217</v>
      </c>
      <c r="N19" t="s">
        <v>217</v>
      </c>
      <c r="O19" t="s">
        <v>217</v>
      </c>
    </row>
    <row r="20" spans="1:15" x14ac:dyDescent="0.45">
      <c r="A20" t="s">
        <v>197</v>
      </c>
      <c r="B20">
        <v>440</v>
      </c>
      <c r="C20">
        <v>152</v>
      </c>
      <c r="D20">
        <v>64</v>
      </c>
      <c r="E20">
        <v>505</v>
      </c>
      <c r="F20">
        <v>194</v>
      </c>
      <c r="G20">
        <v>81</v>
      </c>
      <c r="I20" t="s">
        <v>197</v>
      </c>
      <c r="J20">
        <v>208</v>
      </c>
      <c r="K20">
        <v>120</v>
      </c>
      <c r="L20">
        <v>64</v>
      </c>
      <c r="M20">
        <v>261</v>
      </c>
      <c r="N20">
        <v>149</v>
      </c>
      <c r="O20">
        <v>71</v>
      </c>
    </row>
    <row r="21" spans="1:15" x14ac:dyDescent="0.45">
      <c r="A21" t="s">
        <v>198</v>
      </c>
      <c r="B21" s="3">
        <v>0.17849999999999999</v>
      </c>
      <c r="C21" s="3">
        <v>-6.6726999999999995E-2</v>
      </c>
      <c r="D21" s="3">
        <v>0.17879999999999999</v>
      </c>
      <c r="E21" s="3">
        <v>0.25623000000000001</v>
      </c>
      <c r="F21" s="3">
        <v>0.74961</v>
      </c>
      <c r="G21" s="3">
        <v>0.19492999999999999</v>
      </c>
      <c r="I21" t="s">
        <v>198</v>
      </c>
      <c r="J21" s="3">
        <v>0.10822</v>
      </c>
      <c r="K21" s="3">
        <v>-0.10221</v>
      </c>
      <c r="L21" s="3">
        <v>4.2321999999999999E-2</v>
      </c>
      <c r="M21" s="3">
        <v>0.35278999999999999</v>
      </c>
      <c r="N21" s="3">
        <v>0.72572999999999999</v>
      </c>
      <c r="O21" s="3">
        <v>0.34389999999999998</v>
      </c>
    </row>
    <row r="23" spans="1:15" x14ac:dyDescent="0.45">
      <c r="B23" s="87" t="s">
        <v>975</v>
      </c>
      <c r="C23" s="87"/>
      <c r="D23" s="87"/>
      <c r="E23" s="87"/>
      <c r="F23" s="87"/>
      <c r="G23" s="87"/>
      <c r="J23" s="87" t="s">
        <v>977</v>
      </c>
      <c r="K23" s="87"/>
      <c r="L23" s="87"/>
      <c r="M23" s="87"/>
      <c r="N23" s="87"/>
      <c r="O23" s="87"/>
    </row>
    <row r="24" spans="1:15" x14ac:dyDescent="0.45">
      <c r="B24" s="87" t="s">
        <v>225</v>
      </c>
      <c r="C24" s="87"/>
      <c r="D24" s="87"/>
      <c r="E24" s="87"/>
      <c r="F24" s="87"/>
      <c r="G24" s="87"/>
      <c r="J24" s="87" t="s">
        <v>225</v>
      </c>
      <c r="K24" s="87"/>
      <c r="L24" s="87"/>
      <c r="M24" s="87"/>
      <c r="N24" s="87"/>
      <c r="O24" s="87"/>
    </row>
    <row r="25" spans="1:15" x14ac:dyDescent="0.45">
      <c r="B25" s="93" t="s">
        <v>222</v>
      </c>
      <c r="C25" s="93"/>
      <c r="D25" s="93"/>
      <c r="E25" s="93" t="s">
        <v>223</v>
      </c>
      <c r="F25" s="93"/>
      <c r="G25" s="93"/>
      <c r="J25" s="93" t="s">
        <v>222</v>
      </c>
      <c r="K25" s="93"/>
      <c r="L25" s="93"/>
      <c r="M25" s="93" t="s">
        <v>223</v>
      </c>
      <c r="N25" s="93"/>
      <c r="O25" s="93"/>
    </row>
    <row r="26" spans="1:15" x14ac:dyDescent="0.45">
      <c r="B26" t="s">
        <v>127</v>
      </c>
      <c r="C26" t="s">
        <v>201</v>
      </c>
      <c r="D26" t="s">
        <v>193</v>
      </c>
      <c r="E26" t="s">
        <v>127</v>
      </c>
      <c r="F26" t="s">
        <v>146</v>
      </c>
      <c r="G26" t="s">
        <v>193</v>
      </c>
      <c r="J26" t="s">
        <v>127</v>
      </c>
      <c r="K26" t="s">
        <v>201</v>
      </c>
      <c r="L26" t="s">
        <v>193</v>
      </c>
      <c r="M26" t="s">
        <v>127</v>
      </c>
      <c r="N26" t="s">
        <v>146</v>
      </c>
      <c r="O26" t="s">
        <v>193</v>
      </c>
    </row>
    <row r="27" spans="1:15" x14ac:dyDescent="0.45">
      <c r="A27" t="s">
        <v>181</v>
      </c>
      <c r="B27" s="3">
        <v>-46.746540000000003</v>
      </c>
      <c r="C27" s="3">
        <v>170.77360999999999</v>
      </c>
      <c r="D27" s="3">
        <v>-41.544759999999997</v>
      </c>
      <c r="E27" s="3">
        <v>-11.436351</v>
      </c>
      <c r="F27" s="3">
        <v>-28.28012</v>
      </c>
      <c r="G27" s="3">
        <v>-13.949769999999999</v>
      </c>
      <c r="I27" t="s">
        <v>181</v>
      </c>
      <c r="J27" s="3">
        <v>-53.551600000000001</v>
      </c>
      <c r="K27" s="3">
        <v>146.23929999999999</v>
      </c>
      <c r="L27" s="3">
        <v>-84.180139999999994</v>
      </c>
      <c r="M27" s="3">
        <v>-17.625119999999999</v>
      </c>
      <c r="N27" s="3">
        <v>-24.970780000000001</v>
      </c>
      <c r="O27" s="3">
        <v>-29.339200000000002</v>
      </c>
    </row>
    <row r="28" spans="1:15" x14ac:dyDescent="0.45">
      <c r="B28" s="3">
        <v>2.4247000000000001E-3</v>
      </c>
      <c r="C28" s="3">
        <v>4.3220000000000003E-6</v>
      </c>
      <c r="D28" s="3">
        <v>4.8536000000000003E-2</v>
      </c>
      <c r="E28" s="3">
        <v>2.1859999999999999E-6</v>
      </c>
      <c r="F28" s="3">
        <v>1.2490000000000001E-5</v>
      </c>
      <c r="G28" s="3">
        <v>9.5710000000000003E-2</v>
      </c>
      <c r="J28" s="3">
        <v>4.7410000000000001E-2</v>
      </c>
      <c r="K28" s="3">
        <v>1.3872000000000001E-3</v>
      </c>
      <c r="L28" s="3">
        <v>1.697E-4</v>
      </c>
      <c r="M28" s="3">
        <v>2.4159999999999998E-6</v>
      </c>
      <c r="N28" s="3">
        <v>1.3710000000000001E-6</v>
      </c>
      <c r="O28" s="3">
        <v>4.8329999999999998E-4</v>
      </c>
    </row>
    <row r="29" spans="1:15" x14ac:dyDescent="0.45">
      <c r="A29" t="s">
        <v>182</v>
      </c>
      <c r="B29" s="3">
        <v>2.1421399999999999</v>
      </c>
      <c r="C29" s="3">
        <v>-8.3256499999999996</v>
      </c>
      <c r="D29" s="3">
        <v>1.80985</v>
      </c>
      <c r="E29" s="3">
        <v>0.21231700000000001</v>
      </c>
      <c r="F29" s="3">
        <v>2.0441199999999999</v>
      </c>
      <c r="G29" s="3">
        <v>0.16289000000000001</v>
      </c>
      <c r="I29" t="s">
        <v>182</v>
      </c>
      <c r="J29" s="3">
        <v>2.6476999999999999</v>
      </c>
      <c r="K29" s="3">
        <v>-7.1727999999999996</v>
      </c>
      <c r="L29" s="3">
        <v>3.9535800000000001</v>
      </c>
      <c r="M29" s="3">
        <v>0.67223999999999995</v>
      </c>
      <c r="N29" s="3">
        <v>1.79359</v>
      </c>
      <c r="O29" s="3">
        <v>0.80940000000000001</v>
      </c>
    </row>
    <row r="30" spans="1:15" x14ac:dyDescent="0.45">
      <c r="B30" s="3">
        <v>7.8607E-3</v>
      </c>
      <c r="C30" s="3">
        <v>7.5220000000000001E-6</v>
      </c>
      <c r="D30" s="3">
        <v>0.12515599999999999</v>
      </c>
      <c r="E30" s="3">
        <v>2.8099599999999999E-2</v>
      </c>
      <c r="F30" s="3">
        <v>4.3450000000000002E-11</v>
      </c>
      <c r="G30" s="3">
        <v>0.68586999999999998</v>
      </c>
      <c r="J30" s="3">
        <v>6.2239999999999997E-2</v>
      </c>
      <c r="K30" s="3">
        <v>1.81E-3</v>
      </c>
      <c r="L30" s="3">
        <v>8.342E-4</v>
      </c>
      <c r="M30" s="3">
        <v>5.2639999999999999E-6</v>
      </c>
      <c r="N30" s="3">
        <v>2.1340000000000001E-10</v>
      </c>
      <c r="O30" s="3">
        <v>5.2766000000000002E-3</v>
      </c>
    </row>
    <row r="31" spans="1:15" x14ac:dyDescent="0.45">
      <c r="A31" t="s">
        <v>183</v>
      </c>
      <c r="B31" s="3">
        <v>-37.105510000000002</v>
      </c>
      <c r="C31" s="3">
        <v>309.09965</v>
      </c>
      <c r="D31" s="3">
        <v>-45.573610000000002</v>
      </c>
      <c r="E31" s="3">
        <v>1.2202660000000001</v>
      </c>
      <c r="F31" s="3">
        <v>0.59919</v>
      </c>
      <c r="G31" s="3">
        <v>2.5124499999999999</v>
      </c>
      <c r="I31" t="s">
        <v>183</v>
      </c>
      <c r="J31" s="3">
        <v>-49.351799999999997</v>
      </c>
      <c r="K31" s="3">
        <v>273.27449999999999</v>
      </c>
      <c r="L31" s="3">
        <v>-43.222380000000001</v>
      </c>
      <c r="M31" s="3">
        <v>4.8851800000000001</v>
      </c>
      <c r="N31" s="3">
        <v>-1.1911799999999999</v>
      </c>
      <c r="O31" s="3">
        <v>8.8990799999999997</v>
      </c>
    </row>
    <row r="32" spans="1:15" x14ac:dyDescent="0.45">
      <c r="B32" s="3">
        <v>7.8544500000000003E-2</v>
      </c>
      <c r="C32" s="3">
        <v>4.1939999999999997E-8</v>
      </c>
      <c r="D32" s="3">
        <v>0.12706500000000001</v>
      </c>
      <c r="E32" s="3">
        <v>0.2605558</v>
      </c>
      <c r="F32" s="3">
        <v>0.81850000000000001</v>
      </c>
      <c r="G32" s="3">
        <v>0.49224000000000001</v>
      </c>
      <c r="J32" s="3">
        <v>0.21618999999999999</v>
      </c>
      <c r="K32" s="3">
        <v>1.5129999999999999E-4</v>
      </c>
      <c r="L32" s="3">
        <v>5.6005399999999997E-2</v>
      </c>
      <c r="M32" s="3">
        <v>8.3339999999999994E-3</v>
      </c>
      <c r="N32" s="3">
        <v>0.51739999999999997</v>
      </c>
      <c r="O32" s="3">
        <v>1.5996E-2</v>
      </c>
    </row>
    <row r="33" spans="1:15" x14ac:dyDescent="0.45">
      <c r="A33" t="s">
        <v>377</v>
      </c>
      <c r="B33" s="3">
        <v>4.3915600000000001</v>
      </c>
      <c r="C33" s="3">
        <v>-26.647739999999999</v>
      </c>
      <c r="D33" s="3">
        <v>4.8139200000000004</v>
      </c>
      <c r="E33" s="3">
        <v>-0.16217500000000001</v>
      </c>
      <c r="F33" s="3">
        <v>3.6989999999999998</v>
      </c>
      <c r="G33" s="3">
        <v>-1.13202</v>
      </c>
      <c r="I33" t="s">
        <v>377</v>
      </c>
      <c r="J33" s="3">
        <v>5.8348000000000004</v>
      </c>
      <c r="K33" s="3">
        <v>-23.171199999999999</v>
      </c>
      <c r="L33" s="3">
        <v>7.4141000000000004</v>
      </c>
      <c r="M33" s="3">
        <v>0.12393999999999999</v>
      </c>
      <c r="N33" s="3">
        <v>3.57118</v>
      </c>
      <c r="O33" s="3">
        <v>-0.31280000000000002</v>
      </c>
    </row>
    <row r="34" spans="1:15" x14ac:dyDescent="0.45">
      <c r="B34" s="3">
        <v>5.0638599999999999E-2</v>
      </c>
      <c r="C34" s="3">
        <v>1.347E-6</v>
      </c>
      <c r="D34" s="3">
        <v>0.15860299999999999</v>
      </c>
      <c r="E34" s="3">
        <v>0.62134670000000003</v>
      </c>
      <c r="F34" s="3">
        <v>3.3030000000000001E-11</v>
      </c>
      <c r="G34" s="3">
        <v>0.20483999999999999</v>
      </c>
      <c r="J34" s="3">
        <v>0.14663999999999999</v>
      </c>
      <c r="K34" s="3">
        <v>1.0333E-3</v>
      </c>
      <c r="L34" s="3">
        <v>2.0360699999999999E-2</v>
      </c>
      <c r="M34" s="3">
        <v>0.79819099999999998</v>
      </c>
      <c r="N34" s="3">
        <v>1.366E-8</v>
      </c>
      <c r="O34" s="3">
        <v>0.76887280000000002</v>
      </c>
    </row>
    <row r="35" spans="1:15" x14ac:dyDescent="0.45">
      <c r="A35" t="s">
        <v>194</v>
      </c>
      <c r="B35" s="3"/>
      <c r="C35" s="3"/>
      <c r="D35" s="3">
        <v>-25.783829999999998</v>
      </c>
      <c r="E35" s="3"/>
      <c r="F35" s="3"/>
      <c r="G35" s="3"/>
      <c r="I35" t="s">
        <v>194</v>
      </c>
      <c r="J35" s="3"/>
      <c r="K35" s="3"/>
      <c r="L35" s="3"/>
      <c r="M35" s="3"/>
      <c r="N35" s="3"/>
      <c r="O35" s="3"/>
    </row>
    <row r="36" spans="1:15" x14ac:dyDescent="0.45">
      <c r="B36" s="3"/>
      <c r="C36" s="3"/>
      <c r="D36" s="3">
        <v>2.2259999999999999E-2</v>
      </c>
      <c r="E36" s="3"/>
      <c r="F36" s="3"/>
      <c r="G36" s="3"/>
      <c r="J36" s="3"/>
      <c r="K36" s="3"/>
      <c r="L36" s="3"/>
      <c r="M36" s="3"/>
      <c r="N36" s="3"/>
      <c r="O36" s="3"/>
    </row>
    <row r="37" spans="1:15" x14ac:dyDescent="0.45">
      <c r="A37" t="s">
        <v>378</v>
      </c>
      <c r="B37" s="3">
        <v>-29.024429999999999</v>
      </c>
      <c r="C37" s="3">
        <v>46.37603</v>
      </c>
      <c r="D37" s="3">
        <v>-1.3571500000000001</v>
      </c>
      <c r="E37" s="3">
        <v>-10.884821000000001</v>
      </c>
      <c r="F37" s="3">
        <v>-34.819740000000003</v>
      </c>
      <c r="G37" s="3">
        <v>-17.488530000000001</v>
      </c>
      <c r="I37" t="s">
        <v>378</v>
      </c>
      <c r="J37" s="3">
        <v>-32.630400000000002</v>
      </c>
      <c r="K37" s="3">
        <v>37.639000000000003</v>
      </c>
      <c r="L37" s="3">
        <v>-64.086190000000002</v>
      </c>
      <c r="M37" s="3">
        <v>-19.479320000000001</v>
      </c>
      <c r="N37" s="3">
        <v>-28.268039999999999</v>
      </c>
      <c r="O37" s="3">
        <v>-33.073480000000004</v>
      </c>
    </row>
    <row r="38" spans="1:15" x14ac:dyDescent="0.45">
      <c r="B38" s="3">
        <v>2.7109999999999998E-4</v>
      </c>
      <c r="C38" s="3">
        <v>1.0189999999999999E-3</v>
      </c>
      <c r="D38" s="3">
        <v>2.1849999999999999E-3</v>
      </c>
      <c r="E38" s="3">
        <v>1.998E-4</v>
      </c>
      <c r="F38" s="3">
        <v>7.0119999999999995E-7</v>
      </c>
      <c r="G38" s="3">
        <v>3.1719999999999998E-2</v>
      </c>
      <c r="J38" s="3">
        <v>1.0189999999999999E-2</v>
      </c>
      <c r="K38" s="3">
        <v>1.62297E-2</v>
      </c>
      <c r="L38" s="3">
        <v>1.6739999999999999E-5</v>
      </c>
      <c r="M38" s="3">
        <v>9.0929999999999992E-6</v>
      </c>
      <c r="N38" s="3">
        <v>5.9190000000000001E-5</v>
      </c>
      <c r="O38" s="3">
        <v>4.3793E-3</v>
      </c>
    </row>
    <row r="39" spans="1:15" x14ac:dyDescent="0.45">
      <c r="A39" t="s">
        <v>188</v>
      </c>
      <c r="B39" s="3">
        <v>-0.36881000000000003</v>
      </c>
      <c r="C39" s="3">
        <v>0.44796999999999998</v>
      </c>
      <c r="D39" s="3"/>
      <c r="E39" s="3">
        <v>-0.41889100000000001</v>
      </c>
      <c r="F39" s="3">
        <v>0.13406999999999999</v>
      </c>
      <c r="G39" s="3">
        <v>-0.73697999999999997</v>
      </c>
      <c r="I39" s="29" t="s">
        <v>972</v>
      </c>
      <c r="J39" s="3">
        <v>-3.1059000000000001</v>
      </c>
      <c r="K39" s="3">
        <v>4.7839</v>
      </c>
      <c r="L39" s="3">
        <v>0.85629</v>
      </c>
      <c r="M39" s="3">
        <v>-1.3031299999999999</v>
      </c>
      <c r="N39" s="3">
        <v>-0.24409</v>
      </c>
      <c r="O39" s="3">
        <v>-0.45871000000000001</v>
      </c>
    </row>
    <row r="40" spans="1:15" x14ac:dyDescent="0.45">
      <c r="B40" s="3">
        <v>1.02372E-2</v>
      </c>
      <c r="C40" s="3">
        <v>2.8309999999999998E-2</v>
      </c>
      <c r="D40" s="3"/>
      <c r="E40" s="3">
        <v>1.08E-5</v>
      </c>
      <c r="F40" s="3">
        <v>0.46560000000000001</v>
      </c>
      <c r="G40" s="3">
        <v>3.764E-2</v>
      </c>
      <c r="J40" s="3">
        <v>5.9220000000000002E-2</v>
      </c>
      <c r="K40" s="3">
        <v>8.46417E-2</v>
      </c>
      <c r="L40" s="3">
        <v>0.71658029999999995</v>
      </c>
      <c r="M40" s="3">
        <v>0.43401400000000001</v>
      </c>
      <c r="N40" s="3">
        <v>0.89800000000000002</v>
      </c>
      <c r="O40" s="3">
        <v>0.87030110000000005</v>
      </c>
    </row>
    <row r="41" spans="1:15" x14ac:dyDescent="0.45">
      <c r="A41" t="s">
        <v>196</v>
      </c>
      <c r="B41" t="s">
        <v>217</v>
      </c>
      <c r="C41" t="s">
        <v>217</v>
      </c>
      <c r="D41" t="s">
        <v>217</v>
      </c>
      <c r="E41" t="s">
        <v>217</v>
      </c>
      <c r="F41" t="s">
        <v>217</v>
      </c>
      <c r="G41" t="s">
        <v>217</v>
      </c>
      <c r="I41" t="s">
        <v>196</v>
      </c>
      <c r="J41" t="s">
        <v>217</v>
      </c>
      <c r="K41" t="s">
        <v>217</v>
      </c>
      <c r="L41" t="s">
        <v>217</v>
      </c>
      <c r="M41" t="s">
        <v>217</v>
      </c>
      <c r="N41" t="s">
        <v>217</v>
      </c>
      <c r="O41" t="s">
        <v>217</v>
      </c>
    </row>
    <row r="42" spans="1:15" x14ac:dyDescent="0.45">
      <c r="A42" t="s">
        <v>197</v>
      </c>
      <c r="B42">
        <v>385</v>
      </c>
      <c r="C42">
        <v>133</v>
      </c>
      <c r="D42">
        <v>56</v>
      </c>
      <c r="E42">
        <v>868</v>
      </c>
      <c r="F42">
        <v>254</v>
      </c>
      <c r="G42">
        <v>146</v>
      </c>
      <c r="I42" t="s">
        <v>197</v>
      </c>
      <c r="J42">
        <v>182</v>
      </c>
      <c r="K42">
        <v>105</v>
      </c>
      <c r="L42">
        <v>56</v>
      </c>
      <c r="M42">
        <v>365</v>
      </c>
      <c r="N42">
        <v>187</v>
      </c>
      <c r="O42">
        <v>117</v>
      </c>
    </row>
    <row r="43" spans="1:15" x14ac:dyDescent="0.45">
      <c r="A43" t="s">
        <v>198</v>
      </c>
      <c r="B43" s="3">
        <v>0.31241999999999998</v>
      </c>
      <c r="C43" s="3">
        <v>0.39789999999999998</v>
      </c>
      <c r="D43" s="3">
        <v>0.73807999999999996</v>
      </c>
      <c r="E43" s="3">
        <v>0.41652</v>
      </c>
      <c r="F43" s="3">
        <v>0.57094999999999996</v>
      </c>
      <c r="G43" s="3">
        <v>0.60172000000000003</v>
      </c>
      <c r="I43" t="s">
        <v>198</v>
      </c>
      <c r="J43" s="3">
        <v>0.23507</v>
      </c>
      <c r="K43" s="3">
        <v>0.27865000000000001</v>
      </c>
      <c r="L43" s="3">
        <v>0.49524000000000001</v>
      </c>
      <c r="M43" s="3">
        <v>0.35056999999999999</v>
      </c>
      <c r="N43" s="3">
        <v>0.52471000000000001</v>
      </c>
      <c r="O43" s="3">
        <v>0.53647</v>
      </c>
    </row>
  </sheetData>
  <mergeCells count="16">
    <mergeCell ref="B1:G1"/>
    <mergeCell ref="B23:G23"/>
    <mergeCell ref="J1:O1"/>
    <mergeCell ref="J23:O23"/>
    <mergeCell ref="J2:O2"/>
    <mergeCell ref="J3:L3"/>
    <mergeCell ref="M3:O3"/>
    <mergeCell ref="J24:O24"/>
    <mergeCell ref="J25:L25"/>
    <mergeCell ref="M25:O25"/>
    <mergeCell ref="B2:G2"/>
    <mergeCell ref="B3:D3"/>
    <mergeCell ref="E3:G3"/>
    <mergeCell ref="B24:G24"/>
    <mergeCell ref="B25:D25"/>
    <mergeCell ref="E25:G25"/>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EB1398"/>
  <sheetViews>
    <sheetView zoomScale="200" zoomScaleNormal="200" workbookViewId="0">
      <selection activeCell="B2" sqref="B2:J2"/>
    </sheetView>
  </sheetViews>
  <sheetFormatPr defaultRowHeight="14.25" x14ac:dyDescent="0.45"/>
  <cols>
    <col min="4" max="4" width="7.6640625" customWidth="1"/>
    <col min="7" max="7" width="8.796875" customWidth="1"/>
    <col min="10" max="10" width="9.46484375" customWidth="1"/>
  </cols>
  <sheetData>
    <row r="1" spans="1:132" x14ac:dyDescent="0.45">
      <c r="K1" s="57"/>
      <c r="O1" s="94" t="s">
        <v>1120</v>
      </c>
      <c r="P1" s="88"/>
      <c r="Q1" s="88"/>
      <c r="R1" s="88"/>
      <c r="S1" s="88"/>
      <c r="T1" s="88"/>
      <c r="Y1" s="94" t="s">
        <v>1120</v>
      </c>
      <c r="Z1" s="88"/>
      <c r="AA1" s="88"/>
      <c r="AB1" s="88"/>
      <c r="AC1" s="88"/>
      <c r="AD1" s="88"/>
      <c r="AG1" s="30" t="s">
        <v>1072</v>
      </c>
      <c r="AH1" s="30"/>
      <c r="AI1" s="30"/>
      <c r="AJ1" s="30"/>
      <c r="AK1" s="30"/>
      <c r="AL1" s="30"/>
      <c r="AP1" s="30" t="s">
        <v>1076</v>
      </c>
      <c r="AQ1" s="30"/>
      <c r="AR1" s="30"/>
      <c r="AS1" s="30"/>
      <c r="AT1" s="30"/>
      <c r="AU1" s="30"/>
      <c r="AX1" s="30" t="s">
        <v>1077</v>
      </c>
      <c r="AY1" s="30"/>
      <c r="AZ1" s="30"/>
      <c r="BA1" s="30"/>
      <c r="BB1" s="30"/>
      <c r="BC1" s="30"/>
      <c r="BE1" t="s">
        <v>388</v>
      </c>
      <c r="BF1" t="s">
        <v>389</v>
      </c>
      <c r="BG1" t="s">
        <v>390</v>
      </c>
      <c r="BH1" t="s">
        <v>420</v>
      </c>
      <c r="BI1" t="s">
        <v>1016</v>
      </c>
      <c r="BJ1">
        <v>5</v>
      </c>
      <c r="BR1" t="s">
        <v>388</v>
      </c>
      <c r="BS1" t="s">
        <v>146</v>
      </c>
      <c r="BT1" t="s">
        <v>389</v>
      </c>
      <c r="BU1" t="s">
        <v>390</v>
      </c>
      <c r="BV1" t="s">
        <v>420</v>
      </c>
      <c r="BW1" t="s">
        <v>1016</v>
      </c>
      <c r="BX1">
        <v>5</v>
      </c>
      <c r="CE1" t="s">
        <v>388</v>
      </c>
      <c r="CF1" t="s">
        <v>193</v>
      </c>
      <c r="CG1" t="s">
        <v>389</v>
      </c>
      <c r="CH1" t="s">
        <v>390</v>
      </c>
      <c r="CI1" t="s">
        <v>420</v>
      </c>
      <c r="CJ1" t="s">
        <v>1016</v>
      </c>
      <c r="CK1">
        <v>5</v>
      </c>
      <c r="CQ1" t="s">
        <v>388</v>
      </c>
      <c r="CR1" t="s">
        <v>193</v>
      </c>
      <c r="CS1" t="s">
        <v>389</v>
      </c>
      <c r="CT1" t="s">
        <v>390</v>
      </c>
      <c r="CU1" t="s">
        <v>420</v>
      </c>
      <c r="CV1" t="s">
        <v>1016</v>
      </c>
      <c r="CW1">
        <v>5</v>
      </c>
      <c r="DE1" t="s">
        <v>388</v>
      </c>
      <c r="DF1" t="s">
        <v>146</v>
      </c>
      <c r="DG1" t="s">
        <v>389</v>
      </c>
      <c r="DH1" t="s">
        <v>390</v>
      </c>
      <c r="DI1" t="s">
        <v>420</v>
      </c>
      <c r="DJ1" t="s">
        <v>1016</v>
      </c>
      <c r="DK1">
        <v>5</v>
      </c>
      <c r="DR1" t="s">
        <v>388</v>
      </c>
      <c r="DS1" t="s">
        <v>389</v>
      </c>
      <c r="DT1" t="s">
        <v>390</v>
      </c>
      <c r="DU1" t="s">
        <v>420</v>
      </c>
      <c r="DV1" t="s">
        <v>1016</v>
      </c>
      <c r="DW1">
        <v>5</v>
      </c>
    </row>
    <row r="2" spans="1:132" x14ac:dyDescent="0.45">
      <c r="B2" s="94" t="s">
        <v>1143</v>
      </c>
      <c r="C2" s="94"/>
      <c r="D2" s="94"/>
      <c r="E2" s="94" t="s">
        <v>1144</v>
      </c>
      <c r="F2" s="94"/>
      <c r="G2" s="94"/>
      <c r="H2" s="95" t="s">
        <v>1145</v>
      </c>
      <c r="I2" s="96"/>
      <c r="J2" s="96"/>
      <c r="K2" s="58"/>
      <c r="O2" s="58" t="s">
        <v>199</v>
      </c>
      <c r="P2" s="58"/>
      <c r="Q2" s="58"/>
      <c r="R2" s="58" t="s">
        <v>200</v>
      </c>
      <c r="S2" s="58"/>
      <c r="T2" s="58"/>
      <c r="Y2" s="34" t="s">
        <v>199</v>
      </c>
      <c r="Z2" s="34"/>
      <c r="AA2" s="34"/>
      <c r="AB2" s="34" t="s">
        <v>200</v>
      </c>
      <c r="AC2" s="34"/>
      <c r="AD2" s="34"/>
      <c r="AG2" s="31" t="s">
        <v>199</v>
      </c>
      <c r="AH2" s="31"/>
      <c r="AI2" s="31"/>
      <c r="AJ2" s="31" t="s">
        <v>200</v>
      </c>
      <c r="AK2" s="31"/>
      <c r="AL2" s="31"/>
      <c r="AP2" s="31" t="s">
        <v>199</v>
      </c>
      <c r="AQ2" s="31"/>
      <c r="AR2" s="31"/>
      <c r="AS2" s="31" t="s">
        <v>200</v>
      </c>
      <c r="AT2" s="31"/>
      <c r="AU2" s="31"/>
      <c r="AX2" s="31" t="s">
        <v>199</v>
      </c>
      <c r="AY2" s="31"/>
      <c r="AZ2" s="31"/>
      <c r="BA2" s="31" t="s">
        <v>200</v>
      </c>
      <c r="BB2" s="31"/>
      <c r="BC2" s="31"/>
      <c r="BE2" t="s">
        <v>853</v>
      </c>
      <c r="BR2" t="s">
        <v>853</v>
      </c>
      <c r="CE2" t="s">
        <v>853</v>
      </c>
      <c r="CQ2" t="s">
        <v>853</v>
      </c>
      <c r="DE2" t="s">
        <v>853</v>
      </c>
      <c r="DR2" t="s">
        <v>853</v>
      </c>
    </row>
    <row r="3" spans="1:132" x14ac:dyDescent="0.45">
      <c r="B3" t="s">
        <v>127</v>
      </c>
      <c r="C3" t="s">
        <v>201</v>
      </c>
      <c r="D3" t="s">
        <v>193</v>
      </c>
      <c r="E3" t="s">
        <v>127</v>
      </c>
      <c r="F3" t="s">
        <v>146</v>
      </c>
      <c r="G3" t="s">
        <v>193</v>
      </c>
      <c r="H3" t="s">
        <v>127</v>
      </c>
      <c r="I3" t="s">
        <v>146</v>
      </c>
      <c r="J3" t="s">
        <v>193</v>
      </c>
      <c r="O3" t="s">
        <v>127</v>
      </c>
      <c r="P3" t="s">
        <v>201</v>
      </c>
      <c r="Q3" t="s">
        <v>193</v>
      </c>
      <c r="R3" t="s">
        <v>127</v>
      </c>
      <c r="S3" t="s">
        <v>146</v>
      </c>
      <c r="T3" t="s">
        <v>193</v>
      </c>
      <c r="Y3" t="s">
        <v>127</v>
      </c>
      <c r="Z3" t="s">
        <v>201</v>
      </c>
      <c r="AA3" t="s">
        <v>193</v>
      </c>
      <c r="AB3" t="s">
        <v>127</v>
      </c>
      <c r="AC3" t="s">
        <v>146</v>
      </c>
      <c r="AD3" t="s">
        <v>193</v>
      </c>
      <c r="AG3" t="s">
        <v>127</v>
      </c>
      <c r="AH3" t="s">
        <v>201</v>
      </c>
      <c r="AI3" t="s">
        <v>193</v>
      </c>
      <c r="AJ3" t="s">
        <v>127</v>
      </c>
      <c r="AK3" t="s">
        <v>146</v>
      </c>
      <c r="AL3" t="s">
        <v>193</v>
      </c>
      <c r="AP3" t="s">
        <v>127</v>
      </c>
      <c r="AQ3" t="s">
        <v>201</v>
      </c>
      <c r="AR3" t="s">
        <v>193</v>
      </c>
      <c r="AS3" t="s">
        <v>127</v>
      </c>
      <c r="AT3" t="s">
        <v>146</v>
      </c>
      <c r="AU3" t="s">
        <v>193</v>
      </c>
      <c r="AX3" t="s">
        <v>127</v>
      </c>
      <c r="AY3" t="s">
        <v>201</v>
      </c>
      <c r="AZ3" t="s">
        <v>193</v>
      </c>
      <c r="BA3" t="s">
        <v>127</v>
      </c>
      <c r="BB3" t="s">
        <v>146</v>
      </c>
      <c r="BC3" t="s">
        <v>193</v>
      </c>
      <c r="BE3" t="s">
        <v>669</v>
      </c>
      <c r="BF3" t="s">
        <v>436</v>
      </c>
      <c r="BG3" t="s">
        <v>127</v>
      </c>
      <c r="BH3" t="s">
        <v>389</v>
      </c>
      <c r="BI3" t="s">
        <v>854</v>
      </c>
      <c r="BJ3" t="s">
        <v>1017</v>
      </c>
      <c r="BK3" t="s">
        <v>420</v>
      </c>
      <c r="BL3" t="s">
        <v>1018</v>
      </c>
      <c r="BM3" t="s">
        <v>1019</v>
      </c>
      <c r="BR3" t="s">
        <v>669</v>
      </c>
      <c r="BS3" t="s">
        <v>436</v>
      </c>
      <c r="BT3" t="s">
        <v>146</v>
      </c>
      <c r="BU3" t="s">
        <v>389</v>
      </c>
      <c r="BV3" t="s">
        <v>854</v>
      </c>
      <c r="BW3" t="s">
        <v>1017</v>
      </c>
      <c r="BX3" t="s">
        <v>420</v>
      </c>
      <c r="BY3" t="s">
        <v>1018</v>
      </c>
      <c r="BZ3" t="s">
        <v>1019</v>
      </c>
      <c r="CE3" t="s">
        <v>669</v>
      </c>
      <c r="CF3" t="s">
        <v>436</v>
      </c>
      <c r="CG3" t="s">
        <v>193</v>
      </c>
      <c r="CH3" t="s">
        <v>389</v>
      </c>
      <c r="CI3" t="s">
        <v>854</v>
      </c>
      <c r="CJ3" t="s">
        <v>1017</v>
      </c>
      <c r="CK3" t="s">
        <v>420</v>
      </c>
      <c r="CL3" t="s">
        <v>1018</v>
      </c>
      <c r="CM3" t="s">
        <v>1100</v>
      </c>
      <c r="CQ3" t="s">
        <v>669</v>
      </c>
      <c r="CR3" t="s">
        <v>436</v>
      </c>
      <c r="CS3" t="s">
        <v>193</v>
      </c>
      <c r="CT3" t="s">
        <v>389</v>
      </c>
      <c r="CU3" t="s">
        <v>854</v>
      </c>
      <c r="CV3" t="s">
        <v>1017</v>
      </c>
      <c r="CW3" t="s">
        <v>420</v>
      </c>
      <c r="CX3" t="s">
        <v>1018</v>
      </c>
      <c r="CY3" t="s">
        <v>1100</v>
      </c>
      <c r="DE3" t="s">
        <v>669</v>
      </c>
      <c r="DF3" t="s">
        <v>436</v>
      </c>
      <c r="DG3" t="s">
        <v>146</v>
      </c>
      <c r="DH3" t="s">
        <v>389</v>
      </c>
      <c r="DI3" t="s">
        <v>854</v>
      </c>
      <c r="DJ3" t="s">
        <v>1017</v>
      </c>
      <c r="DK3" t="s">
        <v>420</v>
      </c>
      <c r="DL3" t="s">
        <v>1018</v>
      </c>
      <c r="DM3" t="s">
        <v>1019</v>
      </c>
      <c r="DR3" t="s">
        <v>669</v>
      </c>
      <c r="DS3" t="s">
        <v>436</v>
      </c>
      <c r="DT3" t="s">
        <v>127</v>
      </c>
      <c r="DU3" t="s">
        <v>389</v>
      </c>
      <c r="DV3" t="s">
        <v>854</v>
      </c>
      <c r="DW3" t="s">
        <v>1017</v>
      </c>
      <c r="DX3" t="s">
        <v>420</v>
      </c>
      <c r="DY3" t="s">
        <v>1018</v>
      </c>
      <c r="DZ3" t="s">
        <v>1019</v>
      </c>
    </row>
    <row r="4" spans="1:132" x14ac:dyDescent="0.45">
      <c r="A4" s="3" t="s">
        <v>181</v>
      </c>
      <c r="B4" s="3">
        <v>-22.921389999999999</v>
      </c>
      <c r="C4" s="3">
        <v>-23.531849999999999</v>
      </c>
      <c r="D4" s="3">
        <v>-32.966900000000003</v>
      </c>
      <c r="E4" s="3">
        <v>-9.4805170000000007</v>
      </c>
      <c r="F4" s="3">
        <v>-19.900794000000001</v>
      </c>
      <c r="G4" s="3">
        <v>-21.488866999999999</v>
      </c>
      <c r="H4" s="3">
        <v>-8.3985099999999999</v>
      </c>
      <c r="I4" s="3">
        <v>-21.994204</v>
      </c>
      <c r="J4" s="3">
        <v>-24.711290000000002</v>
      </c>
      <c r="N4" s="3" t="s">
        <v>181</v>
      </c>
      <c r="O4" s="9"/>
      <c r="P4" s="9"/>
      <c r="Q4" s="9"/>
      <c r="R4">
        <v>-22.921389999999999</v>
      </c>
      <c r="S4">
        <v>-23.531849999999999</v>
      </c>
      <c r="T4">
        <v>-32.966900000000003</v>
      </c>
      <c r="X4" t="s">
        <v>181</v>
      </c>
      <c r="Y4" s="3">
        <v>-24.238150000000001</v>
      </c>
      <c r="Z4" s="3">
        <v>-23.91244</v>
      </c>
      <c r="AA4" s="3">
        <v>-33.117649999999998</v>
      </c>
      <c r="AB4" s="3">
        <v>-21.518111999999999</v>
      </c>
      <c r="AC4" s="3">
        <v>-23.877179999999999</v>
      </c>
      <c r="AD4" s="3">
        <v>-33.906044000000001</v>
      </c>
      <c r="AF4" t="s">
        <v>181</v>
      </c>
      <c r="AG4" s="3">
        <v>-24.238150000000001</v>
      </c>
      <c r="AH4" s="3">
        <v>-23.91244</v>
      </c>
      <c r="AI4" s="3">
        <v>-33.117649999999998</v>
      </c>
      <c r="AJ4" s="3">
        <v>-21.518111999999999</v>
      </c>
      <c r="AK4" s="3">
        <v>-23.877179999999999</v>
      </c>
      <c r="AL4" s="3">
        <v>-33.906044000000001</v>
      </c>
      <c r="AM4" s="3"/>
      <c r="AN4" s="3"/>
      <c r="AO4" s="3" t="s">
        <v>181</v>
      </c>
      <c r="AP4" s="3">
        <v>-6.7483440000000003</v>
      </c>
      <c r="AQ4" s="3">
        <v>-18.698270000000001</v>
      </c>
      <c r="AR4" s="3">
        <v>-11.665240000000001</v>
      </c>
      <c r="AS4" s="3">
        <v>-9.4805170000000007</v>
      </c>
      <c r="AT4" s="3">
        <v>-19.900794000000001</v>
      </c>
      <c r="AU4" s="3">
        <v>-21.488866999999999</v>
      </c>
      <c r="AV4" s="3"/>
      <c r="AW4" s="3" t="s">
        <v>181</v>
      </c>
      <c r="AX4" s="3">
        <v>-6.4063610000000004</v>
      </c>
      <c r="AY4" s="3">
        <v>-20.82151</v>
      </c>
      <c r="AZ4" s="3">
        <v>-18.252009999999999</v>
      </c>
      <c r="BA4" s="3">
        <v>-8.3985099999999999</v>
      </c>
      <c r="BB4" s="3">
        <v>-21.994204</v>
      </c>
      <c r="BC4" s="3">
        <v>-24.711290000000002</v>
      </c>
      <c r="BE4" t="s">
        <v>853</v>
      </c>
      <c r="BR4" t="s">
        <v>853</v>
      </c>
      <c r="CE4" t="s">
        <v>853</v>
      </c>
      <c r="CQ4" t="s">
        <v>853</v>
      </c>
      <c r="DE4" t="s">
        <v>853</v>
      </c>
      <c r="DR4" t="s">
        <v>853</v>
      </c>
    </row>
    <row r="5" spans="1:132" x14ac:dyDescent="0.45">
      <c r="A5" s="74"/>
      <c r="B5" s="74">
        <v>2.2E-16</v>
      </c>
      <c r="C5" s="74">
        <v>7.7100000000000001E-12</v>
      </c>
      <c r="D5" s="74">
        <v>2.1660000000000001E-6</v>
      </c>
      <c r="E5" s="74">
        <v>1.738E-5</v>
      </c>
      <c r="F5" s="74">
        <v>7.7249999999999997E-9</v>
      </c>
      <c r="G5" s="74">
        <v>6.2419999999999997E-6</v>
      </c>
      <c r="H5" s="74">
        <v>4.9079999999999999E-2</v>
      </c>
      <c r="I5" s="74">
        <v>5.8680000000000004E-7</v>
      </c>
      <c r="J5" s="74">
        <v>4.0200000000000001E-5</v>
      </c>
      <c r="K5" s="1"/>
      <c r="N5" s="49"/>
      <c r="O5" s="9"/>
      <c r="P5" s="9"/>
      <c r="Q5" s="9"/>
      <c r="R5" s="1">
        <v>2.2E-16</v>
      </c>
      <c r="S5" s="1">
        <v>7.7100000000000001E-12</v>
      </c>
      <c r="T5" s="1">
        <v>2.1660000000000001E-6</v>
      </c>
      <c r="X5" s="48"/>
      <c r="Y5" s="49">
        <v>2.2E-16</v>
      </c>
      <c r="Z5" s="49">
        <v>1.8049999999999998E-11</v>
      </c>
      <c r="AA5" s="49">
        <v>1.6719999999999999E-5</v>
      </c>
      <c r="AB5" s="49">
        <v>2.2E-16</v>
      </c>
      <c r="AC5" s="49">
        <v>4.1530000000000001E-13</v>
      </c>
      <c r="AD5" s="49">
        <v>1.193E-8</v>
      </c>
      <c r="AG5" s="3">
        <v>2.2E-16</v>
      </c>
      <c r="AH5" s="3">
        <v>1.8049999999999998E-11</v>
      </c>
      <c r="AI5" s="3">
        <v>1.6719999999999999E-5</v>
      </c>
      <c r="AJ5" s="3">
        <v>2.2E-16</v>
      </c>
      <c r="AK5" s="3">
        <v>4.1530000000000001E-13</v>
      </c>
      <c r="AL5" s="3">
        <v>1.193E-8</v>
      </c>
      <c r="AM5" s="3"/>
      <c r="AN5" s="3"/>
      <c r="AO5" s="3"/>
      <c r="AP5" s="3">
        <v>2.2562499999999999E-2</v>
      </c>
      <c r="AQ5" s="3">
        <v>2.4629999999999998E-7</v>
      </c>
      <c r="AR5" s="3">
        <v>0.18359639999999999</v>
      </c>
      <c r="AS5" s="3">
        <v>1.738E-5</v>
      </c>
      <c r="AT5" s="3">
        <v>7.7249999999999997E-9</v>
      </c>
      <c r="AU5" s="3">
        <v>6.2419999999999997E-6</v>
      </c>
      <c r="AV5" s="3"/>
      <c r="AW5" s="3"/>
      <c r="AX5" s="3">
        <v>0.12920300000000001</v>
      </c>
      <c r="AY5" s="3">
        <v>5.9329999999999998E-6</v>
      </c>
      <c r="AZ5" s="3">
        <v>2.3248999999999999E-2</v>
      </c>
      <c r="BA5" s="3">
        <v>4.9079999999999999E-2</v>
      </c>
      <c r="BB5" s="3">
        <v>5.8680000000000004E-7</v>
      </c>
      <c r="BC5" s="3">
        <v>4.0200000000000001E-5</v>
      </c>
    </row>
    <row r="6" spans="1:132" x14ac:dyDescent="0.45">
      <c r="A6" s="3" t="s">
        <v>182</v>
      </c>
      <c r="B6" s="3">
        <v>0.68137000000000003</v>
      </c>
      <c r="C6" s="3">
        <v>1.6576500000000001</v>
      </c>
      <c r="D6" s="3">
        <v>1.12879</v>
      </c>
      <c r="E6" s="3">
        <v>3.422E-2</v>
      </c>
      <c r="F6" s="3">
        <v>1.4483950000000001</v>
      </c>
      <c r="G6" s="3">
        <v>0.494141</v>
      </c>
      <c r="H6" s="3">
        <v>0.11473</v>
      </c>
      <c r="I6" s="3">
        <v>1.397832</v>
      </c>
      <c r="J6" s="3">
        <v>0.55967</v>
      </c>
      <c r="N6" s="3" t="s">
        <v>182</v>
      </c>
      <c r="O6" s="9"/>
      <c r="P6" s="9"/>
      <c r="Q6" s="9"/>
      <c r="R6">
        <v>0.68137000000000003</v>
      </c>
      <c r="S6">
        <v>1.6576500000000001</v>
      </c>
      <c r="T6">
        <v>1.12879</v>
      </c>
      <c r="X6" t="s">
        <v>182</v>
      </c>
      <c r="Y6" s="3">
        <v>0.90569999999999995</v>
      </c>
      <c r="Z6" s="3">
        <v>1.8297099999999999</v>
      </c>
      <c r="AA6" s="3">
        <v>1.1223399999999999</v>
      </c>
      <c r="AB6" s="3">
        <v>0.59445000000000003</v>
      </c>
      <c r="AC6" s="3">
        <v>1.67041</v>
      </c>
      <c r="AD6" s="3">
        <v>1.20668</v>
      </c>
      <c r="AF6" t="s">
        <v>182</v>
      </c>
      <c r="AG6" s="3">
        <v>0.90569999999999995</v>
      </c>
      <c r="AH6" s="3">
        <v>1.8297099999999999</v>
      </c>
      <c r="AI6" s="3">
        <v>1.1223399999999999</v>
      </c>
      <c r="AJ6" s="3">
        <v>0.59445000000000003</v>
      </c>
      <c r="AK6" s="3">
        <v>1.67041</v>
      </c>
      <c r="AL6" s="3">
        <v>1.20668</v>
      </c>
      <c r="AM6" s="3"/>
      <c r="AN6" s="3"/>
      <c r="AO6" s="3" t="s">
        <v>182</v>
      </c>
      <c r="AP6" s="3">
        <v>-0.24212700000000001</v>
      </c>
      <c r="AQ6" s="3">
        <v>1.5312760000000001</v>
      </c>
      <c r="AR6" s="3">
        <v>-0.17207</v>
      </c>
      <c r="AS6" s="3">
        <v>3.422E-2</v>
      </c>
      <c r="AT6" s="3">
        <v>1.4483950000000001</v>
      </c>
      <c r="AU6" s="3">
        <v>0.494141</v>
      </c>
      <c r="AV6" s="3"/>
      <c r="AW6" s="3" t="s">
        <v>182</v>
      </c>
      <c r="AX6" s="3">
        <v>-5.9229999999999998E-2</v>
      </c>
      <c r="AY6" s="3">
        <v>1.46482</v>
      </c>
      <c r="AZ6" s="3">
        <v>0.25814900000000002</v>
      </c>
      <c r="BA6" s="3">
        <v>0.11473</v>
      </c>
      <c r="BB6" s="3">
        <v>1.397832</v>
      </c>
      <c r="BC6" s="3">
        <v>0.55967</v>
      </c>
      <c r="BE6" t="s">
        <v>861</v>
      </c>
      <c r="BF6" t="s">
        <v>420</v>
      </c>
      <c r="BG6" t="s">
        <v>1016</v>
      </c>
      <c r="BH6">
        <v>5</v>
      </c>
      <c r="BR6" t="s">
        <v>861</v>
      </c>
      <c r="BS6" t="s">
        <v>420</v>
      </c>
      <c r="BT6" t="s">
        <v>1016</v>
      </c>
      <c r="BU6">
        <v>5</v>
      </c>
      <c r="CE6" t="s">
        <v>861</v>
      </c>
      <c r="CF6" t="s">
        <v>420</v>
      </c>
      <c r="CG6" t="s">
        <v>1016</v>
      </c>
      <c r="CH6">
        <v>5</v>
      </c>
      <c r="CQ6" t="s">
        <v>861</v>
      </c>
      <c r="CR6" t="s">
        <v>420</v>
      </c>
      <c r="CS6" t="s">
        <v>1016</v>
      </c>
      <c r="CT6">
        <v>5</v>
      </c>
      <c r="DE6" t="s">
        <v>861</v>
      </c>
      <c r="DF6" t="s">
        <v>420</v>
      </c>
      <c r="DG6" t="s">
        <v>1016</v>
      </c>
      <c r="DH6">
        <v>5</v>
      </c>
      <c r="DR6" t="s">
        <v>861</v>
      </c>
      <c r="DS6" t="s">
        <v>420</v>
      </c>
      <c r="DT6" t="s">
        <v>1016</v>
      </c>
      <c r="DU6">
        <v>5</v>
      </c>
    </row>
    <row r="7" spans="1:132" x14ac:dyDescent="0.45">
      <c r="A7" s="49"/>
      <c r="B7" s="49">
        <v>9.5620000000000007E-10</v>
      </c>
      <c r="C7" s="49">
        <v>2.2E-16</v>
      </c>
      <c r="D7" s="49">
        <v>1.7730000000000001E-5</v>
      </c>
      <c r="E7" s="49">
        <v>0.71511499999999995</v>
      </c>
      <c r="F7" s="49">
        <v>2.2E-16</v>
      </c>
      <c r="G7" s="49">
        <v>1.55944E-2</v>
      </c>
      <c r="H7" s="49">
        <v>0.56269999999999998</v>
      </c>
      <c r="I7" s="49">
        <v>2.2E-16</v>
      </c>
      <c r="J7" s="49">
        <v>4.5738000000000003E-3</v>
      </c>
      <c r="K7" s="1"/>
      <c r="N7" s="49"/>
      <c r="O7" s="9"/>
      <c r="P7" s="9"/>
      <c r="Q7" s="9"/>
      <c r="R7" s="1">
        <v>9.5620000000000007E-10</v>
      </c>
      <c r="S7" s="1">
        <v>2.2E-16</v>
      </c>
      <c r="T7" s="1">
        <v>1.7730000000000001E-5</v>
      </c>
      <c r="X7" s="48"/>
      <c r="Y7" s="49">
        <v>5.1929999999999999E-14</v>
      </c>
      <c r="Z7" s="49">
        <v>2.2E-16</v>
      </c>
      <c r="AA7" s="49">
        <v>3.9530000000000003E-5</v>
      </c>
      <c r="AB7" s="49">
        <v>4.1349999999999998E-11</v>
      </c>
      <c r="AC7" s="49">
        <v>2.2E-16</v>
      </c>
      <c r="AD7" s="49">
        <v>2.065E-7</v>
      </c>
      <c r="AG7" s="3">
        <v>5.1929999999999999E-14</v>
      </c>
      <c r="AH7" s="3">
        <v>2.2E-16</v>
      </c>
      <c r="AI7" s="3">
        <v>3.9530000000000003E-5</v>
      </c>
      <c r="AJ7" s="3">
        <v>4.1349999999999998E-11</v>
      </c>
      <c r="AK7" s="3">
        <v>2.2E-16</v>
      </c>
      <c r="AL7" s="3">
        <v>2.065E-7</v>
      </c>
      <c r="AM7" s="3"/>
      <c r="AN7" s="3"/>
      <c r="AO7" s="3"/>
      <c r="AP7" s="3">
        <v>8.8518200000000005E-2</v>
      </c>
      <c r="AQ7" s="3">
        <v>1.248E-11</v>
      </c>
      <c r="AR7" s="3">
        <v>0.67326339999999996</v>
      </c>
      <c r="AS7" s="3">
        <v>0.71511499999999995</v>
      </c>
      <c r="AT7" s="3">
        <v>2.2E-16</v>
      </c>
      <c r="AU7" s="3">
        <v>1.55944E-2</v>
      </c>
      <c r="AV7" s="3"/>
      <c r="AW7" s="3"/>
      <c r="AX7" s="3">
        <v>0.78403199999999995</v>
      </c>
      <c r="AY7" s="3">
        <v>2.0690000000000002E-9</v>
      </c>
      <c r="AZ7" s="3">
        <v>0.39512370000000002</v>
      </c>
      <c r="BA7" s="3">
        <v>0.56269999999999998</v>
      </c>
      <c r="BB7" s="3">
        <v>2.2E-16</v>
      </c>
      <c r="BC7" s="3">
        <v>4.5738000000000003E-3</v>
      </c>
    </row>
    <row r="8" spans="1:132" x14ac:dyDescent="0.45">
      <c r="A8" s="3" t="s">
        <v>183</v>
      </c>
      <c r="B8" s="3">
        <v>-0.71840999999999999</v>
      </c>
      <c r="C8" s="3">
        <v>1.4906600000000001</v>
      </c>
      <c r="D8" s="3">
        <v>1.1184499999999999</v>
      </c>
      <c r="E8" s="3">
        <v>-0.84521599999999997</v>
      </c>
      <c r="F8" s="3">
        <v>1.4502090000000001</v>
      </c>
      <c r="G8" s="3">
        <v>0.58407900000000001</v>
      </c>
      <c r="H8" s="3">
        <v>0.47310999999999998</v>
      </c>
      <c r="I8" s="3">
        <v>1.160423</v>
      </c>
      <c r="J8" s="3">
        <v>1.4628699999999999</v>
      </c>
      <c r="N8" s="3" t="s">
        <v>183</v>
      </c>
      <c r="O8" s="9"/>
      <c r="P8" s="9"/>
      <c r="Q8" s="9"/>
      <c r="R8">
        <v>-0.71840999999999999</v>
      </c>
      <c r="S8">
        <v>1.4906600000000001</v>
      </c>
      <c r="T8">
        <v>1.1184499999999999</v>
      </c>
      <c r="X8" t="s">
        <v>183</v>
      </c>
      <c r="Y8" s="3">
        <v>1.52061</v>
      </c>
      <c r="Z8" s="3">
        <v>-1.6530499999999999</v>
      </c>
      <c r="AA8" s="3">
        <v>1.24169</v>
      </c>
      <c r="AB8" s="3">
        <v>-1.0325880000000001</v>
      </c>
      <c r="AC8" s="3">
        <v>1.2764200000000001</v>
      </c>
      <c r="AD8" s="3">
        <v>1.838687</v>
      </c>
      <c r="AF8" t="s">
        <v>183</v>
      </c>
      <c r="AG8" s="3">
        <v>1.52061</v>
      </c>
      <c r="AH8" s="3">
        <v>-1.6530499999999999</v>
      </c>
      <c r="AI8" s="3">
        <v>1.24169</v>
      </c>
      <c r="AJ8" s="3">
        <v>-1.0325880000000001</v>
      </c>
      <c r="AK8" s="3">
        <v>1.2764200000000001</v>
      </c>
      <c r="AL8" s="3">
        <v>1.838687</v>
      </c>
      <c r="AM8" s="3"/>
      <c r="AN8" s="3"/>
      <c r="AO8" s="3" t="s">
        <v>183</v>
      </c>
      <c r="AP8" s="3">
        <v>2.7565050000000002</v>
      </c>
      <c r="AQ8" s="3">
        <v>-1.5842320000000001</v>
      </c>
      <c r="AR8" s="3">
        <v>2.8616000000000001</v>
      </c>
      <c r="AS8" s="3">
        <v>-0.84521599999999997</v>
      </c>
      <c r="AT8" s="3">
        <v>1.4502090000000001</v>
      </c>
      <c r="AU8" s="3">
        <v>0.58407900000000001</v>
      </c>
      <c r="AV8" s="3"/>
      <c r="AW8" s="3" t="s">
        <v>183</v>
      </c>
      <c r="AX8" s="3">
        <v>3.9020410000000001</v>
      </c>
      <c r="AY8" s="3">
        <v>-1.9180299999999999</v>
      </c>
      <c r="AZ8" s="3">
        <v>0.285638</v>
      </c>
      <c r="BA8" s="3">
        <v>0.47310999999999998</v>
      </c>
      <c r="BB8" s="3">
        <v>1.160423</v>
      </c>
      <c r="BC8" s="3">
        <v>1.4628699999999999</v>
      </c>
      <c r="BE8" t="s">
        <v>674</v>
      </c>
      <c r="BF8" t="s">
        <v>414</v>
      </c>
      <c r="BR8" t="s">
        <v>674</v>
      </c>
      <c r="BS8" t="s">
        <v>414</v>
      </c>
      <c r="CE8" t="s">
        <v>674</v>
      </c>
      <c r="CF8" t="s">
        <v>414</v>
      </c>
      <c r="CQ8" t="s">
        <v>674</v>
      </c>
      <c r="CR8" t="s">
        <v>414</v>
      </c>
      <c r="DE8" t="s">
        <v>674</v>
      </c>
      <c r="DF8" t="s">
        <v>414</v>
      </c>
      <c r="DR8" t="s">
        <v>674</v>
      </c>
      <c r="DS8" t="s">
        <v>414</v>
      </c>
    </row>
    <row r="9" spans="1:132" x14ac:dyDescent="0.45">
      <c r="A9" s="49"/>
      <c r="B9" s="49">
        <v>0.39281969999999999</v>
      </c>
      <c r="C9" s="49">
        <v>2.1636300000000001E-2</v>
      </c>
      <c r="D9" s="49">
        <v>0.334318</v>
      </c>
      <c r="E9" s="49">
        <v>0.25457000000000002</v>
      </c>
      <c r="F9" s="49">
        <v>3.6229999999999998E-2</v>
      </c>
      <c r="G9" s="49">
        <v>0.61367119999999997</v>
      </c>
      <c r="H9" s="49">
        <v>0.72838999999999998</v>
      </c>
      <c r="I9" s="49">
        <v>0.15110000000000001</v>
      </c>
      <c r="J9" s="49">
        <v>0.133385</v>
      </c>
      <c r="N9" s="49"/>
      <c r="O9" s="9"/>
      <c r="P9" s="9"/>
      <c r="Q9" s="9"/>
      <c r="R9">
        <v>0.39281969999999999</v>
      </c>
      <c r="S9">
        <v>2.1636300000000001E-2</v>
      </c>
      <c r="T9">
        <v>0.334318</v>
      </c>
      <c r="X9" s="48"/>
      <c r="Y9" s="49">
        <v>3.5990000000000001E-2</v>
      </c>
      <c r="Z9" s="49">
        <v>1.2330000000000001E-2</v>
      </c>
      <c r="AA9" s="49">
        <v>0.22390099999999999</v>
      </c>
      <c r="AB9" s="49">
        <v>8.9568999999999996E-2</v>
      </c>
      <c r="AC9" s="49">
        <v>4.854E-2</v>
      </c>
      <c r="AD9" s="49">
        <v>9.9029400000000004E-2</v>
      </c>
      <c r="AG9" s="3">
        <v>3.5990000000000001E-2</v>
      </c>
      <c r="AH9" s="3">
        <v>1.2330000000000001E-2</v>
      </c>
      <c r="AI9" s="3">
        <v>0.22390099999999999</v>
      </c>
      <c r="AJ9" s="3">
        <v>8.9568999999999996E-2</v>
      </c>
      <c r="AK9" s="3">
        <v>4.854E-2</v>
      </c>
      <c r="AL9" s="3">
        <v>9.9029400000000004E-2</v>
      </c>
      <c r="AM9" s="3"/>
      <c r="AN9" s="3"/>
      <c r="AO9" s="3"/>
      <c r="AP9" s="3">
        <v>7.2398000000000002E-3</v>
      </c>
      <c r="AQ9" s="3">
        <v>1.8180000000000002E-2</v>
      </c>
      <c r="AR9" s="3">
        <v>0.1064095</v>
      </c>
      <c r="AS9" s="3">
        <v>0.25457000000000002</v>
      </c>
      <c r="AT9" s="3">
        <v>3.6229999999999998E-2</v>
      </c>
      <c r="AU9" s="3">
        <v>0.61367119999999997</v>
      </c>
      <c r="AV9" s="3"/>
      <c r="AW9" s="3"/>
      <c r="AX9" s="3">
        <v>1.3805E-2</v>
      </c>
      <c r="AY9" s="3">
        <v>2.1385000000000001E-2</v>
      </c>
      <c r="AZ9" s="3">
        <v>0.85760009999999998</v>
      </c>
      <c r="BA9" s="3">
        <v>0.72838999999999998</v>
      </c>
      <c r="BB9" s="3">
        <v>0.15110000000000001</v>
      </c>
      <c r="BC9" s="3">
        <v>0.133385</v>
      </c>
      <c r="BE9" t="s">
        <v>1020</v>
      </c>
      <c r="BR9" t="s">
        <v>1080</v>
      </c>
      <c r="CE9" t="s">
        <v>1101</v>
      </c>
      <c r="CQ9" t="s">
        <v>1101</v>
      </c>
      <c r="DE9" t="s">
        <v>1080</v>
      </c>
      <c r="DR9" t="s">
        <v>1020</v>
      </c>
    </row>
    <row r="10" spans="1:132" x14ac:dyDescent="0.45">
      <c r="A10" s="3" t="s">
        <v>377</v>
      </c>
      <c r="B10" s="3">
        <v>3.5908099999999998</v>
      </c>
      <c r="C10" s="3">
        <v>2.9656099999999999</v>
      </c>
      <c r="D10" s="3">
        <v>3.2703500000000001</v>
      </c>
      <c r="E10" s="3">
        <v>0.68996900000000005</v>
      </c>
      <c r="F10" s="3">
        <v>2.0184790000000001</v>
      </c>
      <c r="G10" s="3">
        <v>0.243868</v>
      </c>
      <c r="H10" s="3">
        <v>1.03016</v>
      </c>
      <c r="I10" s="3">
        <v>2.4149669999999999</v>
      </c>
      <c r="J10" s="3">
        <v>1.2959700000000001</v>
      </c>
      <c r="N10" s="3" t="s">
        <v>377</v>
      </c>
      <c r="O10" s="9"/>
      <c r="P10" s="9"/>
      <c r="Q10" s="9"/>
      <c r="R10">
        <v>3.5908099999999998</v>
      </c>
      <c r="S10">
        <v>2.9656099999999999</v>
      </c>
      <c r="T10">
        <v>3.2703500000000001</v>
      </c>
      <c r="X10" t="s">
        <v>377</v>
      </c>
      <c r="Y10" s="3">
        <v>2.8025000000000002</v>
      </c>
      <c r="Z10" s="3">
        <v>4.2108100000000004</v>
      </c>
      <c r="AA10" s="3">
        <v>3.0423100000000001</v>
      </c>
      <c r="AB10" s="3">
        <v>3.1038350000000001</v>
      </c>
      <c r="AC10" s="3">
        <v>3.0147900000000001</v>
      </c>
      <c r="AD10" s="3">
        <v>3.1696339999999998</v>
      </c>
      <c r="AF10" t="s">
        <v>377</v>
      </c>
      <c r="AG10" s="3">
        <v>2.8025000000000002</v>
      </c>
      <c r="AH10" s="3">
        <v>4.2108100000000004</v>
      </c>
      <c r="AI10" s="3">
        <v>3.0423100000000001</v>
      </c>
      <c r="AJ10" s="3">
        <v>3.1038350000000001</v>
      </c>
      <c r="AK10" s="3">
        <v>3.0147900000000001</v>
      </c>
      <c r="AL10" s="3">
        <v>3.1696339999999998</v>
      </c>
      <c r="AM10" s="3"/>
      <c r="AN10" s="3"/>
      <c r="AO10" s="3" t="s">
        <v>377</v>
      </c>
      <c r="AP10" s="3">
        <v>-1.3689469999999999</v>
      </c>
      <c r="AQ10" s="3">
        <v>3.00949</v>
      </c>
      <c r="AR10" s="3">
        <v>-3.1431399999999998</v>
      </c>
      <c r="AS10" s="3">
        <v>0.68996900000000005</v>
      </c>
      <c r="AT10" s="3">
        <v>2.0184790000000001</v>
      </c>
      <c r="AU10" s="3">
        <v>0.243868</v>
      </c>
      <c r="AV10" s="3"/>
      <c r="AW10" s="3" t="s">
        <v>377</v>
      </c>
      <c r="AX10" s="3">
        <v>-2.6943000000000002E-2</v>
      </c>
      <c r="AY10" s="3">
        <v>3.1028199999999999</v>
      </c>
      <c r="AZ10" s="3">
        <v>0.22454499999999999</v>
      </c>
      <c r="BA10" s="3">
        <v>1.03016</v>
      </c>
      <c r="BB10" s="3">
        <v>2.4149669999999999</v>
      </c>
      <c r="BC10" s="3">
        <v>1.2959700000000001</v>
      </c>
      <c r="BE10" t="s">
        <v>416</v>
      </c>
      <c r="BF10" t="s">
        <v>417</v>
      </c>
      <c r="BG10" t="s">
        <v>418</v>
      </c>
      <c r="BH10" t="s">
        <v>419</v>
      </c>
      <c r="BI10" t="s">
        <v>420</v>
      </c>
      <c r="BR10" t="s">
        <v>416</v>
      </c>
      <c r="BS10" t="s">
        <v>417</v>
      </c>
      <c r="BT10" t="s">
        <v>418</v>
      </c>
      <c r="BU10" t="s">
        <v>419</v>
      </c>
      <c r="BV10" t="s">
        <v>420</v>
      </c>
      <c r="CE10" t="s">
        <v>416</v>
      </c>
      <c r="CF10" t="s">
        <v>417</v>
      </c>
      <c r="CG10" t="s">
        <v>418</v>
      </c>
      <c r="CH10" t="s">
        <v>419</v>
      </c>
      <c r="CI10" t="s">
        <v>420</v>
      </c>
      <c r="CQ10" t="s">
        <v>416</v>
      </c>
      <c r="CR10" t="s">
        <v>417</v>
      </c>
      <c r="CS10" t="s">
        <v>418</v>
      </c>
      <c r="CT10" t="s">
        <v>419</v>
      </c>
      <c r="CU10" t="s">
        <v>420</v>
      </c>
      <c r="DE10" t="s">
        <v>416</v>
      </c>
      <c r="DF10" t="s">
        <v>417</v>
      </c>
      <c r="DG10" t="s">
        <v>418</v>
      </c>
      <c r="DH10" t="s">
        <v>419</v>
      </c>
      <c r="DI10" t="s">
        <v>420</v>
      </c>
      <c r="DR10" t="s">
        <v>416</v>
      </c>
      <c r="DS10" t="s">
        <v>417</v>
      </c>
      <c r="DT10" t="s">
        <v>418</v>
      </c>
      <c r="DU10" t="s">
        <v>419</v>
      </c>
      <c r="DV10" t="s">
        <v>420</v>
      </c>
    </row>
    <row r="11" spans="1:132" x14ac:dyDescent="0.45">
      <c r="A11" s="49"/>
      <c r="B11" s="49">
        <v>5.5659999999999997E-13</v>
      </c>
      <c r="C11" s="49">
        <v>2.2E-16</v>
      </c>
      <c r="D11" s="49">
        <v>9.5259999999999999E-6</v>
      </c>
      <c r="E11" s="49">
        <v>3.1763E-2</v>
      </c>
      <c r="F11" s="49">
        <v>6.5970000000000001E-10</v>
      </c>
      <c r="G11" s="49">
        <v>0.72486229999999996</v>
      </c>
      <c r="H11" s="49">
        <v>8.6099999999999996E-2</v>
      </c>
      <c r="I11" s="49">
        <v>5.8370000000000002E-7</v>
      </c>
      <c r="J11" s="49">
        <v>5.45263E-2</v>
      </c>
      <c r="K11" s="1"/>
      <c r="N11" s="49"/>
      <c r="O11" s="9"/>
      <c r="P11" s="9"/>
      <c r="Q11" s="9"/>
      <c r="R11" s="1">
        <v>5.5659999999999997E-13</v>
      </c>
      <c r="S11" s="1">
        <v>2.2E-16</v>
      </c>
      <c r="T11" s="1">
        <v>9.5259999999999999E-6</v>
      </c>
      <c r="X11" s="48"/>
      <c r="Y11" s="49">
        <v>3.1169999999999999E-9</v>
      </c>
      <c r="Z11" s="49">
        <v>2.2E-16</v>
      </c>
      <c r="AA11" s="49">
        <v>1.371E-3</v>
      </c>
      <c r="AB11" s="49">
        <v>1.6839999999999999E-13</v>
      </c>
      <c r="AC11" s="49">
        <v>2.2E-16</v>
      </c>
      <c r="AD11" s="49">
        <v>1.221E-5</v>
      </c>
      <c r="AG11" s="3">
        <v>3.1169999999999999E-9</v>
      </c>
      <c r="AH11" s="3">
        <v>2.2E-16</v>
      </c>
      <c r="AI11" s="3">
        <v>1.371E-3</v>
      </c>
      <c r="AJ11" s="3">
        <v>1.6839999999999999E-13</v>
      </c>
      <c r="AK11" s="3">
        <v>2.2E-16</v>
      </c>
      <c r="AL11" s="3">
        <v>1.221E-5</v>
      </c>
      <c r="AM11" s="3"/>
      <c r="AN11" s="3"/>
      <c r="AO11" s="3"/>
      <c r="AP11" s="3">
        <v>1.27197E-2</v>
      </c>
      <c r="AQ11" s="3">
        <v>4.0219999999999998E-5</v>
      </c>
      <c r="AR11" s="3">
        <v>5.7404900000000002E-2</v>
      </c>
      <c r="AS11" s="3">
        <v>3.1763E-2</v>
      </c>
      <c r="AT11" s="3">
        <v>6.5970000000000001E-10</v>
      </c>
      <c r="AU11" s="3">
        <v>0.72486229999999996</v>
      </c>
      <c r="AV11" s="3"/>
      <c r="AW11" s="3"/>
      <c r="AX11" s="3">
        <v>0.97377400000000003</v>
      </c>
      <c r="AY11" s="3">
        <v>7.36E-5</v>
      </c>
      <c r="AZ11" s="3">
        <v>0.83329529999999996</v>
      </c>
      <c r="BA11" s="3">
        <v>8.6099999999999996E-2</v>
      </c>
      <c r="BB11" s="3">
        <v>5.8370000000000002E-7</v>
      </c>
      <c r="BC11" s="3">
        <v>5.45263E-2</v>
      </c>
    </row>
    <row r="12" spans="1:132" x14ac:dyDescent="0.45">
      <c r="A12" s="3" t="s">
        <v>194</v>
      </c>
      <c r="B12" s="3">
        <v>-8.4891500000000004</v>
      </c>
      <c r="C12" s="3">
        <v>-23.68122</v>
      </c>
      <c r="D12" s="3">
        <v>-7.5235300000000001</v>
      </c>
      <c r="E12" s="3">
        <v>-15.038076</v>
      </c>
      <c r="F12" s="3">
        <v>-25.003117</v>
      </c>
      <c r="G12" s="3">
        <v>-13.248199</v>
      </c>
      <c r="H12" s="3">
        <v>-20.7074</v>
      </c>
      <c r="I12" s="3">
        <v>-22.896910999999999</v>
      </c>
      <c r="J12" s="3">
        <v>-10.310040000000001</v>
      </c>
      <c r="N12" s="3" t="s">
        <v>194</v>
      </c>
      <c r="O12" s="9"/>
      <c r="P12" s="9"/>
      <c r="Q12" s="9"/>
      <c r="R12">
        <v>-8.4891500000000004</v>
      </c>
      <c r="S12">
        <v>-23.68122</v>
      </c>
      <c r="T12">
        <v>-7.5235300000000001</v>
      </c>
      <c r="X12" t="s">
        <v>194</v>
      </c>
      <c r="Y12" s="3"/>
      <c r="Z12" s="3"/>
      <c r="AA12" s="3"/>
      <c r="AB12" s="3">
        <v>-5.0637660000000002</v>
      </c>
      <c r="AC12" s="3">
        <v>-23.407889999999998</v>
      </c>
      <c r="AD12" s="3">
        <v>-9.2406760000000006</v>
      </c>
      <c r="AF12" t="s">
        <v>194</v>
      </c>
      <c r="AG12" s="3"/>
      <c r="AH12" s="3"/>
      <c r="AI12" s="3"/>
      <c r="AJ12" s="3">
        <v>-5.0637660000000002</v>
      </c>
      <c r="AK12" s="3">
        <v>-23.407889999999998</v>
      </c>
      <c r="AL12" s="3">
        <v>-9.2406760000000006</v>
      </c>
      <c r="AM12" s="3"/>
      <c r="AN12" s="3"/>
      <c r="AO12" s="3" t="s">
        <v>194</v>
      </c>
      <c r="AP12" s="3"/>
      <c r="AQ12" s="3"/>
      <c r="AR12" s="3"/>
      <c r="AS12" s="3">
        <v>-15.038076</v>
      </c>
      <c r="AT12" s="3">
        <v>-25.003117</v>
      </c>
      <c r="AU12" s="3">
        <v>-13.248199</v>
      </c>
      <c r="AV12" s="3"/>
      <c r="AW12" s="3" t="s">
        <v>194</v>
      </c>
      <c r="AX12" s="3"/>
      <c r="AY12" s="3"/>
      <c r="AZ12" s="3"/>
      <c r="BA12" s="3">
        <v>-20.7074</v>
      </c>
      <c r="BB12" s="3">
        <v>-22.896910999999999</v>
      </c>
      <c r="BC12" s="3">
        <v>-10.310040000000001</v>
      </c>
      <c r="BE12" t="s">
        <v>421</v>
      </c>
      <c r="BR12" t="s">
        <v>421</v>
      </c>
      <c r="CE12" t="s">
        <v>421</v>
      </c>
      <c r="CQ12" t="s">
        <v>421</v>
      </c>
      <c r="DE12" t="s">
        <v>421</v>
      </c>
      <c r="DR12" t="s">
        <v>421</v>
      </c>
    </row>
    <row r="13" spans="1:132" x14ac:dyDescent="0.45">
      <c r="A13" s="49"/>
      <c r="B13" s="49">
        <v>1.2909999999999999E-4</v>
      </c>
      <c r="C13" s="49">
        <v>2.2E-16</v>
      </c>
      <c r="D13" s="49">
        <v>1.0444E-2</v>
      </c>
      <c r="E13" s="49">
        <v>2.063E-8</v>
      </c>
      <c r="F13" s="49">
        <v>2.2E-16</v>
      </c>
      <c r="G13" s="49">
        <v>1.1490000000000001E-3</v>
      </c>
      <c r="H13" s="49">
        <v>7.1029999999999999E-12</v>
      </c>
      <c r="I13" s="49">
        <v>2.2E-16</v>
      </c>
      <c r="J13" s="49">
        <v>5.2304999999999999E-3</v>
      </c>
      <c r="N13" s="49"/>
      <c r="O13" s="9"/>
      <c r="P13" s="9"/>
      <c r="Q13" s="9"/>
      <c r="R13">
        <v>1.2909999999999999E-4</v>
      </c>
      <c r="S13" s="1">
        <v>2.2E-16</v>
      </c>
      <c r="T13">
        <v>1.0444E-2</v>
      </c>
      <c r="X13" s="48"/>
      <c r="Y13" s="49"/>
      <c r="Z13" s="49"/>
      <c r="AA13" s="49"/>
      <c r="AB13" s="49">
        <v>2.3570000000000002E-3</v>
      </c>
      <c r="AC13" s="49">
        <v>2.2E-16</v>
      </c>
      <c r="AD13" s="49">
        <v>5.4319999999999998E-4</v>
      </c>
      <c r="AG13" s="3"/>
      <c r="AH13" s="3"/>
      <c r="AI13" s="3"/>
      <c r="AJ13" s="3">
        <v>2.3570000000000002E-3</v>
      </c>
      <c r="AK13" s="3">
        <v>2.2E-16</v>
      </c>
      <c r="AL13" s="3">
        <v>5.4319999999999998E-4</v>
      </c>
      <c r="AM13" s="3"/>
      <c r="AN13" s="3"/>
      <c r="AO13" s="3"/>
      <c r="AP13" s="3"/>
      <c r="AQ13" s="3"/>
      <c r="AR13" s="3"/>
      <c r="AS13" s="3">
        <v>2.063E-8</v>
      </c>
      <c r="AT13" s="3">
        <v>2.2E-16</v>
      </c>
      <c r="AU13" s="3">
        <v>1.1490000000000001E-3</v>
      </c>
      <c r="AV13" s="3"/>
      <c r="AW13" s="3"/>
      <c r="AX13" s="3"/>
      <c r="AY13" s="3"/>
      <c r="AZ13" s="3"/>
      <c r="BA13" s="3">
        <v>7.1029999999999999E-12</v>
      </c>
      <c r="BB13" s="3">
        <v>2.2E-16</v>
      </c>
      <c r="BC13" s="3">
        <v>5.2304999999999999E-3</v>
      </c>
      <c r="BE13" t="s">
        <v>422</v>
      </c>
      <c r="BF13" t="s">
        <v>423</v>
      </c>
      <c r="BG13" t="s">
        <v>520</v>
      </c>
      <c r="BH13" t="s">
        <v>425</v>
      </c>
      <c r="BI13" t="s">
        <v>423</v>
      </c>
      <c r="BJ13" t="s">
        <v>521</v>
      </c>
      <c r="BK13" t="s">
        <v>431</v>
      </c>
      <c r="BL13" t="s">
        <v>423</v>
      </c>
      <c r="BM13" t="s">
        <v>761</v>
      </c>
      <c r="BN13" t="s">
        <v>433</v>
      </c>
      <c r="BO13" t="s">
        <v>423</v>
      </c>
      <c r="BP13" t="s">
        <v>863</v>
      </c>
      <c r="BR13" t="s">
        <v>422</v>
      </c>
      <c r="BS13" t="s">
        <v>423</v>
      </c>
      <c r="BT13" t="s">
        <v>520</v>
      </c>
      <c r="BU13" t="s">
        <v>425</v>
      </c>
      <c r="BV13" t="s">
        <v>423</v>
      </c>
      <c r="BW13" t="s">
        <v>521</v>
      </c>
      <c r="BX13" t="s">
        <v>431</v>
      </c>
      <c r="BY13" t="s">
        <v>423</v>
      </c>
      <c r="BZ13" t="s">
        <v>761</v>
      </c>
      <c r="CA13" t="s">
        <v>433</v>
      </c>
      <c r="CB13" t="s">
        <v>423</v>
      </c>
      <c r="CC13" t="s">
        <v>863</v>
      </c>
      <c r="CE13" t="s">
        <v>422</v>
      </c>
      <c r="CF13" t="s">
        <v>423</v>
      </c>
      <c r="CG13" t="s">
        <v>520</v>
      </c>
      <c r="CH13" t="s">
        <v>425</v>
      </c>
      <c r="CI13" t="s">
        <v>423</v>
      </c>
      <c r="CJ13" t="s">
        <v>521</v>
      </c>
      <c r="CK13" t="s">
        <v>431</v>
      </c>
      <c r="CL13" t="s">
        <v>423</v>
      </c>
      <c r="CM13" t="s">
        <v>761</v>
      </c>
      <c r="CN13" t="s">
        <v>433</v>
      </c>
      <c r="CO13" t="s">
        <v>423</v>
      </c>
      <c r="CP13" t="s">
        <v>863</v>
      </c>
      <c r="CQ13" t="s">
        <v>422</v>
      </c>
      <c r="CR13" t="s">
        <v>423</v>
      </c>
      <c r="CS13" t="s">
        <v>520</v>
      </c>
      <c r="CT13" t="s">
        <v>425</v>
      </c>
      <c r="CU13" t="s">
        <v>423</v>
      </c>
      <c r="CV13" t="s">
        <v>521</v>
      </c>
      <c r="CW13" t="s">
        <v>431</v>
      </c>
      <c r="CX13" t="s">
        <v>423</v>
      </c>
      <c r="CY13" t="s">
        <v>761</v>
      </c>
      <c r="CZ13" t="s">
        <v>433</v>
      </c>
      <c r="DA13" t="s">
        <v>423</v>
      </c>
      <c r="DB13" t="s">
        <v>863</v>
      </c>
      <c r="DE13" t="s">
        <v>422</v>
      </c>
      <c r="DF13" t="s">
        <v>423</v>
      </c>
      <c r="DG13" t="s">
        <v>520</v>
      </c>
      <c r="DH13" t="s">
        <v>425</v>
      </c>
      <c r="DI13" t="s">
        <v>423</v>
      </c>
      <c r="DJ13" t="s">
        <v>521</v>
      </c>
      <c r="DK13" t="s">
        <v>431</v>
      </c>
      <c r="DL13" t="s">
        <v>423</v>
      </c>
      <c r="DM13" t="s">
        <v>761</v>
      </c>
      <c r="DN13" t="s">
        <v>433</v>
      </c>
      <c r="DO13" t="s">
        <v>423</v>
      </c>
      <c r="DP13" t="s">
        <v>863</v>
      </c>
      <c r="DR13" t="s">
        <v>422</v>
      </c>
      <c r="DS13" t="s">
        <v>423</v>
      </c>
      <c r="DT13" t="s">
        <v>520</v>
      </c>
      <c r="DU13" t="s">
        <v>425</v>
      </c>
      <c r="DV13" t="s">
        <v>423</v>
      </c>
      <c r="DW13" t="s">
        <v>521</v>
      </c>
      <c r="DX13" t="s">
        <v>431</v>
      </c>
      <c r="DY13" t="s">
        <v>423</v>
      </c>
      <c r="DZ13" t="s">
        <v>761</v>
      </c>
      <c r="EA13" t="s">
        <v>433</v>
      </c>
      <c r="EB13" t="s">
        <v>423</v>
      </c>
    </row>
    <row r="14" spans="1:132" x14ac:dyDescent="0.45">
      <c r="A14" s="3" t="s">
        <v>378</v>
      </c>
      <c r="B14" s="3">
        <v>-23.259889999999999</v>
      </c>
      <c r="C14" s="3">
        <v>-36.46369</v>
      </c>
      <c r="D14" s="3">
        <v>-35.012810000000002</v>
      </c>
      <c r="E14" s="3">
        <v>-7.985862</v>
      </c>
      <c r="F14" s="3">
        <v>-32.039130999999998</v>
      </c>
      <c r="G14" s="3">
        <v>-20.216391000000002</v>
      </c>
      <c r="H14" s="3">
        <v>-6.1781300000000003</v>
      </c>
      <c r="I14" s="3">
        <v>-29.383113000000002</v>
      </c>
      <c r="J14" s="3">
        <v>-22.356169999999999</v>
      </c>
      <c r="N14" s="3" t="s">
        <v>378</v>
      </c>
      <c r="O14" s="9"/>
      <c r="P14" s="9"/>
      <c r="Q14" s="9"/>
      <c r="R14">
        <v>-23.259889999999999</v>
      </c>
      <c r="S14">
        <v>-36.46369</v>
      </c>
      <c r="T14">
        <v>-35.012810000000002</v>
      </c>
      <c r="X14" t="s">
        <v>378</v>
      </c>
      <c r="Y14" s="3">
        <v>-25.073889999999999</v>
      </c>
      <c r="Z14" s="3">
        <v>-31.22148</v>
      </c>
      <c r="AA14" s="3">
        <v>-37.901820000000001</v>
      </c>
      <c r="AB14" s="3">
        <v>-21.765453000000001</v>
      </c>
      <c r="AC14" s="3">
        <v>-36.205950000000001</v>
      </c>
      <c r="AD14" s="3">
        <v>-36.417136999999997</v>
      </c>
      <c r="AF14" t="s">
        <v>378</v>
      </c>
      <c r="AG14" s="3">
        <v>-25.073889999999999</v>
      </c>
      <c r="AH14" s="3">
        <v>-31.22148</v>
      </c>
      <c r="AI14" s="3">
        <v>-37.901820000000001</v>
      </c>
      <c r="AJ14" s="3">
        <v>-21.765453000000001</v>
      </c>
      <c r="AK14" s="3">
        <v>-36.205950000000001</v>
      </c>
      <c r="AL14" s="3">
        <v>-36.417136999999997</v>
      </c>
      <c r="AM14" s="3"/>
      <c r="AN14" s="3"/>
      <c r="AO14" s="3" t="s">
        <v>378</v>
      </c>
      <c r="AP14" s="3">
        <v>-10.963727</v>
      </c>
      <c r="AQ14" s="3">
        <v>-26.939488999999998</v>
      </c>
      <c r="AR14" s="3">
        <v>-22.68262</v>
      </c>
      <c r="AS14" s="3">
        <v>-7.985862</v>
      </c>
      <c r="AT14" s="3">
        <v>-32.039130999999998</v>
      </c>
      <c r="AU14" s="3">
        <v>-20.216391000000002</v>
      </c>
      <c r="AV14" s="3"/>
      <c r="AW14" s="3" t="s">
        <v>378</v>
      </c>
      <c r="AX14" s="3">
        <v>-7.2470850000000002</v>
      </c>
      <c r="AY14" s="3">
        <v>-23.21349</v>
      </c>
      <c r="AZ14" s="3">
        <v>-20.734127999999998</v>
      </c>
      <c r="BA14" s="3">
        <v>-6.1781300000000003</v>
      </c>
      <c r="BB14" s="3">
        <v>-29.383113000000002</v>
      </c>
      <c r="BC14" s="3">
        <v>-22.356169999999999</v>
      </c>
    </row>
    <row r="15" spans="1:132" x14ac:dyDescent="0.45">
      <c r="A15" s="49"/>
      <c r="B15" s="49">
        <v>2.2E-16</v>
      </c>
      <c r="C15" s="49">
        <v>2.2E-16</v>
      </c>
      <c r="D15" s="49">
        <v>6.5069999999999997E-7</v>
      </c>
      <c r="E15" s="49">
        <v>3.2789999999999998E-3</v>
      </c>
      <c r="F15" s="49">
        <v>2.2E-16</v>
      </c>
      <c r="G15" s="49">
        <v>3.7579999999999997E-4</v>
      </c>
      <c r="H15" s="49">
        <v>0.26057000000000002</v>
      </c>
      <c r="I15" s="49">
        <v>2.444E-10</v>
      </c>
      <c r="J15" s="49">
        <v>3.3119999999999997E-4</v>
      </c>
      <c r="K15" s="1"/>
      <c r="N15" s="49"/>
      <c r="O15" s="9"/>
      <c r="P15" s="9"/>
      <c r="Q15" s="9"/>
      <c r="R15" s="1">
        <v>2.2E-16</v>
      </c>
      <c r="S15" s="1">
        <v>2.2E-16</v>
      </c>
      <c r="T15" s="1">
        <v>6.5069999999999997E-7</v>
      </c>
      <c r="X15" s="48"/>
      <c r="Y15" s="49">
        <v>2.2E-16</v>
      </c>
      <c r="Z15" s="49">
        <v>1.0759999999999999E-15</v>
      </c>
      <c r="AA15" s="49">
        <v>4.4809999999999998E-10</v>
      </c>
      <c r="AB15" s="49">
        <v>2.2E-16</v>
      </c>
      <c r="AC15" s="49">
        <v>2.2E-16</v>
      </c>
      <c r="AD15" s="49">
        <v>8.7519999999999996E-9</v>
      </c>
      <c r="AG15" s="3">
        <v>2.2E-16</v>
      </c>
      <c r="AH15" s="3">
        <v>1.0759999999999999E-15</v>
      </c>
      <c r="AI15" s="3">
        <v>4.4809999999999998E-10</v>
      </c>
      <c r="AJ15" s="3">
        <v>2.2E-16</v>
      </c>
      <c r="AK15" s="3">
        <v>2.2E-16</v>
      </c>
      <c r="AL15" s="3">
        <v>8.7519999999999996E-9</v>
      </c>
      <c r="AM15" s="3"/>
      <c r="AN15" s="3"/>
      <c r="AO15" s="3"/>
      <c r="AP15" s="3">
        <v>1.5721000000000001E-3</v>
      </c>
      <c r="AQ15" s="3">
        <v>3.7460000000000001E-9</v>
      </c>
      <c r="AR15" s="3">
        <v>5.8790000000000003E-4</v>
      </c>
      <c r="AS15" s="3">
        <v>3.2789999999999998E-3</v>
      </c>
      <c r="AT15" s="3">
        <v>2.2E-16</v>
      </c>
      <c r="AU15" s="3">
        <v>3.7579999999999997E-4</v>
      </c>
      <c r="AV15" s="3"/>
      <c r="AW15" s="3"/>
      <c r="AX15" s="3">
        <v>0.20518</v>
      </c>
      <c r="AY15" s="3">
        <v>6.1330000000000004E-6</v>
      </c>
      <c r="AZ15" s="3">
        <v>7.9219999999999996E-4</v>
      </c>
      <c r="BA15" s="3">
        <v>0.26057000000000002</v>
      </c>
      <c r="BB15" s="3">
        <v>2.444E-10</v>
      </c>
      <c r="BC15" s="3">
        <v>3.3119999999999997E-4</v>
      </c>
      <c r="BE15" t="s">
        <v>436</v>
      </c>
      <c r="BF15" t="s">
        <v>437</v>
      </c>
      <c r="BG15" t="s">
        <v>864</v>
      </c>
      <c r="BH15" t="s">
        <v>423</v>
      </c>
      <c r="BI15" t="s">
        <v>1138</v>
      </c>
      <c r="BJ15" t="s">
        <v>866</v>
      </c>
      <c r="BK15" t="s">
        <v>423</v>
      </c>
      <c r="BL15" t="s">
        <v>889</v>
      </c>
      <c r="BM15" t="s">
        <v>868</v>
      </c>
      <c r="BN15" t="s">
        <v>423</v>
      </c>
      <c r="BO15">
        <v>1132</v>
      </c>
      <c r="BR15" t="s">
        <v>436</v>
      </c>
      <c r="BS15" t="s">
        <v>437</v>
      </c>
      <c r="BT15" t="s">
        <v>864</v>
      </c>
      <c r="BU15" t="s">
        <v>423</v>
      </c>
      <c r="BV15" t="s">
        <v>1043</v>
      </c>
      <c r="BW15" t="s">
        <v>866</v>
      </c>
      <c r="BX15" t="s">
        <v>423</v>
      </c>
      <c r="BY15" t="s">
        <v>1084</v>
      </c>
      <c r="BZ15" t="s">
        <v>868</v>
      </c>
      <c r="CA15" t="s">
        <v>423</v>
      </c>
      <c r="CB15">
        <v>435</v>
      </c>
      <c r="CE15" t="s">
        <v>436</v>
      </c>
      <c r="CF15" t="s">
        <v>437</v>
      </c>
      <c r="CG15" t="s">
        <v>864</v>
      </c>
      <c r="CH15" t="s">
        <v>423</v>
      </c>
      <c r="CI15" t="s">
        <v>965</v>
      </c>
      <c r="CJ15" t="s">
        <v>866</v>
      </c>
      <c r="CK15" t="s">
        <v>423</v>
      </c>
      <c r="CL15" t="s">
        <v>889</v>
      </c>
      <c r="CM15" t="s">
        <v>868</v>
      </c>
      <c r="CN15" t="s">
        <v>423</v>
      </c>
      <c r="CO15">
        <v>213</v>
      </c>
      <c r="CQ15" t="s">
        <v>436</v>
      </c>
      <c r="CR15" t="s">
        <v>437</v>
      </c>
      <c r="CS15" t="s">
        <v>864</v>
      </c>
      <c r="CT15" t="s">
        <v>423</v>
      </c>
      <c r="CU15" t="s">
        <v>895</v>
      </c>
      <c r="CV15" t="s">
        <v>866</v>
      </c>
      <c r="CW15" t="s">
        <v>423</v>
      </c>
      <c r="CX15" t="s">
        <v>889</v>
      </c>
      <c r="CY15" t="s">
        <v>868</v>
      </c>
      <c r="CZ15" t="s">
        <v>423</v>
      </c>
      <c r="DA15">
        <v>229</v>
      </c>
      <c r="DE15" t="s">
        <v>436</v>
      </c>
      <c r="DF15" t="s">
        <v>437</v>
      </c>
      <c r="DG15" t="s">
        <v>864</v>
      </c>
      <c r="DH15" t="s">
        <v>423</v>
      </c>
      <c r="DI15" t="s">
        <v>888</v>
      </c>
      <c r="DJ15" t="s">
        <v>866</v>
      </c>
      <c r="DK15" t="s">
        <v>423</v>
      </c>
      <c r="DL15" t="s">
        <v>889</v>
      </c>
      <c r="DM15" t="s">
        <v>868</v>
      </c>
      <c r="DN15" t="s">
        <v>423</v>
      </c>
      <c r="DO15">
        <v>451</v>
      </c>
      <c r="DR15" t="s">
        <v>436</v>
      </c>
      <c r="DS15" t="s">
        <v>437</v>
      </c>
      <c r="DT15" t="s">
        <v>864</v>
      </c>
      <c r="DU15" t="s">
        <v>423</v>
      </c>
      <c r="DV15" t="s">
        <v>1021</v>
      </c>
      <c r="DW15" t="s">
        <v>866</v>
      </c>
      <c r="DX15" t="s">
        <v>423</v>
      </c>
      <c r="DY15" t="s">
        <v>867</v>
      </c>
      <c r="DZ15" t="s">
        <v>868</v>
      </c>
      <c r="EA15" t="s">
        <v>423</v>
      </c>
      <c r="EB15">
        <v>1420</v>
      </c>
    </row>
    <row r="16" spans="1:132" x14ac:dyDescent="0.45">
      <c r="A16" s="3" t="s">
        <v>1073</v>
      </c>
      <c r="B16" s="3">
        <v>-1.78592</v>
      </c>
      <c r="C16" s="3">
        <v>-0.74824999999999997</v>
      </c>
      <c r="D16" s="3">
        <v>-1.11799</v>
      </c>
      <c r="E16" s="3">
        <v>-0.41760000000000003</v>
      </c>
      <c r="F16" s="3">
        <v>-0.27661400000000003</v>
      </c>
      <c r="G16" s="3">
        <v>0.60648299999999999</v>
      </c>
      <c r="H16" s="3">
        <v>-0.41998999999999997</v>
      </c>
      <c r="I16" s="3">
        <v>-0.32566000000000001</v>
      </c>
      <c r="J16" s="3">
        <v>3.9460000000000002E-2</v>
      </c>
      <c r="N16" s="3" t="s">
        <v>1073</v>
      </c>
      <c r="O16" s="9"/>
      <c r="P16" s="9"/>
      <c r="Q16" s="9"/>
      <c r="R16">
        <v>-1.78592</v>
      </c>
      <c r="S16">
        <v>-0.74824999999999997</v>
      </c>
      <c r="T16">
        <v>-1.11799</v>
      </c>
      <c r="X16" t="s">
        <v>1073</v>
      </c>
      <c r="Y16" s="3">
        <v>-1.3088299999999999</v>
      </c>
      <c r="Z16" s="3">
        <v>-0.37028</v>
      </c>
      <c r="AA16" s="3">
        <v>-0.52986999999999995</v>
      </c>
      <c r="AB16" s="3">
        <v>-1.5740700000000001</v>
      </c>
      <c r="AC16" s="3">
        <v>-0.73736999999999997</v>
      </c>
      <c r="AD16" s="3">
        <v>-1.1168480000000001</v>
      </c>
      <c r="AF16" t="s">
        <v>1073</v>
      </c>
      <c r="AG16" s="3">
        <v>-1.3088299999999999</v>
      </c>
      <c r="AH16" s="3">
        <v>-0.37028</v>
      </c>
      <c r="AI16" s="3">
        <v>-0.52986999999999995</v>
      </c>
      <c r="AJ16" s="3">
        <v>-1.5740700000000001</v>
      </c>
      <c r="AK16" s="3">
        <v>-0.73736999999999997</v>
      </c>
      <c r="AL16" s="3">
        <v>-1.1168480000000001</v>
      </c>
      <c r="AM16" s="3"/>
      <c r="AN16" s="3"/>
      <c r="AO16" s="3" t="s">
        <v>1073</v>
      </c>
      <c r="AP16" s="3">
        <v>-0.13017899999999999</v>
      </c>
      <c r="AQ16" s="3">
        <v>3.8309000000000003E-2</v>
      </c>
      <c r="AR16" s="3">
        <v>1.3504100000000001</v>
      </c>
      <c r="AS16" s="3">
        <v>-0.41760000000000003</v>
      </c>
      <c r="AT16" s="3">
        <v>-0.27661400000000003</v>
      </c>
      <c r="AU16" s="3">
        <v>0.60648299999999999</v>
      </c>
      <c r="AV16" s="3"/>
      <c r="AW16" s="3" t="s">
        <v>1073</v>
      </c>
      <c r="AX16" s="3">
        <v>-0.16531100000000001</v>
      </c>
      <c r="AY16" s="3">
        <v>0.14371999999999999</v>
      </c>
      <c r="AZ16" s="3">
        <v>1.1788670000000001</v>
      </c>
      <c r="BA16" s="3">
        <v>-0.41998999999999997</v>
      </c>
      <c r="BB16" s="3">
        <v>-0.32566000000000001</v>
      </c>
      <c r="BC16" s="3">
        <v>3.9460000000000002E-2</v>
      </c>
    </row>
    <row r="17" spans="1:129" x14ac:dyDescent="0.45">
      <c r="A17" s="49"/>
      <c r="B17" s="49">
        <v>3.0599999999999999E-16</v>
      </c>
      <c r="C17" s="49">
        <v>1.256E-8</v>
      </c>
      <c r="D17" s="49">
        <v>1.2886999999999999E-2</v>
      </c>
      <c r="E17" s="49">
        <v>7.8040000000000002E-3</v>
      </c>
      <c r="F17" s="49">
        <v>0.22452</v>
      </c>
      <c r="G17" s="49">
        <v>0.2866725</v>
      </c>
      <c r="H17" s="49">
        <v>0.1211</v>
      </c>
      <c r="I17" s="49">
        <v>0.15590000000000001</v>
      </c>
      <c r="J17" s="49">
        <v>0.94334689999999999</v>
      </c>
      <c r="N17" s="49"/>
      <c r="O17" s="9"/>
      <c r="P17" s="9"/>
      <c r="Q17" s="9"/>
      <c r="R17" s="1">
        <v>3.0599999999999999E-16</v>
      </c>
      <c r="S17" s="1">
        <v>1.256E-8</v>
      </c>
      <c r="T17">
        <v>1.2886999999999999E-2</v>
      </c>
      <c r="X17" s="48"/>
      <c r="Y17" s="49">
        <v>6.2950000000000005E-8</v>
      </c>
      <c r="Z17" s="49">
        <v>8.541E-2</v>
      </c>
      <c r="AA17" s="49">
        <v>0.304483</v>
      </c>
      <c r="AB17" s="49">
        <v>2.2E-16</v>
      </c>
      <c r="AC17" s="49">
        <v>1.5559999999999998E-8</v>
      </c>
      <c r="AD17" s="49">
        <v>1.077E-3</v>
      </c>
      <c r="AG17" s="3">
        <v>6.2950000000000005E-8</v>
      </c>
      <c r="AH17" s="3">
        <v>8.541E-2</v>
      </c>
      <c r="AI17" s="3">
        <v>0.304483</v>
      </c>
      <c r="AJ17" s="3">
        <v>2.2E-16</v>
      </c>
      <c r="AK17" s="3">
        <v>1.5559999999999998E-8</v>
      </c>
      <c r="AL17" s="3">
        <v>1.077E-3</v>
      </c>
      <c r="AM17" s="3"/>
      <c r="AN17" s="3"/>
      <c r="AO17" s="3"/>
      <c r="AP17" s="3">
        <v>0.54229760000000005</v>
      </c>
      <c r="AQ17" s="3">
        <v>0.90505999999999998</v>
      </c>
      <c r="AR17" s="3">
        <v>6.8850999999999996E-2</v>
      </c>
      <c r="AS17" s="3">
        <v>7.8040000000000002E-3</v>
      </c>
      <c r="AT17" s="3">
        <v>0.22452</v>
      </c>
      <c r="AU17" s="3">
        <v>0.2866725</v>
      </c>
      <c r="AV17" s="3"/>
      <c r="AW17" s="3"/>
      <c r="AX17" s="3">
        <v>0.60918300000000003</v>
      </c>
      <c r="AY17" s="3">
        <v>0.64881500000000003</v>
      </c>
      <c r="AZ17" s="3">
        <v>0.1454724</v>
      </c>
      <c r="BA17" s="3">
        <v>0.1211</v>
      </c>
      <c r="BB17" s="3">
        <v>0.15590000000000001</v>
      </c>
      <c r="BC17" s="3">
        <v>0.94334689999999999</v>
      </c>
      <c r="BE17" t="s">
        <v>710</v>
      </c>
      <c r="BR17" t="s">
        <v>710</v>
      </c>
      <c r="CE17" t="s">
        <v>710</v>
      </c>
      <c r="CQ17" t="s">
        <v>710</v>
      </c>
      <c r="DE17" t="s">
        <v>710</v>
      </c>
      <c r="DR17" t="s">
        <v>710</v>
      </c>
    </row>
    <row r="18" spans="1:129" x14ac:dyDescent="0.45">
      <c r="A18" s="3" t="s">
        <v>1074</v>
      </c>
      <c r="B18" s="3">
        <v>0.87707999999999997</v>
      </c>
      <c r="C18" s="3">
        <v>0.22961999999999999</v>
      </c>
      <c r="D18" s="3">
        <v>-1.9606600000000001</v>
      </c>
      <c r="E18" s="3">
        <v>0.12177300000000001</v>
      </c>
      <c r="F18" s="3">
        <v>0.13524700000000001</v>
      </c>
      <c r="G18" s="3">
        <v>-2.0979779999999999</v>
      </c>
      <c r="H18" s="3">
        <v>0.21870000000000001</v>
      </c>
      <c r="I18" s="3">
        <v>-6.0408999999999997E-2</v>
      </c>
      <c r="J18" s="3">
        <v>-1.8899699999999999</v>
      </c>
      <c r="N18" s="3" t="s">
        <v>1074</v>
      </c>
      <c r="O18" s="9"/>
      <c r="P18" s="9"/>
      <c r="Q18" s="9"/>
      <c r="R18">
        <v>0.87707999999999997</v>
      </c>
      <c r="S18">
        <v>0.22961999999999999</v>
      </c>
      <c r="T18">
        <v>-1.9606600000000001</v>
      </c>
      <c r="X18" t="s">
        <v>1074</v>
      </c>
      <c r="Y18" s="3">
        <v>0.74751000000000001</v>
      </c>
      <c r="Z18" s="3">
        <v>-0.22700000000000001</v>
      </c>
      <c r="AA18" s="3">
        <v>-2.0873300000000001</v>
      </c>
      <c r="AB18" s="3">
        <v>0.97711099999999995</v>
      </c>
      <c r="AC18" s="3">
        <v>0.23476</v>
      </c>
      <c r="AD18" s="3">
        <v>-1.6610210000000001</v>
      </c>
      <c r="AF18" t="s">
        <v>1074</v>
      </c>
      <c r="AG18" s="3">
        <v>0.74751000000000001</v>
      </c>
      <c r="AH18" s="3">
        <v>-0.22700000000000001</v>
      </c>
      <c r="AI18" s="3">
        <v>-2.0873300000000001</v>
      </c>
      <c r="AJ18" s="3">
        <v>0.97711099999999995</v>
      </c>
      <c r="AK18" s="3">
        <v>0.23476</v>
      </c>
      <c r="AL18" s="3">
        <v>-1.6610210000000001</v>
      </c>
      <c r="AM18" s="3"/>
      <c r="AN18" s="3"/>
      <c r="AO18" s="3" t="s">
        <v>1074</v>
      </c>
      <c r="AP18" s="3">
        <v>-0.56401800000000002</v>
      </c>
      <c r="AQ18" s="3">
        <v>-0.48183100000000001</v>
      </c>
      <c r="AR18" s="3">
        <v>-1.9704600000000001</v>
      </c>
      <c r="AS18" s="3">
        <v>0.12177300000000001</v>
      </c>
      <c r="AT18" s="3">
        <v>0.13524700000000001</v>
      </c>
      <c r="AU18" s="3">
        <v>-2.0979779999999999</v>
      </c>
      <c r="AV18" s="3"/>
      <c r="AW18" s="3" t="s">
        <v>1074</v>
      </c>
      <c r="AX18" s="3">
        <v>-0.65384699999999996</v>
      </c>
      <c r="AY18" s="3">
        <v>-0.82218000000000002</v>
      </c>
      <c r="AZ18" s="3">
        <v>-2.4177909999999998</v>
      </c>
      <c r="BA18" s="3">
        <v>0.21870000000000001</v>
      </c>
      <c r="BB18" s="3">
        <v>-6.0408999999999997E-2</v>
      </c>
      <c r="BC18" s="3">
        <v>-1.8899699999999999</v>
      </c>
      <c r="BF18" t="s">
        <v>443</v>
      </c>
      <c r="BG18" t="s">
        <v>444</v>
      </c>
      <c r="BH18" t="s">
        <v>445</v>
      </c>
      <c r="BI18" t="s">
        <v>446</v>
      </c>
      <c r="BJ18" t="s">
        <v>447</v>
      </c>
      <c r="BK18" t="s">
        <v>445</v>
      </c>
      <c r="BL18" t="s">
        <v>448</v>
      </c>
      <c r="BS18" t="s">
        <v>443</v>
      </c>
      <c r="BT18" t="s">
        <v>444</v>
      </c>
      <c r="BU18" t="s">
        <v>445</v>
      </c>
      <c r="BV18" t="s">
        <v>446</v>
      </c>
      <c r="BW18" t="s">
        <v>447</v>
      </c>
      <c r="BX18" t="s">
        <v>445</v>
      </c>
      <c r="BY18" t="s">
        <v>448</v>
      </c>
      <c r="CF18" t="s">
        <v>443</v>
      </c>
      <c r="CG18" t="s">
        <v>444</v>
      </c>
      <c r="CH18" t="s">
        <v>445</v>
      </c>
      <c r="CI18" t="s">
        <v>446</v>
      </c>
      <c r="CJ18" t="s">
        <v>447</v>
      </c>
      <c r="CK18" t="s">
        <v>445</v>
      </c>
      <c r="CL18" t="s">
        <v>448</v>
      </c>
      <c r="CR18" t="s">
        <v>443</v>
      </c>
      <c r="CS18" t="s">
        <v>444</v>
      </c>
      <c r="CT18" t="s">
        <v>445</v>
      </c>
      <c r="CU18" t="s">
        <v>446</v>
      </c>
      <c r="CV18" t="s">
        <v>447</v>
      </c>
      <c r="CW18" t="s">
        <v>445</v>
      </c>
      <c r="CX18" t="s">
        <v>448</v>
      </c>
      <c r="DF18" t="s">
        <v>443</v>
      </c>
      <c r="DG18" t="s">
        <v>444</v>
      </c>
      <c r="DH18" t="s">
        <v>445</v>
      </c>
      <c r="DI18" t="s">
        <v>446</v>
      </c>
      <c r="DJ18" t="s">
        <v>447</v>
      </c>
      <c r="DK18" t="s">
        <v>445</v>
      </c>
      <c r="DL18" t="s">
        <v>448</v>
      </c>
      <c r="DS18" t="s">
        <v>443</v>
      </c>
      <c r="DT18" t="s">
        <v>444</v>
      </c>
      <c r="DU18" t="s">
        <v>445</v>
      </c>
      <c r="DV18" t="s">
        <v>446</v>
      </c>
      <c r="DW18" t="s">
        <v>447</v>
      </c>
      <c r="DX18" t="s">
        <v>445</v>
      </c>
      <c r="DY18" t="s">
        <v>448</v>
      </c>
    </row>
    <row r="19" spans="1:129" x14ac:dyDescent="0.45">
      <c r="A19" s="49"/>
      <c r="B19" s="49">
        <v>8.4219999999999998E-4</v>
      </c>
      <c r="C19" s="49">
        <v>0.461366</v>
      </c>
      <c r="D19" s="49">
        <v>2.7950000000000002E-3</v>
      </c>
      <c r="E19" s="49">
        <v>0.56730599999999998</v>
      </c>
      <c r="F19" s="49">
        <v>0.67605999999999999</v>
      </c>
      <c r="G19" s="49">
        <v>7.3459999999999997E-4</v>
      </c>
      <c r="H19" s="49">
        <v>0.49142999999999998</v>
      </c>
      <c r="I19" s="49">
        <v>0.88588999999999996</v>
      </c>
      <c r="J19" s="49">
        <v>9.5945000000000006E-3</v>
      </c>
      <c r="N19" s="49"/>
      <c r="O19" s="9"/>
      <c r="P19" s="9"/>
      <c r="Q19" s="9"/>
      <c r="R19">
        <v>8.4219999999999998E-4</v>
      </c>
      <c r="S19">
        <v>0.461366</v>
      </c>
      <c r="T19">
        <v>2.7950000000000002E-3</v>
      </c>
      <c r="X19" s="48"/>
      <c r="Y19" s="49">
        <v>3.211E-2</v>
      </c>
      <c r="Z19" s="49">
        <v>0.56223000000000001</v>
      </c>
      <c r="AA19" s="49">
        <v>7.7730000000000004E-3</v>
      </c>
      <c r="AB19" s="49">
        <v>8.1550000000000004E-5</v>
      </c>
      <c r="AC19" s="49">
        <v>0.45157999999999998</v>
      </c>
      <c r="AD19" s="49">
        <v>7.1871000000000001E-3</v>
      </c>
      <c r="AG19" s="3">
        <v>3.211E-2</v>
      </c>
      <c r="AH19" s="3">
        <v>0.56223000000000001</v>
      </c>
      <c r="AI19" s="3">
        <v>7.7730000000000004E-3</v>
      </c>
      <c r="AJ19" s="3">
        <v>8.1550000000000004E-5</v>
      </c>
      <c r="AK19" s="3">
        <v>0.45157999999999998</v>
      </c>
      <c r="AL19" s="3">
        <v>7.1871000000000001E-3</v>
      </c>
      <c r="AM19" s="3"/>
      <c r="AN19" s="3"/>
      <c r="AO19" s="3"/>
      <c r="AP19" s="3">
        <v>0.1039953</v>
      </c>
      <c r="AQ19" s="3">
        <v>0.24378</v>
      </c>
      <c r="AR19" s="3">
        <v>9.6366300000000002E-2</v>
      </c>
      <c r="AS19" s="3">
        <v>0.56730599999999998</v>
      </c>
      <c r="AT19" s="3">
        <v>0.67605999999999999</v>
      </c>
      <c r="AU19" s="3">
        <v>7.3459999999999997E-4</v>
      </c>
      <c r="AV19" s="3"/>
      <c r="AW19" s="3"/>
      <c r="AX19" s="3">
        <v>0.51405400000000001</v>
      </c>
      <c r="AY19" s="3">
        <v>0.10302799999999999</v>
      </c>
      <c r="AZ19" s="3">
        <v>2.3854000000000002E-3</v>
      </c>
      <c r="BA19" s="3">
        <v>0.49142999999999998</v>
      </c>
      <c r="BB19" s="3">
        <v>0.88588999999999996</v>
      </c>
      <c r="BC19" s="3">
        <v>9.5945000000000006E-3</v>
      </c>
      <c r="BE19">
        <v>-39.041240000000002</v>
      </c>
      <c r="BF19">
        <v>-8.8070500000000003</v>
      </c>
      <c r="BG19">
        <v>0.18823000000000001</v>
      </c>
      <c r="BH19">
        <v>8.7643599999999999</v>
      </c>
      <c r="BI19">
        <v>40.284529999999997</v>
      </c>
      <c r="BR19">
        <v>-32.165700000000001</v>
      </c>
      <c r="BS19">
        <v>-4.7971000000000004</v>
      </c>
      <c r="BT19">
        <v>0.43240000000000001</v>
      </c>
      <c r="BU19">
        <v>5.38</v>
      </c>
      <c r="BV19">
        <v>33.703000000000003</v>
      </c>
      <c r="CE19">
        <v>-36.798780000000001</v>
      </c>
      <c r="CF19">
        <v>-7.7205000000000004</v>
      </c>
      <c r="CG19">
        <v>0.79137000000000002</v>
      </c>
      <c r="CH19">
        <v>7.4703200000000001</v>
      </c>
      <c r="CI19">
        <v>28.279969999999999</v>
      </c>
      <c r="CQ19">
        <v>-37.006900000000002</v>
      </c>
      <c r="CR19">
        <v>-7.7470999999999997</v>
      </c>
      <c r="CS19">
        <v>1.29</v>
      </c>
      <c r="CT19">
        <v>7.5236999999999998</v>
      </c>
      <c r="CU19">
        <v>27.9634</v>
      </c>
      <c r="DE19">
        <v>-31.944880000000001</v>
      </c>
      <c r="DF19">
        <v>-4.8937200000000001</v>
      </c>
      <c r="DG19">
        <v>0.50036999999999998</v>
      </c>
      <c r="DH19">
        <v>5.4332599999999998</v>
      </c>
      <c r="DI19">
        <v>33.432009999999998</v>
      </c>
      <c r="DR19">
        <v>-40.458564000000003</v>
      </c>
      <c r="DS19">
        <v>-7.8709670000000003</v>
      </c>
      <c r="DT19">
        <v>3.7726999999999997E-2</v>
      </c>
      <c r="DU19">
        <v>8.2302440000000008</v>
      </c>
      <c r="DV19">
        <v>42.924374</v>
      </c>
    </row>
    <row r="20" spans="1:129" x14ac:dyDescent="0.45">
      <c r="A20" s="3" t="s">
        <v>1075</v>
      </c>
      <c r="B20" s="3">
        <v>-0.27849000000000002</v>
      </c>
      <c r="C20" s="3">
        <v>-0.29942000000000002</v>
      </c>
      <c r="D20" s="3">
        <v>0.19264999999999999</v>
      </c>
      <c r="E20" s="3">
        <v>-0.46188200000000001</v>
      </c>
      <c r="F20" s="3">
        <v>-0.39448499999999997</v>
      </c>
      <c r="G20" s="3">
        <v>-0.201568</v>
      </c>
      <c r="H20" s="3">
        <v>-0.69503000000000004</v>
      </c>
      <c r="I20" s="3">
        <v>-0.51808600000000005</v>
      </c>
      <c r="J20" s="3">
        <v>-0.30542000000000002</v>
      </c>
      <c r="N20" s="3" t="s">
        <v>1075</v>
      </c>
      <c r="O20" s="9"/>
      <c r="P20" s="9"/>
      <c r="Q20" s="9"/>
      <c r="R20">
        <v>-0.27849000000000002</v>
      </c>
      <c r="S20">
        <v>-0.29942000000000002</v>
      </c>
      <c r="T20">
        <v>0.19264999999999999</v>
      </c>
      <c r="X20" t="s">
        <v>1075</v>
      </c>
      <c r="Y20" s="3">
        <v>-0.30973000000000001</v>
      </c>
      <c r="Z20" s="3">
        <v>-0.17729</v>
      </c>
      <c r="AA20" s="3">
        <v>0.43009999999999998</v>
      </c>
      <c r="AB20" s="3">
        <v>-0.11865000000000001</v>
      </c>
      <c r="AC20" s="3">
        <v>-0.31162000000000001</v>
      </c>
      <c r="AD20" s="3">
        <v>3.0442E-2</v>
      </c>
      <c r="AF20" t="s">
        <v>1075</v>
      </c>
      <c r="AG20" s="3">
        <v>-0.30973000000000001</v>
      </c>
      <c r="AH20" s="3">
        <v>-0.17729</v>
      </c>
      <c r="AI20" s="3">
        <v>0.43009999999999998</v>
      </c>
      <c r="AJ20" s="3">
        <v>-0.11865000000000001</v>
      </c>
      <c r="AK20" s="3">
        <v>-0.31162000000000001</v>
      </c>
      <c r="AL20" s="3">
        <v>3.0442E-2</v>
      </c>
      <c r="AM20" s="3"/>
      <c r="AN20" s="3"/>
      <c r="AO20" s="3" t="s">
        <v>1075</v>
      </c>
      <c r="AP20" s="3">
        <v>-0.39892</v>
      </c>
      <c r="AQ20" s="3">
        <v>-0.101755</v>
      </c>
      <c r="AR20" s="3">
        <v>0.14119999999999999</v>
      </c>
      <c r="AS20" s="3">
        <v>-0.46188200000000001</v>
      </c>
      <c r="AT20" s="3">
        <v>-0.39448499999999997</v>
      </c>
      <c r="AU20" s="3">
        <v>-0.201568</v>
      </c>
      <c r="AV20" s="3"/>
      <c r="AW20" s="3" t="s">
        <v>1075</v>
      </c>
      <c r="AX20" s="3">
        <v>-1.0314570000000001</v>
      </c>
      <c r="AY20" s="3">
        <v>-0.25573000000000001</v>
      </c>
      <c r="AZ20" s="3">
        <v>-5.6825000000000001E-2</v>
      </c>
      <c r="BA20" s="3">
        <v>-0.69503000000000004</v>
      </c>
      <c r="BB20" s="3">
        <v>-0.51808600000000005</v>
      </c>
      <c r="BC20" s="3">
        <v>-0.30542000000000002</v>
      </c>
    </row>
    <row r="21" spans="1:129" x14ac:dyDescent="0.45">
      <c r="A21" s="49"/>
      <c r="B21" s="49">
        <v>0.1387504</v>
      </c>
      <c r="C21" s="49">
        <v>0.1499791</v>
      </c>
      <c r="D21" s="49">
        <v>0.677284</v>
      </c>
      <c r="E21" s="49">
        <v>1.75E-3</v>
      </c>
      <c r="F21" s="49">
        <v>7.5840000000000005E-2</v>
      </c>
      <c r="G21" s="49">
        <v>0.56753949999999997</v>
      </c>
      <c r="H21" s="49">
        <v>2.6550000000000001E-2</v>
      </c>
      <c r="I21" s="49">
        <v>9.1969999999999996E-2</v>
      </c>
      <c r="J21" s="49">
        <v>0.42834410000000001</v>
      </c>
      <c r="N21" s="49"/>
      <c r="O21" s="9"/>
      <c r="P21" s="9"/>
      <c r="Q21" s="9"/>
      <c r="R21">
        <v>0.1387504</v>
      </c>
      <c r="S21">
        <v>0.1499791</v>
      </c>
      <c r="T21">
        <v>0.677284</v>
      </c>
      <c r="X21" s="48"/>
      <c r="Y21" s="49">
        <v>0.13181000000000001</v>
      </c>
      <c r="Z21" s="49">
        <v>0.40581</v>
      </c>
      <c r="AA21" s="49">
        <v>0.38649699999999998</v>
      </c>
      <c r="AB21" s="49">
        <v>0.44169999999999998</v>
      </c>
      <c r="AC21" s="49">
        <v>0.13114999999999999</v>
      </c>
      <c r="AD21" s="49">
        <v>0.93436520000000001</v>
      </c>
      <c r="AG21" s="3">
        <v>0.13181000000000001</v>
      </c>
      <c r="AH21" s="3">
        <v>0.40581</v>
      </c>
      <c r="AI21" s="3">
        <v>0.38649699999999998</v>
      </c>
      <c r="AJ21" s="3">
        <v>0.44169999999999998</v>
      </c>
      <c r="AK21" s="3">
        <v>0.13114999999999999</v>
      </c>
      <c r="AL21" s="3">
        <v>0.93436520000000001</v>
      </c>
      <c r="AM21" s="3"/>
      <c r="AN21" s="3"/>
      <c r="AO21" s="3"/>
      <c r="AP21" s="3">
        <v>1.4530700000000001E-2</v>
      </c>
      <c r="AQ21" s="3">
        <v>0.62692999999999999</v>
      </c>
      <c r="AR21" s="3">
        <v>0.78308820000000001</v>
      </c>
      <c r="AS21" s="3">
        <v>1.75E-3</v>
      </c>
      <c r="AT21" s="3">
        <v>7.5840000000000005E-2</v>
      </c>
      <c r="AU21" s="3">
        <v>0.56753949999999997</v>
      </c>
      <c r="AV21" s="3"/>
      <c r="AW21" s="3"/>
      <c r="AX21" s="3">
        <v>8.6940000000000003E-3</v>
      </c>
      <c r="AY21" s="3">
        <v>0.34145900000000001</v>
      </c>
      <c r="AZ21" s="3">
        <v>0.91074010000000005</v>
      </c>
      <c r="BA21" s="3">
        <v>2.6550000000000001E-2</v>
      </c>
      <c r="BB21" s="3">
        <v>9.1969999999999996E-2</v>
      </c>
      <c r="BC21" s="3">
        <v>0.42834410000000001</v>
      </c>
      <c r="BE21" t="s">
        <v>715</v>
      </c>
      <c r="BR21" t="s">
        <v>715</v>
      </c>
      <c r="CE21" t="s">
        <v>715</v>
      </c>
      <c r="CQ21" t="s">
        <v>715</v>
      </c>
      <c r="DE21" t="s">
        <v>715</v>
      </c>
      <c r="DR21" t="s">
        <v>715</v>
      </c>
    </row>
    <row r="22" spans="1:129" x14ac:dyDescent="0.45">
      <c r="A22" s="3" t="s">
        <v>649</v>
      </c>
      <c r="B22" s="3">
        <v>18.507840000000002</v>
      </c>
      <c r="C22" s="3">
        <v>7.9708600000000001</v>
      </c>
      <c r="D22" s="3">
        <v>3.2302399999999998</v>
      </c>
      <c r="E22" s="3">
        <v>19.480982999999998</v>
      </c>
      <c r="F22" s="3">
        <v>2.1058129999999999</v>
      </c>
      <c r="G22" s="3">
        <v>3.0654180000000002</v>
      </c>
      <c r="H22" s="3">
        <v>27.90166</v>
      </c>
      <c r="I22" s="3">
        <v>-0.82809200000000005</v>
      </c>
      <c r="J22" s="3">
        <v>3.88029</v>
      </c>
      <c r="N22" s="3" t="s">
        <v>649</v>
      </c>
      <c r="O22" s="9"/>
      <c r="P22" s="9"/>
      <c r="Q22" s="9"/>
      <c r="R22">
        <v>18.507840000000002</v>
      </c>
      <c r="S22">
        <v>7.9708600000000001</v>
      </c>
      <c r="T22">
        <v>3.2302399999999998</v>
      </c>
      <c r="X22" t="s">
        <v>196</v>
      </c>
      <c r="Y22" s="3" t="s">
        <v>217</v>
      </c>
      <c r="Z22" s="3" t="s">
        <v>217</v>
      </c>
      <c r="AA22" s="3" t="s">
        <v>217</v>
      </c>
      <c r="AB22" s="3" t="s">
        <v>217</v>
      </c>
      <c r="AC22" s="3" t="s">
        <v>217</v>
      </c>
      <c r="AD22" s="3" t="s">
        <v>217</v>
      </c>
      <c r="AF22" t="s">
        <v>196</v>
      </c>
      <c r="AG22" s="3" t="s">
        <v>217</v>
      </c>
      <c r="AH22" s="3" t="s">
        <v>217</v>
      </c>
      <c r="AI22" s="3" t="s">
        <v>217</v>
      </c>
      <c r="AJ22" s="3" t="s">
        <v>217</v>
      </c>
      <c r="AK22" s="3" t="s">
        <v>217</v>
      </c>
      <c r="AL22" s="3" t="s">
        <v>217</v>
      </c>
      <c r="AM22" s="3"/>
      <c r="AN22" s="3"/>
      <c r="AO22" s="3" t="s">
        <v>649</v>
      </c>
      <c r="AP22" s="3">
        <v>36.290506999999998</v>
      </c>
      <c r="AQ22" s="3">
        <v>11.219298999999999</v>
      </c>
      <c r="AR22" s="3">
        <v>9.9914900000000006</v>
      </c>
      <c r="AS22" s="3">
        <v>19.480982999999998</v>
      </c>
      <c r="AT22" s="3">
        <v>2.1058129999999999</v>
      </c>
      <c r="AU22" s="3">
        <v>3.0654180000000002</v>
      </c>
      <c r="AV22" s="3"/>
      <c r="AW22" s="3" t="s">
        <v>649</v>
      </c>
      <c r="AX22" s="3">
        <v>72.881319000000005</v>
      </c>
      <c r="AY22" s="3">
        <v>-0.53720999999999997</v>
      </c>
      <c r="AZ22" s="3">
        <v>89.457520000000002</v>
      </c>
      <c r="BA22" s="3">
        <v>27.90166</v>
      </c>
      <c r="BB22" s="3">
        <v>-0.82809200000000005</v>
      </c>
      <c r="BC22" s="3">
        <v>3.88029</v>
      </c>
      <c r="BF22" t="s">
        <v>370</v>
      </c>
      <c r="BG22" t="s">
        <v>371</v>
      </c>
      <c r="BH22" t="s">
        <v>372</v>
      </c>
      <c r="BI22" t="s">
        <v>373</v>
      </c>
      <c r="BJ22" t="s">
        <v>374</v>
      </c>
      <c r="BK22" t="s">
        <v>452</v>
      </c>
      <c r="BS22" t="s">
        <v>370</v>
      </c>
      <c r="BT22" t="s">
        <v>371</v>
      </c>
      <c r="BU22" t="s">
        <v>372</v>
      </c>
      <c r="BV22" t="s">
        <v>373</v>
      </c>
      <c r="BW22" t="s">
        <v>374</v>
      </c>
      <c r="BX22" t="s">
        <v>452</v>
      </c>
      <c r="CF22" t="s">
        <v>370</v>
      </c>
      <c r="CG22" t="s">
        <v>371</v>
      </c>
      <c r="CH22" t="s">
        <v>372</v>
      </c>
      <c r="CI22" t="s">
        <v>373</v>
      </c>
      <c r="CJ22" t="s">
        <v>374</v>
      </c>
      <c r="CK22" t="s">
        <v>452</v>
      </c>
      <c r="CR22" t="s">
        <v>370</v>
      </c>
      <c r="CS22" t="s">
        <v>371</v>
      </c>
      <c r="CT22" t="s">
        <v>372</v>
      </c>
      <c r="CU22" t="s">
        <v>373</v>
      </c>
      <c r="CV22" t="s">
        <v>374</v>
      </c>
      <c r="CW22" t="s">
        <v>452</v>
      </c>
      <c r="DF22" t="s">
        <v>370</v>
      </c>
      <c r="DG22" t="s">
        <v>371</v>
      </c>
      <c r="DH22" t="s">
        <v>372</v>
      </c>
      <c r="DI22" t="s">
        <v>373</v>
      </c>
      <c r="DJ22" t="s">
        <v>374</v>
      </c>
      <c r="DK22" t="s">
        <v>452</v>
      </c>
      <c r="DS22" t="s">
        <v>370</v>
      </c>
      <c r="DT22" t="s">
        <v>371</v>
      </c>
      <c r="DU22" t="s">
        <v>372</v>
      </c>
      <c r="DV22" t="s">
        <v>373</v>
      </c>
      <c r="DW22" t="s">
        <v>374</v>
      </c>
      <c r="DX22" t="s">
        <v>452</v>
      </c>
    </row>
    <row r="23" spans="1:129" x14ac:dyDescent="0.45">
      <c r="A23" s="49"/>
      <c r="B23" s="49">
        <v>4.2699599999999997E-2</v>
      </c>
      <c r="C23" s="49">
        <v>2.9550000000000003E-4</v>
      </c>
      <c r="D23" s="49">
        <v>0.82962400000000003</v>
      </c>
      <c r="E23" s="49">
        <v>3.0959999999999998E-3</v>
      </c>
      <c r="F23" s="49">
        <v>0.51326000000000005</v>
      </c>
      <c r="G23" s="49">
        <v>0.79387890000000005</v>
      </c>
      <c r="H23" s="49">
        <v>0.18299000000000001</v>
      </c>
      <c r="I23" s="49">
        <v>0.83850000000000002</v>
      </c>
      <c r="J23" s="49">
        <v>0.82792279999999996</v>
      </c>
      <c r="N23" s="49"/>
      <c r="O23" s="9"/>
      <c r="P23" s="9"/>
      <c r="Q23" s="9"/>
      <c r="R23">
        <v>4.2699599999999997E-2</v>
      </c>
      <c r="S23">
        <v>2.9550000000000003E-4</v>
      </c>
      <c r="T23">
        <v>0.82962400000000003</v>
      </c>
      <c r="X23" t="s">
        <v>197</v>
      </c>
      <c r="Y23" s="35">
        <v>870</v>
      </c>
      <c r="Z23" s="35">
        <v>300</v>
      </c>
      <c r="AA23" s="35">
        <v>135</v>
      </c>
      <c r="AB23" s="35">
        <v>1420</v>
      </c>
      <c r="AC23" s="35">
        <v>451</v>
      </c>
      <c r="AD23" s="35">
        <v>229</v>
      </c>
      <c r="AF23" t="s">
        <v>197</v>
      </c>
      <c r="AG23" s="35">
        <v>870</v>
      </c>
      <c r="AH23" s="35">
        <v>300</v>
      </c>
      <c r="AI23" s="35">
        <v>135</v>
      </c>
      <c r="AJ23" s="35">
        <v>1420</v>
      </c>
      <c r="AK23" s="35">
        <v>451</v>
      </c>
      <c r="AL23" s="35">
        <v>229</v>
      </c>
      <c r="AM23" s="3"/>
      <c r="AN23" s="3"/>
      <c r="AO23" s="3"/>
      <c r="AP23" s="3">
        <v>5.3779999999999995E-4</v>
      </c>
      <c r="AQ23" s="3">
        <v>0.52847999999999995</v>
      </c>
      <c r="AR23" s="3">
        <v>0.79179169999999999</v>
      </c>
      <c r="AS23" s="3">
        <v>3.0959999999999998E-3</v>
      </c>
      <c r="AT23" s="3">
        <v>0.51326000000000005</v>
      </c>
      <c r="AU23" s="3">
        <v>0.79387890000000005</v>
      </c>
      <c r="AV23" s="3"/>
      <c r="AW23" s="3"/>
      <c r="AX23" s="3">
        <v>4.6010000000000001E-3</v>
      </c>
      <c r="AY23" s="3">
        <v>0.97763299999999997</v>
      </c>
      <c r="AZ23" s="3">
        <v>4.5492299999999999E-2</v>
      </c>
      <c r="BA23" s="3">
        <v>0.18299000000000001</v>
      </c>
      <c r="BB23" s="3">
        <v>0.83850000000000002</v>
      </c>
      <c r="BC23" s="3">
        <v>0.82792279999999996</v>
      </c>
      <c r="BE23" t="s">
        <v>181</v>
      </c>
      <c r="BF23">
        <v>-22.921389999999999</v>
      </c>
      <c r="BG23">
        <v>1.7674300000000001</v>
      </c>
      <c r="BH23">
        <v>-12.9688</v>
      </c>
      <c r="BI23" s="1">
        <v>2.2E-16</v>
      </c>
      <c r="BJ23" t="s">
        <v>375</v>
      </c>
      <c r="BR23" t="s">
        <v>181</v>
      </c>
      <c r="BS23">
        <v>-23.531849999999999</v>
      </c>
      <c r="BT23">
        <v>3.3368199999999999</v>
      </c>
      <c r="BU23">
        <v>-7.0522</v>
      </c>
      <c r="BV23" s="1">
        <v>7.7100000000000001E-12</v>
      </c>
      <c r="BW23" t="s">
        <v>375</v>
      </c>
      <c r="CE23" t="s">
        <v>181</v>
      </c>
      <c r="CF23">
        <v>-32.966900000000003</v>
      </c>
      <c r="CG23">
        <v>6.7417899999999999</v>
      </c>
      <c r="CH23">
        <v>-4.8898999999999999</v>
      </c>
      <c r="CI23" s="1">
        <v>2.1660000000000001E-6</v>
      </c>
      <c r="CJ23" t="s">
        <v>375</v>
      </c>
      <c r="CQ23" t="s">
        <v>181</v>
      </c>
      <c r="CR23">
        <v>-33.906044000000001</v>
      </c>
      <c r="CS23">
        <v>5.7038039999999999</v>
      </c>
      <c r="CT23">
        <v>-5.9444999999999997</v>
      </c>
      <c r="CU23" s="1">
        <v>1.193E-8</v>
      </c>
      <c r="CV23" t="s">
        <v>375</v>
      </c>
      <c r="DE23" t="s">
        <v>181</v>
      </c>
      <c r="DF23">
        <v>-23.877179999999999</v>
      </c>
      <c r="DG23">
        <v>3.1879400000000002</v>
      </c>
      <c r="DH23">
        <v>-7.4897999999999998</v>
      </c>
      <c r="DI23" s="1">
        <v>4.1530000000000001E-13</v>
      </c>
      <c r="DJ23" t="s">
        <v>375</v>
      </c>
      <c r="DR23" t="s">
        <v>181</v>
      </c>
      <c r="DS23">
        <v>-21.518111999999999</v>
      </c>
      <c r="DT23">
        <v>1.7246969999999999</v>
      </c>
      <c r="DU23">
        <v>-12.4765</v>
      </c>
      <c r="DV23" s="1">
        <v>2.2E-16</v>
      </c>
      <c r="DW23" t="s">
        <v>375</v>
      </c>
    </row>
    <row r="24" spans="1:129" x14ac:dyDescent="0.45">
      <c r="A24" s="3" t="s">
        <v>188</v>
      </c>
      <c r="E24" s="3">
        <v>-0.57424600000000003</v>
      </c>
      <c r="F24" s="3">
        <v>-0.126498</v>
      </c>
      <c r="G24" s="3">
        <v>-0.45133600000000001</v>
      </c>
      <c r="N24" t="s">
        <v>196</v>
      </c>
      <c r="X24" t="s">
        <v>198</v>
      </c>
      <c r="Y24" s="3">
        <v>0.36939</v>
      </c>
      <c r="Z24" s="3">
        <v>0.60946</v>
      </c>
      <c r="AA24" s="3">
        <v>0.60341999999999996</v>
      </c>
      <c r="AB24" s="3">
        <v>0.43325000000000002</v>
      </c>
      <c r="AC24" s="3">
        <v>0.61355999999999999</v>
      </c>
      <c r="AD24" s="3">
        <v>0.55049000000000003</v>
      </c>
      <c r="AF24" t="s">
        <v>198</v>
      </c>
      <c r="AG24" s="3">
        <v>0.36939</v>
      </c>
      <c r="AH24" s="3">
        <v>0.60946</v>
      </c>
      <c r="AI24" s="3">
        <v>0.60341999999999996</v>
      </c>
      <c r="AJ24" s="3">
        <v>0.43325000000000002</v>
      </c>
      <c r="AK24" s="3">
        <v>0.61355999999999999</v>
      </c>
      <c r="AL24" s="3">
        <v>0.55049000000000003</v>
      </c>
      <c r="AM24" s="3"/>
      <c r="AN24" s="3"/>
      <c r="AO24" s="3" t="s">
        <v>188</v>
      </c>
      <c r="AP24" s="3">
        <v>-0.652887</v>
      </c>
      <c r="AQ24" s="3">
        <v>-0.102601</v>
      </c>
      <c r="AR24" s="3">
        <v>-0.59031</v>
      </c>
      <c r="AS24" s="3">
        <v>-0.57424600000000003</v>
      </c>
      <c r="AT24" s="3">
        <v>-0.126498</v>
      </c>
      <c r="AU24" s="3">
        <v>-0.45133600000000001</v>
      </c>
      <c r="AV24" s="3"/>
      <c r="AW24" s="36" t="s">
        <v>972</v>
      </c>
      <c r="AX24" s="3">
        <v>-7.2184080000000002</v>
      </c>
      <c r="AY24" s="3">
        <v>-2.04969</v>
      </c>
      <c r="AZ24" s="3">
        <v>-1.8221229999999999</v>
      </c>
      <c r="BA24" s="3">
        <v>-7.9920600000000004</v>
      </c>
      <c r="BB24" s="3">
        <v>-1.3374220000000001</v>
      </c>
      <c r="BC24" s="3">
        <v>-4.0460099999999999</v>
      </c>
      <c r="BF24" s="1">
        <v>2.2E-16</v>
      </c>
      <c r="BI24" s="1"/>
      <c r="BS24" s="1">
        <v>7.7100000000000001E-12</v>
      </c>
      <c r="BV24" s="1"/>
      <c r="CF24" s="1">
        <v>2.1660000000000001E-6</v>
      </c>
      <c r="CI24" s="1"/>
      <c r="CR24" s="1">
        <v>1.193E-8</v>
      </c>
      <c r="CU24" s="1"/>
      <c r="DF24" s="1">
        <v>4.1530000000000001E-13</v>
      </c>
      <c r="DI24" s="1"/>
      <c r="DS24" s="1">
        <v>2.2E-16</v>
      </c>
      <c r="DV24" s="1"/>
    </row>
    <row r="25" spans="1:129" x14ac:dyDescent="0.45">
      <c r="A25" s="49"/>
      <c r="E25" s="49">
        <v>2.2E-16</v>
      </c>
      <c r="F25" s="49">
        <v>6.0749999999999999E-5</v>
      </c>
      <c r="G25" s="49">
        <v>8.0909999999999993E-6</v>
      </c>
      <c r="N25" t="s">
        <v>197</v>
      </c>
      <c r="R25">
        <v>1132</v>
      </c>
      <c r="S25">
        <v>435</v>
      </c>
      <c r="T25">
        <v>213</v>
      </c>
      <c r="Y25" s="3"/>
      <c r="Z25" s="3"/>
      <c r="AA25" s="3"/>
      <c r="AB25" s="3"/>
      <c r="AC25" s="3"/>
      <c r="AD25" s="3"/>
      <c r="AG25" s="3"/>
      <c r="AH25" s="3"/>
      <c r="AI25" s="3"/>
      <c r="AJ25" s="3"/>
      <c r="AK25" s="3"/>
      <c r="AL25" s="3"/>
      <c r="AM25" s="3"/>
      <c r="AN25" s="3"/>
      <c r="AO25" s="3"/>
      <c r="AP25" s="3">
        <v>2.2E-16</v>
      </c>
      <c r="AQ25" s="3">
        <v>2.4080000000000001E-2</v>
      </c>
      <c r="AR25" s="3">
        <v>9.1030000000000001E-5</v>
      </c>
      <c r="AS25" s="3">
        <v>2.2E-16</v>
      </c>
      <c r="AT25" s="3">
        <v>6.0749999999999999E-5</v>
      </c>
      <c r="AU25" s="3">
        <v>8.0909999999999993E-6</v>
      </c>
      <c r="AV25" s="3"/>
      <c r="AW25" s="3"/>
      <c r="AX25" s="3">
        <v>4.2359999999999998E-6</v>
      </c>
      <c r="AY25" s="3">
        <v>9.0340000000000004E-3</v>
      </c>
      <c r="AZ25" s="3">
        <v>9.6295400000000003E-2</v>
      </c>
      <c r="BA25" s="3">
        <v>4.0559999999999998E-7</v>
      </c>
      <c r="BB25" s="3">
        <v>4.2189999999999998E-2</v>
      </c>
      <c r="BC25" s="3">
        <v>7.8942799999999994E-2</v>
      </c>
      <c r="BE25" t="s">
        <v>182</v>
      </c>
      <c r="BF25">
        <v>0.68137000000000003</v>
      </c>
      <c r="BG25">
        <v>0.11038000000000001</v>
      </c>
      <c r="BH25">
        <v>6.1731999999999996</v>
      </c>
      <c r="BI25" s="1">
        <v>9.5620000000000007E-10</v>
      </c>
      <c r="BJ25" t="s">
        <v>375</v>
      </c>
      <c r="BR25" t="s">
        <v>182</v>
      </c>
      <c r="BS25">
        <v>1.6576500000000001</v>
      </c>
      <c r="BT25">
        <v>0.12778999999999999</v>
      </c>
      <c r="BU25">
        <v>12.9719</v>
      </c>
      <c r="BV25" s="1">
        <v>2.2E-16</v>
      </c>
      <c r="BW25" t="s">
        <v>375</v>
      </c>
      <c r="CE25" t="s">
        <v>182</v>
      </c>
      <c r="CF25">
        <v>1.12879</v>
      </c>
      <c r="CG25">
        <v>0.25620999999999999</v>
      </c>
      <c r="CH25">
        <v>4.4057000000000004</v>
      </c>
      <c r="CI25" s="1">
        <v>1.7730000000000001E-5</v>
      </c>
      <c r="CJ25" t="s">
        <v>375</v>
      </c>
      <c r="CQ25" t="s">
        <v>182</v>
      </c>
      <c r="CR25">
        <v>1.20668</v>
      </c>
      <c r="CS25">
        <v>0.224384</v>
      </c>
      <c r="CT25">
        <v>5.3776999999999999</v>
      </c>
      <c r="CU25" s="1">
        <v>2.065E-7</v>
      </c>
      <c r="CV25" t="s">
        <v>375</v>
      </c>
      <c r="DE25" t="s">
        <v>182</v>
      </c>
      <c r="DF25">
        <v>1.67041</v>
      </c>
      <c r="DG25">
        <v>0.12318</v>
      </c>
      <c r="DH25">
        <v>13.560700000000001</v>
      </c>
      <c r="DI25" s="1">
        <v>2.2E-16</v>
      </c>
      <c r="DJ25" t="s">
        <v>375</v>
      </c>
      <c r="DR25" t="s">
        <v>182</v>
      </c>
      <c r="DS25">
        <v>0.59445000000000003</v>
      </c>
      <c r="DT25">
        <v>8.9325000000000002E-2</v>
      </c>
      <c r="DU25">
        <v>6.6548999999999996</v>
      </c>
      <c r="DV25" s="1">
        <v>4.1349999999999998E-11</v>
      </c>
      <c r="DW25" t="s">
        <v>375</v>
      </c>
    </row>
    <row r="26" spans="1:129" x14ac:dyDescent="0.45">
      <c r="A26" s="36" t="s">
        <v>972</v>
      </c>
      <c r="E26" s="49"/>
      <c r="F26" s="49"/>
      <c r="G26" s="49"/>
      <c r="H26" s="3">
        <v>-7.9920600000000004</v>
      </c>
      <c r="I26" s="3">
        <v>-1.3374220000000001</v>
      </c>
      <c r="J26" s="3">
        <v>-4.0460099999999999</v>
      </c>
      <c r="N26" t="s">
        <v>198</v>
      </c>
      <c r="O26" s="3"/>
      <c r="P26" s="3"/>
      <c r="Q26" s="3"/>
      <c r="R26">
        <v>0.49892999999999998</v>
      </c>
      <c r="S26">
        <v>0.61990999999999996</v>
      </c>
      <c r="T26">
        <v>0.55659999999999998</v>
      </c>
      <c r="Y26" s="94" t="s">
        <v>975</v>
      </c>
      <c r="Z26" s="88"/>
      <c r="AA26" s="88"/>
      <c r="AB26" s="88"/>
      <c r="AC26" s="88"/>
      <c r="AD26" s="88"/>
      <c r="AO26" t="s">
        <v>196</v>
      </c>
      <c r="AP26" t="s">
        <v>217</v>
      </c>
      <c r="AQ26" t="s">
        <v>217</v>
      </c>
      <c r="AR26" t="s">
        <v>217</v>
      </c>
      <c r="AS26" t="s">
        <v>217</v>
      </c>
      <c r="AT26" t="s">
        <v>217</v>
      </c>
      <c r="AU26" s="3" t="s">
        <v>217</v>
      </c>
      <c r="AW26" t="s">
        <v>196</v>
      </c>
      <c r="AX26" t="s">
        <v>217</v>
      </c>
      <c r="AY26" t="s">
        <v>217</v>
      </c>
      <c r="AZ26" t="s">
        <v>217</v>
      </c>
      <c r="BA26" t="s">
        <v>217</v>
      </c>
      <c r="BB26" t="s">
        <v>217</v>
      </c>
      <c r="BC26" s="3" t="s">
        <v>217</v>
      </c>
      <c r="BF26" s="1">
        <v>9.5620000000000007E-10</v>
      </c>
      <c r="BI26" s="1"/>
      <c r="BS26" s="1">
        <v>2.2E-16</v>
      </c>
      <c r="BV26" s="1"/>
      <c r="CF26" s="1">
        <v>1.7730000000000001E-5</v>
      </c>
      <c r="CI26" s="1"/>
      <c r="CR26" s="1">
        <v>2.065E-7</v>
      </c>
      <c r="CU26" s="1"/>
      <c r="DF26" s="1">
        <v>2.2E-16</v>
      </c>
      <c r="DI26" s="1"/>
      <c r="DS26" s="1">
        <v>4.1349999999999998E-11</v>
      </c>
      <c r="DV26" s="1"/>
    </row>
    <row r="27" spans="1:129" x14ac:dyDescent="0.45">
      <c r="A27" s="49"/>
      <c r="E27" s="49"/>
      <c r="F27" s="49"/>
      <c r="G27" s="49"/>
      <c r="H27" s="49">
        <v>4.0559999999999998E-7</v>
      </c>
      <c r="I27" s="49">
        <v>4.2189999999999998E-2</v>
      </c>
      <c r="J27" s="49">
        <v>7.8942799999999994E-2</v>
      </c>
      <c r="Y27" s="34" t="s">
        <v>199</v>
      </c>
      <c r="Z27" s="34"/>
      <c r="AA27" s="34"/>
      <c r="AB27" s="34" t="s">
        <v>200</v>
      </c>
      <c r="AC27" s="34"/>
      <c r="AD27" s="34"/>
      <c r="AO27" t="s">
        <v>197</v>
      </c>
      <c r="AP27" s="35">
        <v>615</v>
      </c>
      <c r="AQ27" s="35">
        <v>285</v>
      </c>
      <c r="AR27" s="35">
        <v>105</v>
      </c>
      <c r="AS27" s="35">
        <v>1074</v>
      </c>
      <c r="AT27" s="35">
        <v>431</v>
      </c>
      <c r="AU27" s="35">
        <v>210</v>
      </c>
      <c r="AW27" t="s">
        <v>197</v>
      </c>
      <c r="AX27" s="35">
        <f>$EB$1200</f>
        <v>315</v>
      </c>
      <c r="AY27" s="35">
        <v>225</v>
      </c>
      <c r="AZ27" s="35">
        <v>105</v>
      </c>
      <c r="BA27" s="35">
        <v>514</v>
      </c>
      <c r="BB27" s="35">
        <v>324</v>
      </c>
      <c r="BC27" s="35">
        <v>182</v>
      </c>
      <c r="BE27" t="s">
        <v>183</v>
      </c>
      <c r="BF27">
        <v>-0.71840999999999999</v>
      </c>
      <c r="BG27">
        <v>0.84038000000000002</v>
      </c>
      <c r="BH27">
        <v>-0.85489999999999999</v>
      </c>
      <c r="BI27">
        <v>0.39281969999999999</v>
      </c>
      <c r="BR27" t="s">
        <v>183</v>
      </c>
      <c r="BS27">
        <v>1.4906600000000001</v>
      </c>
      <c r="BT27">
        <v>0.64651999999999998</v>
      </c>
      <c r="BU27">
        <v>2.3056999999999999</v>
      </c>
      <c r="BV27">
        <v>2.1636300000000001E-2</v>
      </c>
      <c r="BW27" t="s">
        <v>376</v>
      </c>
      <c r="CE27" t="s">
        <v>183</v>
      </c>
      <c r="CF27">
        <v>1.1184499999999999</v>
      </c>
      <c r="CG27">
        <v>1.15547</v>
      </c>
      <c r="CH27">
        <v>0.96799999999999997</v>
      </c>
      <c r="CI27">
        <v>0.334318</v>
      </c>
      <c r="CQ27" t="s">
        <v>183</v>
      </c>
      <c r="CR27">
        <v>1.838687</v>
      </c>
      <c r="CS27">
        <v>1.1095330000000001</v>
      </c>
      <c r="CT27">
        <v>1.6572</v>
      </c>
      <c r="CU27">
        <v>9.9029400000000004E-2</v>
      </c>
      <c r="CV27" t="s">
        <v>481</v>
      </c>
      <c r="DE27" t="s">
        <v>183</v>
      </c>
      <c r="DF27">
        <v>1.2764200000000001</v>
      </c>
      <c r="DG27">
        <v>0.64517999999999998</v>
      </c>
      <c r="DH27">
        <v>1.9783999999999999</v>
      </c>
      <c r="DI27">
        <v>4.854E-2</v>
      </c>
      <c r="DJ27" t="s">
        <v>376</v>
      </c>
      <c r="DR27" t="s">
        <v>183</v>
      </c>
      <c r="DS27">
        <v>-1.0325880000000001</v>
      </c>
      <c r="DT27">
        <v>0.607792</v>
      </c>
      <c r="DU27">
        <v>-1.6989000000000001</v>
      </c>
      <c r="DV27">
        <v>8.9568999999999996E-2</v>
      </c>
      <c r="DW27" t="s">
        <v>481</v>
      </c>
    </row>
    <row r="28" spans="1:129" x14ac:dyDescent="0.45">
      <c r="A28" t="s">
        <v>196</v>
      </c>
      <c r="B28" t="s">
        <v>217</v>
      </c>
      <c r="C28" t="s">
        <v>217</v>
      </c>
      <c r="D28" s="3" t="s">
        <v>217</v>
      </c>
      <c r="E28" t="s">
        <v>217</v>
      </c>
      <c r="F28" t="s">
        <v>217</v>
      </c>
      <c r="G28" s="3" t="s">
        <v>217</v>
      </c>
      <c r="H28" t="s">
        <v>217</v>
      </c>
      <c r="I28" t="s">
        <v>217</v>
      </c>
      <c r="J28" s="3" t="s">
        <v>217</v>
      </c>
      <c r="U28" s="3"/>
      <c r="Y28" t="s">
        <v>127</v>
      </c>
      <c r="Z28" t="s">
        <v>201</v>
      </c>
      <c r="AA28" t="s">
        <v>193</v>
      </c>
      <c r="AB28" t="s">
        <v>127</v>
      </c>
      <c r="AC28" t="s">
        <v>146</v>
      </c>
      <c r="AD28" t="s">
        <v>193</v>
      </c>
      <c r="AO28" t="s">
        <v>198</v>
      </c>
      <c r="AP28" s="3">
        <v>0.60731999999999997</v>
      </c>
      <c r="AQ28" s="3">
        <v>0.60263999999999995</v>
      </c>
      <c r="AR28" s="3">
        <v>0.74411000000000005</v>
      </c>
      <c r="AS28" s="3">
        <v>0.64193</v>
      </c>
      <c r="AT28" s="3">
        <v>0.62736999999999998</v>
      </c>
      <c r="AU28" s="3">
        <v>0.66654999999999998</v>
      </c>
      <c r="AV28" s="3"/>
      <c r="AW28" s="3" t="s">
        <v>198</v>
      </c>
      <c r="AX28" s="3">
        <v>0.54700000000000004</v>
      </c>
      <c r="AY28" s="3">
        <v>0.56830999999999998</v>
      </c>
      <c r="AZ28" s="3">
        <v>0.5978</v>
      </c>
      <c r="BA28" s="3">
        <v>0.60685</v>
      </c>
      <c r="BB28" s="3">
        <v>0.57435999999999998</v>
      </c>
      <c r="BC28" s="3">
        <v>0.64024999999999999</v>
      </c>
      <c r="BF28">
        <v>0.39281969999999999</v>
      </c>
      <c r="BS28">
        <v>2.1636300000000001E-2</v>
      </c>
      <c r="CF28">
        <v>0.334318</v>
      </c>
      <c r="CR28">
        <v>9.9029400000000004E-2</v>
      </c>
      <c r="DF28">
        <v>4.854E-2</v>
      </c>
      <c r="DS28">
        <v>8.9568999999999996E-2</v>
      </c>
    </row>
    <row r="29" spans="1:129" x14ac:dyDescent="0.45">
      <c r="A29" t="s">
        <v>197</v>
      </c>
      <c r="B29">
        <v>1132</v>
      </c>
      <c r="C29">
        <v>435</v>
      </c>
      <c r="D29">
        <v>213</v>
      </c>
      <c r="E29" s="35">
        <v>1074</v>
      </c>
      <c r="F29" s="35">
        <v>431</v>
      </c>
      <c r="G29" s="35">
        <v>210</v>
      </c>
      <c r="H29" s="35">
        <v>514</v>
      </c>
      <c r="I29" s="35">
        <v>324</v>
      </c>
      <c r="J29" s="35">
        <v>182</v>
      </c>
      <c r="X29" s="3" t="s">
        <v>181</v>
      </c>
      <c r="Y29" s="3">
        <v>-6.7483440000000003</v>
      </c>
      <c r="Z29" s="3">
        <v>-18.698270000000001</v>
      </c>
      <c r="AA29" s="3">
        <v>-11.665240000000001</v>
      </c>
      <c r="AB29" s="3">
        <v>-9.4805170000000007</v>
      </c>
      <c r="AC29" s="3">
        <v>-19.900794000000001</v>
      </c>
      <c r="AD29" s="3">
        <v>-21.488866999999999</v>
      </c>
      <c r="BE29" t="s">
        <v>377</v>
      </c>
      <c r="BF29">
        <v>3.5908099999999998</v>
      </c>
      <c r="BG29">
        <v>0.49168000000000001</v>
      </c>
      <c r="BH29">
        <v>7.3030999999999997</v>
      </c>
      <c r="BI29" s="1">
        <v>5.5659999999999997E-13</v>
      </c>
      <c r="BJ29" t="s">
        <v>375</v>
      </c>
      <c r="BR29" t="s">
        <v>377</v>
      </c>
      <c r="BS29">
        <v>2.9656099999999999</v>
      </c>
      <c r="BT29">
        <v>0.24807999999999999</v>
      </c>
      <c r="BU29">
        <v>11.9543</v>
      </c>
      <c r="BV29" s="1">
        <v>2.2E-16</v>
      </c>
      <c r="BW29" t="s">
        <v>375</v>
      </c>
      <c r="CE29" t="s">
        <v>377</v>
      </c>
      <c r="CF29">
        <v>3.2703500000000001</v>
      </c>
      <c r="CG29">
        <v>0.71833999999999998</v>
      </c>
      <c r="CH29">
        <v>4.5526</v>
      </c>
      <c r="CI29" s="1">
        <v>9.5259999999999999E-6</v>
      </c>
      <c r="CJ29" t="s">
        <v>375</v>
      </c>
      <c r="CQ29" t="s">
        <v>377</v>
      </c>
      <c r="CR29">
        <v>3.1696339999999998</v>
      </c>
      <c r="CS29">
        <v>0.70676700000000003</v>
      </c>
      <c r="CT29">
        <v>4.4847000000000001</v>
      </c>
      <c r="CU29" s="1">
        <v>1.221E-5</v>
      </c>
      <c r="CV29" t="s">
        <v>375</v>
      </c>
      <c r="DE29" t="s">
        <v>377</v>
      </c>
      <c r="DF29">
        <v>3.0147900000000001</v>
      </c>
      <c r="DG29">
        <v>0.24268999999999999</v>
      </c>
      <c r="DH29">
        <v>12.422599999999999</v>
      </c>
      <c r="DI29" s="1">
        <v>2.2E-16</v>
      </c>
      <c r="DJ29" t="s">
        <v>375</v>
      </c>
      <c r="DR29" t="s">
        <v>377</v>
      </c>
      <c r="DS29">
        <v>3.1038350000000001</v>
      </c>
      <c r="DT29">
        <v>0.416661</v>
      </c>
      <c r="DU29">
        <v>7.4493</v>
      </c>
      <c r="DV29" s="1">
        <v>1.6839999999999999E-13</v>
      </c>
      <c r="DW29" t="s">
        <v>375</v>
      </c>
    </row>
    <row r="30" spans="1:129" x14ac:dyDescent="0.45">
      <c r="A30" t="s">
        <v>198</v>
      </c>
      <c r="B30" s="3">
        <v>0.49892999999999998</v>
      </c>
      <c r="C30" s="3">
        <v>0.61990999999999996</v>
      </c>
      <c r="D30" s="3">
        <v>0.55659999999999998</v>
      </c>
      <c r="E30" s="3">
        <v>0.64193</v>
      </c>
      <c r="F30" s="3">
        <v>0.62736999999999998</v>
      </c>
      <c r="G30" s="3">
        <v>0.66654999999999998</v>
      </c>
      <c r="H30" s="3">
        <v>0.60685</v>
      </c>
      <c r="I30" s="3">
        <v>0.57435999999999998</v>
      </c>
      <c r="J30" s="3">
        <v>0.64024999999999999</v>
      </c>
      <c r="X30" s="49"/>
      <c r="Y30" s="49">
        <v>2.2562499999999999E-2</v>
      </c>
      <c r="Z30" s="49">
        <v>2.4629999999999998E-7</v>
      </c>
      <c r="AA30" s="49">
        <v>0.18359639999999999</v>
      </c>
      <c r="AB30" s="49">
        <v>1.738E-5</v>
      </c>
      <c r="AC30" s="49">
        <v>7.7249999999999997E-9</v>
      </c>
      <c r="AD30" s="49">
        <v>6.2419999999999997E-6</v>
      </c>
      <c r="BF30" s="1">
        <v>5.5659999999999997E-13</v>
      </c>
      <c r="BI30" s="1"/>
      <c r="BS30" s="1">
        <v>2.2E-16</v>
      </c>
      <c r="BV30" s="1"/>
      <c r="CF30" s="1">
        <v>9.5259999999999999E-6</v>
      </c>
      <c r="CI30" s="1"/>
      <c r="CR30" s="1">
        <v>1.221E-5</v>
      </c>
      <c r="CU30" s="1"/>
      <c r="DF30" s="1">
        <v>2.2E-16</v>
      </c>
      <c r="DI30" s="1"/>
      <c r="DS30" s="1">
        <v>1.6839999999999999E-13</v>
      </c>
      <c r="DV30" s="1"/>
    </row>
    <row r="31" spans="1:129" x14ac:dyDescent="0.45">
      <c r="X31" s="3" t="s">
        <v>182</v>
      </c>
      <c r="Y31" s="3">
        <v>-0.24212700000000001</v>
      </c>
      <c r="Z31" s="3">
        <v>1.5312760000000001</v>
      </c>
      <c r="AA31" s="3">
        <v>-0.17207</v>
      </c>
      <c r="AB31" s="3">
        <v>3.422E-2</v>
      </c>
      <c r="AC31" s="3">
        <v>1.4483950000000001</v>
      </c>
      <c r="AD31" s="3">
        <v>0.494141</v>
      </c>
      <c r="BE31" t="s">
        <v>194</v>
      </c>
      <c r="BF31">
        <v>-8.4891500000000004</v>
      </c>
      <c r="BG31">
        <v>2.2092299999999998</v>
      </c>
      <c r="BH31">
        <v>-3.8426</v>
      </c>
      <c r="BI31">
        <v>1.2909999999999999E-4</v>
      </c>
      <c r="BJ31" t="s">
        <v>375</v>
      </c>
      <c r="BR31" t="s">
        <v>194</v>
      </c>
      <c r="BS31">
        <v>-23.68122</v>
      </c>
      <c r="BT31">
        <v>2.5696699999999999</v>
      </c>
      <c r="BU31">
        <v>-9.2157</v>
      </c>
      <c r="BV31" s="1">
        <v>2.2E-16</v>
      </c>
      <c r="BW31" t="s">
        <v>375</v>
      </c>
      <c r="CE31" t="s">
        <v>194</v>
      </c>
      <c r="CF31">
        <v>-7.5235300000000001</v>
      </c>
      <c r="CG31">
        <v>2.9083399999999999</v>
      </c>
      <c r="CH31">
        <v>-2.5869</v>
      </c>
      <c r="CI31">
        <v>1.0444E-2</v>
      </c>
      <c r="CJ31" t="s">
        <v>376</v>
      </c>
      <c r="CQ31" t="s">
        <v>194</v>
      </c>
      <c r="CR31">
        <v>-9.2406760000000006</v>
      </c>
      <c r="CS31">
        <v>2.6292840000000002</v>
      </c>
      <c r="CT31">
        <v>-3.5145</v>
      </c>
      <c r="CU31">
        <v>5.4319999999999998E-4</v>
      </c>
      <c r="CV31" t="s">
        <v>375</v>
      </c>
      <c r="DE31" t="s">
        <v>194</v>
      </c>
      <c r="DF31">
        <v>-23.407889999999998</v>
      </c>
      <c r="DG31">
        <v>2.5337100000000001</v>
      </c>
      <c r="DH31">
        <v>-9.2385999999999999</v>
      </c>
      <c r="DI31" s="1">
        <v>2.2E-16</v>
      </c>
      <c r="DJ31" t="s">
        <v>375</v>
      </c>
      <c r="DR31" t="s">
        <v>194</v>
      </c>
      <c r="DS31">
        <v>-5.0637660000000002</v>
      </c>
      <c r="DT31">
        <v>1.661856</v>
      </c>
      <c r="DU31">
        <v>-3.0470999999999999</v>
      </c>
      <c r="DV31">
        <v>2.3570000000000002E-3</v>
      </c>
      <c r="DW31" t="s">
        <v>487</v>
      </c>
    </row>
    <row r="32" spans="1:129" x14ac:dyDescent="0.45">
      <c r="D32" s="59" t="s">
        <v>980</v>
      </c>
      <c r="E32" s="57"/>
      <c r="F32" s="57"/>
      <c r="G32" s="57"/>
      <c r="H32" s="57"/>
      <c r="I32" s="57"/>
      <c r="X32" s="49"/>
      <c r="Y32" s="49">
        <v>8.8518200000000005E-2</v>
      </c>
      <c r="Z32" s="49">
        <v>1.248E-11</v>
      </c>
      <c r="AA32" s="49">
        <v>0.67326339999999996</v>
      </c>
      <c r="AB32" s="49">
        <v>0.71511499999999995</v>
      </c>
      <c r="AC32" s="49">
        <v>2.2E-16</v>
      </c>
      <c r="AD32" s="49">
        <v>1.55944E-2</v>
      </c>
      <c r="BF32">
        <v>1.2909999999999999E-4</v>
      </c>
      <c r="BS32" s="1">
        <v>2.2E-16</v>
      </c>
      <c r="BV32" s="1"/>
      <c r="CF32">
        <v>1.0444E-2</v>
      </c>
      <c r="CR32">
        <v>5.4319999999999998E-4</v>
      </c>
      <c r="DF32" s="1">
        <v>2.2E-16</v>
      </c>
      <c r="DI32" s="1"/>
      <c r="DS32">
        <v>2.3570000000000002E-3</v>
      </c>
    </row>
    <row r="33" spans="3:132" x14ac:dyDescent="0.45">
      <c r="D33" s="58" t="s">
        <v>199</v>
      </c>
      <c r="E33" s="58"/>
      <c r="F33" s="58"/>
      <c r="G33" s="58" t="s">
        <v>200</v>
      </c>
      <c r="H33" s="58"/>
      <c r="I33" s="58"/>
      <c r="X33" s="3" t="s">
        <v>183</v>
      </c>
      <c r="Y33" s="3">
        <v>2.7565050000000002</v>
      </c>
      <c r="Z33" s="3">
        <v>-1.5842320000000001</v>
      </c>
      <c r="AA33" s="3">
        <v>2.8616000000000001</v>
      </c>
      <c r="AB33" s="3">
        <v>-0.84521599999999997</v>
      </c>
      <c r="AC33" s="3">
        <v>1.4502090000000001</v>
      </c>
      <c r="AD33" s="3">
        <v>0.58407900000000001</v>
      </c>
      <c r="BE33" t="s">
        <v>378</v>
      </c>
      <c r="BF33">
        <v>-23.259889999999999</v>
      </c>
      <c r="BG33">
        <v>2.22506</v>
      </c>
      <c r="BH33">
        <v>-10.4536</v>
      </c>
      <c r="BI33" s="1">
        <v>2.2E-16</v>
      </c>
      <c r="BJ33" t="s">
        <v>375</v>
      </c>
      <c r="BR33" t="s">
        <v>378</v>
      </c>
      <c r="BS33">
        <v>-36.46369</v>
      </c>
      <c r="BT33">
        <v>3.3756499999999998</v>
      </c>
      <c r="BU33">
        <v>-10.802</v>
      </c>
      <c r="BV33" s="1">
        <v>2.2E-16</v>
      </c>
      <c r="BW33" t="s">
        <v>375</v>
      </c>
      <c r="CE33" t="s">
        <v>378</v>
      </c>
      <c r="CF33">
        <v>-35.012810000000002</v>
      </c>
      <c r="CG33">
        <v>6.7958100000000004</v>
      </c>
      <c r="CH33">
        <v>-5.1520999999999999</v>
      </c>
      <c r="CI33" s="1">
        <v>6.5069999999999997E-7</v>
      </c>
      <c r="CJ33" t="s">
        <v>375</v>
      </c>
      <c r="CQ33" t="s">
        <v>378</v>
      </c>
      <c r="CR33">
        <v>-36.417136999999997</v>
      </c>
      <c r="CS33">
        <v>6.0655900000000003</v>
      </c>
      <c r="CT33">
        <v>-6.0038999999999998</v>
      </c>
      <c r="CU33" s="1">
        <v>8.7519999999999996E-9</v>
      </c>
      <c r="CV33" t="s">
        <v>375</v>
      </c>
      <c r="DE33" t="s">
        <v>378</v>
      </c>
      <c r="DF33">
        <v>-36.205950000000001</v>
      </c>
      <c r="DG33">
        <v>3.22682</v>
      </c>
      <c r="DH33">
        <v>-11.2203</v>
      </c>
      <c r="DI33" s="1">
        <v>2.2E-16</v>
      </c>
      <c r="DJ33" t="s">
        <v>375</v>
      </c>
      <c r="DR33" t="s">
        <v>378</v>
      </c>
      <c r="DS33">
        <v>-21.765453000000001</v>
      </c>
      <c r="DT33">
        <v>2.0802999999999998</v>
      </c>
      <c r="DU33">
        <v>-10.4626</v>
      </c>
      <c r="DV33" s="1">
        <v>2.2E-16</v>
      </c>
      <c r="DW33" t="s">
        <v>375</v>
      </c>
    </row>
    <row r="34" spans="3:132" x14ac:dyDescent="0.45">
      <c r="D34" t="s">
        <v>127</v>
      </c>
      <c r="E34" t="s">
        <v>201</v>
      </c>
      <c r="F34" t="s">
        <v>193</v>
      </c>
      <c r="G34" t="s">
        <v>127</v>
      </c>
      <c r="H34" t="s">
        <v>146</v>
      </c>
      <c r="I34" t="s">
        <v>193</v>
      </c>
      <c r="X34" s="49"/>
      <c r="Y34" s="49">
        <v>7.2398000000000002E-3</v>
      </c>
      <c r="Z34" s="49">
        <v>1.8180000000000002E-2</v>
      </c>
      <c r="AA34" s="49">
        <v>0.1064095</v>
      </c>
      <c r="AB34" s="49">
        <v>0.25457000000000002</v>
      </c>
      <c r="AC34" s="49">
        <v>3.6229999999999998E-2</v>
      </c>
      <c r="AD34" s="49">
        <v>0.61367119999999997</v>
      </c>
      <c r="BF34" s="1">
        <v>2.2E-16</v>
      </c>
      <c r="BI34" s="1"/>
      <c r="BS34" s="1">
        <v>2.2E-16</v>
      </c>
      <c r="BV34" s="1"/>
      <c r="CF34" s="1">
        <v>6.5069999999999997E-7</v>
      </c>
      <c r="CI34" s="1"/>
      <c r="CL34" t="s">
        <v>844</v>
      </c>
      <c r="CM34">
        <v>0.05</v>
      </c>
      <c r="CN34" t="s">
        <v>870</v>
      </c>
      <c r="CO34">
        <v>0.1</v>
      </c>
      <c r="CP34" t="s">
        <v>871</v>
      </c>
      <c r="CR34" s="1">
        <v>8.7519999999999996E-9</v>
      </c>
      <c r="CU34" s="1"/>
      <c r="DF34" s="1">
        <v>2.2E-16</v>
      </c>
      <c r="DI34" s="1"/>
      <c r="DS34" s="1">
        <v>2.2E-16</v>
      </c>
      <c r="DV34" s="1"/>
    </row>
    <row r="35" spans="3:132" x14ac:dyDescent="0.45">
      <c r="C35" s="3" t="s">
        <v>181</v>
      </c>
      <c r="D35" s="3">
        <v>-6.4063610000000004</v>
      </c>
      <c r="E35" s="3">
        <v>-20.82151</v>
      </c>
      <c r="F35" s="3">
        <v>-18.252009999999999</v>
      </c>
      <c r="G35" s="3">
        <v>-8.3985099999999999</v>
      </c>
      <c r="H35" s="3">
        <v>-21.994204</v>
      </c>
      <c r="I35" s="3">
        <v>-24.711290000000002</v>
      </c>
      <c r="X35" s="3" t="s">
        <v>377</v>
      </c>
      <c r="Y35" s="3">
        <v>-1.3689469999999999</v>
      </c>
      <c r="Z35" s="3">
        <v>3.00949</v>
      </c>
      <c r="AA35" s="3">
        <v>-3.1431399999999998</v>
      </c>
      <c r="AB35" s="3">
        <v>0.68996900000000005</v>
      </c>
      <c r="AC35" s="3">
        <v>2.0184790000000001</v>
      </c>
      <c r="AD35" s="3">
        <v>0.243868</v>
      </c>
      <c r="BE35" t="s">
        <v>382</v>
      </c>
      <c r="BF35">
        <v>-1.78592</v>
      </c>
      <c r="BG35">
        <v>0.21504000000000001</v>
      </c>
      <c r="BH35">
        <v>-8.3053000000000008</v>
      </c>
      <c r="BI35" s="1">
        <v>3.0599999999999999E-16</v>
      </c>
      <c r="BJ35" t="s">
        <v>375</v>
      </c>
      <c r="BR35" t="s">
        <v>382</v>
      </c>
      <c r="BS35">
        <v>-0.74824999999999997</v>
      </c>
      <c r="BT35">
        <v>0.12873999999999999</v>
      </c>
      <c r="BU35">
        <v>-5.8120000000000003</v>
      </c>
      <c r="BV35" s="1">
        <v>1.256E-8</v>
      </c>
      <c r="BW35" t="s">
        <v>375</v>
      </c>
      <c r="CE35" t="s">
        <v>382</v>
      </c>
      <c r="CF35">
        <v>-1.11799</v>
      </c>
      <c r="CG35">
        <v>0.44524000000000002</v>
      </c>
      <c r="CH35">
        <v>-2.5110000000000001</v>
      </c>
      <c r="CI35">
        <v>1.2886999999999999E-2</v>
      </c>
      <c r="CJ35" t="s">
        <v>376</v>
      </c>
      <c r="CQ35" t="s">
        <v>382</v>
      </c>
      <c r="CR35">
        <v>-1.1168480000000001</v>
      </c>
      <c r="CS35">
        <v>0.33667399999999997</v>
      </c>
      <c r="CT35">
        <v>-3.3172999999999999</v>
      </c>
      <c r="CU35">
        <v>1.077E-3</v>
      </c>
      <c r="CV35" t="s">
        <v>487</v>
      </c>
      <c r="DE35" t="s">
        <v>382</v>
      </c>
      <c r="DF35">
        <v>-0.73736999999999997</v>
      </c>
      <c r="DG35">
        <v>0.12781999999999999</v>
      </c>
      <c r="DH35">
        <v>-5.7690999999999999</v>
      </c>
      <c r="DI35" s="1">
        <v>1.5559999999999998E-8</v>
      </c>
      <c r="DJ35" t="s">
        <v>375</v>
      </c>
      <c r="DR35" t="s">
        <v>382</v>
      </c>
      <c r="DS35">
        <v>-1.5740700000000001</v>
      </c>
      <c r="DT35">
        <v>0.18549499999999999</v>
      </c>
      <c r="DU35">
        <v>-8.4857999999999993</v>
      </c>
      <c r="DV35" s="1">
        <v>2.2E-16</v>
      </c>
      <c r="DW35" t="s">
        <v>375</v>
      </c>
    </row>
    <row r="36" spans="3:132" x14ac:dyDescent="0.45">
      <c r="C36" s="49"/>
      <c r="D36" s="49">
        <v>0.12920300000000001</v>
      </c>
      <c r="E36" s="49">
        <v>5.9329999999999998E-6</v>
      </c>
      <c r="F36" s="49">
        <v>2.3248999999999999E-2</v>
      </c>
      <c r="G36" s="49">
        <v>4.9079999999999999E-2</v>
      </c>
      <c r="H36" s="49">
        <v>5.8680000000000004E-7</v>
      </c>
      <c r="I36" s="49">
        <v>4.0200000000000001E-5</v>
      </c>
      <c r="X36" s="49"/>
      <c r="Y36" s="49">
        <v>1.27197E-2</v>
      </c>
      <c r="Z36" s="49">
        <v>4.0219999999999998E-5</v>
      </c>
      <c r="AA36" s="49">
        <v>5.7404900000000002E-2</v>
      </c>
      <c r="AB36" s="49">
        <v>3.1763E-2</v>
      </c>
      <c r="AC36" s="49">
        <v>6.5970000000000001E-10</v>
      </c>
      <c r="AD36" s="49">
        <v>0.72486229999999996</v>
      </c>
      <c r="BF36" s="1">
        <v>3.0599999999999999E-16</v>
      </c>
      <c r="BI36" s="1"/>
      <c r="BS36" s="1">
        <v>1.256E-8</v>
      </c>
      <c r="BV36" s="1"/>
      <c r="CF36">
        <v>1.2886999999999999E-2</v>
      </c>
      <c r="CR36">
        <v>1.077E-3</v>
      </c>
      <c r="DF36" s="1">
        <v>1.5559999999999998E-8</v>
      </c>
      <c r="DI36" s="1"/>
      <c r="DS36" s="1">
        <v>2.2E-16</v>
      </c>
      <c r="DV36" s="1"/>
    </row>
    <row r="37" spans="3:132" x14ac:dyDescent="0.45">
      <c r="C37" s="3" t="s">
        <v>182</v>
      </c>
      <c r="D37" s="3">
        <v>-5.9229999999999998E-2</v>
      </c>
      <c r="E37" s="3">
        <v>1.46482</v>
      </c>
      <c r="F37" s="3">
        <v>0.25814900000000002</v>
      </c>
      <c r="G37" s="3">
        <v>0.11473</v>
      </c>
      <c r="H37" s="3">
        <v>1.397832</v>
      </c>
      <c r="I37" s="3">
        <v>0.55967</v>
      </c>
      <c r="X37" s="3" t="s">
        <v>194</v>
      </c>
      <c r="Y37" s="3"/>
      <c r="Z37" s="3"/>
      <c r="AA37" s="3"/>
      <c r="AB37" s="3">
        <v>-15.038076</v>
      </c>
      <c r="AC37" s="3">
        <v>-25.003117</v>
      </c>
      <c r="AD37" s="3">
        <v>-13.248199</v>
      </c>
      <c r="BE37" t="s">
        <v>381</v>
      </c>
      <c r="BF37">
        <v>0.87707999999999997</v>
      </c>
      <c r="BG37">
        <v>0.26195000000000002</v>
      </c>
      <c r="BH37">
        <v>3.3483000000000001</v>
      </c>
      <c r="BI37">
        <v>8.4219999999999998E-4</v>
      </c>
      <c r="BJ37" t="s">
        <v>375</v>
      </c>
      <c r="BR37" t="s">
        <v>381</v>
      </c>
      <c r="BS37">
        <v>0.22961999999999999</v>
      </c>
      <c r="BT37">
        <v>0.31142999999999998</v>
      </c>
      <c r="BU37">
        <v>0.73729999999999996</v>
      </c>
      <c r="BV37">
        <v>0.461366</v>
      </c>
      <c r="CE37" t="s">
        <v>381</v>
      </c>
      <c r="CF37">
        <v>-1.9606600000000001</v>
      </c>
      <c r="CG37">
        <v>0.64717000000000002</v>
      </c>
      <c r="CH37">
        <v>-3.0295999999999998</v>
      </c>
      <c r="CI37">
        <v>2.7950000000000002E-3</v>
      </c>
      <c r="CJ37" t="s">
        <v>487</v>
      </c>
      <c r="CQ37" t="s">
        <v>381</v>
      </c>
      <c r="CR37">
        <v>-1.6610210000000001</v>
      </c>
      <c r="CS37">
        <v>0.61167300000000002</v>
      </c>
      <c r="CT37">
        <v>-2.7155</v>
      </c>
      <c r="CU37">
        <v>7.1871000000000001E-3</v>
      </c>
      <c r="CV37" t="s">
        <v>487</v>
      </c>
      <c r="DE37" t="s">
        <v>381</v>
      </c>
      <c r="DF37">
        <v>0.23476</v>
      </c>
      <c r="DG37">
        <v>0.31156</v>
      </c>
      <c r="DH37">
        <v>0.75349999999999995</v>
      </c>
      <c r="DI37">
        <v>0.45157999999999998</v>
      </c>
      <c r="DR37" t="s">
        <v>381</v>
      </c>
      <c r="DS37">
        <v>0.97711099999999995</v>
      </c>
      <c r="DT37">
        <v>0.24723899999999999</v>
      </c>
      <c r="DU37">
        <v>3.9521000000000002</v>
      </c>
      <c r="DV37" s="1">
        <v>8.1550000000000004E-5</v>
      </c>
      <c r="DW37" t="s">
        <v>375</v>
      </c>
    </row>
    <row r="38" spans="3:132" x14ac:dyDescent="0.45">
      <c r="C38" s="49"/>
      <c r="D38" s="49">
        <v>0.78403199999999995</v>
      </c>
      <c r="E38" s="49">
        <v>2.0690000000000002E-9</v>
      </c>
      <c r="F38" s="49">
        <v>0.39512370000000002</v>
      </c>
      <c r="G38" s="49">
        <v>0.56269999999999998</v>
      </c>
      <c r="H38" s="49">
        <v>2.2E-16</v>
      </c>
      <c r="I38" s="49">
        <v>4.5738000000000003E-3</v>
      </c>
      <c r="X38" s="49"/>
      <c r="Y38" s="49"/>
      <c r="Z38" s="49"/>
      <c r="AA38" s="49"/>
      <c r="AB38" s="49">
        <v>2.063E-8</v>
      </c>
      <c r="AC38" s="49">
        <v>2.2E-16</v>
      </c>
      <c r="AD38" s="49">
        <v>1.1490000000000001E-3</v>
      </c>
      <c r="BF38">
        <v>8.4219999999999998E-4</v>
      </c>
      <c r="BS38">
        <v>0.461366</v>
      </c>
      <c r="CF38">
        <v>2.7950000000000002E-3</v>
      </c>
      <c r="CR38">
        <v>7.1871000000000001E-3</v>
      </c>
      <c r="DF38">
        <v>0.45157999999999998</v>
      </c>
      <c r="DS38" s="1">
        <v>8.1550000000000004E-5</v>
      </c>
      <c r="DV38" s="1"/>
    </row>
    <row r="39" spans="3:132" x14ac:dyDescent="0.45">
      <c r="C39" s="3" t="s">
        <v>183</v>
      </c>
      <c r="D39" s="3">
        <v>3.9020410000000001</v>
      </c>
      <c r="E39" s="3">
        <v>-1.9180299999999999</v>
      </c>
      <c r="F39" s="3">
        <v>0.285638</v>
      </c>
      <c r="G39" s="3">
        <v>0.47310999999999998</v>
      </c>
      <c r="H39" s="3">
        <v>1.160423</v>
      </c>
      <c r="I39" s="3">
        <v>1.4628699999999999</v>
      </c>
      <c r="X39" s="3" t="s">
        <v>378</v>
      </c>
      <c r="Y39" s="3">
        <v>-10.963727</v>
      </c>
      <c r="Z39" s="3">
        <v>-26.939488999999998</v>
      </c>
      <c r="AA39" s="3">
        <v>-22.68262</v>
      </c>
      <c r="AB39" s="3">
        <v>-7.985862</v>
      </c>
      <c r="AC39" s="3">
        <v>-32.039130999999998</v>
      </c>
      <c r="AD39" s="3">
        <v>-20.216391000000002</v>
      </c>
      <c r="BE39" t="s">
        <v>383</v>
      </c>
      <c r="BF39">
        <v>-0.27849000000000002</v>
      </c>
      <c r="BG39">
        <v>0.18795999999999999</v>
      </c>
      <c r="BH39">
        <v>-1.4816</v>
      </c>
      <c r="BI39">
        <v>0.1387504</v>
      </c>
      <c r="BR39" t="s">
        <v>383</v>
      </c>
      <c r="BS39">
        <v>-0.29942000000000002</v>
      </c>
      <c r="BT39">
        <v>0.20759</v>
      </c>
      <c r="BU39">
        <v>-1.4423999999999999</v>
      </c>
      <c r="BV39">
        <v>0.1499791</v>
      </c>
      <c r="CE39" t="s">
        <v>383</v>
      </c>
      <c r="CF39">
        <v>0.19264999999999999</v>
      </c>
      <c r="CG39">
        <v>0.46218999999999999</v>
      </c>
      <c r="CH39">
        <v>0.4168</v>
      </c>
      <c r="CI39">
        <v>0.677284</v>
      </c>
      <c r="CQ39" t="s">
        <v>383</v>
      </c>
      <c r="CR39">
        <v>3.0442E-2</v>
      </c>
      <c r="CS39">
        <v>0.36918400000000001</v>
      </c>
      <c r="CT39">
        <v>8.2500000000000004E-2</v>
      </c>
      <c r="CU39">
        <v>0.93436520000000001</v>
      </c>
      <c r="DE39" t="s">
        <v>383</v>
      </c>
      <c r="DF39">
        <v>-0.31162000000000001</v>
      </c>
      <c r="DG39">
        <v>0.20602999999999999</v>
      </c>
      <c r="DH39">
        <v>-1.5125</v>
      </c>
      <c r="DI39">
        <v>0.13114999999999999</v>
      </c>
      <c r="DR39" t="s">
        <v>383</v>
      </c>
      <c r="DS39">
        <v>-0.11865000000000001</v>
      </c>
      <c r="DT39">
        <v>0.15418000000000001</v>
      </c>
      <c r="DU39">
        <v>-0.76959999999999995</v>
      </c>
      <c r="DV39">
        <v>0.44169999999999998</v>
      </c>
    </row>
    <row r="40" spans="3:132" x14ac:dyDescent="0.45">
      <c r="C40" s="49"/>
      <c r="D40" s="49">
        <v>1.3805E-2</v>
      </c>
      <c r="E40" s="49">
        <v>2.1385000000000001E-2</v>
      </c>
      <c r="F40" s="49">
        <v>0.85760009999999998</v>
      </c>
      <c r="G40" s="49">
        <v>0.72838999999999998</v>
      </c>
      <c r="H40" s="49">
        <v>0.15110000000000001</v>
      </c>
      <c r="I40" s="49">
        <v>0.133385</v>
      </c>
      <c r="X40" s="49"/>
      <c r="Y40" s="49">
        <v>1.5721000000000001E-3</v>
      </c>
      <c r="Z40" s="49">
        <v>3.7460000000000001E-9</v>
      </c>
      <c r="AA40" s="49">
        <v>5.8790000000000003E-4</v>
      </c>
      <c r="AB40" s="49">
        <v>3.2789999999999998E-3</v>
      </c>
      <c r="AC40" s="49">
        <v>2.2E-16</v>
      </c>
      <c r="AD40" s="49">
        <v>3.7579999999999997E-4</v>
      </c>
      <c r="BF40">
        <v>0.1387504</v>
      </c>
      <c r="BS40">
        <v>0.1499791</v>
      </c>
      <c r="CF40">
        <v>0.677284</v>
      </c>
      <c r="CN40" s="1">
        <v>2.2200000000000001E-16</v>
      </c>
      <c r="CQ40" t="s">
        <v>453</v>
      </c>
      <c r="CR40">
        <v>0.93436520000000001</v>
      </c>
      <c r="DE40" t="s">
        <v>453</v>
      </c>
      <c r="DF40">
        <v>0.13114999999999999</v>
      </c>
      <c r="DR40" t="s">
        <v>453</v>
      </c>
      <c r="DS40">
        <v>0.44169999999999998</v>
      </c>
    </row>
    <row r="41" spans="3:132" x14ac:dyDescent="0.45">
      <c r="C41" s="3" t="s">
        <v>377</v>
      </c>
      <c r="D41" s="3">
        <v>-2.6943000000000002E-2</v>
      </c>
      <c r="E41" s="3">
        <v>3.1028199999999999</v>
      </c>
      <c r="F41" s="3">
        <v>0.22454499999999999</v>
      </c>
      <c r="G41" s="3">
        <v>1.03016</v>
      </c>
      <c r="H41" s="3">
        <v>2.4149669999999999</v>
      </c>
      <c r="I41" s="3">
        <v>1.2959700000000001</v>
      </c>
      <c r="X41" s="3" t="s">
        <v>1073</v>
      </c>
      <c r="Y41" s="3">
        <v>-0.13017899999999999</v>
      </c>
      <c r="Z41" s="3">
        <v>3.8309000000000003E-2</v>
      </c>
      <c r="AA41" s="3">
        <v>1.3504100000000001</v>
      </c>
      <c r="AB41" s="3">
        <v>-0.41760000000000003</v>
      </c>
      <c r="AC41" s="3">
        <v>-0.27661400000000003</v>
      </c>
      <c r="AD41" s="3">
        <v>0.60648299999999999</v>
      </c>
      <c r="BE41" t="s">
        <v>384</v>
      </c>
      <c r="BF41">
        <v>18.507840000000002</v>
      </c>
      <c r="BG41">
        <v>9.1211400000000005</v>
      </c>
      <c r="BH41">
        <v>2.0291000000000001</v>
      </c>
      <c r="BI41">
        <v>4.2699599999999997E-2</v>
      </c>
      <c r="BJ41" t="s">
        <v>376</v>
      </c>
      <c r="BR41" t="s">
        <v>405</v>
      </c>
      <c r="BS41">
        <v>7.9708600000000001</v>
      </c>
      <c r="BT41">
        <v>2.1831100000000001</v>
      </c>
      <c r="BU41">
        <v>3.6511</v>
      </c>
      <c r="BV41">
        <v>2.9550000000000003E-4</v>
      </c>
      <c r="BW41" t="s">
        <v>375</v>
      </c>
      <c r="CE41" t="s">
        <v>408</v>
      </c>
      <c r="CF41">
        <v>3.2302399999999998</v>
      </c>
      <c r="CG41">
        <v>14.99061</v>
      </c>
      <c r="CH41">
        <v>0.2155</v>
      </c>
      <c r="CI41">
        <v>0.82962400000000003</v>
      </c>
      <c r="CQ41" t="s">
        <v>454</v>
      </c>
      <c r="CR41" t="s">
        <v>455</v>
      </c>
      <c r="CS41">
        <v>0</v>
      </c>
      <c r="CT41" t="s">
        <v>842</v>
      </c>
      <c r="CU41">
        <v>1E-3</v>
      </c>
      <c r="CV41" t="s">
        <v>843</v>
      </c>
      <c r="CW41">
        <v>0.01</v>
      </c>
      <c r="CX41" t="s">
        <v>844</v>
      </c>
      <c r="CY41">
        <v>0.05</v>
      </c>
      <c r="CZ41" t="s">
        <v>870</v>
      </c>
      <c r="DA41">
        <v>0.1</v>
      </c>
      <c r="DB41" t="s">
        <v>871</v>
      </c>
      <c r="DE41" t="s">
        <v>454</v>
      </c>
      <c r="DF41" t="s">
        <v>455</v>
      </c>
      <c r="DG41">
        <v>0</v>
      </c>
      <c r="DH41" t="s">
        <v>842</v>
      </c>
      <c r="DI41">
        <v>1E-3</v>
      </c>
      <c r="DJ41" t="s">
        <v>843</v>
      </c>
      <c r="DK41">
        <v>0.01</v>
      </c>
      <c r="DL41" t="s">
        <v>844</v>
      </c>
      <c r="DM41">
        <v>0.05</v>
      </c>
      <c r="DN41" t="s">
        <v>870</v>
      </c>
      <c r="DO41">
        <v>0.1</v>
      </c>
      <c r="DP41" t="s">
        <v>871</v>
      </c>
    </row>
    <row r="42" spans="3:132" x14ac:dyDescent="0.45">
      <c r="C42" s="49"/>
      <c r="D42" s="49">
        <v>0.97377400000000003</v>
      </c>
      <c r="E42" s="49">
        <v>7.36E-5</v>
      </c>
      <c r="F42" s="49">
        <v>0.83329529999999996</v>
      </c>
      <c r="G42" s="49">
        <v>8.6099999999999996E-2</v>
      </c>
      <c r="H42" s="49">
        <v>5.8370000000000002E-7</v>
      </c>
      <c r="I42" s="49">
        <v>5.45263E-2</v>
      </c>
      <c r="X42" s="49"/>
      <c r="Y42" s="49">
        <v>0.54229760000000005</v>
      </c>
      <c r="Z42" s="49">
        <v>0.90505999999999998</v>
      </c>
      <c r="AA42" s="49">
        <v>6.8850999999999996E-2</v>
      </c>
      <c r="AB42" s="49">
        <v>7.8040000000000002E-3</v>
      </c>
      <c r="AC42" s="49">
        <v>0.22452</v>
      </c>
      <c r="AD42" s="49">
        <v>0.2866725</v>
      </c>
      <c r="BE42" t="s">
        <v>453</v>
      </c>
      <c r="BF42">
        <v>4.2699599999999997E-2</v>
      </c>
      <c r="BR42" t="s">
        <v>453</v>
      </c>
      <c r="BS42">
        <v>2.9550000000000003E-4</v>
      </c>
      <c r="CE42" t="s">
        <v>453</v>
      </c>
      <c r="CF42">
        <v>0.82962400000000003</v>
      </c>
      <c r="CL42" t="s">
        <v>472</v>
      </c>
      <c r="CM42" t="s">
        <v>473</v>
      </c>
      <c r="DR42" t="s">
        <v>454</v>
      </c>
      <c r="DS42" t="s">
        <v>455</v>
      </c>
      <c r="DT42">
        <v>0</v>
      </c>
      <c r="DU42" t="s">
        <v>842</v>
      </c>
      <c r="DV42">
        <v>1E-3</v>
      </c>
      <c r="DW42" t="s">
        <v>843</v>
      </c>
      <c r="DX42">
        <v>0.01</v>
      </c>
      <c r="DY42" t="s">
        <v>844</v>
      </c>
      <c r="DZ42">
        <v>0.05</v>
      </c>
      <c r="EA42" t="s">
        <v>870</v>
      </c>
      <c r="EB42">
        <v>0.1</v>
      </c>
    </row>
    <row r="43" spans="3:132" x14ac:dyDescent="0.45">
      <c r="C43" s="3" t="s">
        <v>194</v>
      </c>
      <c r="D43" s="3"/>
      <c r="E43" s="3"/>
      <c r="F43" s="3"/>
      <c r="G43" s="3">
        <v>-20.7074</v>
      </c>
      <c r="H43" s="3">
        <v>-22.896910999999999</v>
      </c>
      <c r="I43" s="3">
        <v>-10.310040000000001</v>
      </c>
      <c r="X43" s="3" t="s">
        <v>1074</v>
      </c>
      <c r="Y43" s="3">
        <v>-0.56401800000000002</v>
      </c>
      <c r="Z43" s="3">
        <v>-0.48183100000000001</v>
      </c>
      <c r="AA43" s="3">
        <v>-1.9704600000000001</v>
      </c>
      <c r="AB43" s="3">
        <v>0.12177300000000001</v>
      </c>
      <c r="AC43" s="3">
        <v>0.13524700000000001</v>
      </c>
      <c r="AD43" s="3">
        <v>-2.0979779999999999</v>
      </c>
      <c r="BE43" t="s">
        <v>454</v>
      </c>
      <c r="BF43" t="s">
        <v>455</v>
      </c>
      <c r="BG43">
        <v>0</v>
      </c>
      <c r="BH43" t="s">
        <v>842</v>
      </c>
      <c r="BI43">
        <v>1E-3</v>
      </c>
      <c r="BJ43" t="s">
        <v>843</v>
      </c>
      <c r="BK43">
        <v>0.01</v>
      </c>
      <c r="BL43" t="s">
        <v>844</v>
      </c>
      <c r="BM43">
        <v>0.05</v>
      </c>
      <c r="BN43" t="s">
        <v>870</v>
      </c>
      <c r="BO43">
        <v>0.1</v>
      </c>
      <c r="BP43" t="s">
        <v>871</v>
      </c>
      <c r="BR43" t="s">
        <v>454</v>
      </c>
      <c r="BS43" t="s">
        <v>455</v>
      </c>
      <c r="BT43">
        <v>0</v>
      </c>
      <c r="BU43" t="s">
        <v>842</v>
      </c>
      <c r="BV43">
        <v>1E-3</v>
      </c>
      <c r="BW43" t="s">
        <v>843</v>
      </c>
      <c r="BX43">
        <v>0.01</v>
      </c>
      <c r="BY43" t="s">
        <v>844</v>
      </c>
      <c r="BZ43">
        <v>0.05</v>
      </c>
      <c r="CA43" t="s">
        <v>870</v>
      </c>
      <c r="CB43">
        <v>0.1</v>
      </c>
      <c r="CC43" t="s">
        <v>871</v>
      </c>
      <c r="CE43" t="s">
        <v>454</v>
      </c>
      <c r="CF43" t="s">
        <v>455</v>
      </c>
      <c r="CG43">
        <v>0</v>
      </c>
      <c r="CH43" t="s">
        <v>842</v>
      </c>
      <c r="CI43">
        <v>1E-3</v>
      </c>
      <c r="CJ43" t="s">
        <v>843</v>
      </c>
      <c r="CK43">
        <v>0.01</v>
      </c>
      <c r="CQ43" t="s">
        <v>462</v>
      </c>
      <c r="CR43" t="s">
        <v>463</v>
      </c>
      <c r="CS43" t="s">
        <v>450</v>
      </c>
      <c r="CT43" t="s">
        <v>464</v>
      </c>
      <c r="CU43">
        <v>70836</v>
      </c>
      <c r="DE43" t="s">
        <v>462</v>
      </c>
      <c r="DF43" t="s">
        <v>463</v>
      </c>
      <c r="DG43" t="s">
        <v>450</v>
      </c>
      <c r="DH43" t="s">
        <v>464</v>
      </c>
      <c r="DI43">
        <v>117330</v>
      </c>
    </row>
    <row r="44" spans="3:132" x14ac:dyDescent="0.45">
      <c r="C44" s="49"/>
      <c r="D44" s="49"/>
      <c r="E44" s="49"/>
      <c r="F44" s="49"/>
      <c r="G44" s="49">
        <v>7.1029999999999999E-12</v>
      </c>
      <c r="H44" s="49">
        <v>2.2E-16</v>
      </c>
      <c r="I44" s="49">
        <v>5.2304999999999999E-3</v>
      </c>
      <c r="X44" s="49"/>
      <c r="Y44" s="49">
        <v>0.1039953</v>
      </c>
      <c r="Z44" s="49">
        <v>0.24378</v>
      </c>
      <c r="AA44" s="49">
        <v>9.6366300000000002E-2</v>
      </c>
      <c r="AB44" s="49">
        <v>0.56730599999999998</v>
      </c>
      <c r="AC44" s="49">
        <v>0.67605999999999999</v>
      </c>
      <c r="AD44" s="49">
        <v>7.3459999999999997E-4</v>
      </c>
      <c r="CQ44" t="s">
        <v>465</v>
      </c>
      <c r="CR44" t="s">
        <v>463</v>
      </c>
      <c r="CS44" t="s">
        <v>450</v>
      </c>
      <c r="CT44" t="s">
        <v>464</v>
      </c>
      <c r="CU44">
        <v>28350</v>
      </c>
      <c r="DE44" t="s">
        <v>465</v>
      </c>
      <c r="DF44" t="s">
        <v>463</v>
      </c>
      <c r="DG44" t="s">
        <v>450</v>
      </c>
      <c r="DH44" t="s">
        <v>464</v>
      </c>
      <c r="DI44">
        <v>42016</v>
      </c>
      <c r="DR44" t="s">
        <v>462</v>
      </c>
      <c r="DS44" t="s">
        <v>463</v>
      </c>
      <c r="DT44" t="s">
        <v>450</v>
      </c>
      <c r="DU44" t="s">
        <v>464</v>
      </c>
      <c r="DV44">
        <v>476910</v>
      </c>
    </row>
    <row r="45" spans="3:132" x14ac:dyDescent="0.45">
      <c r="C45" s="3" t="s">
        <v>378</v>
      </c>
      <c r="D45" s="3">
        <v>-7.2470850000000002</v>
      </c>
      <c r="E45" s="3">
        <v>-23.21349</v>
      </c>
      <c r="F45" s="3">
        <v>-20.734127999999998</v>
      </c>
      <c r="G45" s="3">
        <v>-6.1781300000000003</v>
      </c>
      <c r="H45" s="3">
        <v>-29.383113000000002</v>
      </c>
      <c r="I45" s="3">
        <v>-22.356169999999999</v>
      </c>
      <c r="X45" s="3" t="s">
        <v>1075</v>
      </c>
      <c r="Y45" s="3">
        <v>-0.39892</v>
      </c>
      <c r="Z45" s="3">
        <v>-0.101755</v>
      </c>
      <c r="AA45" s="3">
        <v>0.14119999999999999</v>
      </c>
      <c r="AB45" s="3">
        <v>-0.46188200000000001</v>
      </c>
      <c r="AC45" s="3">
        <v>-0.39448499999999997</v>
      </c>
      <c r="AD45" s="3">
        <v>-0.201568</v>
      </c>
      <c r="BE45" t="s">
        <v>462</v>
      </c>
      <c r="BF45" t="s">
        <v>463</v>
      </c>
      <c r="BG45" t="s">
        <v>450</v>
      </c>
      <c r="BH45" t="s">
        <v>464</v>
      </c>
      <c r="BI45">
        <v>445090</v>
      </c>
      <c r="BR45" t="s">
        <v>462</v>
      </c>
      <c r="BS45" t="s">
        <v>463</v>
      </c>
      <c r="BT45" t="s">
        <v>450</v>
      </c>
      <c r="BU45" t="s">
        <v>464</v>
      </c>
      <c r="BV45">
        <v>112390</v>
      </c>
      <c r="CE45" t="s">
        <v>462</v>
      </c>
      <c r="CF45" t="s">
        <v>463</v>
      </c>
      <c r="CG45" t="s">
        <v>450</v>
      </c>
      <c r="CH45" t="s">
        <v>464</v>
      </c>
      <c r="CI45">
        <v>67870</v>
      </c>
      <c r="CQ45" t="s">
        <v>466</v>
      </c>
      <c r="CR45">
        <v>0.59977999999999998</v>
      </c>
      <c r="DE45" t="s">
        <v>466</v>
      </c>
      <c r="DF45">
        <v>0.64190000000000003</v>
      </c>
      <c r="DR45" t="s">
        <v>465</v>
      </c>
      <c r="DS45" t="s">
        <v>463</v>
      </c>
      <c r="DT45" t="s">
        <v>450</v>
      </c>
      <c r="DU45" t="s">
        <v>464</v>
      </c>
      <c r="DV45">
        <v>252760</v>
      </c>
    </row>
    <row r="46" spans="3:132" x14ac:dyDescent="0.45">
      <c r="C46" s="49"/>
      <c r="D46" s="49">
        <v>0.20518</v>
      </c>
      <c r="E46" s="49">
        <v>6.1330000000000004E-6</v>
      </c>
      <c r="F46" s="49">
        <v>7.9219999999999996E-4</v>
      </c>
      <c r="G46" s="49">
        <v>0.26057000000000002</v>
      </c>
      <c r="H46" s="49">
        <v>2.444E-10</v>
      </c>
      <c r="I46" s="49">
        <v>3.3119999999999997E-4</v>
      </c>
      <c r="X46" s="49"/>
      <c r="Y46" s="49">
        <v>1.4530700000000001E-2</v>
      </c>
      <c r="Z46" s="49">
        <v>0.62692999999999999</v>
      </c>
      <c r="AA46" s="49">
        <v>0.78308820000000001</v>
      </c>
      <c r="AB46" s="49">
        <v>1.75E-3</v>
      </c>
      <c r="AC46" s="49">
        <v>7.5840000000000005E-2</v>
      </c>
      <c r="AD46" s="49">
        <v>0.56753949999999997</v>
      </c>
      <c r="BE46" t="s">
        <v>465</v>
      </c>
      <c r="BF46" t="s">
        <v>463</v>
      </c>
      <c r="BG46" t="s">
        <v>450</v>
      </c>
      <c r="BH46" t="s">
        <v>464</v>
      </c>
      <c r="BI46">
        <v>206060</v>
      </c>
      <c r="BR46" t="s">
        <v>465</v>
      </c>
      <c r="BS46" t="s">
        <v>463</v>
      </c>
      <c r="BT46" t="s">
        <v>450</v>
      </c>
      <c r="BU46" t="s">
        <v>464</v>
      </c>
      <c r="BV46">
        <v>39666</v>
      </c>
      <c r="CE46" t="s">
        <v>465</v>
      </c>
      <c r="CF46" t="s">
        <v>463</v>
      </c>
      <c r="CG46" t="s">
        <v>450</v>
      </c>
      <c r="CH46" t="s">
        <v>464</v>
      </c>
      <c r="CI46">
        <v>26545</v>
      </c>
      <c r="CN46" t="s">
        <v>433</v>
      </c>
      <c r="CO46" t="s">
        <v>423</v>
      </c>
      <c r="CP46" t="s">
        <v>863</v>
      </c>
      <c r="CQ46" t="s">
        <v>467</v>
      </c>
      <c r="CR46" t="s">
        <v>466</v>
      </c>
      <c r="CS46">
        <v>0.55049000000000003</v>
      </c>
      <c r="DE46" t="s">
        <v>467</v>
      </c>
      <c r="DF46" t="s">
        <v>466</v>
      </c>
      <c r="DG46">
        <v>0.61355999999999999</v>
      </c>
      <c r="DR46" t="s">
        <v>466</v>
      </c>
      <c r="DS46">
        <v>0.47</v>
      </c>
    </row>
    <row r="47" spans="3:132" x14ac:dyDescent="0.45">
      <c r="C47" s="3" t="s">
        <v>1073</v>
      </c>
      <c r="D47" s="3">
        <v>-0.16531100000000001</v>
      </c>
      <c r="E47" s="3">
        <v>0.14371999999999999</v>
      </c>
      <c r="F47" s="3">
        <v>1.1788670000000001</v>
      </c>
      <c r="G47" s="3">
        <v>-0.41998999999999997</v>
      </c>
      <c r="H47" s="3">
        <v>-0.32566000000000001</v>
      </c>
      <c r="I47" s="3">
        <v>3.9460000000000002E-2</v>
      </c>
      <c r="X47" s="3" t="s">
        <v>649</v>
      </c>
      <c r="Y47" s="3">
        <v>36.290506999999998</v>
      </c>
      <c r="Z47" s="3">
        <v>11.219298999999999</v>
      </c>
      <c r="AA47" s="3">
        <v>9.9914900000000006</v>
      </c>
      <c r="AB47" s="3">
        <v>19.480982999999998</v>
      </c>
      <c r="AC47" s="3">
        <v>2.1058129999999999</v>
      </c>
      <c r="AD47" s="3">
        <v>3.0654180000000002</v>
      </c>
      <c r="BE47" t="s">
        <v>466</v>
      </c>
      <c r="BF47">
        <v>0.53703000000000001</v>
      </c>
      <c r="BR47" t="s">
        <v>466</v>
      </c>
      <c r="BS47">
        <v>0.64705999999999997</v>
      </c>
      <c r="CE47" t="s">
        <v>466</v>
      </c>
      <c r="CF47">
        <v>0.60889000000000004</v>
      </c>
      <c r="CQ47" t="s">
        <v>468</v>
      </c>
      <c r="CR47">
        <v>33.802300000000002</v>
      </c>
      <c r="CS47" t="s">
        <v>469</v>
      </c>
      <c r="CT47">
        <v>9</v>
      </c>
      <c r="CU47" t="s">
        <v>470</v>
      </c>
      <c r="CV47">
        <v>203</v>
      </c>
      <c r="CW47" t="s">
        <v>471</v>
      </c>
      <c r="CX47" t="s">
        <v>472</v>
      </c>
      <c r="CY47" t="s">
        <v>473</v>
      </c>
      <c r="CZ47" s="1">
        <v>2.2200000000000001E-16</v>
      </c>
      <c r="DE47" t="s">
        <v>468</v>
      </c>
      <c r="DF47">
        <v>83.052899999999994</v>
      </c>
      <c r="DG47" t="s">
        <v>469</v>
      </c>
      <c r="DH47">
        <v>9</v>
      </c>
      <c r="DI47" t="s">
        <v>470</v>
      </c>
      <c r="DJ47">
        <v>417</v>
      </c>
      <c r="DK47" t="s">
        <v>471</v>
      </c>
      <c r="DL47" t="s">
        <v>472</v>
      </c>
      <c r="DM47" t="s">
        <v>473</v>
      </c>
      <c r="DN47" s="1">
        <v>2.2200000000000001E-16</v>
      </c>
      <c r="DR47" t="s">
        <v>467</v>
      </c>
      <c r="DS47" t="s">
        <v>466</v>
      </c>
      <c r="DT47">
        <v>0.43325000000000002</v>
      </c>
    </row>
    <row r="48" spans="3:132" x14ac:dyDescent="0.45">
      <c r="C48" s="49"/>
      <c r="D48" s="49">
        <v>0.60918300000000003</v>
      </c>
      <c r="E48" s="49">
        <v>0.64881500000000003</v>
      </c>
      <c r="F48" s="49">
        <v>0.1454724</v>
      </c>
      <c r="G48" s="49">
        <v>0.1211</v>
      </c>
      <c r="H48" s="49">
        <v>0.15590000000000001</v>
      </c>
      <c r="I48" s="49">
        <v>0.94334689999999999</v>
      </c>
      <c r="X48" s="49"/>
      <c r="Y48" s="49">
        <v>5.3779999999999995E-4</v>
      </c>
      <c r="Z48" s="49">
        <v>0.52847999999999995</v>
      </c>
      <c r="AA48" s="49">
        <v>0.79179169999999999</v>
      </c>
      <c r="AB48" s="49">
        <v>3.0959999999999998E-3</v>
      </c>
      <c r="AC48" s="49">
        <v>0.51326000000000005</v>
      </c>
      <c r="AD48" s="49">
        <v>0.79387890000000005</v>
      </c>
      <c r="BE48" t="s">
        <v>467</v>
      </c>
      <c r="BF48" t="s">
        <v>466</v>
      </c>
      <c r="BG48">
        <v>0.49892999999999998</v>
      </c>
      <c r="BR48" t="s">
        <v>467</v>
      </c>
      <c r="BS48" t="s">
        <v>466</v>
      </c>
      <c r="BT48">
        <v>0.61990999999999996</v>
      </c>
      <c r="CE48" t="s">
        <v>467</v>
      </c>
      <c r="CF48" t="s">
        <v>466</v>
      </c>
      <c r="CG48">
        <v>0.55659999999999998</v>
      </c>
      <c r="CL48" t="s">
        <v>423</v>
      </c>
      <c r="CM48" t="s">
        <v>761</v>
      </c>
      <c r="CN48" t="s">
        <v>423</v>
      </c>
      <c r="CO48">
        <v>75</v>
      </c>
      <c r="CQ48" t="s">
        <v>674</v>
      </c>
      <c r="CR48" t="s">
        <v>488</v>
      </c>
      <c r="CS48">
        <v>2000</v>
      </c>
      <c r="DE48" t="s">
        <v>674</v>
      </c>
      <c r="DF48" t="s">
        <v>488</v>
      </c>
      <c r="DG48">
        <v>2000</v>
      </c>
      <c r="DR48" t="s">
        <v>468</v>
      </c>
      <c r="DS48">
        <v>130.75</v>
      </c>
      <c r="DT48" t="s">
        <v>469</v>
      </c>
      <c r="DU48">
        <v>9</v>
      </c>
      <c r="DV48" t="s">
        <v>470</v>
      </c>
      <c r="DW48">
        <v>1327</v>
      </c>
      <c r="DX48" t="s">
        <v>471</v>
      </c>
      <c r="DY48" t="s">
        <v>472</v>
      </c>
      <c r="DZ48" t="s">
        <v>473</v>
      </c>
      <c r="EA48" s="1">
        <v>2.2200000000000001E-16</v>
      </c>
    </row>
    <row r="49" spans="3:132" x14ac:dyDescent="0.45">
      <c r="C49" s="3" t="s">
        <v>1074</v>
      </c>
      <c r="D49" s="3">
        <v>-0.65384699999999996</v>
      </c>
      <c r="E49" s="3">
        <v>-0.82218000000000002</v>
      </c>
      <c r="F49" s="3">
        <v>-2.4177909999999998</v>
      </c>
      <c r="G49" s="3">
        <v>0.21870000000000001</v>
      </c>
      <c r="H49" s="3">
        <v>-6.0408999999999997E-2</v>
      </c>
      <c r="I49" s="3">
        <v>-1.8899699999999999</v>
      </c>
      <c r="X49" s="3" t="s">
        <v>188</v>
      </c>
      <c r="Y49" s="3">
        <v>-0.652887</v>
      </c>
      <c r="Z49" s="3">
        <v>-0.102601</v>
      </c>
      <c r="AA49" s="3">
        <v>-0.59031</v>
      </c>
      <c r="AB49" s="3">
        <v>-0.57424600000000003</v>
      </c>
      <c r="AC49" s="3">
        <v>-0.126498</v>
      </c>
      <c r="AD49" s="3">
        <v>-0.45133600000000001</v>
      </c>
      <c r="BE49" t="s">
        <v>468</v>
      </c>
      <c r="BF49">
        <v>121.218</v>
      </c>
      <c r="BG49" t="s">
        <v>469</v>
      </c>
      <c r="BH49">
        <v>10</v>
      </c>
      <c r="BI49" t="s">
        <v>470</v>
      </c>
      <c r="BJ49">
        <v>1045</v>
      </c>
      <c r="BK49" t="s">
        <v>471</v>
      </c>
      <c r="BL49" t="s">
        <v>472</v>
      </c>
      <c r="BM49" t="s">
        <v>473</v>
      </c>
      <c r="BN49" s="1">
        <v>2.2200000000000001E-16</v>
      </c>
      <c r="BR49" t="s">
        <v>468</v>
      </c>
      <c r="BS49">
        <v>73.884600000000006</v>
      </c>
      <c r="BT49" t="s">
        <v>469</v>
      </c>
      <c r="BU49">
        <v>10</v>
      </c>
      <c r="BV49" t="s">
        <v>470</v>
      </c>
      <c r="BW49">
        <v>403</v>
      </c>
      <c r="BX49" t="s">
        <v>471</v>
      </c>
      <c r="BY49" t="s">
        <v>472</v>
      </c>
      <c r="BZ49" t="s">
        <v>473</v>
      </c>
      <c r="CA49" s="1">
        <v>2.2200000000000001E-16</v>
      </c>
      <c r="CE49" t="s">
        <v>468</v>
      </c>
      <c r="CF49">
        <v>29.1128</v>
      </c>
      <c r="CG49" t="s">
        <v>469</v>
      </c>
      <c r="CH49">
        <v>10</v>
      </c>
      <c r="CI49" t="s">
        <v>470</v>
      </c>
      <c r="CJ49">
        <v>187</v>
      </c>
      <c r="CK49" t="s">
        <v>471</v>
      </c>
      <c r="CQ49" t="s">
        <v>1102</v>
      </c>
      <c r="DE49" t="s">
        <v>1081</v>
      </c>
      <c r="DR49" t="s">
        <v>674</v>
      </c>
      <c r="DS49" t="s">
        <v>488</v>
      </c>
      <c r="DT49">
        <v>2000</v>
      </c>
    </row>
    <row r="50" spans="3:132" x14ac:dyDescent="0.45">
      <c r="C50" s="49"/>
      <c r="D50" s="49">
        <v>0.51405400000000001</v>
      </c>
      <c r="E50" s="49">
        <v>0.10302799999999999</v>
      </c>
      <c r="F50" s="49">
        <v>2.3854000000000002E-3</v>
      </c>
      <c r="G50" s="49">
        <v>0.49142999999999998</v>
      </c>
      <c r="H50" s="49">
        <v>0.88588999999999996</v>
      </c>
      <c r="I50" s="49">
        <v>9.5945000000000006E-3</v>
      </c>
      <c r="X50" s="49"/>
      <c r="Y50" s="49">
        <v>2.2E-16</v>
      </c>
      <c r="Z50" s="49">
        <v>2.4080000000000001E-2</v>
      </c>
      <c r="AA50" s="49">
        <v>9.1030000000000001E-5</v>
      </c>
      <c r="AB50" s="49">
        <v>2.2E-16</v>
      </c>
      <c r="AC50" s="49">
        <v>6.0749999999999999E-5</v>
      </c>
      <c r="AD50" s="49">
        <v>8.0909999999999993E-6</v>
      </c>
      <c r="BE50" t="s">
        <v>674</v>
      </c>
      <c r="BF50" t="s">
        <v>488</v>
      </c>
      <c r="BG50">
        <v>2000</v>
      </c>
      <c r="BR50" t="s">
        <v>674</v>
      </c>
      <c r="BS50" t="s">
        <v>488</v>
      </c>
      <c r="BT50">
        <v>2000</v>
      </c>
      <c r="CE50" t="s">
        <v>674</v>
      </c>
      <c r="CF50" t="s">
        <v>488</v>
      </c>
      <c r="CG50">
        <v>2000</v>
      </c>
      <c r="CL50" t="s">
        <v>898</v>
      </c>
      <c r="CM50" t="s">
        <v>868</v>
      </c>
      <c r="CQ50" t="s">
        <v>416</v>
      </c>
      <c r="CR50" t="s">
        <v>417</v>
      </c>
      <c r="CS50" t="s">
        <v>418</v>
      </c>
      <c r="CT50" t="s">
        <v>419</v>
      </c>
      <c r="CU50" t="s">
        <v>420</v>
      </c>
      <c r="DE50" t="s">
        <v>416</v>
      </c>
      <c r="DF50" t="s">
        <v>417</v>
      </c>
      <c r="DG50" t="s">
        <v>418</v>
      </c>
      <c r="DH50" t="s">
        <v>419</v>
      </c>
      <c r="DI50" t="s">
        <v>420</v>
      </c>
      <c r="DR50" t="s">
        <v>1022</v>
      </c>
    </row>
    <row r="51" spans="3:132" x14ac:dyDescent="0.45">
      <c r="C51" s="3" t="s">
        <v>1075</v>
      </c>
      <c r="D51" s="3">
        <v>-1.0314570000000001</v>
      </c>
      <c r="E51" s="3">
        <v>-0.25573000000000001</v>
      </c>
      <c r="F51" s="3">
        <v>-5.6825000000000001E-2</v>
      </c>
      <c r="G51" s="3">
        <v>-0.69503000000000004</v>
      </c>
      <c r="H51" s="3">
        <v>-0.51808600000000005</v>
      </c>
      <c r="I51" s="3">
        <v>-0.30542000000000002</v>
      </c>
      <c r="X51" t="s">
        <v>196</v>
      </c>
      <c r="Y51" t="s">
        <v>217</v>
      </c>
      <c r="Z51" t="s">
        <v>217</v>
      </c>
      <c r="AA51" t="s">
        <v>217</v>
      </c>
      <c r="AB51" t="s">
        <v>217</v>
      </c>
      <c r="AC51" t="s">
        <v>217</v>
      </c>
      <c r="AD51" s="3" t="s">
        <v>217</v>
      </c>
      <c r="BE51" t="s">
        <v>1022</v>
      </c>
      <c r="BR51" t="s">
        <v>1081</v>
      </c>
      <c r="CE51" t="s">
        <v>1102</v>
      </c>
      <c r="DR51" t="s">
        <v>416</v>
      </c>
      <c r="DS51" t="s">
        <v>417</v>
      </c>
      <c r="DT51" t="s">
        <v>418</v>
      </c>
      <c r="DU51" t="s">
        <v>419</v>
      </c>
      <c r="DV51" t="s">
        <v>420</v>
      </c>
    </row>
    <row r="52" spans="3:132" x14ac:dyDescent="0.45">
      <c r="C52" s="49"/>
      <c r="D52" s="49">
        <v>8.6940000000000003E-3</v>
      </c>
      <c r="E52" s="49">
        <v>0.34145900000000001</v>
      </c>
      <c r="F52" s="49">
        <v>0.91074010000000005</v>
      </c>
      <c r="G52" s="49">
        <v>2.6550000000000001E-2</v>
      </c>
      <c r="H52" s="49">
        <v>9.1969999999999996E-2</v>
      </c>
      <c r="I52" s="49">
        <v>0.42834410000000001</v>
      </c>
      <c r="X52" t="s">
        <v>197</v>
      </c>
      <c r="Y52" s="35">
        <v>615</v>
      </c>
      <c r="Z52" s="35">
        <v>285</v>
      </c>
      <c r="AA52" s="35">
        <v>105</v>
      </c>
      <c r="AB52" s="35">
        <v>1074</v>
      </c>
      <c r="AC52" s="35">
        <v>431</v>
      </c>
      <c r="AD52" s="35">
        <v>210</v>
      </c>
      <c r="BE52" t="s">
        <v>416</v>
      </c>
      <c r="BF52" t="s">
        <v>417</v>
      </c>
      <c r="BG52" t="s">
        <v>418</v>
      </c>
      <c r="BH52" t="s">
        <v>419</v>
      </c>
      <c r="BI52" t="s">
        <v>420</v>
      </c>
      <c r="BR52" t="s">
        <v>416</v>
      </c>
      <c r="BS52" t="s">
        <v>417</v>
      </c>
      <c r="BT52" t="s">
        <v>418</v>
      </c>
      <c r="BU52" t="s">
        <v>419</v>
      </c>
      <c r="BV52" t="s">
        <v>420</v>
      </c>
      <c r="CE52" t="s">
        <v>416</v>
      </c>
      <c r="CF52" t="s">
        <v>417</v>
      </c>
      <c r="CG52" t="s">
        <v>418</v>
      </c>
      <c r="CH52" t="s">
        <v>419</v>
      </c>
      <c r="CI52" t="s">
        <v>420</v>
      </c>
      <c r="CQ52" t="s">
        <v>421</v>
      </c>
      <c r="DE52" t="s">
        <v>421</v>
      </c>
    </row>
    <row r="53" spans="3:132" x14ac:dyDescent="0.45">
      <c r="C53" s="3" t="s">
        <v>649</v>
      </c>
      <c r="D53" s="3">
        <v>72.881319000000005</v>
      </c>
      <c r="E53" s="3">
        <v>-0.53720999999999997</v>
      </c>
      <c r="F53" s="3">
        <v>89.457520000000002</v>
      </c>
      <c r="G53" s="3">
        <v>27.90166</v>
      </c>
      <c r="H53" s="3">
        <v>-0.82809200000000005</v>
      </c>
      <c r="I53" s="3">
        <v>3.88029</v>
      </c>
      <c r="X53" t="s">
        <v>198</v>
      </c>
      <c r="Y53" s="3">
        <v>0.60731999999999997</v>
      </c>
      <c r="Z53" s="3">
        <v>0.60263999999999995</v>
      </c>
      <c r="AA53" s="3">
        <v>0.74411000000000005</v>
      </c>
      <c r="AB53" s="3">
        <v>0.64193</v>
      </c>
      <c r="AC53" s="3">
        <v>0.62736999999999998</v>
      </c>
      <c r="AD53" s="3">
        <v>0.66654999999999998</v>
      </c>
      <c r="CL53" t="s">
        <v>448</v>
      </c>
      <c r="CQ53" t="s">
        <v>422</v>
      </c>
      <c r="CR53" t="s">
        <v>423</v>
      </c>
      <c r="CS53" t="s">
        <v>520</v>
      </c>
      <c r="CT53" t="s">
        <v>425</v>
      </c>
      <c r="CU53" t="s">
        <v>423</v>
      </c>
      <c r="CV53" t="s">
        <v>521</v>
      </c>
      <c r="CW53" t="s">
        <v>431</v>
      </c>
      <c r="CX53" t="s">
        <v>423</v>
      </c>
      <c r="CY53" t="s">
        <v>761</v>
      </c>
      <c r="CZ53" t="s">
        <v>433</v>
      </c>
      <c r="DA53" t="s">
        <v>423</v>
      </c>
      <c r="DB53" t="s">
        <v>863</v>
      </c>
      <c r="DE53" t="s">
        <v>422</v>
      </c>
      <c r="DF53" t="s">
        <v>423</v>
      </c>
      <c r="DG53" t="s">
        <v>520</v>
      </c>
      <c r="DH53" t="s">
        <v>425</v>
      </c>
      <c r="DI53" t="s">
        <v>423</v>
      </c>
      <c r="DJ53" t="s">
        <v>521</v>
      </c>
      <c r="DK53" t="s">
        <v>431</v>
      </c>
      <c r="DL53" t="s">
        <v>423</v>
      </c>
      <c r="DM53" t="s">
        <v>761</v>
      </c>
      <c r="DN53" t="s">
        <v>433</v>
      </c>
      <c r="DO53" t="s">
        <v>423</v>
      </c>
      <c r="DP53" t="s">
        <v>863</v>
      </c>
      <c r="DR53" t="s">
        <v>421</v>
      </c>
    </row>
    <row r="54" spans="3:132" x14ac:dyDescent="0.45">
      <c r="C54" s="49"/>
      <c r="D54" s="49">
        <v>4.6010000000000001E-3</v>
      </c>
      <c r="E54" s="49">
        <v>0.97763299999999997</v>
      </c>
      <c r="F54" s="49">
        <v>4.5492299999999999E-2</v>
      </c>
      <c r="G54" s="49">
        <v>0.18299000000000001</v>
      </c>
      <c r="H54" s="49">
        <v>0.83850000000000002</v>
      </c>
      <c r="I54" s="49">
        <v>0.82792279999999996</v>
      </c>
      <c r="BE54" t="s">
        <v>421</v>
      </c>
      <c r="BR54" t="s">
        <v>421</v>
      </c>
      <c r="CE54" t="s">
        <v>421</v>
      </c>
      <c r="DR54" t="s">
        <v>422</v>
      </c>
      <c r="DS54" t="s">
        <v>423</v>
      </c>
      <c r="DT54" t="s">
        <v>520</v>
      </c>
      <c r="DU54" t="s">
        <v>425</v>
      </c>
      <c r="DV54" t="s">
        <v>423</v>
      </c>
      <c r="DW54" t="s">
        <v>521</v>
      </c>
      <c r="DX54" t="s">
        <v>431</v>
      </c>
      <c r="DY54" t="s">
        <v>423</v>
      </c>
      <c r="DZ54" t="s">
        <v>761</v>
      </c>
      <c r="EA54" t="s">
        <v>433</v>
      </c>
      <c r="EB54" t="s">
        <v>423</v>
      </c>
    </row>
    <row r="55" spans="3:132" x14ac:dyDescent="0.45">
      <c r="C55" s="36" t="s">
        <v>972</v>
      </c>
      <c r="D55" s="3">
        <v>-7.2184080000000002</v>
      </c>
      <c r="E55" s="3">
        <v>-2.04969</v>
      </c>
      <c r="F55" s="3">
        <v>-1.8221229999999999</v>
      </c>
      <c r="G55" s="3">
        <v>-7.9920600000000004</v>
      </c>
      <c r="H55" s="3">
        <v>-1.3374220000000001</v>
      </c>
      <c r="I55" s="3">
        <v>-4.0460099999999999</v>
      </c>
      <c r="Y55" s="94" t="s">
        <v>980</v>
      </c>
      <c r="Z55" s="88"/>
      <c r="AA55" s="88"/>
      <c r="AB55" s="88"/>
      <c r="AC55" s="88"/>
      <c r="AD55" s="88"/>
      <c r="BE55" t="s">
        <v>422</v>
      </c>
      <c r="BF55" t="s">
        <v>423</v>
      </c>
      <c r="BG55" t="s">
        <v>520</v>
      </c>
      <c r="BH55" t="s">
        <v>425</v>
      </c>
      <c r="BI55" t="s">
        <v>423</v>
      </c>
      <c r="BJ55" t="s">
        <v>521</v>
      </c>
      <c r="BK55" t="s">
        <v>431</v>
      </c>
      <c r="BL55" t="s">
        <v>423</v>
      </c>
      <c r="BM55" t="s">
        <v>761</v>
      </c>
      <c r="BN55" t="s">
        <v>433</v>
      </c>
      <c r="BO55" t="s">
        <v>423</v>
      </c>
      <c r="BP55" t="s">
        <v>863</v>
      </c>
      <c r="BR55" t="s">
        <v>422</v>
      </c>
      <c r="BS55" t="s">
        <v>423</v>
      </c>
      <c r="BT55" t="s">
        <v>520</v>
      </c>
      <c r="BU55" t="s">
        <v>425</v>
      </c>
      <c r="BV55" t="s">
        <v>423</v>
      </c>
      <c r="BW55" t="s">
        <v>521</v>
      </c>
      <c r="BX55" t="s">
        <v>431</v>
      </c>
      <c r="BY55" t="s">
        <v>423</v>
      </c>
      <c r="BZ55" t="s">
        <v>761</v>
      </c>
      <c r="CA55" t="s">
        <v>433</v>
      </c>
      <c r="CB55" t="s">
        <v>423</v>
      </c>
      <c r="CC55" t="s">
        <v>863</v>
      </c>
      <c r="CE55" t="s">
        <v>422</v>
      </c>
      <c r="CF55" t="s">
        <v>423</v>
      </c>
      <c r="CG55" t="s">
        <v>520</v>
      </c>
      <c r="CH55" t="s">
        <v>425</v>
      </c>
      <c r="CI55" t="s">
        <v>423</v>
      </c>
      <c r="CJ55" t="s">
        <v>521</v>
      </c>
      <c r="CK55" t="s">
        <v>431</v>
      </c>
      <c r="CQ55" t="s">
        <v>436</v>
      </c>
      <c r="CR55" t="s">
        <v>437</v>
      </c>
      <c r="CS55" t="s">
        <v>864</v>
      </c>
      <c r="CT55" t="s">
        <v>423</v>
      </c>
      <c r="CU55" t="s">
        <v>897</v>
      </c>
      <c r="CV55" t="s">
        <v>866</v>
      </c>
      <c r="CW55" t="s">
        <v>423</v>
      </c>
      <c r="CX55" t="s">
        <v>898</v>
      </c>
      <c r="CY55" t="s">
        <v>868</v>
      </c>
      <c r="CZ55" t="s">
        <v>423</v>
      </c>
      <c r="DA55">
        <v>80</v>
      </c>
      <c r="DE55" t="s">
        <v>436</v>
      </c>
      <c r="DF55" t="s">
        <v>437</v>
      </c>
      <c r="DG55" t="s">
        <v>864</v>
      </c>
      <c r="DH55" t="s">
        <v>423</v>
      </c>
      <c r="DI55" t="s">
        <v>882</v>
      </c>
      <c r="DJ55" t="s">
        <v>866</v>
      </c>
      <c r="DK55" t="s">
        <v>423</v>
      </c>
      <c r="DL55" t="s">
        <v>891</v>
      </c>
      <c r="DM55" t="s">
        <v>868</v>
      </c>
      <c r="DN55" t="s">
        <v>423</v>
      </c>
      <c r="DO55">
        <v>194</v>
      </c>
    </row>
    <row r="56" spans="3:132" x14ac:dyDescent="0.45">
      <c r="C56" s="49"/>
      <c r="D56" s="49">
        <v>4.2359999999999998E-6</v>
      </c>
      <c r="E56" s="49">
        <v>9.0340000000000004E-3</v>
      </c>
      <c r="F56" s="49">
        <v>9.6295400000000003E-2</v>
      </c>
      <c r="G56" s="49">
        <v>4.0559999999999998E-7</v>
      </c>
      <c r="H56" s="49">
        <v>4.2189999999999998E-2</v>
      </c>
      <c r="I56" s="49">
        <v>7.8942799999999994E-2</v>
      </c>
      <c r="Y56" s="34" t="s">
        <v>199</v>
      </c>
      <c r="Z56" s="34"/>
      <c r="AA56" s="34"/>
      <c r="AB56" s="34" t="s">
        <v>200</v>
      </c>
      <c r="AC56" s="34"/>
      <c r="AD56" s="34"/>
      <c r="DR56" t="s">
        <v>436</v>
      </c>
      <c r="DS56" t="s">
        <v>437</v>
      </c>
      <c r="DT56" t="s">
        <v>864</v>
      </c>
      <c r="DU56" t="s">
        <v>423</v>
      </c>
      <c r="DV56" t="s">
        <v>1023</v>
      </c>
      <c r="DW56" t="s">
        <v>866</v>
      </c>
      <c r="DX56" t="s">
        <v>423</v>
      </c>
      <c r="DY56" t="s">
        <v>874</v>
      </c>
      <c r="DZ56" t="s">
        <v>868</v>
      </c>
      <c r="EA56" t="s">
        <v>423</v>
      </c>
      <c r="EB56">
        <v>555</v>
      </c>
    </row>
    <row r="57" spans="3:132" x14ac:dyDescent="0.45">
      <c r="C57" t="s">
        <v>196</v>
      </c>
      <c r="D57" t="s">
        <v>217</v>
      </c>
      <c r="E57" t="s">
        <v>217</v>
      </c>
      <c r="F57" t="s">
        <v>217</v>
      </c>
      <c r="G57" t="s">
        <v>217</v>
      </c>
      <c r="H57" t="s">
        <v>217</v>
      </c>
      <c r="I57" s="3" t="s">
        <v>217</v>
      </c>
      <c r="Y57" t="s">
        <v>127</v>
      </c>
      <c r="Z57" t="s">
        <v>201</v>
      </c>
      <c r="AA57" t="s">
        <v>193</v>
      </c>
      <c r="AB57" t="s">
        <v>127</v>
      </c>
      <c r="AC57" t="s">
        <v>146</v>
      </c>
      <c r="AD57" t="s">
        <v>193</v>
      </c>
      <c r="BE57" t="s">
        <v>436</v>
      </c>
      <c r="BF57" t="s">
        <v>437</v>
      </c>
      <c r="BG57" t="s">
        <v>864</v>
      </c>
      <c r="BH57" t="s">
        <v>423</v>
      </c>
      <c r="BI57" t="s">
        <v>1139</v>
      </c>
      <c r="BJ57" t="s">
        <v>866</v>
      </c>
      <c r="BK57" t="s">
        <v>423</v>
      </c>
      <c r="BL57" t="s">
        <v>874</v>
      </c>
      <c r="BM57" t="s">
        <v>868</v>
      </c>
      <c r="BN57" t="s">
        <v>423</v>
      </c>
      <c r="BO57">
        <v>422</v>
      </c>
      <c r="BR57" t="s">
        <v>436</v>
      </c>
      <c r="BS57" t="s">
        <v>437</v>
      </c>
      <c r="BT57" t="s">
        <v>864</v>
      </c>
      <c r="BU57" t="s">
        <v>423</v>
      </c>
      <c r="BV57" t="s">
        <v>882</v>
      </c>
      <c r="BW57" t="s">
        <v>866</v>
      </c>
      <c r="BX57" t="s">
        <v>423</v>
      </c>
      <c r="BY57" t="s">
        <v>891</v>
      </c>
      <c r="BZ57" t="s">
        <v>868</v>
      </c>
      <c r="CA57" t="s">
        <v>423</v>
      </c>
      <c r="CB57">
        <v>194</v>
      </c>
      <c r="CE57" t="s">
        <v>436</v>
      </c>
      <c r="CF57" t="s">
        <v>437</v>
      </c>
      <c r="CG57" t="s">
        <v>864</v>
      </c>
      <c r="CH57" t="s">
        <v>423</v>
      </c>
      <c r="CI57" t="s">
        <v>897</v>
      </c>
      <c r="CJ57" t="s">
        <v>866</v>
      </c>
      <c r="CK57" t="s">
        <v>423</v>
      </c>
      <c r="CQ57" t="s">
        <v>710</v>
      </c>
      <c r="DE57" t="s">
        <v>710</v>
      </c>
    </row>
    <row r="58" spans="3:132" x14ac:dyDescent="0.45">
      <c r="C58" t="s">
        <v>197</v>
      </c>
      <c r="D58" s="35">
        <f>$EB$1200</f>
        <v>315</v>
      </c>
      <c r="E58" s="35">
        <v>225</v>
      </c>
      <c r="F58" s="35">
        <v>105</v>
      </c>
      <c r="G58" s="35">
        <v>514</v>
      </c>
      <c r="H58" s="35">
        <v>324</v>
      </c>
      <c r="I58" s="35">
        <v>182</v>
      </c>
      <c r="X58" s="3" t="s">
        <v>181</v>
      </c>
      <c r="Y58" s="3">
        <v>-6.4063610000000004</v>
      </c>
      <c r="Z58" s="3">
        <v>-20.82151</v>
      </c>
      <c r="AA58" s="3">
        <v>-18.252009999999999</v>
      </c>
      <c r="AB58" s="3">
        <v>-8.3985099999999999</v>
      </c>
      <c r="AC58" s="3">
        <v>-21.994204</v>
      </c>
      <c r="AD58" s="3">
        <v>-24.711290000000002</v>
      </c>
      <c r="CR58" t="s">
        <v>443</v>
      </c>
      <c r="CS58" t="s">
        <v>444</v>
      </c>
      <c r="CT58" t="s">
        <v>445</v>
      </c>
      <c r="CU58" t="s">
        <v>446</v>
      </c>
      <c r="CV58" t="s">
        <v>447</v>
      </c>
      <c r="CW58" t="s">
        <v>445</v>
      </c>
      <c r="CX58" t="s">
        <v>448</v>
      </c>
      <c r="DF58" t="s">
        <v>443</v>
      </c>
      <c r="DG58" t="s">
        <v>444</v>
      </c>
      <c r="DH58" t="s">
        <v>445</v>
      </c>
      <c r="DI58" t="s">
        <v>446</v>
      </c>
      <c r="DJ58" t="s">
        <v>447</v>
      </c>
      <c r="DK58" t="s">
        <v>445</v>
      </c>
      <c r="DL58" t="s">
        <v>448</v>
      </c>
      <c r="DR58" t="s">
        <v>710</v>
      </c>
    </row>
    <row r="59" spans="3:132" x14ac:dyDescent="0.45">
      <c r="C59" s="3" t="s">
        <v>198</v>
      </c>
      <c r="D59" s="3">
        <v>0.54700000000000004</v>
      </c>
      <c r="E59" s="3">
        <v>0.56830999999999998</v>
      </c>
      <c r="F59" s="3">
        <v>0.5978</v>
      </c>
      <c r="G59" s="3">
        <v>0.60685</v>
      </c>
      <c r="H59" s="3">
        <v>0.57435999999999998</v>
      </c>
      <c r="I59" s="3">
        <v>0.64024999999999999</v>
      </c>
      <c r="X59" s="49"/>
      <c r="Y59" s="49">
        <v>0.12920300000000001</v>
      </c>
      <c r="Z59" s="49">
        <v>5.9329999999999998E-6</v>
      </c>
      <c r="AA59" s="49">
        <v>2.3248999999999999E-2</v>
      </c>
      <c r="AB59" s="49">
        <v>4.9079999999999999E-2</v>
      </c>
      <c r="AC59" s="49">
        <v>5.8680000000000004E-7</v>
      </c>
      <c r="AD59" s="49">
        <v>4.0200000000000001E-5</v>
      </c>
      <c r="BE59" t="s">
        <v>710</v>
      </c>
      <c r="BR59" t="s">
        <v>710</v>
      </c>
      <c r="CE59" t="s">
        <v>710</v>
      </c>
      <c r="CQ59">
        <v>-35.225960000000001</v>
      </c>
      <c r="CR59">
        <v>-2.4498700000000002</v>
      </c>
      <c r="CS59">
        <v>0.68718999999999997</v>
      </c>
      <c r="CT59">
        <v>2.2639200000000002</v>
      </c>
      <c r="CU59">
        <v>14.30218</v>
      </c>
      <c r="DE59">
        <v>-17.0671</v>
      </c>
      <c r="DF59">
        <v>-2.0836899999999998</v>
      </c>
      <c r="DG59">
        <v>0.37814999999999999</v>
      </c>
      <c r="DH59">
        <v>1.9339200000000001</v>
      </c>
      <c r="DI59">
        <v>22.41985</v>
      </c>
      <c r="DS59" t="s">
        <v>443</v>
      </c>
      <c r="DT59" t="s">
        <v>444</v>
      </c>
      <c r="DU59" t="s">
        <v>445</v>
      </c>
      <c r="DV59" t="s">
        <v>446</v>
      </c>
      <c r="DW59" t="s">
        <v>447</v>
      </c>
      <c r="DX59" t="s">
        <v>445</v>
      </c>
      <c r="DY59" t="s">
        <v>448</v>
      </c>
    </row>
    <row r="60" spans="3:132" x14ac:dyDescent="0.45">
      <c r="X60" s="3" t="s">
        <v>182</v>
      </c>
      <c r="Y60" s="3">
        <v>-5.9229999999999998E-2</v>
      </c>
      <c r="Z60" s="3">
        <v>1.46482</v>
      </c>
      <c r="AA60" s="3">
        <v>0.25814900000000002</v>
      </c>
      <c r="AB60" s="3">
        <v>0.11473</v>
      </c>
      <c r="AC60" s="3">
        <v>1.397832</v>
      </c>
      <c r="AD60" s="3">
        <v>0.55967</v>
      </c>
      <c r="BF60" t="s">
        <v>443</v>
      </c>
      <c r="BG60" t="s">
        <v>444</v>
      </c>
      <c r="BH60" t="s">
        <v>445</v>
      </c>
      <c r="BI60" t="s">
        <v>446</v>
      </c>
      <c r="BJ60" t="s">
        <v>447</v>
      </c>
      <c r="BK60" t="s">
        <v>445</v>
      </c>
      <c r="BL60" t="s">
        <v>448</v>
      </c>
      <c r="BS60" t="s">
        <v>443</v>
      </c>
      <c r="BT60" t="s">
        <v>444</v>
      </c>
      <c r="BU60" t="s">
        <v>445</v>
      </c>
      <c r="BV60" t="s">
        <v>446</v>
      </c>
      <c r="BW60" t="s">
        <v>447</v>
      </c>
      <c r="BX60" t="s">
        <v>445</v>
      </c>
      <c r="BY60" t="s">
        <v>448</v>
      </c>
      <c r="CF60" t="s">
        <v>443</v>
      </c>
      <c r="CG60" t="s">
        <v>444</v>
      </c>
      <c r="CH60" t="s">
        <v>445</v>
      </c>
      <c r="CI60" t="s">
        <v>446</v>
      </c>
      <c r="CJ60" t="s">
        <v>447</v>
      </c>
      <c r="CK60" t="s">
        <v>445</v>
      </c>
      <c r="DR60">
        <v>-42.68</v>
      </c>
      <c r="DS60">
        <v>-4.4063800000000004</v>
      </c>
      <c r="DT60">
        <v>0.66237000000000001</v>
      </c>
      <c r="DU60">
        <v>5.8940400000000004</v>
      </c>
      <c r="DV60">
        <v>17.31917</v>
      </c>
    </row>
    <row r="61" spans="3:132" x14ac:dyDescent="0.45">
      <c r="X61" s="49"/>
      <c r="Y61" s="49">
        <v>0.78403199999999995</v>
      </c>
      <c r="Z61" s="49">
        <v>2.0690000000000002E-9</v>
      </c>
      <c r="AA61" s="49">
        <v>0.39512370000000002</v>
      </c>
      <c r="AB61" s="49">
        <v>0.56269999999999998</v>
      </c>
      <c r="AC61" s="49">
        <v>2.2E-16</v>
      </c>
      <c r="AD61" s="49">
        <v>4.5738000000000003E-3</v>
      </c>
      <c r="BE61">
        <v>-41.5764</v>
      </c>
      <c r="BF61">
        <v>-4.5987</v>
      </c>
      <c r="BG61">
        <v>1.3116000000000001</v>
      </c>
      <c r="BH61">
        <v>5.7126000000000001</v>
      </c>
      <c r="BI61">
        <v>16.869299999999999</v>
      </c>
      <c r="BR61">
        <v>-17.084409999999998</v>
      </c>
      <c r="BS61">
        <v>-2.0735000000000001</v>
      </c>
      <c r="BT61">
        <v>0.41548000000000002</v>
      </c>
      <c r="BU61">
        <v>1.9331</v>
      </c>
      <c r="BV61">
        <v>22.426490000000001</v>
      </c>
      <c r="CE61">
        <v>-34.602179999999997</v>
      </c>
      <c r="CF61">
        <v>-2.21068</v>
      </c>
      <c r="CG61">
        <v>0.61748999999999998</v>
      </c>
      <c r="CH61">
        <v>2.9654400000000001</v>
      </c>
      <c r="CI61">
        <v>13.82954</v>
      </c>
      <c r="CQ61" t="s">
        <v>715</v>
      </c>
      <c r="DE61" t="s">
        <v>715</v>
      </c>
    </row>
    <row r="62" spans="3:132" x14ac:dyDescent="0.45">
      <c r="X62" s="3" t="s">
        <v>183</v>
      </c>
      <c r="Y62" s="3">
        <v>3.9020410000000001</v>
      </c>
      <c r="Z62" s="3">
        <v>-1.9180299999999999</v>
      </c>
      <c r="AA62" s="3">
        <v>0.285638</v>
      </c>
      <c r="AB62" s="3">
        <v>0.47310999999999998</v>
      </c>
      <c r="AC62" s="3">
        <v>1.160423</v>
      </c>
      <c r="AD62" s="3">
        <v>1.4628699999999999</v>
      </c>
      <c r="CR62" t="s">
        <v>370</v>
      </c>
      <c r="CS62" t="s">
        <v>371</v>
      </c>
      <c r="CT62" t="s">
        <v>372</v>
      </c>
      <c r="CU62" t="s">
        <v>373</v>
      </c>
      <c r="CV62" t="s">
        <v>374</v>
      </c>
      <c r="CW62" t="s">
        <v>452</v>
      </c>
      <c r="DF62" t="s">
        <v>370</v>
      </c>
      <c r="DG62" t="s">
        <v>371</v>
      </c>
      <c r="DH62" t="s">
        <v>372</v>
      </c>
      <c r="DI62" t="s">
        <v>373</v>
      </c>
      <c r="DJ62" t="s">
        <v>374</v>
      </c>
      <c r="DK62" t="s">
        <v>452</v>
      </c>
      <c r="DR62" t="s">
        <v>715</v>
      </c>
    </row>
    <row r="63" spans="3:132" x14ac:dyDescent="0.45">
      <c r="X63" s="49"/>
      <c r="Y63" s="49">
        <v>1.3805E-2</v>
      </c>
      <c r="Z63" s="49">
        <v>2.1385000000000001E-2</v>
      </c>
      <c r="AA63" s="49">
        <v>0.85760009999999998</v>
      </c>
      <c r="AB63" s="49">
        <v>0.72838999999999998</v>
      </c>
      <c r="AC63" s="49">
        <v>0.15110000000000001</v>
      </c>
      <c r="AD63" s="49">
        <v>0.133385</v>
      </c>
      <c r="BE63" t="s">
        <v>715</v>
      </c>
      <c r="BR63" t="s">
        <v>715</v>
      </c>
      <c r="CE63" t="s">
        <v>715</v>
      </c>
      <c r="CQ63" t="s">
        <v>181</v>
      </c>
      <c r="CR63">
        <v>14.93689</v>
      </c>
      <c r="CS63">
        <v>9.1723199999999991</v>
      </c>
      <c r="CT63">
        <v>1.6285000000000001</v>
      </c>
      <c r="CU63">
        <v>0.10842</v>
      </c>
      <c r="DE63" t="s">
        <v>181</v>
      </c>
      <c r="DF63">
        <v>12.585850000000001</v>
      </c>
      <c r="DG63">
        <v>6.8943399999999997</v>
      </c>
      <c r="DH63">
        <v>1.8254999999999999</v>
      </c>
      <c r="DI63">
        <v>6.9717600000000005E-2</v>
      </c>
      <c r="DJ63" t="s">
        <v>481</v>
      </c>
      <c r="DS63" t="s">
        <v>370</v>
      </c>
      <c r="DT63" t="s">
        <v>371</v>
      </c>
      <c r="DU63" t="s">
        <v>372</v>
      </c>
      <c r="DV63" t="s">
        <v>373</v>
      </c>
      <c r="DW63" t="s">
        <v>374</v>
      </c>
      <c r="DX63" t="s">
        <v>452</v>
      </c>
    </row>
    <row r="64" spans="3:132" x14ac:dyDescent="0.45">
      <c r="X64" s="3" t="s">
        <v>377</v>
      </c>
      <c r="Y64" s="3">
        <v>-2.6943000000000002E-2</v>
      </c>
      <c r="Z64" s="3">
        <v>3.1028199999999999</v>
      </c>
      <c r="AA64" s="3">
        <v>0.22454499999999999</v>
      </c>
      <c r="AB64" s="3">
        <v>1.03016</v>
      </c>
      <c r="AC64" s="3">
        <v>2.4149669999999999</v>
      </c>
      <c r="AD64" s="3">
        <v>1.2959700000000001</v>
      </c>
      <c r="BF64" t="s">
        <v>370</v>
      </c>
      <c r="BG64" t="s">
        <v>371</v>
      </c>
      <c r="BH64" t="s">
        <v>372</v>
      </c>
      <c r="BI64" t="s">
        <v>373</v>
      </c>
      <c r="BJ64" t="s">
        <v>374</v>
      </c>
      <c r="BK64" t="s">
        <v>452</v>
      </c>
      <c r="BS64" t="s">
        <v>370</v>
      </c>
      <c r="BT64" t="s">
        <v>371</v>
      </c>
      <c r="BU64" t="s">
        <v>372</v>
      </c>
      <c r="BV64" t="s">
        <v>373</v>
      </c>
      <c r="BW64" t="s">
        <v>374</v>
      </c>
      <c r="BX64" t="s">
        <v>452</v>
      </c>
      <c r="CF64" t="s">
        <v>370</v>
      </c>
      <c r="CG64" t="s">
        <v>371</v>
      </c>
      <c r="CH64" t="s">
        <v>372</v>
      </c>
      <c r="CI64" t="s">
        <v>373</v>
      </c>
      <c r="CJ64" t="s">
        <v>374</v>
      </c>
      <c r="CK64" t="s">
        <v>452</v>
      </c>
      <c r="CR64">
        <v>0.10842</v>
      </c>
      <c r="DF64">
        <v>6.9717600000000005E-2</v>
      </c>
      <c r="DR64" t="s">
        <v>181</v>
      </c>
      <c r="DS64">
        <v>-25.319320999999999</v>
      </c>
      <c r="DT64">
        <v>6.9927260000000002</v>
      </c>
      <c r="DU64">
        <v>-3.6208</v>
      </c>
      <c r="DV64">
        <v>3.2509999999999999E-4</v>
      </c>
      <c r="DW64" t="s">
        <v>375</v>
      </c>
    </row>
    <row r="65" spans="24:127" x14ac:dyDescent="0.45">
      <c r="X65" s="49"/>
      <c r="Y65" s="49">
        <v>0.97377400000000003</v>
      </c>
      <c r="Z65" s="49">
        <v>7.36E-5</v>
      </c>
      <c r="AA65" s="49">
        <v>0.83329529999999996</v>
      </c>
      <c r="AB65" s="49">
        <v>8.6099999999999996E-2</v>
      </c>
      <c r="AC65" s="49">
        <v>5.8370000000000002E-7</v>
      </c>
      <c r="AD65" s="49">
        <v>5.45263E-2</v>
      </c>
      <c r="BE65" t="s">
        <v>181</v>
      </c>
      <c r="BF65">
        <v>-36.732495</v>
      </c>
      <c r="BG65">
        <v>8.2944949999999995</v>
      </c>
      <c r="BH65">
        <v>-4.4284999999999997</v>
      </c>
      <c r="BI65" s="1">
        <v>1.256E-5</v>
      </c>
      <c r="BJ65" t="s">
        <v>375</v>
      </c>
      <c r="BR65" t="s">
        <v>181</v>
      </c>
      <c r="BS65">
        <v>11.98663</v>
      </c>
      <c r="BT65">
        <v>6.9737299999999998</v>
      </c>
      <c r="BU65">
        <v>1.7188000000000001</v>
      </c>
      <c r="BV65">
        <v>8.7521699999999994E-2</v>
      </c>
      <c r="BW65" t="s">
        <v>481</v>
      </c>
      <c r="CE65" t="s">
        <v>181</v>
      </c>
      <c r="CF65">
        <v>16.875520000000002</v>
      </c>
      <c r="CG65">
        <v>8.6408199999999997</v>
      </c>
      <c r="CH65">
        <v>1.9530000000000001</v>
      </c>
      <c r="CI65">
        <v>5.5735E-2</v>
      </c>
      <c r="CJ65" t="s">
        <v>481</v>
      </c>
      <c r="CQ65" t="s">
        <v>182</v>
      </c>
      <c r="CR65">
        <v>-0.27200999999999997</v>
      </c>
      <c r="CS65">
        <v>0.23674999999999999</v>
      </c>
      <c r="CT65">
        <v>-1.1489</v>
      </c>
      <c r="CU65">
        <v>0.25492999999999999</v>
      </c>
      <c r="DE65" t="s">
        <v>182</v>
      </c>
      <c r="DF65">
        <v>-0.51168000000000002</v>
      </c>
      <c r="DG65">
        <v>0.13289000000000001</v>
      </c>
      <c r="DH65">
        <v>-3.8504</v>
      </c>
      <c r="DI65">
        <v>1.6809999999999999E-4</v>
      </c>
      <c r="DJ65" t="s">
        <v>375</v>
      </c>
      <c r="DS65">
        <v>3.2509999999999999E-4</v>
      </c>
    </row>
    <row r="66" spans="24:127" x14ac:dyDescent="0.45">
      <c r="X66" s="3" t="s">
        <v>194</v>
      </c>
      <c r="Y66" s="3"/>
      <c r="Z66" s="3"/>
      <c r="AA66" s="3"/>
      <c r="AB66" s="3">
        <v>-20.7074</v>
      </c>
      <c r="AC66" s="3">
        <v>-22.896910999999999</v>
      </c>
      <c r="AD66" s="3">
        <v>-10.310040000000001</v>
      </c>
      <c r="BE66" t="s">
        <v>182</v>
      </c>
      <c r="BF66">
        <v>-0.66329700000000003</v>
      </c>
      <c r="BG66">
        <v>0.23677699999999999</v>
      </c>
      <c r="BH66">
        <v>-2.8014000000000001</v>
      </c>
      <c r="BI66">
        <v>5.3610000000000003E-3</v>
      </c>
      <c r="BJ66" t="s">
        <v>487</v>
      </c>
      <c r="BR66" t="s">
        <v>182</v>
      </c>
      <c r="BS66">
        <v>-0.51614000000000004</v>
      </c>
      <c r="BT66">
        <v>0.13303999999999999</v>
      </c>
      <c r="BU66">
        <v>-3.8797000000000001</v>
      </c>
      <c r="BV66">
        <v>1.5090000000000001E-4</v>
      </c>
      <c r="BW66" t="s">
        <v>375</v>
      </c>
      <c r="CE66" t="s">
        <v>182</v>
      </c>
      <c r="CF66">
        <v>-0.27894000000000002</v>
      </c>
      <c r="CG66">
        <v>0.27578000000000003</v>
      </c>
      <c r="CH66">
        <v>-1.0114000000000001</v>
      </c>
      <c r="CI66">
        <v>0.316079</v>
      </c>
      <c r="CN66" t="s">
        <v>870</v>
      </c>
      <c r="CO66">
        <v>0.1</v>
      </c>
      <c r="CP66" t="s">
        <v>871</v>
      </c>
      <c r="CR66">
        <v>0.25492999999999999</v>
      </c>
      <c r="DF66">
        <v>1.6809999999999999E-4</v>
      </c>
      <c r="DR66" t="s">
        <v>182</v>
      </c>
      <c r="DS66">
        <v>-0.53730500000000003</v>
      </c>
      <c r="DT66">
        <v>0.20152100000000001</v>
      </c>
      <c r="DU66">
        <v>-2.6663000000000001</v>
      </c>
      <c r="DV66">
        <v>7.9307000000000006E-3</v>
      </c>
      <c r="DW66" t="s">
        <v>487</v>
      </c>
    </row>
    <row r="67" spans="24:127" x14ac:dyDescent="0.45">
      <c r="X67" s="49"/>
      <c r="Y67" s="49"/>
      <c r="Z67" s="49"/>
      <c r="AA67" s="49"/>
      <c r="AB67" s="49">
        <v>7.1029999999999999E-12</v>
      </c>
      <c r="AC67" s="49">
        <v>2.2E-16</v>
      </c>
      <c r="AD67" s="49">
        <v>5.2304999999999999E-3</v>
      </c>
      <c r="BE67" t="s">
        <v>183</v>
      </c>
      <c r="BF67">
        <v>-2.249279</v>
      </c>
      <c r="BG67">
        <v>1.1839679999999999</v>
      </c>
      <c r="BH67">
        <v>-1.8997999999999999</v>
      </c>
      <c r="BI67">
        <v>5.8251999999999998E-2</v>
      </c>
      <c r="BJ67" t="s">
        <v>481</v>
      </c>
      <c r="BR67" t="s">
        <v>183</v>
      </c>
      <c r="BS67">
        <v>1.4988699999999999</v>
      </c>
      <c r="BT67">
        <v>1.0788599999999999</v>
      </c>
      <c r="BU67">
        <v>1.3893</v>
      </c>
      <c r="BV67">
        <v>0.16661229999999999</v>
      </c>
      <c r="CE67" t="s">
        <v>183</v>
      </c>
      <c r="CF67">
        <v>3.53308</v>
      </c>
      <c r="CG67">
        <v>1.0425800000000001</v>
      </c>
      <c r="CH67">
        <v>3.3887999999999998</v>
      </c>
      <c r="CI67">
        <v>1.279E-3</v>
      </c>
      <c r="CJ67" t="s">
        <v>487</v>
      </c>
      <c r="CQ67" t="s">
        <v>183</v>
      </c>
      <c r="CR67">
        <v>3.10365</v>
      </c>
      <c r="CS67">
        <v>1.1693499999999999</v>
      </c>
      <c r="CT67">
        <v>2.6541999999999999</v>
      </c>
      <c r="CU67">
        <v>1.005E-2</v>
      </c>
      <c r="CV67" t="s">
        <v>376</v>
      </c>
      <c r="DE67" t="s">
        <v>183</v>
      </c>
      <c r="DF67">
        <v>1.67309</v>
      </c>
      <c r="DG67">
        <v>1.0022</v>
      </c>
      <c r="DH67">
        <v>1.6694</v>
      </c>
      <c r="DI67">
        <v>9.6919400000000003E-2</v>
      </c>
      <c r="DJ67" t="s">
        <v>481</v>
      </c>
      <c r="DS67">
        <v>7.9307000000000006E-3</v>
      </c>
    </row>
    <row r="68" spans="24:127" x14ac:dyDescent="0.45">
      <c r="X68" s="3" t="s">
        <v>378</v>
      </c>
      <c r="Y68" s="3">
        <v>-7.2470850000000002</v>
      </c>
      <c r="Z68" s="3">
        <v>-23.21349</v>
      </c>
      <c r="AA68" s="3">
        <v>-20.734127999999998</v>
      </c>
      <c r="AB68" s="3">
        <v>-6.1781300000000003</v>
      </c>
      <c r="AC68" s="3">
        <v>-29.383113000000002</v>
      </c>
      <c r="AD68" s="3">
        <v>-22.356169999999999</v>
      </c>
      <c r="BE68" t="s">
        <v>377</v>
      </c>
      <c r="BF68">
        <v>4.5271970000000001</v>
      </c>
      <c r="BG68">
        <v>0.58561200000000002</v>
      </c>
      <c r="BH68">
        <v>7.7306999999999997</v>
      </c>
      <c r="BI68" s="1">
        <v>1.055E-13</v>
      </c>
      <c r="BJ68" t="s">
        <v>375</v>
      </c>
      <c r="BR68" t="s">
        <v>377</v>
      </c>
      <c r="BS68">
        <v>1.6065100000000001</v>
      </c>
      <c r="BT68">
        <v>0.27678999999999998</v>
      </c>
      <c r="BU68">
        <v>5.8040000000000003</v>
      </c>
      <c r="BV68" s="1">
        <v>3.2320000000000001E-8</v>
      </c>
      <c r="BW68" t="s">
        <v>375</v>
      </c>
      <c r="CE68" t="s">
        <v>377</v>
      </c>
      <c r="CF68">
        <v>0.45256000000000002</v>
      </c>
      <c r="CG68">
        <v>0.34942000000000001</v>
      </c>
      <c r="CH68">
        <v>1.2951999999999999</v>
      </c>
      <c r="CI68">
        <v>0.20048299999999999</v>
      </c>
      <c r="CL68" t="s">
        <v>844</v>
      </c>
      <c r="CM68">
        <v>0.05</v>
      </c>
      <c r="CR68">
        <v>1.005E-2</v>
      </c>
      <c r="DF68">
        <v>9.6919400000000003E-2</v>
      </c>
      <c r="DR68" t="s">
        <v>183</v>
      </c>
      <c r="DS68">
        <v>-2.8118259999999999</v>
      </c>
      <c r="DT68">
        <v>1.0620369999999999</v>
      </c>
      <c r="DU68">
        <v>-2.6476000000000002</v>
      </c>
      <c r="DV68">
        <v>8.3753999999999999E-3</v>
      </c>
      <c r="DW68" t="s">
        <v>487</v>
      </c>
    </row>
    <row r="69" spans="24:127" x14ac:dyDescent="0.45">
      <c r="X69" s="49"/>
      <c r="Y69" s="49">
        <v>0.20518</v>
      </c>
      <c r="Z69" s="49">
        <v>6.1330000000000004E-6</v>
      </c>
      <c r="AA69" s="49">
        <v>7.9219999999999996E-4</v>
      </c>
      <c r="AB69" s="49">
        <v>0.26057000000000002</v>
      </c>
      <c r="AC69" s="49">
        <v>2.444E-10</v>
      </c>
      <c r="AD69" s="49">
        <v>3.3119999999999997E-4</v>
      </c>
      <c r="BE69" t="s">
        <v>194</v>
      </c>
      <c r="BF69">
        <v>-10.951694</v>
      </c>
      <c r="BG69">
        <v>2.06914</v>
      </c>
      <c r="BH69">
        <v>-5.2929000000000004</v>
      </c>
      <c r="BI69" s="1">
        <v>2.086E-7</v>
      </c>
      <c r="BJ69" t="s">
        <v>375</v>
      </c>
      <c r="BR69" t="s">
        <v>194</v>
      </c>
      <c r="BS69">
        <v>-21.9206</v>
      </c>
      <c r="BT69">
        <v>2.4295100000000001</v>
      </c>
      <c r="BU69">
        <v>-9.0227000000000004</v>
      </c>
      <c r="BV69" s="1">
        <v>4.5580000000000003E-16</v>
      </c>
      <c r="BW69" t="s">
        <v>375</v>
      </c>
      <c r="CE69" t="s">
        <v>194</v>
      </c>
      <c r="CF69">
        <v>-11.881220000000001</v>
      </c>
      <c r="CG69">
        <v>3.4264999999999999</v>
      </c>
      <c r="CH69">
        <v>-3.4674</v>
      </c>
      <c r="CI69">
        <v>1.0070000000000001E-3</v>
      </c>
      <c r="CJ69" t="s">
        <v>487</v>
      </c>
      <c r="CQ69" t="s">
        <v>377</v>
      </c>
      <c r="CR69">
        <v>0.37630999999999998</v>
      </c>
      <c r="CS69">
        <v>0.48393000000000003</v>
      </c>
      <c r="CT69">
        <v>0.77759999999999996</v>
      </c>
      <c r="CU69">
        <v>0.43970999999999999</v>
      </c>
      <c r="DE69" t="s">
        <v>377</v>
      </c>
      <c r="DF69">
        <v>1.57193</v>
      </c>
      <c r="DG69">
        <v>0.27451999999999999</v>
      </c>
      <c r="DH69">
        <v>5.7260999999999997</v>
      </c>
      <c r="DI69" s="1">
        <v>4.7080000000000002E-8</v>
      </c>
      <c r="DJ69" t="s">
        <v>375</v>
      </c>
      <c r="DS69">
        <v>8.3753999999999999E-3</v>
      </c>
    </row>
    <row r="70" spans="24:127" x14ac:dyDescent="0.45">
      <c r="X70" s="3" t="s">
        <v>1073</v>
      </c>
      <c r="Y70" s="3">
        <v>-0.16531100000000001</v>
      </c>
      <c r="Z70" s="3">
        <v>0.14371999999999999</v>
      </c>
      <c r="AA70" s="3">
        <v>1.1788670000000001</v>
      </c>
      <c r="AB70" s="3">
        <v>-0.41998999999999997</v>
      </c>
      <c r="AC70" s="3">
        <v>-0.32566000000000001</v>
      </c>
      <c r="AD70" s="3">
        <v>3.9460000000000002E-2</v>
      </c>
      <c r="BE70" t="s">
        <v>382</v>
      </c>
      <c r="BF70">
        <v>4.3602000000000002E-2</v>
      </c>
      <c r="BG70">
        <v>0.17744099999999999</v>
      </c>
      <c r="BH70">
        <v>0.2457</v>
      </c>
      <c r="BI70">
        <v>0.80603400000000003</v>
      </c>
      <c r="BR70" t="s">
        <v>382</v>
      </c>
      <c r="BS70">
        <v>0.26806000000000002</v>
      </c>
      <c r="BT70">
        <v>0.16979</v>
      </c>
      <c r="BU70">
        <v>1.5788</v>
      </c>
      <c r="BV70">
        <v>0.1163053</v>
      </c>
      <c r="CE70" t="s">
        <v>382</v>
      </c>
      <c r="CF70">
        <v>-0.41022999999999998</v>
      </c>
      <c r="CG70">
        <v>0.21842</v>
      </c>
      <c r="CH70">
        <v>-1.8782000000000001</v>
      </c>
      <c r="CI70">
        <v>6.5475000000000005E-2</v>
      </c>
      <c r="CJ70" t="s">
        <v>481</v>
      </c>
      <c r="CR70">
        <v>0.43970999999999999</v>
      </c>
      <c r="DF70" s="1">
        <v>4.7080000000000002E-8</v>
      </c>
      <c r="DI70" s="1"/>
      <c r="DR70" t="s">
        <v>377</v>
      </c>
      <c r="DS70">
        <v>3.068387</v>
      </c>
      <c r="DT70">
        <v>0.52826200000000001</v>
      </c>
      <c r="DU70">
        <v>5.8085000000000004</v>
      </c>
      <c r="DV70" s="1">
        <v>1.153E-8</v>
      </c>
      <c r="DW70" t="s">
        <v>375</v>
      </c>
    </row>
    <row r="71" spans="24:127" x14ac:dyDescent="0.45">
      <c r="X71" s="49"/>
      <c r="Y71" s="49">
        <v>0.60918300000000003</v>
      </c>
      <c r="Z71" s="49">
        <v>0.64881500000000003</v>
      </c>
      <c r="AA71" s="49">
        <v>0.1454724</v>
      </c>
      <c r="AB71" s="49">
        <v>0.1211</v>
      </c>
      <c r="AC71" s="49">
        <v>0.15590000000000001</v>
      </c>
      <c r="AD71" s="49">
        <v>0.94334689999999999</v>
      </c>
      <c r="BE71" t="s">
        <v>381</v>
      </c>
      <c r="BF71">
        <v>-2.6173999999999999E-2</v>
      </c>
      <c r="BG71">
        <v>0.157136</v>
      </c>
      <c r="BH71">
        <v>-0.1666</v>
      </c>
      <c r="BI71">
        <v>0.86780299999999999</v>
      </c>
      <c r="BR71" t="s">
        <v>381</v>
      </c>
      <c r="BS71">
        <v>0.23946000000000001</v>
      </c>
      <c r="BT71">
        <v>0.21117</v>
      </c>
      <c r="BU71">
        <v>1.1339999999999999</v>
      </c>
      <c r="BV71">
        <v>0.25845030000000002</v>
      </c>
      <c r="CE71" t="s">
        <v>381</v>
      </c>
      <c r="CF71">
        <v>0.11456</v>
      </c>
      <c r="CG71">
        <v>0.51076999999999995</v>
      </c>
      <c r="CH71">
        <v>0.2243</v>
      </c>
      <c r="CI71">
        <v>0.82333999999999996</v>
      </c>
      <c r="CQ71" t="s">
        <v>194</v>
      </c>
      <c r="CR71">
        <v>-12.15212</v>
      </c>
      <c r="CS71">
        <v>2.4343499999999998</v>
      </c>
      <c r="CT71">
        <v>-4.9919000000000002</v>
      </c>
      <c r="CU71" s="1">
        <v>5.0039999999999999E-6</v>
      </c>
      <c r="CV71" t="s">
        <v>375</v>
      </c>
      <c r="DE71" t="s">
        <v>194</v>
      </c>
      <c r="DF71">
        <v>-21.985900000000001</v>
      </c>
      <c r="DG71">
        <v>2.39994</v>
      </c>
      <c r="DH71">
        <v>-9.1609999999999996</v>
      </c>
      <c r="DI71" s="1">
        <v>2.2E-16</v>
      </c>
      <c r="DJ71" t="s">
        <v>375</v>
      </c>
      <c r="DS71" s="1">
        <v>1.153E-8</v>
      </c>
      <c r="DV71" s="1"/>
    </row>
    <row r="72" spans="24:127" x14ac:dyDescent="0.45">
      <c r="X72" s="3" t="s">
        <v>1074</v>
      </c>
      <c r="Y72" s="3">
        <v>-0.65384699999999996</v>
      </c>
      <c r="Z72" s="3">
        <v>-0.82218000000000002</v>
      </c>
      <c r="AA72" s="3">
        <v>-2.4177909999999998</v>
      </c>
      <c r="AB72" s="3">
        <v>0.21870000000000001</v>
      </c>
      <c r="AC72" s="3">
        <v>-6.0408999999999997E-2</v>
      </c>
      <c r="AD72" s="3">
        <v>-1.8899699999999999</v>
      </c>
      <c r="BE72" t="s">
        <v>383</v>
      </c>
      <c r="BF72">
        <v>-0.54949400000000004</v>
      </c>
      <c r="BG72">
        <v>0.123208</v>
      </c>
      <c r="BH72">
        <v>-4.4599000000000002</v>
      </c>
      <c r="BI72" s="1">
        <v>1.094E-5</v>
      </c>
      <c r="BJ72" t="s">
        <v>375</v>
      </c>
      <c r="BR72" t="s">
        <v>383</v>
      </c>
      <c r="BS72">
        <v>-0.12191</v>
      </c>
      <c r="BT72">
        <v>0.16192999999999999</v>
      </c>
      <c r="BU72">
        <v>-0.75290000000000001</v>
      </c>
      <c r="BV72">
        <v>0.45260089999999997</v>
      </c>
      <c r="CE72" t="s">
        <v>383</v>
      </c>
      <c r="CF72">
        <v>-0.37639</v>
      </c>
      <c r="CG72">
        <v>0.25659999999999999</v>
      </c>
      <c r="CH72">
        <v>-1.4668000000000001</v>
      </c>
      <c r="CI72">
        <v>0.14791699999999999</v>
      </c>
      <c r="CR72" s="1">
        <v>5.0039999999999999E-6</v>
      </c>
      <c r="CU72" s="1"/>
      <c r="DF72" s="1">
        <v>2.2E-16</v>
      </c>
      <c r="DI72" s="1"/>
      <c r="DR72" t="s">
        <v>194</v>
      </c>
      <c r="DS72">
        <v>-10.073416999999999</v>
      </c>
      <c r="DT72">
        <v>1.7021299999999999</v>
      </c>
      <c r="DU72">
        <v>-5.9180999999999999</v>
      </c>
      <c r="DV72" s="1">
        <v>6.2259999999999998E-9</v>
      </c>
      <c r="DW72" t="s">
        <v>375</v>
      </c>
    </row>
    <row r="73" spans="24:127" x14ac:dyDescent="0.45">
      <c r="X73" s="49"/>
      <c r="Y73" s="49">
        <v>0.51405400000000001</v>
      </c>
      <c r="Z73" s="49">
        <v>0.10302799999999999</v>
      </c>
      <c r="AA73" s="49">
        <v>2.3854000000000002E-3</v>
      </c>
      <c r="AB73" s="49">
        <v>0.49142999999999998</v>
      </c>
      <c r="AC73" s="49">
        <v>0.88588999999999996</v>
      </c>
      <c r="AD73" s="49">
        <v>9.5945000000000006E-3</v>
      </c>
      <c r="BE73" t="s">
        <v>384</v>
      </c>
      <c r="BF73">
        <v>1.0036210000000001</v>
      </c>
      <c r="BG73">
        <v>5.5002839999999997</v>
      </c>
      <c r="BH73">
        <v>0.1825</v>
      </c>
      <c r="BI73">
        <v>0.85531800000000002</v>
      </c>
      <c r="BR73" t="s">
        <v>405</v>
      </c>
      <c r="BS73">
        <v>-3.6771400000000001</v>
      </c>
      <c r="BT73">
        <v>3.25454</v>
      </c>
      <c r="BU73">
        <v>-1.1298999999999999</v>
      </c>
      <c r="BV73">
        <v>0.26017869999999998</v>
      </c>
      <c r="CE73" t="s">
        <v>408</v>
      </c>
      <c r="CF73">
        <v>-8.4768399999999993</v>
      </c>
      <c r="CG73">
        <v>14.75154</v>
      </c>
      <c r="CH73">
        <v>-0.5746</v>
      </c>
      <c r="CI73">
        <v>0.56779500000000005</v>
      </c>
      <c r="CQ73" t="s">
        <v>382</v>
      </c>
      <c r="CR73">
        <v>-0.38438</v>
      </c>
      <c r="CS73">
        <v>0.23591000000000001</v>
      </c>
      <c r="CT73">
        <v>-1.6293</v>
      </c>
      <c r="CU73">
        <v>0.10823000000000001</v>
      </c>
      <c r="DE73" t="s">
        <v>382</v>
      </c>
      <c r="DF73">
        <v>0.25285000000000002</v>
      </c>
      <c r="DG73">
        <v>0.16600000000000001</v>
      </c>
      <c r="DH73">
        <v>1.5232000000000001</v>
      </c>
      <c r="DI73">
        <v>0.12962199999999999</v>
      </c>
      <c r="DS73" s="1">
        <v>6.2259999999999998E-9</v>
      </c>
      <c r="DV73" s="1"/>
    </row>
    <row r="74" spans="24:127" x14ac:dyDescent="0.45">
      <c r="X74" s="3" t="s">
        <v>1075</v>
      </c>
      <c r="Y74" s="3">
        <v>-1.0314570000000001</v>
      </c>
      <c r="Z74" s="3">
        <v>-0.25573000000000001</v>
      </c>
      <c r="AA74" s="3">
        <v>-5.6825000000000001E-2</v>
      </c>
      <c r="AB74" s="3">
        <v>-0.69503000000000004</v>
      </c>
      <c r="AC74" s="3">
        <v>-0.51808600000000005</v>
      </c>
      <c r="AD74" s="3">
        <v>-0.30542000000000002</v>
      </c>
      <c r="BE74" t="s">
        <v>453</v>
      </c>
      <c r="BR74" t="s">
        <v>453</v>
      </c>
      <c r="CE74" t="s">
        <v>453</v>
      </c>
      <c r="CL74" t="s">
        <v>472</v>
      </c>
      <c r="CM74">
        <v>3.4680000000000002E-3</v>
      </c>
      <c r="CR74">
        <v>0.10823000000000001</v>
      </c>
      <c r="DF74">
        <v>0.12962199999999999</v>
      </c>
      <c r="DR74" t="s">
        <v>382</v>
      </c>
      <c r="DS74">
        <v>-9.7164E-2</v>
      </c>
      <c r="DT74">
        <v>0.14605299999999999</v>
      </c>
      <c r="DU74">
        <v>-0.6653</v>
      </c>
      <c r="DV74">
        <v>0.50619939999999997</v>
      </c>
    </row>
    <row r="75" spans="24:127" x14ac:dyDescent="0.45">
      <c r="X75" s="49"/>
      <c r="Y75" s="49">
        <v>8.6940000000000003E-3</v>
      </c>
      <c r="Z75" s="49">
        <v>0.34145900000000001</v>
      </c>
      <c r="AA75" s="49">
        <v>0.91074010000000005</v>
      </c>
      <c r="AB75" s="49">
        <v>2.6550000000000001E-2</v>
      </c>
      <c r="AC75" s="49">
        <v>9.1969999999999996E-2</v>
      </c>
      <c r="AD75" s="49">
        <v>0.42834410000000001</v>
      </c>
      <c r="BE75" t="s">
        <v>454</v>
      </c>
      <c r="BF75" t="s">
        <v>455</v>
      </c>
      <c r="BG75">
        <v>0</v>
      </c>
      <c r="BH75" t="s">
        <v>842</v>
      </c>
      <c r="BI75">
        <v>1E-3</v>
      </c>
      <c r="BJ75" t="s">
        <v>843</v>
      </c>
      <c r="BK75">
        <v>0.01</v>
      </c>
      <c r="BL75" t="s">
        <v>844</v>
      </c>
      <c r="BM75">
        <v>0.05</v>
      </c>
      <c r="BN75" t="s">
        <v>870</v>
      </c>
      <c r="BO75">
        <v>0.1</v>
      </c>
      <c r="BP75" t="s">
        <v>871</v>
      </c>
      <c r="BR75" t="s">
        <v>454</v>
      </c>
      <c r="BS75" t="s">
        <v>455</v>
      </c>
      <c r="BT75">
        <v>0</v>
      </c>
      <c r="BU75" t="s">
        <v>842</v>
      </c>
      <c r="BV75">
        <v>1E-3</v>
      </c>
      <c r="BW75" t="s">
        <v>843</v>
      </c>
      <c r="BX75">
        <v>0.01</v>
      </c>
      <c r="BY75" t="s">
        <v>844</v>
      </c>
      <c r="BZ75">
        <v>0.05</v>
      </c>
      <c r="CA75" t="s">
        <v>870</v>
      </c>
      <c r="CB75">
        <v>0.1</v>
      </c>
      <c r="CC75" t="s">
        <v>871</v>
      </c>
      <c r="CE75" t="s">
        <v>454</v>
      </c>
      <c r="CF75" t="s">
        <v>455</v>
      </c>
      <c r="CG75">
        <v>0</v>
      </c>
      <c r="CH75" t="s">
        <v>842</v>
      </c>
      <c r="CI75">
        <v>1E-3</v>
      </c>
      <c r="CJ75" t="s">
        <v>843</v>
      </c>
      <c r="CK75">
        <v>0.01</v>
      </c>
      <c r="CQ75" t="s">
        <v>381</v>
      </c>
      <c r="CR75">
        <v>0.21486</v>
      </c>
      <c r="CS75">
        <v>0.39784999999999998</v>
      </c>
      <c r="CT75">
        <v>0.54010000000000002</v>
      </c>
      <c r="CU75">
        <v>0.59106000000000003</v>
      </c>
      <c r="DE75" t="s">
        <v>381</v>
      </c>
      <c r="DF75">
        <v>0.24812999999999999</v>
      </c>
      <c r="DG75">
        <v>0.21229000000000001</v>
      </c>
      <c r="DH75">
        <v>1.1688000000000001</v>
      </c>
      <c r="DI75">
        <v>0.24416350000000001</v>
      </c>
      <c r="DS75">
        <v>0.50619939999999997</v>
      </c>
    </row>
    <row r="76" spans="24:127" x14ac:dyDescent="0.45">
      <c r="X76" s="3" t="s">
        <v>649</v>
      </c>
      <c r="Y76" s="3">
        <v>72.881319000000005</v>
      </c>
      <c r="Z76" s="3">
        <v>-0.53720999999999997</v>
      </c>
      <c r="AA76" s="3">
        <v>89.457520000000002</v>
      </c>
      <c r="AB76" s="3">
        <v>27.90166</v>
      </c>
      <c r="AC76" s="3">
        <v>-0.82809200000000005</v>
      </c>
      <c r="AD76" s="3">
        <v>3.88029</v>
      </c>
      <c r="CR76">
        <v>0.59106000000000003</v>
      </c>
      <c r="DF76">
        <v>0.24416350000000001</v>
      </c>
      <c r="DR76" t="s">
        <v>381</v>
      </c>
      <c r="DS76">
        <v>7.2709999999999997E-2</v>
      </c>
      <c r="DT76">
        <v>0.194636</v>
      </c>
      <c r="DU76">
        <v>0.37359999999999999</v>
      </c>
      <c r="DV76">
        <v>0.70889199999999997</v>
      </c>
    </row>
    <row r="77" spans="24:127" x14ac:dyDescent="0.45">
      <c r="X77" s="49"/>
      <c r="Y77" s="49">
        <v>4.6010000000000001E-3</v>
      </c>
      <c r="Z77" s="49">
        <v>0.97763299999999997</v>
      </c>
      <c r="AA77" s="49">
        <v>4.5492299999999999E-2</v>
      </c>
      <c r="AB77" s="49">
        <v>0.18299000000000001</v>
      </c>
      <c r="AC77" s="49">
        <v>0.83850000000000002</v>
      </c>
      <c r="AD77" s="49">
        <v>0.82792279999999996</v>
      </c>
      <c r="BE77" t="s">
        <v>462</v>
      </c>
      <c r="BF77" t="s">
        <v>463</v>
      </c>
      <c r="BG77" t="s">
        <v>450</v>
      </c>
      <c r="BH77" t="s">
        <v>464</v>
      </c>
      <c r="BI77">
        <v>61564</v>
      </c>
      <c r="BR77" t="s">
        <v>462</v>
      </c>
      <c r="BS77" t="s">
        <v>463</v>
      </c>
      <c r="BT77" t="s">
        <v>450</v>
      </c>
      <c r="BU77" t="s">
        <v>464</v>
      </c>
      <c r="BV77">
        <v>16688</v>
      </c>
      <c r="CE77" t="s">
        <v>462</v>
      </c>
      <c r="CF77" t="s">
        <v>463</v>
      </c>
      <c r="CG77" t="s">
        <v>450</v>
      </c>
      <c r="CH77" t="s">
        <v>464</v>
      </c>
      <c r="CI77">
        <v>3901.6</v>
      </c>
      <c r="CQ77" t="s">
        <v>383</v>
      </c>
      <c r="CR77">
        <v>-0.26545000000000002</v>
      </c>
      <c r="CS77">
        <v>0.22170999999999999</v>
      </c>
      <c r="CT77">
        <v>-1.1973</v>
      </c>
      <c r="CU77">
        <v>0.23568</v>
      </c>
      <c r="DE77" t="s">
        <v>383</v>
      </c>
      <c r="DF77">
        <v>-0.12706000000000001</v>
      </c>
      <c r="DG77">
        <v>0.16339000000000001</v>
      </c>
      <c r="DH77">
        <v>-0.77759999999999996</v>
      </c>
      <c r="DI77">
        <v>0.43789299999999998</v>
      </c>
      <c r="DS77">
        <v>0.70889199999999997</v>
      </c>
    </row>
    <row r="78" spans="24:127" x14ac:dyDescent="0.45">
      <c r="X78" s="36" t="s">
        <v>972</v>
      </c>
      <c r="Y78" s="3">
        <v>-7.2184080000000002</v>
      </c>
      <c r="Z78" s="3">
        <v>-2.04969</v>
      </c>
      <c r="AA78" s="3">
        <v>-1.8221229999999999</v>
      </c>
      <c r="AB78" s="3">
        <v>-7.9920600000000004</v>
      </c>
      <c r="AC78" s="3">
        <v>-1.3374220000000001</v>
      </c>
      <c r="AD78" s="3">
        <v>-4.0460099999999999</v>
      </c>
      <c r="BE78" t="s">
        <v>465</v>
      </c>
      <c r="BF78" t="s">
        <v>463</v>
      </c>
      <c r="BG78" t="s">
        <v>450</v>
      </c>
      <c r="BH78" t="s">
        <v>464</v>
      </c>
      <c r="BI78">
        <v>34193</v>
      </c>
      <c r="BR78" t="s">
        <v>465</v>
      </c>
      <c r="BS78" t="s">
        <v>463</v>
      </c>
      <c r="BT78" t="s">
        <v>450</v>
      </c>
      <c r="BU78" t="s">
        <v>464</v>
      </c>
      <c r="BV78">
        <v>3646.1</v>
      </c>
      <c r="CE78" t="s">
        <v>465</v>
      </c>
      <c r="CF78" t="s">
        <v>463</v>
      </c>
      <c r="CG78" t="s">
        <v>450</v>
      </c>
      <c r="CH78" t="s">
        <v>464</v>
      </c>
      <c r="CI78">
        <v>2595.8000000000002</v>
      </c>
      <c r="CN78" t="s">
        <v>433</v>
      </c>
      <c r="CO78" t="s">
        <v>423</v>
      </c>
      <c r="CP78" t="s">
        <v>863</v>
      </c>
      <c r="CQ78" t="s">
        <v>453</v>
      </c>
      <c r="CR78">
        <v>0.23568</v>
      </c>
      <c r="DE78" t="s">
        <v>453</v>
      </c>
      <c r="DF78">
        <v>0.43789299999999998</v>
      </c>
      <c r="DR78" t="s">
        <v>383</v>
      </c>
      <c r="DS78">
        <v>-0.27799400000000002</v>
      </c>
      <c r="DT78">
        <v>0.10008499999999999</v>
      </c>
      <c r="DU78">
        <v>-2.7776000000000001</v>
      </c>
      <c r="DV78">
        <v>5.6924999999999996E-3</v>
      </c>
      <c r="DW78" t="s">
        <v>487</v>
      </c>
    </row>
    <row r="79" spans="24:127" x14ac:dyDescent="0.45">
      <c r="X79" s="49"/>
      <c r="Y79" s="49">
        <v>4.2359999999999998E-6</v>
      </c>
      <c r="Z79" s="49">
        <v>9.0340000000000004E-3</v>
      </c>
      <c r="AA79" s="49">
        <v>9.6295400000000003E-2</v>
      </c>
      <c r="AB79" s="49">
        <v>4.0559999999999998E-7</v>
      </c>
      <c r="AC79" s="49">
        <v>4.2189999999999998E-2</v>
      </c>
      <c r="AD79" s="49">
        <v>7.8942799999999994E-2</v>
      </c>
      <c r="BE79" t="s">
        <v>466</v>
      </c>
      <c r="BF79">
        <v>0.4446</v>
      </c>
      <c r="BR79" t="s">
        <v>466</v>
      </c>
      <c r="BS79">
        <v>0.78151999999999999</v>
      </c>
      <c r="CE79" t="s">
        <v>466</v>
      </c>
      <c r="CF79">
        <v>0.33468999999999999</v>
      </c>
      <c r="CQ79" t="s">
        <v>454</v>
      </c>
      <c r="CR79" t="s">
        <v>455</v>
      </c>
      <c r="CS79">
        <v>0</v>
      </c>
      <c r="CT79" t="s">
        <v>842</v>
      </c>
      <c r="CU79">
        <v>1E-3</v>
      </c>
      <c r="CV79" t="s">
        <v>843</v>
      </c>
      <c r="CW79">
        <v>0.01</v>
      </c>
      <c r="CX79" t="s">
        <v>844</v>
      </c>
      <c r="CY79">
        <v>0.05</v>
      </c>
      <c r="CZ79" t="s">
        <v>870</v>
      </c>
      <c r="DA79">
        <v>0.1</v>
      </c>
      <c r="DB79" t="s">
        <v>871</v>
      </c>
      <c r="DE79" t="s">
        <v>454</v>
      </c>
      <c r="DF79" t="s">
        <v>455</v>
      </c>
      <c r="DG79">
        <v>0</v>
      </c>
      <c r="DH79" t="s">
        <v>842</v>
      </c>
      <c r="DI79">
        <v>1E-3</v>
      </c>
      <c r="DJ79" t="s">
        <v>843</v>
      </c>
      <c r="DK79">
        <v>0.01</v>
      </c>
      <c r="DL79" t="s">
        <v>844</v>
      </c>
      <c r="DM79">
        <v>0.05</v>
      </c>
      <c r="DN79" t="s">
        <v>870</v>
      </c>
      <c r="DO79">
        <v>0.1</v>
      </c>
      <c r="DP79" t="s">
        <v>871</v>
      </c>
      <c r="DS79">
        <v>5.6924999999999996E-3</v>
      </c>
    </row>
    <row r="80" spans="24:127" x14ac:dyDescent="0.45">
      <c r="X80" t="s">
        <v>196</v>
      </c>
      <c r="Y80" t="s">
        <v>217</v>
      </c>
      <c r="Z80" t="s">
        <v>217</v>
      </c>
      <c r="AA80" t="s">
        <v>217</v>
      </c>
      <c r="AB80" t="s">
        <v>217</v>
      </c>
      <c r="AC80" t="s">
        <v>217</v>
      </c>
      <c r="AD80" s="3" t="s">
        <v>217</v>
      </c>
      <c r="BE80" t="s">
        <v>467</v>
      </c>
      <c r="BF80" t="s">
        <v>466</v>
      </c>
      <c r="BG80">
        <v>0.35763</v>
      </c>
      <c r="BR80" t="s">
        <v>467</v>
      </c>
      <c r="BS80" t="s">
        <v>466</v>
      </c>
      <c r="BT80">
        <v>0.74443999999999999</v>
      </c>
      <c r="CE80" t="s">
        <v>467</v>
      </c>
      <c r="CF80" t="s">
        <v>466</v>
      </c>
      <c r="CG80">
        <v>0.13625999999999999</v>
      </c>
      <c r="CL80" t="s">
        <v>423</v>
      </c>
      <c r="CM80" t="s">
        <v>761</v>
      </c>
      <c r="CN80" t="s">
        <v>423</v>
      </c>
      <c r="CO80">
        <v>138</v>
      </c>
      <c r="DR80" t="s">
        <v>453</v>
      </c>
    </row>
    <row r="81" spans="24:132" x14ac:dyDescent="0.45">
      <c r="X81" t="s">
        <v>197</v>
      </c>
      <c r="Y81" s="35">
        <f>$EB$1200</f>
        <v>315</v>
      </c>
      <c r="Z81" s="35">
        <v>225</v>
      </c>
      <c r="AA81" s="35">
        <v>105</v>
      </c>
      <c r="AB81" s="35">
        <v>514</v>
      </c>
      <c r="AC81" s="35">
        <v>324</v>
      </c>
      <c r="AD81" s="35">
        <v>182</v>
      </c>
      <c r="BE81" t="s">
        <v>468</v>
      </c>
      <c r="BF81">
        <v>32.376399999999997</v>
      </c>
      <c r="BG81" t="s">
        <v>469</v>
      </c>
      <c r="BH81">
        <v>9</v>
      </c>
      <c r="BI81" t="s">
        <v>470</v>
      </c>
      <c r="BJ81">
        <v>364</v>
      </c>
      <c r="BK81" t="s">
        <v>471</v>
      </c>
      <c r="BL81" t="s">
        <v>472</v>
      </c>
      <c r="BM81" t="s">
        <v>473</v>
      </c>
      <c r="BN81" s="1">
        <v>2.2200000000000001E-16</v>
      </c>
      <c r="BR81" t="s">
        <v>468</v>
      </c>
      <c r="BS81">
        <v>65.578000000000003</v>
      </c>
      <c r="BT81" t="s">
        <v>469</v>
      </c>
      <c r="BU81">
        <v>9</v>
      </c>
      <c r="BV81" t="s">
        <v>470</v>
      </c>
      <c r="BW81">
        <v>165</v>
      </c>
      <c r="BX81" t="s">
        <v>471</v>
      </c>
      <c r="BY81" t="s">
        <v>472</v>
      </c>
      <c r="BZ81" t="s">
        <v>473</v>
      </c>
      <c r="CA81" s="1">
        <v>2.2200000000000001E-16</v>
      </c>
      <c r="CE81" t="s">
        <v>468</v>
      </c>
      <c r="CF81">
        <v>3.1859899999999999</v>
      </c>
      <c r="CG81" t="s">
        <v>469</v>
      </c>
      <c r="CH81">
        <v>9</v>
      </c>
      <c r="CI81" t="s">
        <v>470</v>
      </c>
      <c r="CJ81">
        <v>57</v>
      </c>
      <c r="CK81" t="s">
        <v>471</v>
      </c>
      <c r="CQ81" t="s">
        <v>462</v>
      </c>
      <c r="CR81" t="s">
        <v>463</v>
      </c>
      <c r="CS81" t="s">
        <v>450</v>
      </c>
      <c r="CT81" t="s">
        <v>464</v>
      </c>
      <c r="CU81">
        <v>4014.6</v>
      </c>
      <c r="DE81" t="s">
        <v>462</v>
      </c>
      <c r="DF81" t="s">
        <v>463</v>
      </c>
      <c r="DG81" t="s">
        <v>450</v>
      </c>
      <c r="DH81" t="s">
        <v>464</v>
      </c>
      <c r="DI81">
        <v>16688</v>
      </c>
      <c r="DR81" t="s">
        <v>454</v>
      </c>
      <c r="DS81" t="s">
        <v>455</v>
      </c>
      <c r="DT81">
        <v>0</v>
      </c>
      <c r="DU81" t="s">
        <v>842</v>
      </c>
      <c r="DV81">
        <v>1E-3</v>
      </c>
      <c r="DW81" t="s">
        <v>843</v>
      </c>
      <c r="DX81">
        <v>0.01</v>
      </c>
      <c r="DY81" t="s">
        <v>844</v>
      </c>
      <c r="DZ81">
        <v>0.05</v>
      </c>
      <c r="EA81" t="s">
        <v>870</v>
      </c>
      <c r="EB81">
        <v>0.1</v>
      </c>
    </row>
    <row r="82" spans="24:132" x14ac:dyDescent="0.45">
      <c r="X82" s="3" t="s">
        <v>198</v>
      </c>
      <c r="Y82" s="3">
        <v>0.54700000000000004</v>
      </c>
      <c r="Z82" s="3">
        <v>0.56830999999999998</v>
      </c>
      <c r="AA82" s="3">
        <v>0.5978</v>
      </c>
      <c r="AB82" s="3">
        <v>0.60685</v>
      </c>
      <c r="AC82" s="3">
        <v>0.57435999999999998</v>
      </c>
      <c r="AD82" s="3">
        <v>0.64024999999999999</v>
      </c>
      <c r="BE82" t="s">
        <v>674</v>
      </c>
      <c r="BF82" t="s">
        <v>501</v>
      </c>
      <c r="BG82">
        <v>2000</v>
      </c>
      <c r="BR82" t="s">
        <v>674</v>
      </c>
      <c r="BS82" t="s">
        <v>501</v>
      </c>
      <c r="BT82">
        <v>2000</v>
      </c>
      <c r="CE82" t="s">
        <v>674</v>
      </c>
      <c r="CF82" t="s">
        <v>501</v>
      </c>
      <c r="CG82">
        <v>2000</v>
      </c>
      <c r="CL82" t="s">
        <v>893</v>
      </c>
      <c r="CM82" t="s">
        <v>868</v>
      </c>
      <c r="CQ82" t="s">
        <v>465</v>
      </c>
      <c r="CR82" t="s">
        <v>463</v>
      </c>
      <c r="CS82" t="s">
        <v>450</v>
      </c>
      <c r="CT82" t="s">
        <v>464</v>
      </c>
      <c r="CU82">
        <v>2632.6</v>
      </c>
      <c r="DE82" t="s">
        <v>465</v>
      </c>
      <c r="DF82" t="s">
        <v>463</v>
      </c>
      <c r="DG82" t="s">
        <v>450</v>
      </c>
      <c r="DH82" t="s">
        <v>464</v>
      </c>
      <c r="DI82">
        <v>3650.6</v>
      </c>
    </row>
    <row r="83" spans="24:132" x14ac:dyDescent="0.45">
      <c r="BE83" t="s">
        <v>1024</v>
      </c>
      <c r="BR83" t="s">
        <v>1082</v>
      </c>
      <c r="CE83" t="s">
        <v>1103</v>
      </c>
      <c r="CQ83" t="s">
        <v>466</v>
      </c>
      <c r="CR83">
        <v>0.34423999999999999</v>
      </c>
      <c r="DE83" t="s">
        <v>466</v>
      </c>
      <c r="DF83">
        <v>0.78124000000000005</v>
      </c>
      <c r="DR83" t="s">
        <v>462</v>
      </c>
      <c r="DS83" t="s">
        <v>463</v>
      </c>
      <c r="DT83" t="s">
        <v>450</v>
      </c>
      <c r="DU83" t="s">
        <v>464</v>
      </c>
      <c r="DV83">
        <v>63690</v>
      </c>
    </row>
    <row r="84" spans="24:132" x14ac:dyDescent="0.45">
      <c r="BE84" t="s">
        <v>416</v>
      </c>
      <c r="BF84" t="s">
        <v>417</v>
      </c>
      <c r="BG84" t="s">
        <v>418</v>
      </c>
      <c r="BH84" t="s">
        <v>419</v>
      </c>
      <c r="BI84" t="s">
        <v>420</v>
      </c>
      <c r="BR84" t="s">
        <v>416</v>
      </c>
      <c r="BS84" t="s">
        <v>417</v>
      </c>
      <c r="BT84" t="s">
        <v>418</v>
      </c>
      <c r="BU84" t="s">
        <v>419</v>
      </c>
      <c r="BV84" t="s">
        <v>420</v>
      </c>
      <c r="CE84" t="s">
        <v>416</v>
      </c>
      <c r="CF84" t="s">
        <v>417</v>
      </c>
      <c r="CG84" t="s">
        <v>418</v>
      </c>
      <c r="CH84" t="s">
        <v>419</v>
      </c>
      <c r="CI84" t="s">
        <v>420</v>
      </c>
      <c r="CQ84" t="s">
        <v>467</v>
      </c>
      <c r="CR84" t="s">
        <v>466</v>
      </c>
      <c r="CS84">
        <v>0.17768999999999999</v>
      </c>
      <c r="DE84" t="s">
        <v>467</v>
      </c>
      <c r="DF84" t="s">
        <v>466</v>
      </c>
      <c r="DG84">
        <v>0.74565999999999999</v>
      </c>
      <c r="DR84" t="s">
        <v>465</v>
      </c>
      <c r="DS84" t="s">
        <v>463</v>
      </c>
      <c r="DT84" t="s">
        <v>450</v>
      </c>
      <c r="DU84" t="s">
        <v>464</v>
      </c>
      <c r="DV84">
        <v>41096</v>
      </c>
    </row>
    <row r="85" spans="24:132" x14ac:dyDescent="0.45">
      <c r="CL85" t="s">
        <v>448</v>
      </c>
      <c r="CQ85" t="s">
        <v>468</v>
      </c>
      <c r="CR85">
        <v>4.1338800000000004</v>
      </c>
      <c r="CS85" t="s">
        <v>469</v>
      </c>
      <c r="CT85">
        <v>8</v>
      </c>
      <c r="CU85" t="s">
        <v>470</v>
      </c>
      <c r="CV85">
        <v>63</v>
      </c>
      <c r="CW85" t="s">
        <v>471</v>
      </c>
      <c r="CX85" t="s">
        <v>472</v>
      </c>
      <c r="CY85">
        <v>5.1617999999999998E-4</v>
      </c>
      <c r="DE85" t="s">
        <v>468</v>
      </c>
      <c r="DF85">
        <v>74.1036</v>
      </c>
      <c r="DG85" t="s">
        <v>469</v>
      </c>
      <c r="DH85">
        <v>8</v>
      </c>
      <c r="DI85" t="s">
        <v>470</v>
      </c>
      <c r="DJ85">
        <v>166</v>
      </c>
      <c r="DK85" t="s">
        <v>471</v>
      </c>
      <c r="DL85" t="s">
        <v>472</v>
      </c>
      <c r="DM85" t="s">
        <v>473</v>
      </c>
      <c r="DN85" s="1">
        <v>2.2200000000000001E-16</v>
      </c>
      <c r="DR85" t="s">
        <v>466</v>
      </c>
      <c r="DS85">
        <v>0.35475000000000001</v>
      </c>
    </row>
    <row r="86" spans="24:132" x14ac:dyDescent="0.45">
      <c r="BE86" t="s">
        <v>421</v>
      </c>
      <c r="BR86" t="s">
        <v>421</v>
      </c>
      <c r="CE86" t="s">
        <v>421</v>
      </c>
      <c r="CQ86" t="s">
        <v>674</v>
      </c>
      <c r="CR86" t="s">
        <v>501</v>
      </c>
      <c r="CS86">
        <v>2000</v>
      </c>
      <c r="DE86" t="s">
        <v>674</v>
      </c>
      <c r="DF86" t="s">
        <v>501</v>
      </c>
      <c r="DG86">
        <v>2000</v>
      </c>
      <c r="DR86" t="s">
        <v>467</v>
      </c>
      <c r="DS86" t="s">
        <v>466</v>
      </c>
      <c r="DT86">
        <v>0.25058000000000002</v>
      </c>
    </row>
    <row r="87" spans="24:132" x14ac:dyDescent="0.45">
      <c r="BE87" t="s">
        <v>422</v>
      </c>
      <c r="BF87" t="s">
        <v>423</v>
      </c>
      <c r="BG87" t="s">
        <v>520</v>
      </c>
      <c r="BH87" t="s">
        <v>425</v>
      </c>
      <c r="BI87" t="s">
        <v>423</v>
      </c>
      <c r="BJ87" t="s">
        <v>521</v>
      </c>
      <c r="BK87" t="s">
        <v>431</v>
      </c>
      <c r="BL87" t="s">
        <v>423</v>
      </c>
      <c r="BM87" t="s">
        <v>761</v>
      </c>
      <c r="BN87" t="s">
        <v>433</v>
      </c>
      <c r="BO87" t="s">
        <v>423</v>
      </c>
      <c r="BP87" t="s">
        <v>863</v>
      </c>
      <c r="BR87" t="s">
        <v>422</v>
      </c>
      <c r="BS87" t="s">
        <v>423</v>
      </c>
      <c r="BT87" t="s">
        <v>520</v>
      </c>
      <c r="BU87" t="s">
        <v>425</v>
      </c>
      <c r="BV87" t="s">
        <v>423</v>
      </c>
      <c r="BW87" t="s">
        <v>521</v>
      </c>
      <c r="BX87" t="s">
        <v>431</v>
      </c>
      <c r="BY87" t="s">
        <v>423</v>
      </c>
      <c r="BZ87" t="s">
        <v>761</v>
      </c>
      <c r="CA87" t="s">
        <v>433</v>
      </c>
      <c r="CB87" t="s">
        <v>423</v>
      </c>
      <c r="CC87" t="s">
        <v>863</v>
      </c>
      <c r="CE87" t="s">
        <v>422</v>
      </c>
      <c r="CF87" t="s">
        <v>423</v>
      </c>
      <c r="CG87" t="s">
        <v>520</v>
      </c>
      <c r="CH87" t="s">
        <v>425</v>
      </c>
      <c r="CI87" t="s">
        <v>423</v>
      </c>
      <c r="CJ87" t="s">
        <v>521</v>
      </c>
      <c r="CK87" t="s">
        <v>431</v>
      </c>
      <c r="CQ87" t="s">
        <v>1103</v>
      </c>
      <c r="DE87" t="s">
        <v>1082</v>
      </c>
      <c r="DR87" t="s">
        <v>468</v>
      </c>
      <c r="DS87">
        <v>32.780299999999997</v>
      </c>
      <c r="DT87" t="s">
        <v>469</v>
      </c>
      <c r="DU87">
        <v>8</v>
      </c>
      <c r="DV87" t="s">
        <v>470</v>
      </c>
      <c r="DW87">
        <v>477</v>
      </c>
      <c r="DX87" t="s">
        <v>471</v>
      </c>
      <c r="DY87" t="s">
        <v>472</v>
      </c>
      <c r="DZ87" t="s">
        <v>473</v>
      </c>
      <c r="EA87" s="1">
        <v>2.2200000000000001E-16</v>
      </c>
    </row>
    <row r="88" spans="24:132" x14ac:dyDescent="0.45">
      <c r="CQ88" t="s">
        <v>416</v>
      </c>
      <c r="CR88" t="s">
        <v>417</v>
      </c>
      <c r="CS88" t="s">
        <v>418</v>
      </c>
      <c r="CT88" t="s">
        <v>419</v>
      </c>
      <c r="CU88" t="s">
        <v>420</v>
      </c>
      <c r="DE88" t="s">
        <v>416</v>
      </c>
      <c r="DF88" t="s">
        <v>417</v>
      </c>
      <c r="DG88" t="s">
        <v>418</v>
      </c>
      <c r="DH88" t="s">
        <v>419</v>
      </c>
      <c r="DI88" t="s">
        <v>420</v>
      </c>
      <c r="DR88" t="s">
        <v>674</v>
      </c>
      <c r="DS88" t="s">
        <v>501</v>
      </c>
      <c r="DT88">
        <v>2000</v>
      </c>
    </row>
    <row r="89" spans="24:132" x14ac:dyDescent="0.45">
      <c r="BE89" t="s">
        <v>436</v>
      </c>
      <c r="BF89" t="s">
        <v>437</v>
      </c>
      <c r="BG89" t="s">
        <v>864</v>
      </c>
      <c r="BH89" t="s">
        <v>423</v>
      </c>
      <c r="BI89" t="s">
        <v>1138</v>
      </c>
      <c r="BJ89" t="s">
        <v>866</v>
      </c>
      <c r="BK89" t="s">
        <v>423</v>
      </c>
      <c r="BL89" t="s">
        <v>893</v>
      </c>
      <c r="BM89" t="s">
        <v>868</v>
      </c>
      <c r="BN89" t="s">
        <v>423</v>
      </c>
      <c r="BO89">
        <v>710</v>
      </c>
      <c r="BR89" t="s">
        <v>436</v>
      </c>
      <c r="BS89" t="s">
        <v>437</v>
      </c>
      <c r="BT89" t="s">
        <v>864</v>
      </c>
      <c r="BU89" t="s">
        <v>423</v>
      </c>
      <c r="BV89" t="s">
        <v>1043</v>
      </c>
      <c r="BW89" t="s">
        <v>866</v>
      </c>
      <c r="BX89" t="s">
        <v>423</v>
      </c>
      <c r="BY89" t="s">
        <v>1142</v>
      </c>
      <c r="BZ89" t="s">
        <v>868</v>
      </c>
      <c r="CA89" t="s">
        <v>423</v>
      </c>
      <c r="CB89">
        <v>241</v>
      </c>
      <c r="CE89" t="s">
        <v>436</v>
      </c>
      <c r="CF89" t="s">
        <v>437</v>
      </c>
      <c r="CG89" t="s">
        <v>864</v>
      </c>
      <c r="CH89" t="s">
        <v>423</v>
      </c>
      <c r="CI89" t="s">
        <v>965</v>
      </c>
      <c r="CJ89" t="s">
        <v>866</v>
      </c>
      <c r="CK89" t="s">
        <v>423</v>
      </c>
      <c r="DR89" t="s">
        <v>1024</v>
      </c>
    </row>
    <row r="90" spans="24:132" x14ac:dyDescent="0.45">
      <c r="CQ90" t="s">
        <v>421</v>
      </c>
      <c r="DE90" t="s">
        <v>421</v>
      </c>
      <c r="DR90" t="s">
        <v>416</v>
      </c>
      <c r="DS90" t="s">
        <v>417</v>
      </c>
      <c r="DT90" t="s">
        <v>418</v>
      </c>
      <c r="DU90" t="s">
        <v>419</v>
      </c>
      <c r="DV90" t="s">
        <v>420</v>
      </c>
    </row>
    <row r="91" spans="24:132" x14ac:dyDescent="0.45">
      <c r="BE91" t="s">
        <v>710</v>
      </c>
      <c r="BR91" t="s">
        <v>710</v>
      </c>
      <c r="CE91" t="s">
        <v>710</v>
      </c>
      <c r="CQ91" t="s">
        <v>422</v>
      </c>
      <c r="CR91" t="s">
        <v>423</v>
      </c>
      <c r="CS91" t="s">
        <v>520</v>
      </c>
      <c r="CT91" t="s">
        <v>425</v>
      </c>
      <c r="CU91" t="s">
        <v>423</v>
      </c>
      <c r="CV91" t="s">
        <v>521</v>
      </c>
      <c r="CW91" t="s">
        <v>431</v>
      </c>
      <c r="CX91" t="s">
        <v>423</v>
      </c>
      <c r="CY91" t="s">
        <v>761</v>
      </c>
      <c r="CZ91" t="s">
        <v>433</v>
      </c>
      <c r="DA91" t="s">
        <v>423</v>
      </c>
      <c r="DB91" t="s">
        <v>863</v>
      </c>
      <c r="DE91" t="s">
        <v>422</v>
      </c>
      <c r="DF91" t="s">
        <v>423</v>
      </c>
      <c r="DG91" t="s">
        <v>520</v>
      </c>
      <c r="DH91" t="s">
        <v>425</v>
      </c>
      <c r="DI91" t="s">
        <v>423</v>
      </c>
      <c r="DJ91" t="s">
        <v>521</v>
      </c>
      <c r="DK91" t="s">
        <v>431</v>
      </c>
      <c r="DL91" t="s">
        <v>423</v>
      </c>
      <c r="DM91" t="s">
        <v>761</v>
      </c>
      <c r="DN91" t="s">
        <v>433</v>
      </c>
      <c r="DO91" t="s">
        <v>423</v>
      </c>
      <c r="DP91" t="s">
        <v>863</v>
      </c>
    </row>
    <row r="92" spans="24:132" x14ac:dyDescent="0.45">
      <c r="BF92" t="s">
        <v>443</v>
      </c>
      <c r="BG92" t="s">
        <v>444</v>
      </c>
      <c r="BH92" t="s">
        <v>445</v>
      </c>
      <c r="BI92" t="s">
        <v>446</v>
      </c>
      <c r="BJ92" t="s">
        <v>447</v>
      </c>
      <c r="BK92" t="s">
        <v>445</v>
      </c>
      <c r="BL92" t="s">
        <v>448</v>
      </c>
      <c r="BS92" t="s">
        <v>443</v>
      </c>
      <c r="BT92" t="s">
        <v>444</v>
      </c>
      <c r="BU92" t="s">
        <v>445</v>
      </c>
      <c r="BV92" t="s">
        <v>446</v>
      </c>
      <c r="BW92" t="s">
        <v>447</v>
      </c>
      <c r="BX92" t="s">
        <v>445</v>
      </c>
      <c r="BY92" t="s">
        <v>448</v>
      </c>
      <c r="CF92" t="s">
        <v>443</v>
      </c>
      <c r="CG92" t="s">
        <v>444</v>
      </c>
      <c r="CH92" t="s">
        <v>445</v>
      </c>
      <c r="CI92" t="s">
        <v>446</v>
      </c>
      <c r="CJ92" t="s">
        <v>447</v>
      </c>
      <c r="CK92" t="s">
        <v>445</v>
      </c>
      <c r="DR92" t="s">
        <v>421</v>
      </c>
    </row>
    <row r="93" spans="24:132" x14ac:dyDescent="0.45">
      <c r="BE93">
        <v>-29.102989999999998</v>
      </c>
      <c r="BF93">
        <v>-7.0654300000000001</v>
      </c>
      <c r="BG93">
        <v>-0.55439000000000005</v>
      </c>
      <c r="BH93">
        <v>6.4207799999999997</v>
      </c>
      <c r="BI93">
        <v>47.797260000000001</v>
      </c>
      <c r="BR93">
        <v>-33.647959999999998</v>
      </c>
      <c r="BS93">
        <v>-5.7502599999999999</v>
      </c>
      <c r="BT93">
        <v>0.54259000000000002</v>
      </c>
      <c r="BU93">
        <v>5.6247199999999999</v>
      </c>
      <c r="BV93">
        <v>26.846270000000001</v>
      </c>
      <c r="CE93">
        <v>-29.61223</v>
      </c>
      <c r="CF93">
        <v>-6.6760799999999998</v>
      </c>
      <c r="CG93">
        <v>0.37296000000000001</v>
      </c>
      <c r="CH93">
        <v>7.7149599999999996</v>
      </c>
      <c r="CI93">
        <v>26.342189999999999</v>
      </c>
      <c r="CQ93" t="s">
        <v>436</v>
      </c>
      <c r="CR93" t="s">
        <v>437</v>
      </c>
      <c r="CS93" t="s">
        <v>864</v>
      </c>
      <c r="CT93" t="s">
        <v>423</v>
      </c>
      <c r="CU93" t="s">
        <v>895</v>
      </c>
      <c r="CV93" t="s">
        <v>866</v>
      </c>
      <c r="CW93" t="s">
        <v>423</v>
      </c>
      <c r="CX93" t="s">
        <v>893</v>
      </c>
      <c r="CY93" t="s">
        <v>868</v>
      </c>
      <c r="CZ93" t="s">
        <v>423</v>
      </c>
      <c r="DA93">
        <v>149</v>
      </c>
      <c r="DE93" t="s">
        <v>436</v>
      </c>
      <c r="DF93" t="s">
        <v>437</v>
      </c>
      <c r="DG93" t="s">
        <v>864</v>
      </c>
      <c r="DH93" t="s">
        <v>423</v>
      </c>
      <c r="DI93" t="s">
        <v>888</v>
      </c>
      <c r="DJ93" t="s">
        <v>866</v>
      </c>
      <c r="DK93" t="s">
        <v>423</v>
      </c>
      <c r="DL93" t="s">
        <v>893</v>
      </c>
      <c r="DM93" t="s">
        <v>868</v>
      </c>
      <c r="DN93" t="s">
        <v>423</v>
      </c>
      <c r="DO93">
        <v>257</v>
      </c>
      <c r="DR93" t="s">
        <v>422</v>
      </c>
      <c r="DS93" t="s">
        <v>423</v>
      </c>
      <c r="DT93" t="s">
        <v>520</v>
      </c>
      <c r="DU93" t="s">
        <v>425</v>
      </c>
      <c r="DV93" t="s">
        <v>423</v>
      </c>
      <c r="DW93" t="s">
        <v>521</v>
      </c>
      <c r="DX93" t="s">
        <v>431</v>
      </c>
      <c r="DY93" t="s">
        <v>423</v>
      </c>
      <c r="DZ93" t="s">
        <v>761</v>
      </c>
      <c r="EA93" t="s">
        <v>433</v>
      </c>
      <c r="EB93" t="s">
        <v>423</v>
      </c>
    </row>
    <row r="95" spans="24:132" x14ac:dyDescent="0.45">
      <c r="BE95" t="s">
        <v>715</v>
      </c>
      <c r="BR95" t="s">
        <v>715</v>
      </c>
      <c r="CE95" t="s">
        <v>715</v>
      </c>
      <c r="CQ95" t="s">
        <v>710</v>
      </c>
      <c r="DE95" t="s">
        <v>710</v>
      </c>
      <c r="DR95" t="s">
        <v>436</v>
      </c>
      <c r="DS95" t="s">
        <v>437</v>
      </c>
      <c r="DT95" t="s">
        <v>864</v>
      </c>
      <c r="DU95" t="s">
        <v>423</v>
      </c>
      <c r="DV95" t="s">
        <v>1021</v>
      </c>
      <c r="DW95" t="s">
        <v>866</v>
      </c>
      <c r="DX95" t="s">
        <v>423</v>
      </c>
      <c r="DY95" t="s">
        <v>876</v>
      </c>
      <c r="DZ95" t="s">
        <v>868</v>
      </c>
      <c r="EA95" t="s">
        <v>423</v>
      </c>
      <c r="EB95">
        <v>865</v>
      </c>
    </row>
    <row r="96" spans="24:132" x14ac:dyDescent="0.45">
      <c r="BF96" t="s">
        <v>370</v>
      </c>
      <c r="BG96" t="s">
        <v>371</v>
      </c>
      <c r="BH96" t="s">
        <v>372</v>
      </c>
      <c r="BI96" t="s">
        <v>373</v>
      </c>
      <c r="BJ96" t="s">
        <v>374</v>
      </c>
      <c r="BK96" t="s">
        <v>452</v>
      </c>
      <c r="BS96" t="s">
        <v>370</v>
      </c>
      <c r="BT96" t="s">
        <v>371</v>
      </c>
      <c r="BU96" t="s">
        <v>372</v>
      </c>
      <c r="BV96" t="s">
        <v>373</v>
      </c>
      <c r="BW96" t="s">
        <v>374</v>
      </c>
      <c r="BX96" t="s">
        <v>452</v>
      </c>
      <c r="CF96" t="s">
        <v>370</v>
      </c>
      <c r="CG96" t="s">
        <v>371</v>
      </c>
      <c r="CH96" t="s">
        <v>372</v>
      </c>
      <c r="CI96" t="s">
        <v>373</v>
      </c>
      <c r="CJ96" t="s">
        <v>374</v>
      </c>
      <c r="CK96" t="s">
        <v>452</v>
      </c>
      <c r="CR96" t="s">
        <v>443</v>
      </c>
      <c r="CS96" t="s">
        <v>444</v>
      </c>
      <c r="CT96" t="s">
        <v>445</v>
      </c>
      <c r="CU96" t="s">
        <v>446</v>
      </c>
      <c r="CV96" t="s">
        <v>447</v>
      </c>
      <c r="CW96" t="s">
        <v>445</v>
      </c>
      <c r="CX96" t="s">
        <v>448</v>
      </c>
      <c r="DF96" t="s">
        <v>443</v>
      </c>
      <c r="DG96" t="s">
        <v>444</v>
      </c>
      <c r="DH96" t="s">
        <v>445</v>
      </c>
      <c r="DI96" t="s">
        <v>446</v>
      </c>
      <c r="DJ96" t="s">
        <v>447</v>
      </c>
      <c r="DK96" t="s">
        <v>445</v>
      </c>
      <c r="DL96" t="s">
        <v>448</v>
      </c>
    </row>
    <row r="97" spans="57:129" x14ac:dyDescent="0.45">
      <c r="BE97" t="s">
        <v>181</v>
      </c>
      <c r="BF97">
        <v>-21.890532</v>
      </c>
      <c r="BG97">
        <v>1.8332360000000001</v>
      </c>
      <c r="BH97">
        <v>-11.940899999999999</v>
      </c>
      <c r="BI97" s="1">
        <v>2.2E-16</v>
      </c>
      <c r="BJ97" t="s">
        <v>375</v>
      </c>
      <c r="BR97" t="s">
        <v>181</v>
      </c>
      <c r="BS97">
        <v>-27.050350000000002</v>
      </c>
      <c r="BT97">
        <v>3.7296399999999998</v>
      </c>
      <c r="BU97">
        <v>-7.2527999999999997</v>
      </c>
      <c r="BV97" s="1">
        <v>7.7289999999999999E-12</v>
      </c>
      <c r="BW97" t="s">
        <v>375</v>
      </c>
      <c r="CE97" t="s">
        <v>181</v>
      </c>
      <c r="CF97">
        <v>-36.374540000000003</v>
      </c>
      <c r="CG97">
        <v>9.5829199999999997</v>
      </c>
      <c r="CH97">
        <v>-3.7957999999999998</v>
      </c>
      <c r="CI97">
        <v>2.3839999999999999E-4</v>
      </c>
      <c r="CJ97" t="s">
        <v>375</v>
      </c>
      <c r="CQ97">
        <v>-28.67004</v>
      </c>
      <c r="CR97">
        <v>-8.1401599999999998</v>
      </c>
      <c r="CS97">
        <v>0.23816999999999999</v>
      </c>
      <c r="CT97">
        <v>8.0810600000000008</v>
      </c>
      <c r="CU97">
        <v>25.726089999999999</v>
      </c>
      <c r="DE97">
        <v>-34.00732</v>
      </c>
      <c r="DF97">
        <v>-5.6675800000000001</v>
      </c>
      <c r="DG97">
        <v>0.48404999999999998</v>
      </c>
      <c r="DH97">
        <v>5.7504600000000003</v>
      </c>
      <c r="DI97">
        <v>26.950600000000001</v>
      </c>
      <c r="DR97" t="s">
        <v>710</v>
      </c>
    </row>
    <row r="98" spans="57:129" x14ac:dyDescent="0.45">
      <c r="BE98" t="s">
        <v>182</v>
      </c>
      <c r="BF98">
        <v>0.66564299999999998</v>
      </c>
      <c r="BG98">
        <v>0.106434</v>
      </c>
      <c r="BH98">
        <v>6.2539999999999996</v>
      </c>
      <c r="BI98" s="1">
        <v>7.4249999999999997E-10</v>
      </c>
      <c r="BJ98" t="s">
        <v>375</v>
      </c>
      <c r="BR98" t="s">
        <v>182</v>
      </c>
      <c r="BS98">
        <v>1.9675800000000001</v>
      </c>
      <c r="BT98">
        <v>0.19270999999999999</v>
      </c>
      <c r="BU98">
        <v>10.209899999999999</v>
      </c>
      <c r="BV98" s="1">
        <v>2.2E-16</v>
      </c>
      <c r="BW98" t="s">
        <v>375</v>
      </c>
      <c r="CE98" t="s">
        <v>182</v>
      </c>
      <c r="CF98">
        <v>1.0235300000000001</v>
      </c>
      <c r="CG98">
        <v>0.37130000000000002</v>
      </c>
      <c r="CH98">
        <v>2.7566000000000002</v>
      </c>
      <c r="CI98">
        <v>6.8110000000000002E-3</v>
      </c>
      <c r="CJ98" t="s">
        <v>487</v>
      </c>
      <c r="CN98" t="s">
        <v>870</v>
      </c>
      <c r="CO98">
        <v>0.1</v>
      </c>
      <c r="CP98" t="s">
        <v>871</v>
      </c>
      <c r="DS98" t="s">
        <v>443</v>
      </c>
      <c r="DT98" t="s">
        <v>444</v>
      </c>
      <c r="DU98" t="s">
        <v>445</v>
      </c>
      <c r="DV98" t="s">
        <v>446</v>
      </c>
      <c r="DW98" t="s">
        <v>447</v>
      </c>
      <c r="DX98" t="s">
        <v>445</v>
      </c>
      <c r="DY98" t="s">
        <v>448</v>
      </c>
    </row>
    <row r="99" spans="57:129" x14ac:dyDescent="0.45">
      <c r="BE99" t="s">
        <v>183</v>
      </c>
      <c r="BF99">
        <v>5.9083240000000004</v>
      </c>
      <c r="BG99">
        <v>1.370045</v>
      </c>
      <c r="BH99">
        <v>4.3125</v>
      </c>
      <c r="BI99" s="1">
        <v>1.876E-5</v>
      </c>
      <c r="BJ99" t="s">
        <v>375</v>
      </c>
      <c r="BR99" t="s">
        <v>183</v>
      </c>
      <c r="BS99">
        <v>-1.3297300000000001</v>
      </c>
      <c r="BT99">
        <v>1.3382000000000001</v>
      </c>
      <c r="BU99">
        <v>-0.99370000000000003</v>
      </c>
      <c r="BV99">
        <v>0.32150000000000001</v>
      </c>
      <c r="CE99" t="s">
        <v>183</v>
      </c>
      <c r="CF99">
        <v>10.10003</v>
      </c>
      <c r="CG99">
        <v>3.2898499999999999</v>
      </c>
      <c r="CH99">
        <v>3.0701000000000001</v>
      </c>
      <c r="CI99">
        <v>2.6806E-3</v>
      </c>
      <c r="CJ99" t="s">
        <v>487</v>
      </c>
      <c r="CQ99" t="s">
        <v>715</v>
      </c>
      <c r="DE99" t="s">
        <v>715</v>
      </c>
      <c r="DR99">
        <v>-30.583020000000001</v>
      </c>
      <c r="DS99">
        <v>-7.0968600000000004</v>
      </c>
      <c r="DT99">
        <v>-0.59465999999999997</v>
      </c>
      <c r="DU99">
        <v>6.6619999999999999</v>
      </c>
      <c r="DV99">
        <v>49.640009999999997</v>
      </c>
    </row>
    <row r="100" spans="57:129" x14ac:dyDescent="0.45">
      <c r="BE100" t="s">
        <v>377</v>
      </c>
      <c r="BF100">
        <v>-2.5041000000000001E-2</v>
      </c>
      <c r="BG100">
        <v>0.40747899999999998</v>
      </c>
      <c r="BH100">
        <v>-6.1499999999999999E-2</v>
      </c>
      <c r="BI100">
        <v>0.95099999999999996</v>
      </c>
      <c r="BR100" t="s">
        <v>377</v>
      </c>
      <c r="BS100">
        <v>3.4190200000000002</v>
      </c>
      <c r="BT100">
        <v>0.63170999999999999</v>
      </c>
      <c r="BU100">
        <v>5.4123999999999999</v>
      </c>
      <c r="BV100" s="1">
        <v>1.691E-7</v>
      </c>
      <c r="BW100" t="s">
        <v>375</v>
      </c>
      <c r="CE100" t="s">
        <v>377</v>
      </c>
      <c r="CF100">
        <v>-1.15785</v>
      </c>
      <c r="CG100">
        <v>0.99168000000000001</v>
      </c>
      <c r="CH100">
        <v>-1.1676</v>
      </c>
      <c r="CI100">
        <v>0.24544260000000001</v>
      </c>
      <c r="CL100" t="s">
        <v>844</v>
      </c>
      <c r="CM100">
        <v>0.05</v>
      </c>
      <c r="CR100" t="s">
        <v>370</v>
      </c>
      <c r="CS100" t="s">
        <v>371</v>
      </c>
      <c r="CT100" t="s">
        <v>372</v>
      </c>
      <c r="CU100" t="s">
        <v>373</v>
      </c>
      <c r="CV100" t="s">
        <v>374</v>
      </c>
      <c r="CW100" t="s">
        <v>452</v>
      </c>
      <c r="DF100" t="s">
        <v>370</v>
      </c>
      <c r="DG100" t="s">
        <v>371</v>
      </c>
      <c r="DH100" t="s">
        <v>372</v>
      </c>
      <c r="DI100" t="s">
        <v>373</v>
      </c>
      <c r="DJ100" t="s">
        <v>374</v>
      </c>
      <c r="DK100" t="s">
        <v>452</v>
      </c>
    </row>
    <row r="101" spans="57:129" x14ac:dyDescent="0.45">
      <c r="BE101" t="s">
        <v>378</v>
      </c>
      <c r="BF101">
        <v>-23.451467999999998</v>
      </c>
      <c r="BG101">
        <v>2.8990330000000002</v>
      </c>
      <c r="BH101">
        <v>-8.0893999999999995</v>
      </c>
      <c r="BI101" s="1">
        <v>3.134E-15</v>
      </c>
      <c r="BJ101" t="s">
        <v>375</v>
      </c>
      <c r="BR101" t="s">
        <v>378</v>
      </c>
      <c r="BS101">
        <v>-30.51444</v>
      </c>
      <c r="BT101">
        <v>5.1071</v>
      </c>
      <c r="BU101">
        <v>-5.9748999999999999</v>
      </c>
      <c r="BV101" s="1">
        <v>9.7369999999999998E-9</v>
      </c>
      <c r="BW101" t="s">
        <v>375</v>
      </c>
      <c r="CE101" t="s">
        <v>378</v>
      </c>
      <c r="CF101">
        <v>-35.987270000000002</v>
      </c>
      <c r="CG101">
        <v>7.28071</v>
      </c>
      <c r="CH101">
        <v>-4.9428000000000001</v>
      </c>
      <c r="CI101" s="1">
        <v>2.695E-6</v>
      </c>
      <c r="CJ101" t="s">
        <v>375</v>
      </c>
      <c r="CQ101" t="s">
        <v>181</v>
      </c>
      <c r="CR101">
        <v>-30.355270000000001</v>
      </c>
      <c r="CS101">
        <v>5.4081000000000001</v>
      </c>
      <c r="CT101">
        <v>-5.6128999999999998</v>
      </c>
      <c r="CU101" s="1">
        <v>1.237E-7</v>
      </c>
      <c r="CV101" t="s">
        <v>375</v>
      </c>
      <c r="DE101" t="s">
        <v>181</v>
      </c>
      <c r="DF101">
        <v>-27.35155</v>
      </c>
      <c r="DG101">
        <v>3.52312</v>
      </c>
      <c r="DH101">
        <v>-7.7633999999999999</v>
      </c>
      <c r="DI101" s="1">
        <v>2.924E-13</v>
      </c>
      <c r="DJ101" t="s">
        <v>375</v>
      </c>
      <c r="DR101" t="s">
        <v>715</v>
      </c>
    </row>
    <row r="102" spans="57:129" x14ac:dyDescent="0.45">
      <c r="BE102" t="s">
        <v>382</v>
      </c>
      <c r="BF102">
        <v>-2.4749E-2</v>
      </c>
      <c r="BG102">
        <v>0.37124499999999999</v>
      </c>
      <c r="BH102">
        <v>-6.6699999999999995E-2</v>
      </c>
      <c r="BI102">
        <v>0.94689999999999996</v>
      </c>
      <c r="BR102" t="s">
        <v>382</v>
      </c>
      <c r="BS102">
        <v>0.73507</v>
      </c>
      <c r="BT102">
        <v>0.65264999999999995</v>
      </c>
      <c r="BU102">
        <v>1.1263000000000001</v>
      </c>
      <c r="BV102">
        <v>0.26129999999999998</v>
      </c>
      <c r="CE102" t="s">
        <v>382</v>
      </c>
      <c r="CF102">
        <v>1.36791</v>
      </c>
      <c r="CG102">
        <v>1.0946199999999999</v>
      </c>
      <c r="CH102">
        <v>1.2497</v>
      </c>
      <c r="CI102">
        <v>0.2140061</v>
      </c>
      <c r="CR102" s="1">
        <v>1.237E-7</v>
      </c>
      <c r="CU102" s="1"/>
      <c r="DF102" s="1">
        <v>2.924E-13</v>
      </c>
      <c r="DI102" s="1"/>
      <c r="DS102" t="s">
        <v>370</v>
      </c>
      <c r="DT102" t="s">
        <v>371</v>
      </c>
      <c r="DU102" t="s">
        <v>372</v>
      </c>
      <c r="DV102" t="s">
        <v>373</v>
      </c>
      <c r="DW102" t="s">
        <v>374</v>
      </c>
      <c r="DX102" t="s">
        <v>452</v>
      </c>
    </row>
    <row r="103" spans="57:129" x14ac:dyDescent="0.45">
      <c r="BE103" t="s">
        <v>381</v>
      </c>
      <c r="BF103">
        <v>0.15768499999999999</v>
      </c>
      <c r="BG103">
        <v>0.40843200000000002</v>
      </c>
      <c r="BH103">
        <v>0.3861</v>
      </c>
      <c r="BI103">
        <v>0.6996</v>
      </c>
      <c r="BR103" t="s">
        <v>381</v>
      </c>
      <c r="BS103">
        <v>-0.32958999999999999</v>
      </c>
      <c r="BT103">
        <v>0.63639000000000001</v>
      </c>
      <c r="BU103">
        <v>-0.51790000000000003</v>
      </c>
      <c r="BV103">
        <v>0.60509999999999997</v>
      </c>
      <c r="CE103" t="s">
        <v>381</v>
      </c>
      <c r="CF103">
        <v>-2.7719499999999999</v>
      </c>
      <c r="CG103">
        <v>0.65866999999999998</v>
      </c>
      <c r="CH103">
        <v>-4.2084000000000001</v>
      </c>
      <c r="CI103" s="1">
        <v>5.181E-5</v>
      </c>
      <c r="CJ103" t="s">
        <v>375</v>
      </c>
      <c r="CQ103" t="s">
        <v>182</v>
      </c>
      <c r="CR103">
        <v>0.81306999999999996</v>
      </c>
      <c r="CS103">
        <v>0.21395</v>
      </c>
      <c r="CT103">
        <v>3.8003999999999998</v>
      </c>
      <c r="CU103">
        <v>2.253E-4</v>
      </c>
      <c r="CV103" t="s">
        <v>375</v>
      </c>
      <c r="DE103" t="s">
        <v>182</v>
      </c>
      <c r="DF103">
        <v>1.98902</v>
      </c>
      <c r="DG103">
        <v>0.18578</v>
      </c>
      <c r="DH103">
        <v>10.7066</v>
      </c>
      <c r="DI103" s="1">
        <v>2.2E-16</v>
      </c>
      <c r="DJ103" t="s">
        <v>375</v>
      </c>
      <c r="DR103" t="s">
        <v>181</v>
      </c>
      <c r="DS103">
        <v>-20.873954000000001</v>
      </c>
      <c r="DT103">
        <v>1.6721349999999999</v>
      </c>
      <c r="DU103">
        <v>-12.4834</v>
      </c>
      <c r="DV103" s="1">
        <v>2.2E-16</v>
      </c>
      <c r="DW103" t="s">
        <v>375</v>
      </c>
    </row>
    <row r="104" spans="57:129" x14ac:dyDescent="0.45">
      <c r="BE104" t="s">
        <v>383</v>
      </c>
      <c r="BF104">
        <v>-0.11945</v>
      </c>
      <c r="BG104">
        <v>0.22278100000000001</v>
      </c>
      <c r="BH104">
        <v>-0.53620000000000001</v>
      </c>
      <c r="BI104">
        <v>0.59199999999999997</v>
      </c>
      <c r="BR104" t="s">
        <v>383</v>
      </c>
      <c r="BS104">
        <v>-0.52959999999999996</v>
      </c>
      <c r="BT104">
        <v>0.38819999999999999</v>
      </c>
      <c r="BU104">
        <v>-1.3642000000000001</v>
      </c>
      <c r="BV104">
        <v>0.17399999999999999</v>
      </c>
      <c r="CE104" t="s">
        <v>383</v>
      </c>
      <c r="CF104">
        <v>-0.3362</v>
      </c>
      <c r="CG104">
        <v>0.72389000000000003</v>
      </c>
      <c r="CH104">
        <v>-0.46439999999999998</v>
      </c>
      <c r="CI104">
        <v>0.64322769999999996</v>
      </c>
      <c r="CN104" s="1">
        <v>2.2200000000000001E-16</v>
      </c>
      <c r="CR104">
        <v>2.253E-4</v>
      </c>
      <c r="DF104" s="1">
        <v>2.2E-16</v>
      </c>
      <c r="DI104" s="1"/>
      <c r="DS104" s="1">
        <v>2.2E-16</v>
      </c>
      <c r="DV104" s="1"/>
    </row>
    <row r="105" spans="57:129" x14ac:dyDescent="0.45">
      <c r="BE105" t="s">
        <v>384</v>
      </c>
      <c r="BF105">
        <v>14.739770999999999</v>
      </c>
      <c r="BG105">
        <v>11.230729999999999</v>
      </c>
      <c r="BH105">
        <v>1.3124</v>
      </c>
      <c r="BI105">
        <v>0.18990000000000001</v>
      </c>
      <c r="BR105" t="s">
        <v>405</v>
      </c>
      <c r="BS105">
        <v>-115.64348</v>
      </c>
      <c r="BT105">
        <v>129.30428000000001</v>
      </c>
      <c r="BU105">
        <v>-0.89439999999999997</v>
      </c>
      <c r="BV105">
        <v>0.37219999999999998</v>
      </c>
      <c r="CE105" t="s">
        <v>408</v>
      </c>
      <c r="CF105">
        <v>-33.977939999999997</v>
      </c>
      <c r="CG105">
        <v>24.699159999999999</v>
      </c>
      <c r="CH105">
        <v>-1.3756999999999999</v>
      </c>
      <c r="CI105">
        <v>0.17164389999999999</v>
      </c>
      <c r="CQ105" t="s">
        <v>183</v>
      </c>
      <c r="CR105">
        <v>8.5761699999999994</v>
      </c>
      <c r="CS105">
        <v>1.99495</v>
      </c>
      <c r="CT105">
        <v>4.2988999999999997</v>
      </c>
      <c r="CU105" s="1">
        <v>3.4390000000000001E-5</v>
      </c>
      <c r="CV105" t="s">
        <v>375</v>
      </c>
      <c r="DE105" t="s">
        <v>183</v>
      </c>
      <c r="DF105">
        <v>-1.34799</v>
      </c>
      <c r="DG105">
        <v>1.2581599999999999</v>
      </c>
      <c r="DH105">
        <v>-1.0713999999999999</v>
      </c>
      <c r="DI105">
        <v>0.28510000000000002</v>
      </c>
      <c r="DR105" t="s">
        <v>182</v>
      </c>
      <c r="DS105">
        <v>0.61955800000000005</v>
      </c>
      <c r="DT105">
        <v>8.7368000000000001E-2</v>
      </c>
      <c r="DU105">
        <v>7.0914000000000001</v>
      </c>
      <c r="DV105" s="1">
        <v>3.0009999999999998E-12</v>
      </c>
      <c r="DW105" t="s">
        <v>375</v>
      </c>
    </row>
    <row r="106" spans="57:129" x14ac:dyDescent="0.45">
      <c r="BE106" t="s">
        <v>453</v>
      </c>
      <c r="BR106" t="s">
        <v>453</v>
      </c>
      <c r="CE106" t="s">
        <v>453</v>
      </c>
      <c r="CL106" t="s">
        <v>472</v>
      </c>
      <c r="CM106" t="s">
        <v>473</v>
      </c>
      <c r="CR106" s="1">
        <v>3.4390000000000001E-5</v>
      </c>
      <c r="CU106" s="1"/>
      <c r="DF106">
        <v>0.28510000000000002</v>
      </c>
      <c r="DS106" s="1">
        <v>3.0009999999999998E-12</v>
      </c>
      <c r="DV106" s="1"/>
    </row>
    <row r="107" spans="57:129" x14ac:dyDescent="0.45">
      <c r="BE107" t="s">
        <v>454</v>
      </c>
      <c r="BF107" t="s">
        <v>455</v>
      </c>
      <c r="BG107">
        <v>0</v>
      </c>
      <c r="BH107" t="s">
        <v>842</v>
      </c>
      <c r="BI107">
        <v>1E-3</v>
      </c>
      <c r="BJ107" t="s">
        <v>843</v>
      </c>
      <c r="BK107">
        <v>0.01</v>
      </c>
      <c r="BL107" t="s">
        <v>844</v>
      </c>
      <c r="BM107">
        <v>0.05</v>
      </c>
      <c r="BN107" t="s">
        <v>870</v>
      </c>
      <c r="BO107">
        <v>0.1</v>
      </c>
      <c r="BP107" t="s">
        <v>871</v>
      </c>
      <c r="BR107" t="s">
        <v>454</v>
      </c>
      <c r="BS107" t="s">
        <v>455</v>
      </c>
      <c r="BT107">
        <v>0</v>
      </c>
      <c r="BU107" t="s">
        <v>842</v>
      </c>
      <c r="BV107">
        <v>1E-3</v>
      </c>
      <c r="BW107" t="s">
        <v>843</v>
      </c>
      <c r="BX107">
        <v>0.01</v>
      </c>
      <c r="BY107" t="s">
        <v>844</v>
      </c>
      <c r="BZ107">
        <v>0.05</v>
      </c>
      <c r="CA107" t="s">
        <v>870</v>
      </c>
      <c r="CB107">
        <v>0.1</v>
      </c>
      <c r="CC107" t="s">
        <v>871</v>
      </c>
      <c r="CE107" t="s">
        <v>454</v>
      </c>
      <c r="CF107" t="s">
        <v>455</v>
      </c>
      <c r="CG107">
        <v>0</v>
      </c>
      <c r="CH107" t="s">
        <v>842</v>
      </c>
      <c r="CI107">
        <v>1E-3</v>
      </c>
      <c r="CJ107" t="s">
        <v>843</v>
      </c>
      <c r="CK107">
        <v>0.01</v>
      </c>
      <c r="CQ107" t="s">
        <v>377</v>
      </c>
      <c r="CR107">
        <v>-1.41106</v>
      </c>
      <c r="CS107">
        <v>1.00403</v>
      </c>
      <c r="CT107">
        <v>-1.4054</v>
      </c>
      <c r="CU107">
        <v>0.1624073</v>
      </c>
      <c r="DE107" t="s">
        <v>377</v>
      </c>
      <c r="DF107">
        <v>3.4561299999999999</v>
      </c>
      <c r="DG107">
        <v>0.60404999999999998</v>
      </c>
      <c r="DH107">
        <v>5.7215999999999996</v>
      </c>
      <c r="DI107" s="1">
        <v>3.3610000000000001E-8</v>
      </c>
      <c r="DJ107" t="s">
        <v>375</v>
      </c>
      <c r="DR107" t="s">
        <v>183</v>
      </c>
      <c r="DS107">
        <v>4.7616750000000003</v>
      </c>
      <c r="DT107">
        <v>1.0465500000000001</v>
      </c>
      <c r="DU107">
        <v>4.5499000000000001</v>
      </c>
      <c r="DV107" s="1">
        <v>6.2310000000000001E-6</v>
      </c>
      <c r="DW107" t="s">
        <v>375</v>
      </c>
    </row>
    <row r="108" spans="57:129" x14ac:dyDescent="0.45">
      <c r="CR108">
        <v>0.1624073</v>
      </c>
      <c r="DF108" s="1">
        <v>3.3610000000000001E-8</v>
      </c>
      <c r="DI108" s="1"/>
      <c r="DS108" s="1">
        <v>6.2310000000000001E-6</v>
      </c>
      <c r="DV108" s="1"/>
    </row>
    <row r="109" spans="57:129" x14ac:dyDescent="0.45">
      <c r="BE109" t="s">
        <v>462</v>
      </c>
      <c r="BF109" t="s">
        <v>463</v>
      </c>
      <c r="BG109" t="s">
        <v>450</v>
      </c>
      <c r="BH109" t="s">
        <v>464</v>
      </c>
      <c r="BI109">
        <v>143900</v>
      </c>
      <c r="BR109" t="s">
        <v>462</v>
      </c>
      <c r="BS109" t="s">
        <v>463</v>
      </c>
      <c r="BT109" t="s">
        <v>450</v>
      </c>
      <c r="BU109" t="s">
        <v>464</v>
      </c>
      <c r="BV109">
        <v>76706</v>
      </c>
      <c r="CE109" t="s">
        <v>462</v>
      </c>
      <c r="CF109" t="s">
        <v>463</v>
      </c>
      <c r="CG109" t="s">
        <v>450</v>
      </c>
      <c r="CH109" t="s">
        <v>464</v>
      </c>
      <c r="CI109">
        <v>43630</v>
      </c>
      <c r="CL109" t="s">
        <v>1029</v>
      </c>
      <c r="CQ109" t="s">
        <v>378</v>
      </c>
      <c r="CR109">
        <v>-32.444519999999997</v>
      </c>
      <c r="CS109">
        <v>6.1267699999999996</v>
      </c>
      <c r="CT109">
        <v>-5.2954999999999997</v>
      </c>
      <c r="CU109" s="1">
        <v>5.2190000000000003E-7</v>
      </c>
      <c r="CV109" t="s">
        <v>375</v>
      </c>
      <c r="DE109" t="s">
        <v>378</v>
      </c>
      <c r="DF109">
        <v>-30.599589999999999</v>
      </c>
      <c r="DG109">
        <v>4.6066900000000004</v>
      </c>
      <c r="DH109">
        <v>-6.6424000000000003</v>
      </c>
      <c r="DI109" s="1">
        <v>2.309E-10</v>
      </c>
      <c r="DJ109" t="s">
        <v>375</v>
      </c>
      <c r="DR109" t="s">
        <v>377</v>
      </c>
      <c r="DS109">
        <v>1.9843E-2</v>
      </c>
      <c r="DT109">
        <v>0.34023500000000001</v>
      </c>
      <c r="DU109">
        <v>5.8299999999999998E-2</v>
      </c>
      <c r="DV109">
        <v>0.95350000000000001</v>
      </c>
    </row>
    <row r="110" spans="57:129" x14ac:dyDescent="0.45">
      <c r="BE110" t="s">
        <v>465</v>
      </c>
      <c r="BF110" t="s">
        <v>463</v>
      </c>
      <c r="BG110" t="s">
        <v>450</v>
      </c>
      <c r="BH110" t="s">
        <v>464</v>
      </c>
      <c r="BI110">
        <v>74851</v>
      </c>
      <c r="BR110" t="s">
        <v>465</v>
      </c>
      <c r="BS110" t="s">
        <v>463</v>
      </c>
      <c r="BT110" t="s">
        <v>450</v>
      </c>
      <c r="BU110" t="s">
        <v>464</v>
      </c>
      <c r="BV110">
        <v>28162</v>
      </c>
      <c r="CE110" t="s">
        <v>465</v>
      </c>
      <c r="CF110" t="s">
        <v>463</v>
      </c>
      <c r="CG110" t="s">
        <v>450</v>
      </c>
      <c r="CH110" t="s">
        <v>464</v>
      </c>
      <c r="CI110">
        <v>14818</v>
      </c>
      <c r="CR110" s="1">
        <v>5.2190000000000003E-7</v>
      </c>
      <c r="CU110" s="1"/>
      <c r="DF110" s="1">
        <v>2.309E-10</v>
      </c>
      <c r="DI110" s="1"/>
      <c r="DS110">
        <v>0.95350000000000001</v>
      </c>
    </row>
    <row r="111" spans="57:129" x14ac:dyDescent="0.45">
      <c r="BE111" t="s">
        <v>466</v>
      </c>
      <c r="BF111">
        <v>0.47985</v>
      </c>
      <c r="BR111" t="s">
        <v>466</v>
      </c>
      <c r="BS111">
        <v>0.63285000000000002</v>
      </c>
      <c r="CE111" t="s">
        <v>466</v>
      </c>
      <c r="CF111">
        <v>0.66037000000000001</v>
      </c>
      <c r="CQ111" t="s">
        <v>382</v>
      </c>
      <c r="CR111">
        <v>1.3347500000000001</v>
      </c>
      <c r="CS111">
        <v>1.1553800000000001</v>
      </c>
      <c r="CT111">
        <v>1.1552</v>
      </c>
      <c r="CU111">
        <v>0.25020959999999998</v>
      </c>
      <c r="DE111" t="s">
        <v>382</v>
      </c>
      <c r="DF111">
        <v>0.74621999999999999</v>
      </c>
      <c r="DG111">
        <v>0.60368999999999995</v>
      </c>
      <c r="DH111">
        <v>1.2361</v>
      </c>
      <c r="DI111">
        <v>0.2177</v>
      </c>
      <c r="DR111" t="s">
        <v>378</v>
      </c>
      <c r="DS111">
        <v>-21.708034999999999</v>
      </c>
      <c r="DT111">
        <v>2.5697909999999999</v>
      </c>
      <c r="DU111">
        <v>-8.4474</v>
      </c>
      <c r="DV111" s="1">
        <v>2.2E-16</v>
      </c>
      <c r="DW111" t="s">
        <v>375</v>
      </c>
    </row>
    <row r="112" spans="57:129" x14ac:dyDescent="0.45">
      <c r="BE112" t="s">
        <v>467</v>
      </c>
      <c r="BF112" t="s">
        <v>466</v>
      </c>
      <c r="BG112">
        <v>0.40899999999999997</v>
      </c>
      <c r="BR112" t="s">
        <v>467</v>
      </c>
      <c r="BS112" t="s">
        <v>466</v>
      </c>
      <c r="BT112">
        <v>0.58040000000000003</v>
      </c>
      <c r="CE112" t="s">
        <v>467</v>
      </c>
      <c r="CF112" t="s">
        <v>466</v>
      </c>
      <c r="CG112">
        <v>0.58823000000000003</v>
      </c>
      <c r="CR112">
        <v>0.25020959999999998</v>
      </c>
      <c r="DF112">
        <v>0.2177</v>
      </c>
      <c r="DS112" s="1">
        <v>2.2E-16</v>
      </c>
      <c r="DV112" s="1"/>
    </row>
    <row r="113" spans="57:131" x14ac:dyDescent="0.45">
      <c r="BE113" t="s">
        <v>468</v>
      </c>
      <c r="BF113">
        <v>63.961300000000001</v>
      </c>
      <c r="BG113" t="s">
        <v>469</v>
      </c>
      <c r="BH113">
        <v>9</v>
      </c>
      <c r="BI113" t="s">
        <v>470</v>
      </c>
      <c r="BJ113">
        <v>624</v>
      </c>
      <c r="BK113" t="s">
        <v>471</v>
      </c>
      <c r="BL113" t="s">
        <v>472</v>
      </c>
      <c r="BM113" t="s">
        <v>473</v>
      </c>
      <c r="BN113" s="1">
        <v>2.2200000000000001E-16</v>
      </c>
      <c r="BR113" t="s">
        <v>468</v>
      </c>
      <c r="BS113">
        <v>40.219700000000003</v>
      </c>
      <c r="BT113" t="s">
        <v>469</v>
      </c>
      <c r="BU113">
        <v>9</v>
      </c>
      <c r="BV113" t="s">
        <v>470</v>
      </c>
      <c r="BW113">
        <v>210</v>
      </c>
      <c r="BX113" t="s">
        <v>471</v>
      </c>
      <c r="BY113" t="s">
        <v>472</v>
      </c>
      <c r="BZ113" t="s">
        <v>473</v>
      </c>
      <c r="CA113" s="1">
        <v>2.2200000000000001E-16</v>
      </c>
      <c r="CE113" t="s">
        <v>468</v>
      </c>
      <c r="CF113">
        <v>24.412400000000002</v>
      </c>
      <c r="CG113" t="s">
        <v>469</v>
      </c>
      <c r="CH113">
        <v>9</v>
      </c>
      <c r="CI113" t="s">
        <v>470</v>
      </c>
      <c r="CJ113">
        <v>113</v>
      </c>
      <c r="CK113" t="s">
        <v>471</v>
      </c>
      <c r="CQ113" t="s">
        <v>381</v>
      </c>
      <c r="CR113">
        <v>-2.1726800000000002</v>
      </c>
      <c r="CS113">
        <v>0.69050999999999996</v>
      </c>
      <c r="CT113">
        <v>-3.1465000000000001</v>
      </c>
      <c r="CU113">
        <v>2.0695000000000002E-3</v>
      </c>
      <c r="CV113" t="s">
        <v>487</v>
      </c>
      <c r="DE113" t="s">
        <v>381</v>
      </c>
      <c r="DF113">
        <v>-0.26245000000000002</v>
      </c>
      <c r="DG113">
        <v>0.62736000000000003</v>
      </c>
      <c r="DH113">
        <v>-0.41830000000000001</v>
      </c>
      <c r="DI113">
        <v>0.67610000000000003</v>
      </c>
      <c r="DR113" t="s">
        <v>382</v>
      </c>
      <c r="DS113">
        <v>6.9880999999999999E-2</v>
      </c>
      <c r="DT113">
        <v>0.351524</v>
      </c>
      <c r="DU113">
        <v>0.1988</v>
      </c>
      <c r="DV113">
        <v>0.84250000000000003</v>
      </c>
    </row>
    <row r="114" spans="57:131" x14ac:dyDescent="0.45">
      <c r="BE114" t="s">
        <v>674</v>
      </c>
      <c r="BF114" t="s">
        <v>530</v>
      </c>
      <c r="BG114" t="s">
        <v>877</v>
      </c>
      <c r="BR114" t="s">
        <v>861</v>
      </c>
      <c r="CE114" t="s">
        <v>861</v>
      </c>
      <c r="CN114" t="s">
        <v>433</v>
      </c>
      <c r="CO114" t="s">
        <v>423</v>
      </c>
      <c r="CP114" t="s">
        <v>863</v>
      </c>
      <c r="CR114">
        <v>2.0695000000000002E-3</v>
      </c>
      <c r="DF114">
        <v>0.67610000000000003</v>
      </c>
      <c r="DS114">
        <v>0.84250000000000003</v>
      </c>
    </row>
    <row r="115" spans="57:131" x14ac:dyDescent="0.45">
      <c r="BE115" t="s">
        <v>1025</v>
      </c>
      <c r="CQ115" t="s">
        <v>383</v>
      </c>
      <c r="CR115">
        <v>-0.13256000000000001</v>
      </c>
      <c r="CS115">
        <v>0.54857</v>
      </c>
      <c r="CT115">
        <v>-0.24160000000000001</v>
      </c>
      <c r="CU115">
        <v>0.80945809999999996</v>
      </c>
      <c r="DE115" t="s">
        <v>383</v>
      </c>
      <c r="DF115">
        <v>-0.56706000000000001</v>
      </c>
      <c r="DG115">
        <v>0.36958999999999997</v>
      </c>
      <c r="DH115">
        <v>-1.5343</v>
      </c>
      <c r="DI115">
        <v>0.12640000000000001</v>
      </c>
      <c r="DR115" t="s">
        <v>381</v>
      </c>
      <c r="DS115">
        <v>0.230903</v>
      </c>
      <c r="DT115">
        <v>0.338806</v>
      </c>
      <c r="DU115">
        <v>0.68149999999999999</v>
      </c>
      <c r="DV115">
        <v>0.49569999999999997</v>
      </c>
    </row>
    <row r="116" spans="57:131" x14ac:dyDescent="0.45">
      <c r="BE116" t="s">
        <v>416</v>
      </c>
      <c r="BF116" t="s">
        <v>417</v>
      </c>
      <c r="BG116" t="s">
        <v>418</v>
      </c>
      <c r="BH116" t="s">
        <v>419</v>
      </c>
      <c r="BI116" t="s">
        <v>420</v>
      </c>
      <c r="BR116" t="s">
        <v>861</v>
      </c>
      <c r="BS116" t="s">
        <v>420</v>
      </c>
      <c r="BT116" t="s">
        <v>1016</v>
      </c>
      <c r="BU116">
        <v>5</v>
      </c>
      <c r="BV116" t="s">
        <v>902</v>
      </c>
      <c r="BW116" t="s">
        <v>384</v>
      </c>
      <c r="BX116" t="s">
        <v>470</v>
      </c>
      <c r="BY116" t="s">
        <v>1029</v>
      </c>
      <c r="CE116" t="s">
        <v>861</v>
      </c>
      <c r="CF116" t="s">
        <v>420</v>
      </c>
      <c r="CG116" t="s">
        <v>1016</v>
      </c>
      <c r="CH116">
        <v>5</v>
      </c>
      <c r="CI116" t="s">
        <v>902</v>
      </c>
      <c r="CJ116" t="s">
        <v>384</v>
      </c>
      <c r="CK116" t="s">
        <v>470</v>
      </c>
      <c r="CL116" t="s">
        <v>423</v>
      </c>
      <c r="CM116" t="s">
        <v>761</v>
      </c>
      <c r="CN116" t="s">
        <v>423</v>
      </c>
      <c r="CO116">
        <v>210</v>
      </c>
      <c r="CQ116" t="s">
        <v>453</v>
      </c>
      <c r="CR116">
        <v>0.80945809999999996</v>
      </c>
      <c r="DE116" t="s">
        <v>453</v>
      </c>
      <c r="DF116">
        <v>0.12640000000000001</v>
      </c>
      <c r="DS116">
        <v>0.49569999999999997</v>
      </c>
    </row>
    <row r="117" spans="57:131" x14ac:dyDescent="0.45">
      <c r="CQ117" t="s">
        <v>454</v>
      </c>
      <c r="CR117" t="s">
        <v>455</v>
      </c>
      <c r="CS117">
        <v>0</v>
      </c>
      <c r="CT117" t="s">
        <v>842</v>
      </c>
      <c r="CU117">
        <v>1E-3</v>
      </c>
      <c r="CV117" t="s">
        <v>843</v>
      </c>
      <c r="CW117">
        <v>0.01</v>
      </c>
      <c r="CX117" t="s">
        <v>844</v>
      </c>
      <c r="CY117">
        <v>0.05</v>
      </c>
      <c r="CZ117" t="s">
        <v>870</v>
      </c>
      <c r="DA117">
        <v>0.1</v>
      </c>
      <c r="DB117" t="s">
        <v>871</v>
      </c>
      <c r="DE117" t="s">
        <v>454</v>
      </c>
      <c r="DF117" t="s">
        <v>455</v>
      </c>
      <c r="DG117">
        <v>0</v>
      </c>
      <c r="DH117" t="s">
        <v>842</v>
      </c>
      <c r="DI117">
        <v>1E-3</v>
      </c>
      <c r="DJ117" t="s">
        <v>843</v>
      </c>
      <c r="DK117">
        <v>0.01</v>
      </c>
      <c r="DL117" t="s">
        <v>844</v>
      </c>
      <c r="DM117">
        <v>0.05</v>
      </c>
      <c r="DN117" t="s">
        <v>870</v>
      </c>
      <c r="DO117">
        <v>0.1</v>
      </c>
      <c r="DP117" t="s">
        <v>871</v>
      </c>
      <c r="DR117" t="s">
        <v>383</v>
      </c>
      <c r="DS117">
        <v>-9.4612000000000002E-2</v>
      </c>
      <c r="DT117">
        <v>0.19331899999999999</v>
      </c>
      <c r="DU117">
        <v>-0.4894</v>
      </c>
      <c r="DV117">
        <v>0.62470000000000003</v>
      </c>
    </row>
    <row r="118" spans="57:131" x14ac:dyDescent="0.45">
      <c r="BE118" t="s">
        <v>421</v>
      </c>
      <c r="BR118" t="s">
        <v>674</v>
      </c>
      <c r="BS118" t="s">
        <v>414</v>
      </c>
      <c r="CE118" t="s">
        <v>674</v>
      </c>
      <c r="CF118" t="s">
        <v>414</v>
      </c>
      <c r="CL118" t="s">
        <v>889</v>
      </c>
      <c r="CM118" t="s">
        <v>868</v>
      </c>
      <c r="DS118">
        <v>0.62470000000000003</v>
      </c>
    </row>
    <row r="119" spans="57:131" x14ac:dyDescent="0.45">
      <c r="BE119" t="s">
        <v>422</v>
      </c>
      <c r="BF119" t="s">
        <v>423</v>
      </c>
      <c r="BG119" t="s">
        <v>520</v>
      </c>
      <c r="BH119" t="s">
        <v>425</v>
      </c>
      <c r="BI119" t="s">
        <v>423</v>
      </c>
      <c r="BJ119" t="s">
        <v>521</v>
      </c>
      <c r="BK119" t="s">
        <v>431</v>
      </c>
      <c r="BL119" t="s">
        <v>423</v>
      </c>
      <c r="BM119" t="s">
        <v>761</v>
      </c>
      <c r="BN119" t="s">
        <v>433</v>
      </c>
      <c r="BO119" t="s">
        <v>423</v>
      </c>
      <c r="BP119" t="s">
        <v>863</v>
      </c>
      <c r="BR119" t="s">
        <v>1083</v>
      </c>
      <c r="CE119" t="s">
        <v>1104</v>
      </c>
      <c r="CQ119" t="s">
        <v>462</v>
      </c>
      <c r="CR119" t="s">
        <v>463</v>
      </c>
      <c r="CS119" t="s">
        <v>450</v>
      </c>
      <c r="CT119" t="s">
        <v>464</v>
      </c>
      <c r="CU119">
        <v>46257</v>
      </c>
      <c r="DE119" t="s">
        <v>462</v>
      </c>
      <c r="DF119" t="s">
        <v>463</v>
      </c>
      <c r="DG119" t="s">
        <v>450</v>
      </c>
      <c r="DH119" t="s">
        <v>464</v>
      </c>
      <c r="DI119">
        <v>81648</v>
      </c>
      <c r="DR119" t="s">
        <v>453</v>
      </c>
    </row>
    <row r="120" spans="57:131" x14ac:dyDescent="0.45">
      <c r="BR120" t="s">
        <v>416</v>
      </c>
      <c r="BS120" t="s">
        <v>417</v>
      </c>
      <c r="BT120" t="s">
        <v>418</v>
      </c>
      <c r="BU120" t="s">
        <v>419</v>
      </c>
      <c r="BV120" t="s">
        <v>420</v>
      </c>
      <c r="CE120" t="s">
        <v>416</v>
      </c>
      <c r="CF120" t="s">
        <v>417</v>
      </c>
      <c r="CG120" t="s">
        <v>418</v>
      </c>
      <c r="CH120" t="s">
        <v>419</v>
      </c>
      <c r="CI120" t="s">
        <v>420</v>
      </c>
      <c r="CP120" t="s">
        <v>465</v>
      </c>
      <c r="CQ120" t="s">
        <v>463</v>
      </c>
      <c r="CR120" t="s">
        <v>450</v>
      </c>
      <c r="CS120" t="s">
        <v>464</v>
      </c>
      <c r="CT120">
        <v>16606</v>
      </c>
      <c r="DD120" t="s">
        <v>465</v>
      </c>
      <c r="DE120" t="s">
        <v>463</v>
      </c>
      <c r="DF120" t="s">
        <v>450</v>
      </c>
      <c r="DG120" t="s">
        <v>464</v>
      </c>
      <c r="DH120">
        <v>30332</v>
      </c>
      <c r="DQ120" t="s">
        <v>454</v>
      </c>
      <c r="DR120" t="s">
        <v>455</v>
      </c>
      <c r="DS120">
        <v>0</v>
      </c>
      <c r="DT120" t="s">
        <v>842</v>
      </c>
      <c r="DU120">
        <v>1E-3</v>
      </c>
      <c r="DV120" t="s">
        <v>843</v>
      </c>
      <c r="DW120">
        <v>0.01</v>
      </c>
      <c r="DX120" t="s">
        <v>844</v>
      </c>
      <c r="DY120">
        <v>0.05</v>
      </c>
      <c r="DZ120" t="s">
        <v>870</v>
      </c>
      <c r="EA120">
        <v>0.1</v>
      </c>
    </row>
    <row r="121" spans="57:131" x14ac:dyDescent="0.45">
      <c r="BE121" t="s">
        <v>436</v>
      </c>
      <c r="BF121" t="s">
        <v>437</v>
      </c>
      <c r="BG121" t="s">
        <v>864</v>
      </c>
      <c r="BH121" t="s">
        <v>423</v>
      </c>
      <c r="BI121" t="s">
        <v>1036</v>
      </c>
      <c r="BJ121" t="s">
        <v>866</v>
      </c>
      <c r="BK121" t="s">
        <v>423</v>
      </c>
      <c r="BL121" t="s">
        <v>920</v>
      </c>
      <c r="BM121" t="s">
        <v>868</v>
      </c>
      <c r="BN121" t="s">
        <v>423</v>
      </c>
      <c r="BO121">
        <v>595</v>
      </c>
      <c r="CL121" t="s">
        <v>448</v>
      </c>
      <c r="CQ121" t="s">
        <v>466</v>
      </c>
      <c r="CR121">
        <v>0.64100999999999997</v>
      </c>
      <c r="DE121" t="s">
        <v>466</v>
      </c>
      <c r="DF121">
        <v>0.62849999999999995</v>
      </c>
    </row>
    <row r="122" spans="57:131" x14ac:dyDescent="0.45">
      <c r="BR122" t="s">
        <v>421</v>
      </c>
      <c r="CE122" t="s">
        <v>421</v>
      </c>
      <c r="CQ122" t="s">
        <v>467</v>
      </c>
      <c r="CR122" t="s">
        <v>466</v>
      </c>
      <c r="CS122">
        <v>0.57152999999999998</v>
      </c>
      <c r="DE122" t="s">
        <v>467</v>
      </c>
      <c r="DF122" t="s">
        <v>466</v>
      </c>
      <c r="DG122">
        <v>0.57543</v>
      </c>
      <c r="DR122" t="s">
        <v>462</v>
      </c>
      <c r="DS122" t="s">
        <v>463</v>
      </c>
      <c r="DT122" t="s">
        <v>450</v>
      </c>
      <c r="DU122" t="s">
        <v>464</v>
      </c>
      <c r="DV122">
        <v>162720</v>
      </c>
    </row>
    <row r="123" spans="57:131" x14ac:dyDescent="0.45">
      <c r="BE123" t="s">
        <v>710</v>
      </c>
      <c r="BR123" t="s">
        <v>422</v>
      </c>
      <c r="BS123" t="s">
        <v>423</v>
      </c>
      <c r="BT123" t="s">
        <v>520</v>
      </c>
      <c r="BU123" t="s">
        <v>425</v>
      </c>
      <c r="BV123" t="s">
        <v>423</v>
      </c>
      <c r="BW123" t="s">
        <v>521</v>
      </c>
      <c r="BX123" t="s">
        <v>431</v>
      </c>
      <c r="BY123" t="s">
        <v>423</v>
      </c>
      <c r="BZ123" t="s">
        <v>761</v>
      </c>
      <c r="CA123" t="s">
        <v>433</v>
      </c>
      <c r="CB123" t="s">
        <v>423</v>
      </c>
      <c r="CC123" t="s">
        <v>863</v>
      </c>
      <c r="CE123" t="s">
        <v>422</v>
      </c>
      <c r="CF123" t="s">
        <v>423</v>
      </c>
      <c r="CG123" t="s">
        <v>520</v>
      </c>
      <c r="CH123" t="s">
        <v>425</v>
      </c>
      <c r="CI123" t="s">
        <v>423</v>
      </c>
      <c r="CJ123" t="s">
        <v>521</v>
      </c>
      <c r="CK123" t="s">
        <v>431</v>
      </c>
      <c r="CQ123" t="s">
        <v>468</v>
      </c>
      <c r="CR123">
        <v>27.676500000000001</v>
      </c>
      <c r="CS123" t="s">
        <v>469</v>
      </c>
      <c r="CT123">
        <v>8</v>
      </c>
      <c r="CU123" t="s">
        <v>470</v>
      </c>
      <c r="CV123">
        <v>124</v>
      </c>
      <c r="CW123" t="s">
        <v>471</v>
      </c>
      <c r="CX123" t="s">
        <v>472</v>
      </c>
      <c r="CY123" t="s">
        <v>473</v>
      </c>
      <c r="CZ123" s="1">
        <v>2.2200000000000001E-16</v>
      </c>
      <c r="DE123" t="s">
        <v>468</v>
      </c>
      <c r="DF123">
        <v>47.371000000000002</v>
      </c>
      <c r="DG123" t="s">
        <v>469</v>
      </c>
      <c r="DH123">
        <v>8</v>
      </c>
      <c r="DI123" t="s">
        <v>470</v>
      </c>
      <c r="DJ123">
        <v>224</v>
      </c>
      <c r="DK123" t="s">
        <v>471</v>
      </c>
      <c r="DL123" t="s">
        <v>472</v>
      </c>
      <c r="DM123" t="s">
        <v>473</v>
      </c>
      <c r="DN123" s="1">
        <v>2.2200000000000001E-16</v>
      </c>
      <c r="DR123" t="s">
        <v>465</v>
      </c>
      <c r="DS123" t="s">
        <v>463</v>
      </c>
      <c r="DT123" t="s">
        <v>450</v>
      </c>
      <c r="DU123" t="s">
        <v>464</v>
      </c>
      <c r="DV123">
        <v>89924</v>
      </c>
    </row>
    <row r="124" spans="57:131" x14ac:dyDescent="0.45">
      <c r="BF124" t="s">
        <v>443</v>
      </c>
      <c r="BG124" t="s">
        <v>444</v>
      </c>
      <c r="BH124" t="s">
        <v>445</v>
      </c>
      <c r="BI124" t="s">
        <v>446</v>
      </c>
      <c r="BJ124" t="s">
        <v>447</v>
      </c>
      <c r="BK124" t="s">
        <v>445</v>
      </c>
      <c r="BL124" t="s">
        <v>448</v>
      </c>
      <c r="CQ124" t="s">
        <v>861</v>
      </c>
      <c r="DE124" t="s">
        <v>861</v>
      </c>
      <c r="DR124" t="s">
        <v>466</v>
      </c>
      <c r="DS124">
        <v>0.44736999999999999</v>
      </c>
    </row>
    <row r="125" spans="57:131" x14ac:dyDescent="0.45">
      <c r="BE125">
        <v>-45.100279999999998</v>
      </c>
      <c r="BF125">
        <v>-10.03279</v>
      </c>
      <c r="BG125">
        <v>0.37286999999999998</v>
      </c>
      <c r="BH125">
        <v>9.58033</v>
      </c>
      <c r="BI125">
        <v>48.02516</v>
      </c>
      <c r="BR125" t="s">
        <v>436</v>
      </c>
      <c r="BS125" t="s">
        <v>437</v>
      </c>
      <c r="BT125" t="s">
        <v>864</v>
      </c>
      <c r="BU125" t="s">
        <v>423</v>
      </c>
      <c r="BV125" t="s">
        <v>1043</v>
      </c>
      <c r="BW125" t="s">
        <v>866</v>
      </c>
      <c r="BX125" t="s">
        <v>423</v>
      </c>
      <c r="BY125" t="s">
        <v>1084</v>
      </c>
      <c r="BZ125" t="s">
        <v>868</v>
      </c>
      <c r="CA125" t="s">
        <v>423</v>
      </c>
      <c r="CB125">
        <v>431</v>
      </c>
      <c r="CE125" t="s">
        <v>436</v>
      </c>
      <c r="CF125" t="s">
        <v>437</v>
      </c>
      <c r="CG125" t="s">
        <v>864</v>
      </c>
      <c r="CH125" t="s">
        <v>423</v>
      </c>
      <c r="CI125" t="s">
        <v>965</v>
      </c>
      <c r="CJ125" t="s">
        <v>866</v>
      </c>
      <c r="CK125" t="s">
        <v>423</v>
      </c>
      <c r="DR125" t="s">
        <v>467</v>
      </c>
      <c r="DS125" t="s">
        <v>466</v>
      </c>
      <c r="DT125">
        <v>0.38231999999999999</v>
      </c>
    </row>
    <row r="126" spans="57:131" x14ac:dyDescent="0.45">
      <c r="CQ126" t="s">
        <v>861</v>
      </c>
      <c r="CR126" t="s">
        <v>420</v>
      </c>
      <c r="CS126" t="s">
        <v>1016</v>
      </c>
      <c r="CT126">
        <v>5</v>
      </c>
      <c r="CU126" t="s">
        <v>902</v>
      </c>
      <c r="CV126" t="s">
        <v>384</v>
      </c>
      <c r="CW126" t="s">
        <v>470</v>
      </c>
      <c r="CX126" t="s">
        <v>1029</v>
      </c>
      <c r="DE126" t="s">
        <v>861</v>
      </c>
      <c r="DF126" t="s">
        <v>420</v>
      </c>
      <c r="DG126" t="s">
        <v>1016</v>
      </c>
      <c r="DH126">
        <v>5</v>
      </c>
      <c r="DI126" t="s">
        <v>902</v>
      </c>
      <c r="DJ126" t="s">
        <v>384</v>
      </c>
      <c r="DK126" t="s">
        <v>470</v>
      </c>
      <c r="DL126" t="s">
        <v>1029</v>
      </c>
      <c r="DR126" t="s">
        <v>468</v>
      </c>
      <c r="DS126">
        <v>78.221500000000006</v>
      </c>
      <c r="DT126" t="s">
        <v>469</v>
      </c>
      <c r="DU126">
        <v>8</v>
      </c>
      <c r="DV126" t="s">
        <v>470</v>
      </c>
      <c r="DW126">
        <v>773</v>
      </c>
      <c r="DX126" t="s">
        <v>471</v>
      </c>
      <c r="DY126" t="s">
        <v>472</v>
      </c>
      <c r="DZ126" t="s">
        <v>473</v>
      </c>
      <c r="EA126" s="1">
        <v>2.2200000000000001E-16</v>
      </c>
    </row>
    <row r="127" spans="57:131" x14ac:dyDescent="0.45">
      <c r="BE127" t="s">
        <v>715</v>
      </c>
      <c r="BR127" t="s">
        <v>710</v>
      </c>
      <c r="CE127" t="s">
        <v>710</v>
      </c>
      <c r="DR127" t="s">
        <v>674</v>
      </c>
      <c r="DS127" t="s">
        <v>530</v>
      </c>
      <c r="DT127" t="s">
        <v>877</v>
      </c>
    </row>
    <row r="128" spans="57:131" x14ac:dyDescent="0.45">
      <c r="BF128" t="s">
        <v>370</v>
      </c>
      <c r="BG128" t="s">
        <v>371</v>
      </c>
      <c r="BH128" t="s">
        <v>372</v>
      </c>
      <c r="BI128" t="s">
        <v>373</v>
      </c>
      <c r="BJ128" t="s">
        <v>374</v>
      </c>
      <c r="BK128" t="s">
        <v>452</v>
      </c>
      <c r="BS128" t="s">
        <v>443</v>
      </c>
      <c r="BT128" t="s">
        <v>444</v>
      </c>
      <c r="BU128" t="s">
        <v>445</v>
      </c>
      <c r="BV128" t="s">
        <v>446</v>
      </c>
      <c r="BW128" t="s">
        <v>447</v>
      </c>
      <c r="BX128" t="s">
        <v>445</v>
      </c>
      <c r="BY128" t="s">
        <v>448</v>
      </c>
      <c r="CF128" t="s">
        <v>443</v>
      </c>
      <c r="CG128" t="s">
        <v>444</v>
      </c>
      <c r="CH128" t="s">
        <v>445</v>
      </c>
      <c r="CI128" t="s">
        <v>446</v>
      </c>
      <c r="CJ128" t="s">
        <v>447</v>
      </c>
      <c r="CK128" t="s">
        <v>445</v>
      </c>
      <c r="CQ128" t="s">
        <v>674</v>
      </c>
      <c r="CR128" t="s">
        <v>414</v>
      </c>
      <c r="DE128" t="s">
        <v>674</v>
      </c>
      <c r="DF128" t="s">
        <v>414</v>
      </c>
      <c r="DR128" t="s">
        <v>1025</v>
      </c>
    </row>
    <row r="129" spans="57:132" x14ac:dyDescent="0.45">
      <c r="BE129" t="s">
        <v>181</v>
      </c>
      <c r="BF129">
        <v>-23.068439999999999</v>
      </c>
      <c r="BG129">
        <v>2.5636700000000001</v>
      </c>
      <c r="BH129">
        <v>-8.9982000000000006</v>
      </c>
      <c r="BI129" s="1">
        <v>2.2E-16</v>
      </c>
      <c r="BJ129" t="s">
        <v>375</v>
      </c>
      <c r="BQ129">
        <v>-32.236669999999997</v>
      </c>
      <c r="BR129">
        <v>-4.44956</v>
      </c>
      <c r="BS129">
        <v>0.29665000000000002</v>
      </c>
      <c r="BT129">
        <v>4.7928199999999999</v>
      </c>
      <c r="BU129">
        <v>31.94265</v>
      </c>
      <c r="CD129">
        <v>-37.864370000000001</v>
      </c>
      <c r="CE129">
        <v>-6.4898100000000003</v>
      </c>
      <c r="CF129">
        <v>0.46343000000000001</v>
      </c>
      <c r="CG129">
        <v>5.9256900000000003</v>
      </c>
      <c r="CH129">
        <v>25.33192</v>
      </c>
      <c r="CQ129" t="s">
        <v>1104</v>
      </c>
      <c r="DE129" t="s">
        <v>1083</v>
      </c>
      <c r="DR129" t="s">
        <v>416</v>
      </c>
      <c r="DS129" t="s">
        <v>417</v>
      </c>
      <c r="DT129" t="s">
        <v>418</v>
      </c>
      <c r="DU129" t="s">
        <v>419</v>
      </c>
      <c r="DV129" t="s">
        <v>420</v>
      </c>
    </row>
    <row r="130" spans="57:132" x14ac:dyDescent="0.45">
      <c r="BE130" t="s">
        <v>182</v>
      </c>
      <c r="BF130">
        <v>0.6915</v>
      </c>
      <c r="BG130">
        <v>0.16383</v>
      </c>
      <c r="BH130">
        <v>4.2209000000000003</v>
      </c>
      <c r="BI130" s="1">
        <v>2.8439999999999999E-5</v>
      </c>
      <c r="BJ130" t="s">
        <v>375</v>
      </c>
      <c r="CQ130" t="s">
        <v>416</v>
      </c>
      <c r="CR130" t="s">
        <v>417</v>
      </c>
      <c r="CS130" t="s">
        <v>418</v>
      </c>
      <c r="CT130" t="s">
        <v>419</v>
      </c>
      <c r="CU130" t="s">
        <v>420</v>
      </c>
      <c r="DE130" t="s">
        <v>416</v>
      </c>
      <c r="DF130" t="s">
        <v>417</v>
      </c>
      <c r="DG130" t="s">
        <v>418</v>
      </c>
      <c r="DH130" t="s">
        <v>419</v>
      </c>
      <c r="DI130" t="s">
        <v>420</v>
      </c>
    </row>
    <row r="131" spans="57:132" x14ac:dyDescent="0.45">
      <c r="BE131" t="s">
        <v>183</v>
      </c>
      <c r="BF131">
        <v>1.18038</v>
      </c>
      <c r="BG131">
        <v>1.1440900000000001</v>
      </c>
      <c r="BH131">
        <v>1.0317000000000001</v>
      </c>
      <c r="BI131">
        <v>0.30270000000000002</v>
      </c>
      <c r="BR131" t="s">
        <v>715</v>
      </c>
      <c r="CE131" t="s">
        <v>715</v>
      </c>
      <c r="DR131" t="s">
        <v>421</v>
      </c>
    </row>
    <row r="132" spans="57:132" x14ac:dyDescent="0.45">
      <c r="BE132" t="s">
        <v>377</v>
      </c>
      <c r="BF132">
        <v>4.6910400000000001</v>
      </c>
      <c r="BG132">
        <v>0.59911999999999999</v>
      </c>
      <c r="BH132">
        <v>7.8299000000000003</v>
      </c>
      <c r="BI132" s="1">
        <v>2.4980000000000001E-14</v>
      </c>
      <c r="BJ132" t="s">
        <v>375</v>
      </c>
      <c r="BS132" t="s">
        <v>370</v>
      </c>
      <c r="BT132" t="s">
        <v>371</v>
      </c>
      <c r="BU132" t="s">
        <v>372</v>
      </c>
      <c r="BV132" t="s">
        <v>373</v>
      </c>
      <c r="BW132" t="s">
        <v>374</v>
      </c>
      <c r="BX132" t="s">
        <v>452</v>
      </c>
      <c r="CF132" t="s">
        <v>370</v>
      </c>
      <c r="CG132" t="s">
        <v>371</v>
      </c>
      <c r="CH132" t="s">
        <v>372</v>
      </c>
      <c r="CI132" t="s">
        <v>373</v>
      </c>
      <c r="CJ132" t="s">
        <v>374</v>
      </c>
      <c r="CK132" t="s">
        <v>452</v>
      </c>
      <c r="CQ132" t="s">
        <v>421</v>
      </c>
      <c r="DE132" t="s">
        <v>421</v>
      </c>
      <c r="DR132" t="s">
        <v>422</v>
      </c>
      <c r="DS132" t="s">
        <v>423</v>
      </c>
      <c r="DT132" t="s">
        <v>520</v>
      </c>
      <c r="DU132" t="s">
        <v>425</v>
      </c>
      <c r="DV132" t="s">
        <v>423</v>
      </c>
      <c r="DW132" t="s">
        <v>521</v>
      </c>
      <c r="DX132" t="s">
        <v>431</v>
      </c>
      <c r="DY132" t="s">
        <v>423</v>
      </c>
      <c r="DZ132" t="s">
        <v>761</v>
      </c>
      <c r="EA132" t="s">
        <v>433</v>
      </c>
      <c r="EB132" t="s">
        <v>423</v>
      </c>
    </row>
    <row r="133" spans="57:132" x14ac:dyDescent="0.45">
      <c r="BE133" t="s">
        <v>194</v>
      </c>
      <c r="BF133">
        <v>-14.409979999999999</v>
      </c>
      <c r="BG133">
        <v>2.7917900000000002</v>
      </c>
      <c r="BH133">
        <v>-5.1615000000000002</v>
      </c>
      <c r="BI133" s="1">
        <v>3.4190000000000001E-7</v>
      </c>
      <c r="BJ133" t="s">
        <v>375</v>
      </c>
      <c r="BR133" t="s">
        <v>181</v>
      </c>
      <c r="BS133">
        <v>-19.900794000000001</v>
      </c>
      <c r="BT133">
        <v>3.3722970000000001</v>
      </c>
      <c r="BU133">
        <v>-5.9013</v>
      </c>
      <c r="BV133" s="1">
        <v>7.7249999999999997E-9</v>
      </c>
      <c r="BW133" t="s">
        <v>375</v>
      </c>
      <c r="CE133" t="s">
        <v>181</v>
      </c>
      <c r="CF133">
        <v>-21.488866999999999</v>
      </c>
      <c r="CG133">
        <v>4.6176349999999999</v>
      </c>
      <c r="CH133">
        <v>-4.6536999999999997</v>
      </c>
      <c r="CI133" s="1">
        <v>6.2419999999999997E-6</v>
      </c>
      <c r="CJ133" t="s">
        <v>375</v>
      </c>
      <c r="CQ133" t="s">
        <v>422</v>
      </c>
      <c r="CR133" t="s">
        <v>423</v>
      </c>
      <c r="CS133" t="s">
        <v>520</v>
      </c>
      <c r="CT133" t="s">
        <v>425</v>
      </c>
      <c r="CU133" t="s">
        <v>423</v>
      </c>
      <c r="CV133" t="s">
        <v>521</v>
      </c>
      <c r="CW133" t="s">
        <v>431</v>
      </c>
      <c r="CX133" t="s">
        <v>423</v>
      </c>
      <c r="CY133" t="s">
        <v>761</v>
      </c>
      <c r="CZ133" t="s">
        <v>433</v>
      </c>
      <c r="DA133" t="s">
        <v>423</v>
      </c>
      <c r="DB133" t="s">
        <v>863</v>
      </c>
      <c r="DE133" t="s">
        <v>422</v>
      </c>
      <c r="DF133" t="s">
        <v>423</v>
      </c>
      <c r="DG133" t="s">
        <v>520</v>
      </c>
      <c r="DH133" t="s">
        <v>425</v>
      </c>
      <c r="DI133" t="s">
        <v>423</v>
      </c>
      <c r="DJ133" t="s">
        <v>521</v>
      </c>
      <c r="DK133" t="s">
        <v>431</v>
      </c>
      <c r="DL133" t="s">
        <v>423</v>
      </c>
      <c r="DM133" t="s">
        <v>761</v>
      </c>
      <c r="DN133" t="s">
        <v>433</v>
      </c>
      <c r="DO133" t="s">
        <v>423</v>
      </c>
      <c r="DP133" t="s">
        <v>863</v>
      </c>
    </row>
    <row r="134" spans="57:132" x14ac:dyDescent="0.45">
      <c r="BE134" t="s">
        <v>378</v>
      </c>
      <c r="BF134">
        <v>-28.557310000000001</v>
      </c>
      <c r="BG134">
        <v>3.2606999999999999</v>
      </c>
      <c r="BH134">
        <v>-8.7579999999999991</v>
      </c>
      <c r="BI134" s="1">
        <v>2.2E-16</v>
      </c>
      <c r="BJ134" t="s">
        <v>375</v>
      </c>
      <c r="BR134" t="s">
        <v>182</v>
      </c>
      <c r="BS134">
        <v>1.4483950000000001</v>
      </c>
      <c r="BT134">
        <v>0.151727</v>
      </c>
      <c r="BU134">
        <v>9.5460999999999991</v>
      </c>
      <c r="BV134" s="1">
        <v>2.2E-16</v>
      </c>
      <c r="BW134" t="s">
        <v>375</v>
      </c>
      <c r="CE134" t="s">
        <v>182</v>
      </c>
      <c r="CF134">
        <v>0.494141</v>
      </c>
      <c r="CG134">
        <v>0.20242599999999999</v>
      </c>
      <c r="CH134">
        <v>2.4411</v>
      </c>
      <c r="CI134">
        <v>1.55944E-2</v>
      </c>
      <c r="CJ134" t="s">
        <v>376</v>
      </c>
      <c r="DR134" t="s">
        <v>436</v>
      </c>
      <c r="DS134" t="s">
        <v>437</v>
      </c>
      <c r="DT134" t="s">
        <v>864</v>
      </c>
      <c r="DU134" t="s">
        <v>423</v>
      </c>
      <c r="DV134" t="s">
        <v>879</v>
      </c>
      <c r="DW134" t="s">
        <v>866</v>
      </c>
      <c r="DX134" t="s">
        <v>423</v>
      </c>
      <c r="DY134" t="s">
        <v>880</v>
      </c>
      <c r="DZ134" t="s">
        <v>868</v>
      </c>
      <c r="EA134" t="s">
        <v>423</v>
      </c>
      <c r="EB134">
        <v>639</v>
      </c>
    </row>
    <row r="135" spans="57:132" x14ac:dyDescent="0.45">
      <c r="BE135" t="s">
        <v>382</v>
      </c>
      <c r="BF135">
        <v>-2.3998900000000001</v>
      </c>
      <c r="BG135">
        <v>0.25663999999999998</v>
      </c>
      <c r="BH135">
        <v>-9.3513000000000002</v>
      </c>
      <c r="BI135" s="1">
        <v>2.2E-16</v>
      </c>
      <c r="BJ135" t="s">
        <v>375</v>
      </c>
      <c r="BR135" t="s">
        <v>183</v>
      </c>
      <c r="BS135">
        <v>1.4502090000000001</v>
      </c>
      <c r="BT135">
        <v>0.69008899999999995</v>
      </c>
      <c r="BU135">
        <v>2.1015000000000001</v>
      </c>
      <c r="BV135">
        <v>3.6229999999999998E-2</v>
      </c>
      <c r="BW135" t="s">
        <v>376</v>
      </c>
      <c r="CE135" t="s">
        <v>183</v>
      </c>
      <c r="CF135">
        <v>0.58407900000000001</v>
      </c>
      <c r="CG135">
        <v>1.1549750000000001</v>
      </c>
      <c r="CH135">
        <v>0.50570000000000004</v>
      </c>
      <c r="CI135">
        <v>0.61367119999999997</v>
      </c>
      <c r="CQ135" t="s">
        <v>436</v>
      </c>
      <c r="CR135" t="s">
        <v>437</v>
      </c>
      <c r="CS135" t="s">
        <v>864</v>
      </c>
      <c r="CT135" t="s">
        <v>423</v>
      </c>
      <c r="CU135" t="s">
        <v>965</v>
      </c>
      <c r="CV135" t="s">
        <v>866</v>
      </c>
      <c r="CW135" t="s">
        <v>423</v>
      </c>
      <c r="CX135" t="s">
        <v>889</v>
      </c>
      <c r="CY135" t="s">
        <v>868</v>
      </c>
      <c r="CZ135" t="s">
        <v>423</v>
      </c>
      <c r="DA135">
        <v>210</v>
      </c>
      <c r="DE135" t="s">
        <v>436</v>
      </c>
      <c r="DF135" t="s">
        <v>437</v>
      </c>
      <c r="DG135" t="s">
        <v>864</v>
      </c>
      <c r="DH135" t="s">
        <v>423</v>
      </c>
      <c r="DI135" t="s">
        <v>1043</v>
      </c>
      <c r="DJ135" t="s">
        <v>866</v>
      </c>
      <c r="DK135" t="s">
        <v>423</v>
      </c>
      <c r="DL135" t="s">
        <v>1084</v>
      </c>
      <c r="DM135" t="s">
        <v>868</v>
      </c>
      <c r="DN135" t="s">
        <v>423</v>
      </c>
      <c r="DO135">
        <v>431</v>
      </c>
    </row>
    <row r="136" spans="57:132" x14ac:dyDescent="0.45">
      <c r="BE136" t="s">
        <v>381</v>
      </c>
      <c r="BF136">
        <v>0.29481000000000002</v>
      </c>
      <c r="BG136">
        <v>0.25172</v>
      </c>
      <c r="BH136">
        <v>1.1712</v>
      </c>
      <c r="BI136">
        <v>0.24199999999999999</v>
      </c>
      <c r="BR136" t="s">
        <v>377</v>
      </c>
      <c r="BS136">
        <v>2.0184790000000001</v>
      </c>
      <c r="BT136">
        <v>0.31884800000000002</v>
      </c>
      <c r="BU136">
        <v>6.3304999999999998</v>
      </c>
      <c r="BV136" s="1">
        <v>6.5970000000000001E-10</v>
      </c>
      <c r="BW136" t="s">
        <v>375</v>
      </c>
      <c r="CE136" t="s">
        <v>377</v>
      </c>
      <c r="CF136">
        <v>0.243868</v>
      </c>
      <c r="CG136">
        <v>0.69180699999999995</v>
      </c>
      <c r="CH136">
        <v>0.35249999999999998</v>
      </c>
      <c r="CI136">
        <v>0.72486229999999996</v>
      </c>
      <c r="CN136" t="s">
        <v>870</v>
      </c>
      <c r="CO136">
        <v>0.1</v>
      </c>
      <c r="CP136" t="s">
        <v>871</v>
      </c>
      <c r="DR136" t="s">
        <v>710</v>
      </c>
    </row>
    <row r="137" spans="57:132" x14ac:dyDescent="0.45">
      <c r="BE137" t="s">
        <v>383</v>
      </c>
      <c r="BF137">
        <v>0.26658999999999999</v>
      </c>
      <c r="BG137">
        <v>0.34863</v>
      </c>
      <c r="BH137">
        <v>0.76470000000000005</v>
      </c>
      <c r="BI137">
        <v>0.44479999999999997</v>
      </c>
      <c r="BR137" t="s">
        <v>194</v>
      </c>
      <c r="BS137">
        <v>-25.003117</v>
      </c>
      <c r="BT137">
        <v>2.36666</v>
      </c>
      <c r="BU137">
        <v>-10.5647</v>
      </c>
      <c r="BV137" s="1">
        <v>2.2E-16</v>
      </c>
      <c r="BW137" t="s">
        <v>375</v>
      </c>
      <c r="CE137" t="s">
        <v>194</v>
      </c>
      <c r="CF137">
        <v>-13.248199</v>
      </c>
      <c r="CG137">
        <v>4.010491</v>
      </c>
      <c r="CH137">
        <v>-3.3033999999999999</v>
      </c>
      <c r="CI137">
        <v>1.1490000000000001E-3</v>
      </c>
      <c r="CJ137" t="s">
        <v>487</v>
      </c>
      <c r="CQ137" t="s">
        <v>710</v>
      </c>
      <c r="DE137" t="s">
        <v>710</v>
      </c>
      <c r="DS137" t="s">
        <v>443</v>
      </c>
      <c r="DT137" t="s">
        <v>444</v>
      </c>
      <c r="DU137" t="s">
        <v>445</v>
      </c>
      <c r="DV137" t="s">
        <v>446</v>
      </c>
      <c r="DW137" t="s">
        <v>447</v>
      </c>
      <c r="DX137" t="s">
        <v>445</v>
      </c>
      <c r="DY137" t="s">
        <v>448</v>
      </c>
    </row>
    <row r="138" spans="57:132" x14ac:dyDescent="0.45">
      <c r="BE138" t="s">
        <v>384</v>
      </c>
      <c r="BF138">
        <v>31.663409999999999</v>
      </c>
      <c r="BG138">
        <v>14.0199</v>
      </c>
      <c r="BH138">
        <v>2.2585000000000002</v>
      </c>
      <c r="BI138">
        <v>2.4299999999999999E-2</v>
      </c>
      <c r="BJ138" t="s">
        <v>376</v>
      </c>
      <c r="BR138" t="s">
        <v>378</v>
      </c>
      <c r="BS138">
        <v>-32.039130999999998</v>
      </c>
      <c r="BT138">
        <v>3.7058119999999999</v>
      </c>
      <c r="BU138">
        <v>-8.6456</v>
      </c>
      <c r="BV138" s="1">
        <v>2.2E-16</v>
      </c>
      <c r="BW138" t="s">
        <v>375</v>
      </c>
      <c r="CE138" t="s">
        <v>378</v>
      </c>
      <c r="CF138">
        <v>-20.216391000000002</v>
      </c>
      <c r="CG138">
        <v>5.578576</v>
      </c>
      <c r="CH138">
        <v>-3.6238999999999999</v>
      </c>
      <c r="CI138">
        <v>3.7579999999999997E-4</v>
      </c>
      <c r="CJ138" t="s">
        <v>375</v>
      </c>
      <c r="CL138" t="s">
        <v>844</v>
      </c>
      <c r="CM138">
        <v>0.05</v>
      </c>
      <c r="CR138" t="s">
        <v>443</v>
      </c>
      <c r="CS138" t="s">
        <v>444</v>
      </c>
      <c r="CT138" t="s">
        <v>445</v>
      </c>
      <c r="CU138" t="s">
        <v>446</v>
      </c>
      <c r="CV138" t="s">
        <v>447</v>
      </c>
      <c r="CW138" t="s">
        <v>445</v>
      </c>
      <c r="CX138" t="s">
        <v>448</v>
      </c>
      <c r="DF138" t="s">
        <v>443</v>
      </c>
      <c r="DG138" t="s">
        <v>444</v>
      </c>
      <c r="DH138" t="s">
        <v>445</v>
      </c>
      <c r="DI138" t="s">
        <v>446</v>
      </c>
      <c r="DJ138" t="s">
        <v>447</v>
      </c>
      <c r="DK138" t="s">
        <v>445</v>
      </c>
      <c r="DL138" t="s">
        <v>448</v>
      </c>
      <c r="DR138">
        <v>-44.746409999999997</v>
      </c>
      <c r="DS138">
        <v>-9.7379800000000003</v>
      </c>
      <c r="DT138">
        <v>0.71306000000000003</v>
      </c>
      <c r="DU138">
        <v>9.7674900000000004</v>
      </c>
      <c r="DV138">
        <v>46.633940000000003</v>
      </c>
    </row>
    <row r="139" spans="57:132" x14ac:dyDescent="0.45">
      <c r="BE139" t="s">
        <v>453</v>
      </c>
      <c r="BR139" t="s">
        <v>382</v>
      </c>
      <c r="BS139">
        <v>-0.27661400000000003</v>
      </c>
      <c r="BT139">
        <v>0.22738700000000001</v>
      </c>
      <c r="BU139">
        <v>-1.2164999999999999</v>
      </c>
      <c r="BV139">
        <v>0.22452</v>
      </c>
      <c r="CE139" t="s">
        <v>382</v>
      </c>
      <c r="CF139">
        <v>0.60648299999999999</v>
      </c>
      <c r="CG139">
        <v>0.56756700000000004</v>
      </c>
      <c r="CH139">
        <v>1.0686</v>
      </c>
      <c r="CI139">
        <v>0.2866725</v>
      </c>
      <c r="CQ139">
        <v>-37.864370000000001</v>
      </c>
      <c r="CR139">
        <v>-6.4898100000000003</v>
      </c>
      <c r="CS139">
        <v>0.46343000000000001</v>
      </c>
      <c r="CT139">
        <v>5.9256900000000003</v>
      </c>
      <c r="CU139">
        <v>25.33192</v>
      </c>
      <c r="DE139">
        <v>-32.236669999999997</v>
      </c>
      <c r="DF139">
        <v>-4.44956</v>
      </c>
      <c r="DG139">
        <v>0.29665000000000002</v>
      </c>
      <c r="DH139">
        <v>4.7928199999999999</v>
      </c>
      <c r="DI139">
        <v>31.94265</v>
      </c>
    </row>
    <row r="140" spans="57:132" x14ac:dyDescent="0.45">
      <c r="BE140" t="s">
        <v>454</v>
      </c>
      <c r="BF140" t="s">
        <v>455</v>
      </c>
      <c r="BG140">
        <v>0</v>
      </c>
      <c r="BH140" t="s">
        <v>842</v>
      </c>
      <c r="BI140">
        <v>1E-3</v>
      </c>
      <c r="BJ140" t="s">
        <v>843</v>
      </c>
      <c r="BK140">
        <v>0.01</v>
      </c>
      <c r="BL140" t="s">
        <v>844</v>
      </c>
      <c r="BM140">
        <v>0.05</v>
      </c>
      <c r="BN140" t="s">
        <v>870</v>
      </c>
      <c r="BO140">
        <v>0.1</v>
      </c>
      <c r="BP140" t="s">
        <v>871</v>
      </c>
      <c r="BR140" t="s">
        <v>381</v>
      </c>
      <c r="BS140">
        <v>0.13524700000000001</v>
      </c>
      <c r="BT140">
        <v>0.32343499999999997</v>
      </c>
      <c r="BU140">
        <v>0.41820000000000002</v>
      </c>
      <c r="BV140">
        <v>0.67605999999999999</v>
      </c>
      <c r="CE140" t="s">
        <v>381</v>
      </c>
      <c r="CF140">
        <v>-2.0979779999999999</v>
      </c>
      <c r="CG140">
        <v>0.61087100000000005</v>
      </c>
      <c r="CH140">
        <v>-3.4344000000000001</v>
      </c>
      <c r="CI140">
        <v>7.3459999999999997E-4</v>
      </c>
      <c r="CJ140" t="s">
        <v>375</v>
      </c>
      <c r="DR140" t="s">
        <v>715</v>
      </c>
    </row>
    <row r="141" spans="57:132" x14ac:dyDescent="0.45">
      <c r="BR141" t="s">
        <v>383</v>
      </c>
      <c r="BS141">
        <v>-0.39448499999999997</v>
      </c>
      <c r="BT141">
        <v>0.22162299999999999</v>
      </c>
      <c r="BU141">
        <v>-1.78</v>
      </c>
      <c r="BV141">
        <v>7.5840000000000005E-2</v>
      </c>
      <c r="BW141" t="s">
        <v>481</v>
      </c>
      <c r="CE141" t="s">
        <v>383</v>
      </c>
      <c r="CF141">
        <v>-0.201568</v>
      </c>
      <c r="CG141">
        <v>0.35195100000000001</v>
      </c>
      <c r="CH141">
        <v>-0.57269999999999999</v>
      </c>
      <c r="CI141">
        <v>0.56753949999999997</v>
      </c>
      <c r="CQ141" t="s">
        <v>715</v>
      </c>
      <c r="DE141" t="s">
        <v>715</v>
      </c>
      <c r="DS141" t="s">
        <v>370</v>
      </c>
      <c r="DT141" t="s">
        <v>371</v>
      </c>
      <c r="DU141" t="s">
        <v>372</v>
      </c>
      <c r="DV141" t="s">
        <v>373</v>
      </c>
      <c r="DW141" t="s">
        <v>374</v>
      </c>
      <c r="DX141" t="s">
        <v>452</v>
      </c>
    </row>
    <row r="142" spans="57:132" x14ac:dyDescent="0.45">
      <c r="BE142" t="s">
        <v>462</v>
      </c>
      <c r="BF142" t="s">
        <v>463</v>
      </c>
      <c r="BG142" t="s">
        <v>450</v>
      </c>
      <c r="BH142" t="s">
        <v>464</v>
      </c>
      <c r="BI142">
        <v>356150</v>
      </c>
      <c r="BR142" t="s">
        <v>405</v>
      </c>
      <c r="BS142">
        <v>2.1058129999999999</v>
      </c>
      <c r="BT142">
        <v>3.218137</v>
      </c>
      <c r="BU142">
        <v>0.65439999999999998</v>
      </c>
      <c r="BV142">
        <v>0.51326000000000005</v>
      </c>
      <c r="CE142" t="s">
        <v>408</v>
      </c>
      <c r="CF142">
        <v>3.0654180000000002</v>
      </c>
      <c r="CG142">
        <v>11.715331000000001</v>
      </c>
      <c r="CH142">
        <v>0.26169999999999999</v>
      </c>
      <c r="CI142">
        <v>0.79387890000000005</v>
      </c>
      <c r="CN142" s="1">
        <v>2.2200000000000001E-16</v>
      </c>
      <c r="CR142" t="s">
        <v>370</v>
      </c>
      <c r="CS142" t="s">
        <v>371</v>
      </c>
      <c r="CT142" t="s">
        <v>372</v>
      </c>
      <c r="CU142" t="s">
        <v>373</v>
      </c>
      <c r="CV142" t="s">
        <v>374</v>
      </c>
      <c r="CW142" t="s">
        <v>452</v>
      </c>
      <c r="DF142" t="s">
        <v>370</v>
      </c>
      <c r="DG142" t="s">
        <v>371</v>
      </c>
      <c r="DH142" t="s">
        <v>372</v>
      </c>
      <c r="DI142" t="s">
        <v>373</v>
      </c>
      <c r="DJ142" t="s">
        <v>374</v>
      </c>
      <c r="DK142" t="s">
        <v>452</v>
      </c>
      <c r="DR142" t="s">
        <v>181</v>
      </c>
      <c r="DS142">
        <v>-24.54421</v>
      </c>
      <c r="DT142">
        <v>2.5591499999999998</v>
      </c>
      <c r="DU142">
        <v>-9.5907999999999998</v>
      </c>
      <c r="DV142" s="1">
        <v>2.2E-16</v>
      </c>
      <c r="DW142" t="s">
        <v>375</v>
      </c>
    </row>
    <row r="143" spans="57:132" x14ac:dyDescent="0.45">
      <c r="BE143" t="s">
        <v>465</v>
      </c>
      <c r="BF143" t="s">
        <v>463</v>
      </c>
      <c r="BG143" t="s">
        <v>450</v>
      </c>
      <c r="BH143" t="s">
        <v>464</v>
      </c>
      <c r="BI143">
        <v>125100</v>
      </c>
      <c r="BR143" t="s">
        <v>869</v>
      </c>
      <c r="BS143">
        <v>-0.126498</v>
      </c>
      <c r="BT143">
        <v>3.1209000000000001E-2</v>
      </c>
      <c r="BU143">
        <v>-4.0533000000000001</v>
      </c>
      <c r="BV143" s="1">
        <v>6.0749999999999999E-5</v>
      </c>
      <c r="BW143" t="s">
        <v>375</v>
      </c>
      <c r="CE143" t="s">
        <v>869</v>
      </c>
      <c r="CF143">
        <v>-0.45133600000000001</v>
      </c>
      <c r="CG143">
        <v>9.8254999999999995E-2</v>
      </c>
      <c r="CH143">
        <v>-4.5934999999999997</v>
      </c>
      <c r="CI143" s="1">
        <v>8.0909999999999993E-6</v>
      </c>
      <c r="CJ143" t="s">
        <v>375</v>
      </c>
      <c r="CQ143" t="s">
        <v>181</v>
      </c>
      <c r="CR143">
        <v>-21.488866999999999</v>
      </c>
      <c r="CS143">
        <v>4.6176349999999999</v>
      </c>
      <c r="CT143">
        <v>-4.6536999999999997</v>
      </c>
      <c r="CU143" s="1">
        <v>6.2419999999999997E-6</v>
      </c>
      <c r="CV143" t="s">
        <v>375</v>
      </c>
      <c r="DE143" t="s">
        <v>181</v>
      </c>
      <c r="DF143">
        <v>-19.900794000000001</v>
      </c>
      <c r="DG143">
        <v>3.3722970000000001</v>
      </c>
      <c r="DH143">
        <v>-5.9013</v>
      </c>
      <c r="DI143" s="1">
        <v>7.7249999999999997E-9</v>
      </c>
      <c r="DJ143" t="s">
        <v>375</v>
      </c>
      <c r="DS143" s="1">
        <v>2.2E-16</v>
      </c>
      <c r="DV143" s="1"/>
    </row>
    <row r="144" spans="57:132" x14ac:dyDescent="0.45">
      <c r="BE144" t="s">
        <v>466</v>
      </c>
      <c r="BF144">
        <v>0.64873000000000003</v>
      </c>
      <c r="BR144" t="s">
        <v>453</v>
      </c>
      <c r="CE144" t="s">
        <v>453</v>
      </c>
      <c r="CL144" t="s">
        <v>472</v>
      </c>
      <c r="CM144" t="s">
        <v>473</v>
      </c>
      <c r="CR144" s="1">
        <v>6.2419999999999997E-6</v>
      </c>
      <c r="CU144" s="1"/>
      <c r="DF144" s="1">
        <v>7.7249999999999997E-9</v>
      </c>
      <c r="DI144" s="1"/>
      <c r="DR144" t="s">
        <v>182</v>
      </c>
      <c r="DS144">
        <v>0.69757999999999998</v>
      </c>
      <c r="DT144">
        <v>0.16094</v>
      </c>
      <c r="DU144">
        <v>4.3342999999999998</v>
      </c>
      <c r="DV144" s="1">
        <v>1.715E-5</v>
      </c>
      <c r="DW144" t="s">
        <v>375</v>
      </c>
    </row>
    <row r="145" spans="57:127" x14ac:dyDescent="0.45">
      <c r="BE145" t="s">
        <v>467</v>
      </c>
      <c r="BF145" t="s">
        <v>466</v>
      </c>
      <c r="BG145">
        <v>0.62336999999999998</v>
      </c>
      <c r="BR145" t="s">
        <v>454</v>
      </c>
      <c r="BS145" t="s">
        <v>455</v>
      </c>
      <c r="BT145">
        <v>0</v>
      </c>
      <c r="BU145" t="s">
        <v>842</v>
      </c>
      <c r="BV145">
        <v>1E-3</v>
      </c>
      <c r="BW145" t="s">
        <v>843</v>
      </c>
      <c r="BX145">
        <v>0.01</v>
      </c>
      <c r="BY145" t="s">
        <v>844</v>
      </c>
      <c r="BZ145">
        <v>0.05</v>
      </c>
      <c r="CA145" t="s">
        <v>870</v>
      </c>
      <c r="CB145">
        <v>0.1</v>
      </c>
      <c r="CC145" t="s">
        <v>871</v>
      </c>
      <c r="CE145" t="s">
        <v>454</v>
      </c>
      <c r="CF145" t="s">
        <v>455</v>
      </c>
      <c r="CG145">
        <v>0</v>
      </c>
      <c r="CH145" t="s">
        <v>842</v>
      </c>
      <c r="CI145">
        <v>1E-3</v>
      </c>
      <c r="CJ145" t="s">
        <v>843</v>
      </c>
      <c r="CK145">
        <v>0.01</v>
      </c>
      <c r="CQ145" t="s">
        <v>182</v>
      </c>
      <c r="CR145">
        <v>0.494141</v>
      </c>
      <c r="CS145">
        <v>0.20242599999999999</v>
      </c>
      <c r="CT145">
        <v>2.4411</v>
      </c>
      <c r="CU145">
        <v>1.55944E-2</v>
      </c>
      <c r="CV145" t="s">
        <v>376</v>
      </c>
      <c r="DE145" t="s">
        <v>182</v>
      </c>
      <c r="DF145">
        <v>1.4483950000000001</v>
      </c>
      <c r="DG145">
        <v>0.151727</v>
      </c>
      <c r="DH145">
        <v>9.5460999999999991</v>
      </c>
      <c r="DI145" s="1">
        <v>2.2E-16</v>
      </c>
      <c r="DJ145" t="s">
        <v>375</v>
      </c>
      <c r="DS145" s="1">
        <v>1.715E-5</v>
      </c>
      <c r="DV145" s="1"/>
    </row>
    <row r="146" spans="57:127" x14ac:dyDescent="0.45">
      <c r="BE146" t="s">
        <v>468</v>
      </c>
      <c r="BF146">
        <v>102.313</v>
      </c>
      <c r="BG146" t="s">
        <v>469</v>
      </c>
      <c r="BH146">
        <v>10</v>
      </c>
      <c r="BI146" t="s">
        <v>470</v>
      </c>
      <c r="BJ146">
        <v>554</v>
      </c>
      <c r="BK146" t="s">
        <v>471</v>
      </c>
      <c r="BL146" t="s">
        <v>472</v>
      </c>
      <c r="BM146" t="s">
        <v>473</v>
      </c>
      <c r="BN146" s="1">
        <v>2.2200000000000001E-16</v>
      </c>
      <c r="CR146">
        <v>1.55944E-2</v>
      </c>
      <c r="DF146" s="1">
        <v>2.2E-16</v>
      </c>
      <c r="DI146" s="1"/>
      <c r="DR146" t="s">
        <v>183</v>
      </c>
      <c r="DS146">
        <v>0.15966</v>
      </c>
      <c r="DT146">
        <v>1.0444899999999999</v>
      </c>
      <c r="DU146">
        <v>0.15290000000000001</v>
      </c>
      <c r="DV146">
        <v>0.87860000000000005</v>
      </c>
    </row>
    <row r="147" spans="57:127" x14ac:dyDescent="0.45">
      <c r="BE147" t="s">
        <v>674</v>
      </c>
      <c r="BF147" t="s">
        <v>536</v>
      </c>
      <c r="BG147" t="s">
        <v>877</v>
      </c>
      <c r="BR147" t="s">
        <v>462</v>
      </c>
      <c r="BS147" t="s">
        <v>463</v>
      </c>
      <c r="BT147" t="s">
        <v>450</v>
      </c>
      <c r="BU147" t="s">
        <v>464</v>
      </c>
      <c r="BV147">
        <v>111330</v>
      </c>
      <c r="CE147" t="s">
        <v>462</v>
      </c>
      <c r="CF147" t="s">
        <v>463</v>
      </c>
      <c r="CG147" t="s">
        <v>450</v>
      </c>
      <c r="CH147" t="s">
        <v>464</v>
      </c>
      <c r="CI147">
        <v>67340</v>
      </c>
      <c r="CQ147" t="s">
        <v>183</v>
      </c>
      <c r="CR147">
        <v>0.58407900000000001</v>
      </c>
      <c r="CS147">
        <v>1.1549750000000001</v>
      </c>
      <c r="CT147">
        <v>0.50570000000000004</v>
      </c>
      <c r="CU147">
        <v>0.61367119999999997</v>
      </c>
      <c r="DE147" t="s">
        <v>183</v>
      </c>
      <c r="DF147">
        <v>1.4502090000000001</v>
      </c>
      <c r="DG147">
        <v>0.69008899999999995</v>
      </c>
      <c r="DH147">
        <v>2.1015000000000001</v>
      </c>
      <c r="DI147">
        <v>3.6229999999999998E-2</v>
      </c>
      <c r="DJ147" t="s">
        <v>376</v>
      </c>
      <c r="DS147">
        <v>0.87860000000000005</v>
      </c>
    </row>
    <row r="148" spans="57:127" x14ac:dyDescent="0.45">
      <c r="BE148" t="s">
        <v>1026</v>
      </c>
      <c r="BR148" t="s">
        <v>465</v>
      </c>
      <c r="BS148" t="s">
        <v>463</v>
      </c>
      <c r="BT148" t="s">
        <v>450</v>
      </c>
      <c r="BU148" t="s">
        <v>464</v>
      </c>
      <c r="BV148">
        <v>38397</v>
      </c>
      <c r="CE148" t="s">
        <v>465</v>
      </c>
      <c r="CF148" t="s">
        <v>463</v>
      </c>
      <c r="CG148" t="s">
        <v>450</v>
      </c>
      <c r="CH148" t="s">
        <v>464</v>
      </c>
      <c r="CI148">
        <v>19661</v>
      </c>
      <c r="CN148" t="s">
        <v>433</v>
      </c>
      <c r="CO148" t="s">
        <v>423</v>
      </c>
      <c r="CP148" t="s">
        <v>863</v>
      </c>
      <c r="CR148">
        <v>0.61367119999999997</v>
      </c>
      <c r="DF148">
        <v>3.6229999999999998E-2</v>
      </c>
      <c r="DR148" t="s">
        <v>377</v>
      </c>
      <c r="DS148">
        <v>4.5737100000000002</v>
      </c>
      <c r="DT148">
        <v>0.57606000000000002</v>
      </c>
      <c r="DU148">
        <v>7.9397000000000002</v>
      </c>
      <c r="DV148" s="1">
        <v>1.007E-14</v>
      </c>
      <c r="DW148" t="s">
        <v>375</v>
      </c>
    </row>
    <row r="149" spans="57:127" x14ac:dyDescent="0.45">
      <c r="BE149" t="s">
        <v>416</v>
      </c>
      <c r="BF149" t="s">
        <v>417</v>
      </c>
      <c r="BG149" t="s">
        <v>418</v>
      </c>
      <c r="BH149" t="s">
        <v>419</v>
      </c>
      <c r="BI149" t="s">
        <v>420</v>
      </c>
      <c r="BR149" t="s">
        <v>466</v>
      </c>
      <c r="BS149">
        <v>0.65510000000000002</v>
      </c>
      <c r="CE149" t="s">
        <v>466</v>
      </c>
      <c r="CF149">
        <v>0.70803000000000005</v>
      </c>
      <c r="CQ149" t="s">
        <v>377</v>
      </c>
      <c r="CR149">
        <v>0.243868</v>
      </c>
      <c r="CS149">
        <v>0.69180699999999995</v>
      </c>
      <c r="CT149">
        <v>0.35249999999999998</v>
      </c>
      <c r="CU149">
        <v>0.72486229999999996</v>
      </c>
      <c r="DE149" t="s">
        <v>377</v>
      </c>
      <c r="DF149">
        <v>2.0184790000000001</v>
      </c>
      <c r="DG149">
        <v>0.31884800000000002</v>
      </c>
      <c r="DH149">
        <v>6.3304999999999998</v>
      </c>
      <c r="DI149" s="1">
        <v>6.5970000000000001E-10</v>
      </c>
      <c r="DJ149" t="s">
        <v>375</v>
      </c>
      <c r="DS149" s="1">
        <v>1.007E-14</v>
      </c>
      <c r="DV149" s="1"/>
    </row>
    <row r="150" spans="57:127" x14ac:dyDescent="0.45">
      <c r="BR150" t="s">
        <v>467</v>
      </c>
      <c r="BS150" t="s">
        <v>466</v>
      </c>
      <c r="BT150">
        <v>0.62736999999999998</v>
      </c>
      <c r="CE150" t="s">
        <v>467</v>
      </c>
      <c r="CF150" t="s">
        <v>466</v>
      </c>
      <c r="CG150">
        <v>0.66654999999999998</v>
      </c>
      <c r="CL150" t="s">
        <v>423</v>
      </c>
      <c r="CM150" t="s">
        <v>761</v>
      </c>
      <c r="CN150" t="s">
        <v>423</v>
      </c>
      <c r="CO150">
        <v>75</v>
      </c>
      <c r="CR150">
        <v>0.72486229999999996</v>
      </c>
      <c r="DF150" s="1">
        <v>6.5970000000000001E-10</v>
      </c>
      <c r="DI150" s="1"/>
      <c r="DR150" t="s">
        <v>194</v>
      </c>
      <c r="DS150">
        <v>-10.996370000000001</v>
      </c>
      <c r="DT150">
        <v>2.5388799999999998</v>
      </c>
      <c r="DU150">
        <v>-4.3311999999999999</v>
      </c>
      <c r="DV150" s="1">
        <v>1.7390000000000001E-5</v>
      </c>
      <c r="DW150" t="s">
        <v>375</v>
      </c>
    </row>
    <row r="151" spans="57:127" x14ac:dyDescent="0.45">
      <c r="BE151" t="s">
        <v>421</v>
      </c>
      <c r="BR151" t="s">
        <v>468</v>
      </c>
      <c r="BS151">
        <v>68.722800000000007</v>
      </c>
      <c r="BT151" t="s">
        <v>469</v>
      </c>
      <c r="BU151">
        <v>11</v>
      </c>
      <c r="BV151" t="s">
        <v>470</v>
      </c>
      <c r="BW151">
        <v>398</v>
      </c>
      <c r="BX151" t="s">
        <v>471</v>
      </c>
      <c r="BY151" t="s">
        <v>472</v>
      </c>
      <c r="BZ151" t="s">
        <v>473</v>
      </c>
      <c r="CA151" s="1">
        <v>2.2200000000000001E-16</v>
      </c>
      <c r="CE151" t="s">
        <v>468</v>
      </c>
      <c r="CF151">
        <v>40.343699999999998</v>
      </c>
      <c r="CG151" t="s">
        <v>469</v>
      </c>
      <c r="CH151">
        <v>11</v>
      </c>
      <c r="CI151" t="s">
        <v>470</v>
      </c>
      <c r="CJ151">
        <v>183</v>
      </c>
      <c r="CK151" t="s">
        <v>471</v>
      </c>
      <c r="CQ151" t="s">
        <v>194</v>
      </c>
      <c r="CR151">
        <v>-13.248199</v>
      </c>
      <c r="CS151">
        <v>4.010491</v>
      </c>
      <c r="CT151">
        <v>-3.3033999999999999</v>
      </c>
      <c r="CU151">
        <v>1.1490000000000001E-3</v>
      </c>
      <c r="CV151" t="s">
        <v>487</v>
      </c>
      <c r="DE151" t="s">
        <v>194</v>
      </c>
      <c r="DF151">
        <v>-25.003117</v>
      </c>
      <c r="DG151">
        <v>2.36666</v>
      </c>
      <c r="DH151">
        <v>-10.5647</v>
      </c>
      <c r="DI151" s="1">
        <v>2.2E-16</v>
      </c>
      <c r="DJ151" t="s">
        <v>375</v>
      </c>
      <c r="DS151" s="1">
        <v>1.7390000000000001E-5</v>
      </c>
      <c r="DV151" s="1"/>
    </row>
    <row r="152" spans="57:127" x14ac:dyDescent="0.45">
      <c r="BE152" t="s">
        <v>422</v>
      </c>
      <c r="BF152" t="s">
        <v>423</v>
      </c>
      <c r="BG152" t="s">
        <v>520</v>
      </c>
      <c r="BH152" t="s">
        <v>425</v>
      </c>
      <c r="BI152" t="s">
        <v>423</v>
      </c>
      <c r="BJ152" t="s">
        <v>521</v>
      </c>
      <c r="BK152" t="s">
        <v>431</v>
      </c>
      <c r="BL152" t="s">
        <v>423</v>
      </c>
      <c r="BM152" t="s">
        <v>761</v>
      </c>
      <c r="BN152" t="s">
        <v>433</v>
      </c>
      <c r="BO152" t="s">
        <v>423</v>
      </c>
      <c r="BP152" t="s">
        <v>863</v>
      </c>
      <c r="BR152" t="s">
        <v>674</v>
      </c>
      <c r="BS152" t="s">
        <v>488</v>
      </c>
      <c r="BT152">
        <v>2000</v>
      </c>
      <c r="CE152" t="s">
        <v>674</v>
      </c>
      <c r="CF152" t="s">
        <v>488</v>
      </c>
      <c r="CG152">
        <v>2000</v>
      </c>
      <c r="CL152" t="s">
        <v>898</v>
      </c>
      <c r="CM152" t="s">
        <v>868</v>
      </c>
      <c r="CR152">
        <v>1.1490000000000001E-3</v>
      </c>
      <c r="DF152" s="1">
        <v>2.2E-16</v>
      </c>
      <c r="DI152" s="1"/>
      <c r="DR152" t="s">
        <v>378</v>
      </c>
      <c r="DS152">
        <v>-29.2456</v>
      </c>
      <c r="DT152">
        <v>3.1196799999999998</v>
      </c>
      <c r="DU152">
        <v>-9.3744999999999994</v>
      </c>
      <c r="DV152" s="1">
        <v>2.2E-16</v>
      </c>
      <c r="DW152" t="s">
        <v>375</v>
      </c>
    </row>
    <row r="153" spans="57:127" x14ac:dyDescent="0.45">
      <c r="BR153" t="s">
        <v>1085</v>
      </c>
      <c r="CE153" t="s">
        <v>1105</v>
      </c>
      <c r="CQ153" t="s">
        <v>378</v>
      </c>
      <c r="CR153">
        <v>-20.216391000000002</v>
      </c>
      <c r="CS153">
        <v>5.578576</v>
      </c>
      <c r="CT153">
        <v>-3.6238999999999999</v>
      </c>
      <c r="CU153">
        <v>3.7579999999999997E-4</v>
      </c>
      <c r="CV153" t="s">
        <v>375</v>
      </c>
      <c r="DE153" t="s">
        <v>378</v>
      </c>
      <c r="DF153">
        <v>-32.039130999999998</v>
      </c>
      <c r="DG153">
        <v>3.7058119999999999</v>
      </c>
      <c r="DH153">
        <v>-8.6456</v>
      </c>
      <c r="DI153" s="1">
        <v>2.2E-16</v>
      </c>
      <c r="DJ153" t="s">
        <v>375</v>
      </c>
      <c r="DS153" s="1">
        <v>2.2E-16</v>
      </c>
      <c r="DV153" s="1"/>
    </row>
    <row r="154" spans="57:127" x14ac:dyDescent="0.45">
      <c r="BE154" t="s">
        <v>436</v>
      </c>
      <c r="BF154" t="s">
        <v>437</v>
      </c>
      <c r="BG154" t="s">
        <v>864</v>
      </c>
      <c r="BH154" t="s">
        <v>423</v>
      </c>
      <c r="BI154" t="s">
        <v>1140</v>
      </c>
      <c r="BJ154" t="s">
        <v>866</v>
      </c>
      <c r="BK154" t="s">
        <v>423</v>
      </c>
      <c r="BL154" t="s">
        <v>889</v>
      </c>
      <c r="BM154" t="s">
        <v>868</v>
      </c>
      <c r="BN154" t="s">
        <v>423</v>
      </c>
      <c r="BO154">
        <v>314</v>
      </c>
      <c r="BR154" t="s">
        <v>416</v>
      </c>
      <c r="BS154" t="s">
        <v>417</v>
      </c>
      <c r="BT154" t="s">
        <v>418</v>
      </c>
      <c r="BU154" t="s">
        <v>419</v>
      </c>
      <c r="BV154" t="s">
        <v>420</v>
      </c>
      <c r="CE154" t="s">
        <v>416</v>
      </c>
      <c r="CF154" t="s">
        <v>417</v>
      </c>
      <c r="CG154" t="s">
        <v>418</v>
      </c>
      <c r="CH154" t="s">
        <v>419</v>
      </c>
      <c r="CI154" t="s">
        <v>420</v>
      </c>
      <c r="CR154">
        <v>3.7579999999999997E-4</v>
      </c>
      <c r="DF154" s="1">
        <v>2.2E-16</v>
      </c>
      <c r="DI154" s="1"/>
      <c r="DR154" t="s">
        <v>382</v>
      </c>
      <c r="DS154">
        <v>-2.4095200000000001</v>
      </c>
      <c r="DT154">
        <v>0.24524000000000001</v>
      </c>
      <c r="DU154">
        <v>-9.8252000000000006</v>
      </c>
      <c r="DV154" s="1">
        <v>2.2E-16</v>
      </c>
      <c r="DW154" t="s">
        <v>375</v>
      </c>
    </row>
    <row r="155" spans="57:127" x14ac:dyDescent="0.45">
      <c r="CL155" t="s">
        <v>448</v>
      </c>
      <c r="CQ155" t="s">
        <v>382</v>
      </c>
      <c r="CR155">
        <v>0.60648299999999999</v>
      </c>
      <c r="CS155">
        <v>0.56756700000000004</v>
      </c>
      <c r="CT155">
        <v>1.0686</v>
      </c>
      <c r="CU155">
        <v>0.2866725</v>
      </c>
      <c r="DE155" t="s">
        <v>382</v>
      </c>
      <c r="DF155">
        <v>-0.27661400000000003</v>
      </c>
      <c r="DG155">
        <v>0.22738700000000001</v>
      </c>
      <c r="DH155">
        <v>-1.2164999999999999</v>
      </c>
      <c r="DI155">
        <v>0.22452</v>
      </c>
      <c r="DS155" s="1">
        <v>2.2E-16</v>
      </c>
      <c r="DV155" s="1"/>
    </row>
    <row r="156" spans="57:127" x14ac:dyDescent="0.45">
      <c r="BE156" t="s">
        <v>710</v>
      </c>
      <c r="BR156" t="s">
        <v>421</v>
      </c>
      <c r="CE156" t="s">
        <v>421</v>
      </c>
      <c r="CR156">
        <v>0.2866725</v>
      </c>
      <c r="DF156">
        <v>0.22452</v>
      </c>
      <c r="DR156" t="s">
        <v>381</v>
      </c>
      <c r="DS156">
        <v>0.24787000000000001</v>
      </c>
      <c r="DT156">
        <v>0.24865999999999999</v>
      </c>
      <c r="DU156">
        <v>0.99680000000000002</v>
      </c>
      <c r="DV156">
        <v>0.31919999999999998</v>
      </c>
    </row>
    <row r="157" spans="57:127" x14ac:dyDescent="0.45">
      <c r="BF157" t="s">
        <v>443</v>
      </c>
      <c r="BG157" t="s">
        <v>444</v>
      </c>
      <c r="BH157" t="s">
        <v>445</v>
      </c>
      <c r="BI157" t="s">
        <v>446</v>
      </c>
      <c r="BJ157" t="s">
        <v>447</v>
      </c>
      <c r="BK157" t="s">
        <v>445</v>
      </c>
      <c r="BL157" t="s">
        <v>448</v>
      </c>
      <c r="BR157" t="s">
        <v>422</v>
      </c>
      <c r="BS157" t="s">
        <v>423</v>
      </c>
      <c r="BT157" t="s">
        <v>520</v>
      </c>
      <c r="BU157" t="s">
        <v>425</v>
      </c>
      <c r="BV157" t="s">
        <v>423</v>
      </c>
      <c r="BW157" t="s">
        <v>521</v>
      </c>
      <c r="BX157" t="s">
        <v>431</v>
      </c>
      <c r="BY157" t="s">
        <v>423</v>
      </c>
      <c r="BZ157" t="s">
        <v>761</v>
      </c>
      <c r="CA157" t="s">
        <v>433</v>
      </c>
      <c r="CB157" t="s">
        <v>423</v>
      </c>
      <c r="CC157" t="s">
        <v>863</v>
      </c>
      <c r="CE157" t="s">
        <v>422</v>
      </c>
      <c r="CF157" t="s">
        <v>423</v>
      </c>
      <c r="CG157" t="s">
        <v>520</v>
      </c>
      <c r="CH157" t="s">
        <v>425</v>
      </c>
      <c r="CI157" t="s">
        <v>423</v>
      </c>
      <c r="CJ157" t="s">
        <v>521</v>
      </c>
      <c r="CK157" t="s">
        <v>431</v>
      </c>
      <c r="CQ157" t="s">
        <v>381</v>
      </c>
      <c r="CR157">
        <v>-2.0979779999999999</v>
      </c>
      <c r="CS157">
        <v>0.61087100000000005</v>
      </c>
      <c r="CT157">
        <v>-3.4344000000000001</v>
      </c>
      <c r="CU157">
        <v>7.3459999999999997E-4</v>
      </c>
      <c r="CV157" t="s">
        <v>375</v>
      </c>
      <c r="DE157" t="s">
        <v>381</v>
      </c>
      <c r="DF157">
        <v>0.13524700000000001</v>
      </c>
      <c r="DG157">
        <v>0.32343499999999997</v>
      </c>
      <c r="DH157">
        <v>0.41820000000000002</v>
      </c>
      <c r="DI157">
        <v>0.67605999999999999</v>
      </c>
      <c r="DS157">
        <v>0.31919999999999998</v>
      </c>
    </row>
    <row r="158" spans="57:127" x14ac:dyDescent="0.45">
      <c r="BE158">
        <v>-30.268899999999999</v>
      </c>
      <c r="BF158">
        <v>-5.6978</v>
      </c>
      <c r="BG158">
        <v>-0.1084</v>
      </c>
      <c r="BH158">
        <v>6.2329999999999997</v>
      </c>
      <c r="BI158">
        <v>28.413499999999999</v>
      </c>
      <c r="CR158">
        <v>7.3459999999999997E-4</v>
      </c>
      <c r="DF158">
        <v>0.67605999999999999</v>
      </c>
      <c r="DR158" t="s">
        <v>383</v>
      </c>
      <c r="DS158">
        <v>0.43041000000000001</v>
      </c>
      <c r="DT158">
        <v>0.31622</v>
      </c>
      <c r="DU158">
        <v>1.3611</v>
      </c>
      <c r="DV158">
        <v>0.17399999999999999</v>
      </c>
    </row>
    <row r="159" spans="57:127" x14ac:dyDescent="0.45">
      <c r="BR159" t="s">
        <v>436</v>
      </c>
      <c r="BS159" t="s">
        <v>437</v>
      </c>
      <c r="BT159" t="s">
        <v>864</v>
      </c>
      <c r="BU159" t="s">
        <v>423</v>
      </c>
      <c r="BV159" t="s">
        <v>882</v>
      </c>
      <c r="BW159" t="s">
        <v>866</v>
      </c>
      <c r="BX159" t="s">
        <v>423</v>
      </c>
      <c r="BY159" t="s">
        <v>891</v>
      </c>
      <c r="BZ159" t="s">
        <v>868</v>
      </c>
      <c r="CA159" t="s">
        <v>423</v>
      </c>
      <c r="CB159">
        <v>193</v>
      </c>
      <c r="CE159" t="s">
        <v>436</v>
      </c>
      <c r="CF159" t="s">
        <v>437</v>
      </c>
      <c r="CG159" t="s">
        <v>864</v>
      </c>
      <c r="CH159" t="s">
        <v>423</v>
      </c>
      <c r="CI159" t="s">
        <v>897</v>
      </c>
      <c r="CJ159" t="s">
        <v>866</v>
      </c>
      <c r="CK159" t="s">
        <v>423</v>
      </c>
      <c r="CQ159" t="s">
        <v>383</v>
      </c>
      <c r="CR159">
        <v>-0.201568</v>
      </c>
      <c r="CS159">
        <v>0.35195100000000001</v>
      </c>
      <c r="CT159">
        <v>-0.57269999999999999</v>
      </c>
      <c r="CU159">
        <v>0.56753949999999997</v>
      </c>
      <c r="DE159" t="s">
        <v>383</v>
      </c>
      <c r="DF159">
        <v>-0.39448499999999997</v>
      </c>
      <c r="DG159">
        <v>0.22162299999999999</v>
      </c>
      <c r="DH159">
        <v>-1.78</v>
      </c>
      <c r="DI159">
        <v>7.5840000000000005E-2</v>
      </c>
      <c r="DJ159" t="s">
        <v>481</v>
      </c>
      <c r="DS159">
        <v>0.17399999999999999</v>
      </c>
    </row>
    <row r="160" spans="57:127" x14ac:dyDescent="0.45">
      <c r="BE160" t="s">
        <v>715</v>
      </c>
      <c r="CR160">
        <v>0.56753949999999997</v>
      </c>
      <c r="DF160">
        <v>7.5840000000000005E-2</v>
      </c>
      <c r="DR160" t="s">
        <v>453</v>
      </c>
    </row>
    <row r="161" spans="57:132" x14ac:dyDescent="0.45">
      <c r="BF161" t="s">
        <v>370</v>
      </c>
      <c r="BG161" t="s">
        <v>371</v>
      </c>
      <c r="BH161" t="s">
        <v>372</v>
      </c>
      <c r="BI161" t="s">
        <v>373</v>
      </c>
      <c r="BJ161" t="s">
        <v>374</v>
      </c>
      <c r="BK161" t="s">
        <v>452</v>
      </c>
      <c r="BR161" t="s">
        <v>710</v>
      </c>
      <c r="CE161" t="s">
        <v>710</v>
      </c>
      <c r="CQ161" t="s">
        <v>408</v>
      </c>
      <c r="CR161">
        <v>3.0654180000000002</v>
      </c>
      <c r="CS161">
        <v>11.715331000000001</v>
      </c>
      <c r="CT161">
        <v>0.26169999999999999</v>
      </c>
      <c r="CU161">
        <v>0.79387890000000005</v>
      </c>
      <c r="DE161" t="s">
        <v>405</v>
      </c>
      <c r="DF161">
        <v>2.1058129999999999</v>
      </c>
      <c r="DG161">
        <v>3.218137</v>
      </c>
      <c r="DH161">
        <v>0.65439999999999998</v>
      </c>
      <c r="DI161">
        <v>0.51326000000000005</v>
      </c>
      <c r="DR161" t="s">
        <v>454</v>
      </c>
      <c r="DS161" t="s">
        <v>455</v>
      </c>
      <c r="DT161">
        <v>0</v>
      </c>
      <c r="DU161" t="s">
        <v>842</v>
      </c>
      <c r="DV161">
        <v>1E-3</v>
      </c>
      <c r="DW161" t="s">
        <v>843</v>
      </c>
      <c r="DX161">
        <v>0.01</v>
      </c>
      <c r="DY161" t="s">
        <v>844</v>
      </c>
      <c r="DZ161">
        <v>0.05</v>
      </c>
      <c r="EA161" t="s">
        <v>870</v>
      </c>
      <c r="EB161">
        <v>0.1</v>
      </c>
    </row>
    <row r="162" spans="57:132" x14ac:dyDescent="0.45">
      <c r="BE162" t="s">
        <v>181</v>
      </c>
      <c r="BF162">
        <v>-24.201589999999999</v>
      </c>
      <c r="BG162">
        <v>2.90299</v>
      </c>
      <c r="BH162">
        <v>-8.3368000000000002</v>
      </c>
      <c r="BI162" s="1">
        <v>3.2490000000000001E-15</v>
      </c>
      <c r="BJ162" t="s">
        <v>375</v>
      </c>
      <c r="BS162" t="s">
        <v>443</v>
      </c>
      <c r="BT162" t="s">
        <v>444</v>
      </c>
      <c r="BU162" t="s">
        <v>445</v>
      </c>
      <c r="BV162" t="s">
        <v>446</v>
      </c>
      <c r="BW162" t="s">
        <v>447</v>
      </c>
      <c r="BX162" t="s">
        <v>445</v>
      </c>
      <c r="BY162" t="s">
        <v>448</v>
      </c>
      <c r="CF162" t="s">
        <v>443</v>
      </c>
      <c r="CG162" t="s">
        <v>444</v>
      </c>
      <c r="CH162" t="s">
        <v>445</v>
      </c>
      <c r="CI162" t="s">
        <v>446</v>
      </c>
      <c r="CJ162" t="s">
        <v>447</v>
      </c>
      <c r="CK162" t="s">
        <v>445</v>
      </c>
      <c r="CR162">
        <v>0.79387890000000005</v>
      </c>
      <c r="DF162">
        <v>0.51326000000000005</v>
      </c>
    </row>
    <row r="163" spans="57:132" x14ac:dyDescent="0.45">
      <c r="BE163" t="s">
        <v>182</v>
      </c>
      <c r="BF163">
        <v>0.56413999999999997</v>
      </c>
      <c r="BG163">
        <v>0.13753000000000001</v>
      </c>
      <c r="BH163">
        <v>4.1020000000000003</v>
      </c>
      <c r="BI163" s="1">
        <v>5.3449999999999998E-5</v>
      </c>
      <c r="BJ163" t="s">
        <v>375</v>
      </c>
      <c r="BR163">
        <v>-16.180589999999999</v>
      </c>
      <c r="BS163">
        <v>-2.2327900000000001</v>
      </c>
      <c r="BT163">
        <v>0.15704000000000001</v>
      </c>
      <c r="BU163">
        <v>2.0884900000000002</v>
      </c>
      <c r="BV163">
        <v>21.760359999999999</v>
      </c>
      <c r="CE163">
        <v>-34.512990000000002</v>
      </c>
      <c r="CF163">
        <v>-1.68642</v>
      </c>
      <c r="CG163">
        <v>0.69403999999999999</v>
      </c>
      <c r="CH163">
        <v>2.7454299999999998</v>
      </c>
      <c r="CI163">
        <v>12.96125</v>
      </c>
      <c r="CQ163" t="s">
        <v>869</v>
      </c>
      <c r="CR163">
        <v>-0.45133600000000001</v>
      </c>
      <c r="CS163">
        <v>9.8254999999999995E-2</v>
      </c>
      <c r="CT163">
        <v>-4.5934999999999997</v>
      </c>
      <c r="CU163" s="1">
        <v>8.0909999999999993E-6</v>
      </c>
      <c r="CV163" t="s">
        <v>375</v>
      </c>
      <c r="DE163" t="s">
        <v>869</v>
      </c>
      <c r="DF163">
        <v>-0.126498</v>
      </c>
      <c r="DG163">
        <v>3.1209000000000001E-2</v>
      </c>
      <c r="DH163">
        <v>-4.0533000000000001</v>
      </c>
      <c r="DI163" s="1">
        <v>6.0749999999999999E-5</v>
      </c>
      <c r="DJ163" t="s">
        <v>375</v>
      </c>
      <c r="DR163" t="s">
        <v>462</v>
      </c>
      <c r="DS163" t="s">
        <v>463</v>
      </c>
      <c r="DT163" t="s">
        <v>450</v>
      </c>
      <c r="DU163" t="s">
        <v>464</v>
      </c>
      <c r="DV163">
        <v>368160</v>
      </c>
    </row>
    <row r="164" spans="57:132" x14ac:dyDescent="0.45">
      <c r="BE164" t="s">
        <v>183</v>
      </c>
      <c r="BF164">
        <v>-0.99138999999999999</v>
      </c>
      <c r="BG164">
        <v>1.46556</v>
      </c>
      <c r="BH164">
        <v>-0.67649999999999999</v>
      </c>
      <c r="BI164">
        <v>0.49929669999999998</v>
      </c>
      <c r="CQ164" t="s">
        <v>453</v>
      </c>
      <c r="CR164" s="1">
        <v>8.0909999999999993E-6</v>
      </c>
      <c r="DE164" t="s">
        <v>453</v>
      </c>
      <c r="DF164" s="1">
        <v>6.0749999999999999E-5</v>
      </c>
      <c r="DR164" t="s">
        <v>465</v>
      </c>
      <c r="DS164" t="s">
        <v>463</v>
      </c>
      <c r="DT164" t="s">
        <v>450</v>
      </c>
      <c r="DU164" t="s">
        <v>464</v>
      </c>
      <c r="DV164">
        <v>138350</v>
      </c>
    </row>
    <row r="165" spans="57:132" x14ac:dyDescent="0.45">
      <c r="BE165" t="s">
        <v>377</v>
      </c>
      <c r="BF165">
        <v>1.6042400000000001</v>
      </c>
      <c r="BG165">
        <v>0.47815000000000002</v>
      </c>
      <c r="BH165">
        <v>3.3551000000000002</v>
      </c>
      <c r="BI165">
        <v>9.0050000000000004E-4</v>
      </c>
      <c r="BJ165" t="s">
        <v>375</v>
      </c>
      <c r="BR165" t="s">
        <v>715</v>
      </c>
      <c r="CE165" t="s">
        <v>715</v>
      </c>
      <c r="CQ165" t="s">
        <v>454</v>
      </c>
      <c r="CR165" t="s">
        <v>455</v>
      </c>
      <c r="CS165">
        <v>0</v>
      </c>
      <c r="CT165" t="s">
        <v>842</v>
      </c>
      <c r="CU165">
        <v>1E-3</v>
      </c>
      <c r="CV165" t="s">
        <v>843</v>
      </c>
      <c r="CW165">
        <v>0.01</v>
      </c>
      <c r="CX165" t="s">
        <v>844</v>
      </c>
      <c r="CY165">
        <v>0.05</v>
      </c>
      <c r="CZ165" t="s">
        <v>870</v>
      </c>
      <c r="DA165">
        <v>0.1</v>
      </c>
      <c r="DB165" t="s">
        <v>871</v>
      </c>
      <c r="DE165" t="s">
        <v>454</v>
      </c>
      <c r="DF165" t="s">
        <v>455</v>
      </c>
      <c r="DG165">
        <v>0</v>
      </c>
      <c r="DH165" t="s">
        <v>842</v>
      </c>
      <c r="DI165">
        <v>1E-3</v>
      </c>
      <c r="DJ165" t="s">
        <v>843</v>
      </c>
      <c r="DK165">
        <v>0.01</v>
      </c>
      <c r="DL165" t="s">
        <v>844</v>
      </c>
      <c r="DM165">
        <v>0.05</v>
      </c>
      <c r="DN165" t="s">
        <v>870</v>
      </c>
      <c r="DO165">
        <v>0.1</v>
      </c>
      <c r="DP165" t="s">
        <v>871</v>
      </c>
      <c r="DR165" t="s">
        <v>466</v>
      </c>
      <c r="DS165">
        <v>0.62422</v>
      </c>
    </row>
    <row r="166" spans="57:132" x14ac:dyDescent="0.45">
      <c r="BE166" t="s">
        <v>194</v>
      </c>
      <c r="BF166">
        <v>-3.5557599999999998</v>
      </c>
      <c r="BG166">
        <v>3.3679600000000001</v>
      </c>
      <c r="BH166">
        <v>-1.0558000000000001</v>
      </c>
      <c r="BI166">
        <v>0.29196840000000002</v>
      </c>
      <c r="BS166" t="s">
        <v>370</v>
      </c>
      <c r="BT166" t="s">
        <v>371</v>
      </c>
      <c r="BU166" t="s">
        <v>372</v>
      </c>
      <c r="BV166" t="s">
        <v>373</v>
      </c>
      <c r="BW166" t="s">
        <v>374</v>
      </c>
      <c r="BX166" t="s">
        <v>452</v>
      </c>
      <c r="CF166" t="s">
        <v>370</v>
      </c>
      <c r="CG166" t="s">
        <v>371</v>
      </c>
      <c r="CH166" t="s">
        <v>372</v>
      </c>
      <c r="CI166" t="s">
        <v>373</v>
      </c>
      <c r="CJ166" t="s">
        <v>374</v>
      </c>
      <c r="CK166" t="s">
        <v>452</v>
      </c>
      <c r="DR166" t="s">
        <v>467</v>
      </c>
      <c r="DS166" t="s">
        <v>466</v>
      </c>
      <c r="DT166">
        <v>0.59907999999999995</v>
      </c>
    </row>
    <row r="167" spans="57:132" x14ac:dyDescent="0.45">
      <c r="BE167" t="s">
        <v>378</v>
      </c>
      <c r="BF167">
        <v>-25.13785</v>
      </c>
      <c r="BG167">
        <v>4.5221099999999996</v>
      </c>
      <c r="BH167">
        <v>-5.5589000000000004</v>
      </c>
      <c r="BI167" s="1">
        <v>6.2250000000000005E-8</v>
      </c>
      <c r="BJ167" t="s">
        <v>375</v>
      </c>
      <c r="BR167" t="s">
        <v>181</v>
      </c>
      <c r="BS167">
        <v>21.682029</v>
      </c>
      <c r="BT167">
        <v>7.116174</v>
      </c>
      <c r="BU167">
        <v>3.0468999999999999</v>
      </c>
      <c r="BV167">
        <v>2.6979999999999999E-3</v>
      </c>
      <c r="BW167" t="s">
        <v>487</v>
      </c>
      <c r="CE167" t="s">
        <v>181</v>
      </c>
      <c r="CF167">
        <v>30.325669999999999</v>
      </c>
      <c r="CG167">
        <v>13.616440000000001</v>
      </c>
      <c r="CH167">
        <v>2.2271000000000001</v>
      </c>
      <c r="CI167">
        <v>2.9975600000000002E-2</v>
      </c>
      <c r="CJ167" t="s">
        <v>376</v>
      </c>
      <c r="CQ167" t="s">
        <v>462</v>
      </c>
      <c r="CR167" t="s">
        <v>463</v>
      </c>
      <c r="CS167" t="s">
        <v>450</v>
      </c>
      <c r="CT167" t="s">
        <v>464</v>
      </c>
      <c r="CU167">
        <v>67340</v>
      </c>
      <c r="DE167" t="s">
        <v>462</v>
      </c>
      <c r="DF167" t="s">
        <v>463</v>
      </c>
      <c r="DG167" t="s">
        <v>450</v>
      </c>
      <c r="DH167" t="s">
        <v>464</v>
      </c>
      <c r="DI167">
        <v>111330</v>
      </c>
      <c r="DR167" t="s">
        <v>468</v>
      </c>
      <c r="DS167">
        <v>110.372</v>
      </c>
      <c r="DT167" t="s">
        <v>469</v>
      </c>
      <c r="DU167">
        <v>9</v>
      </c>
      <c r="DV167" t="s">
        <v>470</v>
      </c>
      <c r="DW167">
        <v>598</v>
      </c>
      <c r="DX167" t="s">
        <v>471</v>
      </c>
      <c r="DY167" t="s">
        <v>472</v>
      </c>
      <c r="DZ167" t="s">
        <v>473</v>
      </c>
      <c r="EA167" s="1">
        <v>2.2200000000000001E-16</v>
      </c>
    </row>
    <row r="168" spans="57:132" x14ac:dyDescent="0.45">
      <c r="BE168" t="s">
        <v>382</v>
      </c>
      <c r="BF168">
        <v>-0.94316</v>
      </c>
      <c r="BG168">
        <v>0.26963999999999999</v>
      </c>
      <c r="BH168">
        <v>-3.4977999999999998</v>
      </c>
      <c r="BI168">
        <v>5.4370000000000004E-4</v>
      </c>
      <c r="BJ168" t="s">
        <v>375</v>
      </c>
      <c r="BR168" t="s">
        <v>182</v>
      </c>
      <c r="BS168">
        <v>-0.55003500000000005</v>
      </c>
      <c r="BT168">
        <v>0.13419600000000001</v>
      </c>
      <c r="BU168">
        <v>-4.0987</v>
      </c>
      <c r="BV168" s="1">
        <v>6.5359999999999998E-5</v>
      </c>
      <c r="BW168" t="s">
        <v>375</v>
      </c>
      <c r="CE168" t="s">
        <v>182</v>
      </c>
      <c r="CF168">
        <v>-0.27118999999999999</v>
      </c>
      <c r="CG168">
        <v>0.24993000000000001</v>
      </c>
      <c r="CH168">
        <v>-1.085</v>
      </c>
      <c r="CI168">
        <v>0.28255720000000001</v>
      </c>
      <c r="CQ168" t="s">
        <v>465</v>
      </c>
      <c r="CR168" t="s">
        <v>463</v>
      </c>
      <c r="CS168" t="s">
        <v>450</v>
      </c>
      <c r="CT168" t="s">
        <v>464</v>
      </c>
      <c r="CU168">
        <v>19661</v>
      </c>
      <c r="DE168" t="s">
        <v>465</v>
      </c>
      <c r="DF168" t="s">
        <v>463</v>
      </c>
      <c r="DG168" t="s">
        <v>450</v>
      </c>
      <c r="DH168" t="s">
        <v>464</v>
      </c>
      <c r="DI168">
        <v>38397</v>
      </c>
      <c r="DR168" t="s">
        <v>674</v>
      </c>
      <c r="DS168" t="s">
        <v>536</v>
      </c>
      <c r="DT168" t="s">
        <v>877</v>
      </c>
    </row>
    <row r="169" spans="57:132" x14ac:dyDescent="0.45">
      <c r="BE169" t="s">
        <v>381</v>
      </c>
      <c r="BF169">
        <v>0.27612999999999999</v>
      </c>
      <c r="BG169">
        <v>0.34189999999999998</v>
      </c>
      <c r="BH169">
        <v>0.80759999999999998</v>
      </c>
      <c r="BI169">
        <v>0.4199734</v>
      </c>
      <c r="BR169" t="s">
        <v>183</v>
      </c>
      <c r="BS169">
        <v>3.587148</v>
      </c>
      <c r="BT169">
        <v>1.2789630000000001</v>
      </c>
      <c r="BU169">
        <v>2.8047</v>
      </c>
      <c r="BV169">
        <v>5.6490000000000004E-3</v>
      </c>
      <c r="BW169" t="s">
        <v>487</v>
      </c>
      <c r="CE169" t="s">
        <v>183</v>
      </c>
      <c r="CF169">
        <v>5.4594699999999996</v>
      </c>
      <c r="CG169">
        <v>1.4666399999999999</v>
      </c>
      <c r="CH169">
        <v>3.7223999999999999</v>
      </c>
      <c r="CI169">
        <v>4.595E-4</v>
      </c>
      <c r="CJ169" t="s">
        <v>375</v>
      </c>
      <c r="CN169" t="s">
        <v>870</v>
      </c>
      <c r="CO169">
        <v>0.1</v>
      </c>
      <c r="CP169" t="s">
        <v>871</v>
      </c>
      <c r="CQ169" t="s">
        <v>466</v>
      </c>
      <c r="CR169">
        <v>0.70803000000000005</v>
      </c>
      <c r="DE169" t="s">
        <v>466</v>
      </c>
      <c r="DF169">
        <v>0.65510000000000002</v>
      </c>
      <c r="DR169" t="s">
        <v>1026</v>
      </c>
    </row>
    <row r="170" spans="57:132" x14ac:dyDescent="0.45">
      <c r="BE170" t="s">
        <v>383</v>
      </c>
      <c r="BF170">
        <v>-0.22178</v>
      </c>
      <c r="BG170">
        <v>0.15174000000000001</v>
      </c>
      <c r="BH170">
        <v>-1.4616</v>
      </c>
      <c r="BI170">
        <v>0.1449531</v>
      </c>
      <c r="BR170" t="s">
        <v>377</v>
      </c>
      <c r="BS170">
        <v>0.83089900000000005</v>
      </c>
      <c r="BT170">
        <v>0.44104900000000002</v>
      </c>
      <c r="BU170">
        <v>1.8838999999999999</v>
      </c>
      <c r="BV170">
        <v>6.1357000000000002E-2</v>
      </c>
      <c r="BW170" t="s">
        <v>481</v>
      </c>
      <c r="CE170" t="s">
        <v>377</v>
      </c>
      <c r="CF170">
        <v>-0.50682000000000005</v>
      </c>
      <c r="CG170">
        <v>0.78424000000000005</v>
      </c>
      <c r="CH170">
        <v>-0.64629999999999999</v>
      </c>
      <c r="CI170">
        <v>0.52075340000000003</v>
      </c>
      <c r="CQ170" t="s">
        <v>467</v>
      </c>
      <c r="CR170" t="s">
        <v>466</v>
      </c>
      <c r="CS170">
        <v>0.66654999999999998</v>
      </c>
      <c r="DE170" t="s">
        <v>467</v>
      </c>
      <c r="DF170" t="s">
        <v>466</v>
      </c>
      <c r="DG170">
        <v>0.62736999999999998</v>
      </c>
      <c r="DR170" t="s">
        <v>416</v>
      </c>
      <c r="DS170" t="s">
        <v>417</v>
      </c>
      <c r="DT170" t="s">
        <v>418</v>
      </c>
      <c r="DU170" t="s">
        <v>419</v>
      </c>
      <c r="DV170" t="s">
        <v>420</v>
      </c>
    </row>
    <row r="171" spans="57:132" x14ac:dyDescent="0.45">
      <c r="BE171" t="s">
        <v>384</v>
      </c>
      <c r="BF171">
        <v>23.702529999999999</v>
      </c>
      <c r="BG171">
        <v>10.747339999999999</v>
      </c>
      <c r="BH171">
        <v>2.2054</v>
      </c>
      <c r="BI171">
        <v>2.82192E-2</v>
      </c>
      <c r="BJ171" t="s">
        <v>376</v>
      </c>
      <c r="BR171" t="s">
        <v>194</v>
      </c>
      <c r="BS171">
        <v>-22.294222999999999</v>
      </c>
      <c r="BT171">
        <v>2.328417</v>
      </c>
      <c r="BU171">
        <v>-9.5747999999999998</v>
      </c>
      <c r="BV171" t="s">
        <v>473</v>
      </c>
      <c r="BW171" s="1">
        <v>2.2E-16</v>
      </c>
      <c r="BX171" t="s">
        <v>375</v>
      </c>
      <c r="CE171" t="s">
        <v>194</v>
      </c>
      <c r="CF171">
        <v>-11.33478</v>
      </c>
      <c r="CG171">
        <v>3.5188100000000002</v>
      </c>
      <c r="CH171">
        <v>-3.2212000000000001</v>
      </c>
      <c r="CI171">
        <v>2.1278999999999998E-3</v>
      </c>
      <c r="CJ171" t="s">
        <v>487</v>
      </c>
      <c r="CL171" t="s">
        <v>844</v>
      </c>
      <c r="CM171">
        <v>0.05</v>
      </c>
      <c r="CQ171" t="s">
        <v>468</v>
      </c>
      <c r="CR171">
        <v>40.343699999999998</v>
      </c>
      <c r="CS171" t="s">
        <v>469</v>
      </c>
      <c r="CT171">
        <v>11</v>
      </c>
      <c r="CU171" t="s">
        <v>470</v>
      </c>
      <c r="CV171">
        <v>183</v>
      </c>
      <c r="CW171" t="s">
        <v>471</v>
      </c>
      <c r="CX171" t="s">
        <v>472</v>
      </c>
      <c r="CY171" t="s">
        <v>473</v>
      </c>
      <c r="CZ171" s="1">
        <v>2.2200000000000001E-16</v>
      </c>
      <c r="DE171" t="s">
        <v>468</v>
      </c>
      <c r="DF171">
        <v>68.722800000000007</v>
      </c>
      <c r="DG171" t="s">
        <v>469</v>
      </c>
      <c r="DH171">
        <v>11</v>
      </c>
      <c r="DI171" t="s">
        <v>470</v>
      </c>
      <c r="DJ171">
        <v>398</v>
      </c>
      <c r="DK171" t="s">
        <v>471</v>
      </c>
      <c r="DL171" t="s">
        <v>472</v>
      </c>
      <c r="DM171" t="s">
        <v>473</v>
      </c>
      <c r="DN171" s="1">
        <v>2.2200000000000001E-16</v>
      </c>
    </row>
    <row r="172" spans="57:132" x14ac:dyDescent="0.45">
      <c r="BE172" t="s">
        <v>453</v>
      </c>
      <c r="BR172" t="s">
        <v>382</v>
      </c>
      <c r="BS172">
        <v>0.394951</v>
      </c>
      <c r="BT172">
        <v>0.19622300000000001</v>
      </c>
      <c r="BU172">
        <v>2.0127999999999999</v>
      </c>
      <c r="BV172">
        <v>4.5784999999999999E-2</v>
      </c>
      <c r="BW172" t="s">
        <v>376</v>
      </c>
      <c r="CE172" t="s">
        <v>382</v>
      </c>
      <c r="CF172">
        <v>-0.36398999999999998</v>
      </c>
      <c r="CG172">
        <v>0.22169</v>
      </c>
      <c r="CH172">
        <v>-1.6417999999999999</v>
      </c>
      <c r="CI172">
        <v>0.1062263</v>
      </c>
      <c r="CQ172" t="s">
        <v>674</v>
      </c>
      <c r="CR172" t="s">
        <v>488</v>
      </c>
      <c r="CS172">
        <v>2000</v>
      </c>
      <c r="DE172" t="s">
        <v>674</v>
      </c>
      <c r="DF172" t="s">
        <v>488</v>
      </c>
      <c r="DG172">
        <v>2000</v>
      </c>
      <c r="DR172" t="s">
        <v>421</v>
      </c>
    </row>
    <row r="173" spans="57:132" x14ac:dyDescent="0.45">
      <c r="BE173" t="s">
        <v>454</v>
      </c>
      <c r="BF173" t="s">
        <v>455</v>
      </c>
      <c r="BG173">
        <v>0</v>
      </c>
      <c r="BH173" t="s">
        <v>842</v>
      </c>
      <c r="BI173">
        <v>1E-3</v>
      </c>
      <c r="BJ173" t="s">
        <v>843</v>
      </c>
      <c r="BK173">
        <v>0.01</v>
      </c>
      <c r="BL173" t="s">
        <v>844</v>
      </c>
      <c r="BM173">
        <v>0.05</v>
      </c>
      <c r="BN173" t="s">
        <v>870</v>
      </c>
      <c r="BO173">
        <v>0.1</v>
      </c>
      <c r="BP173" t="s">
        <v>871</v>
      </c>
      <c r="BR173" t="s">
        <v>381</v>
      </c>
      <c r="BS173">
        <v>5.0681999999999998E-2</v>
      </c>
      <c r="BT173">
        <v>0.198515</v>
      </c>
      <c r="BU173">
        <v>0.25530000000000003</v>
      </c>
      <c r="BV173">
        <v>0.79881000000000002</v>
      </c>
      <c r="CE173" t="s">
        <v>381</v>
      </c>
      <c r="CF173">
        <v>-0.42246</v>
      </c>
      <c r="CG173">
        <v>0.67010000000000003</v>
      </c>
      <c r="CH173">
        <v>-0.63039999999999996</v>
      </c>
      <c r="CI173">
        <v>0.53097119999999998</v>
      </c>
      <c r="CQ173" t="s">
        <v>1105</v>
      </c>
      <c r="DE173" t="s">
        <v>1085</v>
      </c>
      <c r="DR173" t="s">
        <v>422</v>
      </c>
      <c r="DS173" t="s">
        <v>423</v>
      </c>
      <c r="DT173" t="s">
        <v>520</v>
      </c>
      <c r="DU173" t="s">
        <v>425</v>
      </c>
      <c r="DV173" t="s">
        <v>423</v>
      </c>
      <c r="DW173" t="s">
        <v>521</v>
      </c>
      <c r="DX173" t="s">
        <v>431</v>
      </c>
      <c r="DY173" t="s">
        <v>423</v>
      </c>
      <c r="DZ173" t="s">
        <v>761</v>
      </c>
      <c r="EA173" t="s">
        <v>433</v>
      </c>
      <c r="EB173" t="s">
        <v>423</v>
      </c>
    </row>
    <row r="174" spans="57:132" x14ac:dyDescent="0.45">
      <c r="BR174" t="s">
        <v>383</v>
      </c>
      <c r="BS174">
        <v>-0.20961199999999999</v>
      </c>
      <c r="BT174">
        <v>0.17624100000000001</v>
      </c>
      <c r="BU174">
        <v>-1.1893</v>
      </c>
      <c r="BV174">
        <v>0.23603199999999999</v>
      </c>
      <c r="CE174" t="s">
        <v>383</v>
      </c>
      <c r="CF174">
        <v>-0.36503000000000002</v>
      </c>
      <c r="CG174">
        <v>0.26594000000000001</v>
      </c>
      <c r="CH174">
        <v>-1.3726</v>
      </c>
      <c r="CI174">
        <v>0.17534050000000001</v>
      </c>
      <c r="CQ174" t="s">
        <v>416</v>
      </c>
      <c r="CR174" t="s">
        <v>417</v>
      </c>
      <c r="CS174" t="s">
        <v>418</v>
      </c>
      <c r="CT174" t="s">
        <v>419</v>
      </c>
      <c r="CU174" t="s">
        <v>420</v>
      </c>
      <c r="DE174" t="s">
        <v>416</v>
      </c>
      <c r="DF174" t="s">
        <v>417</v>
      </c>
      <c r="DG174" t="s">
        <v>418</v>
      </c>
      <c r="DH174" t="s">
        <v>419</v>
      </c>
      <c r="DI174" t="s">
        <v>420</v>
      </c>
    </row>
    <row r="175" spans="57:132" x14ac:dyDescent="0.45">
      <c r="BE175" t="s">
        <v>462</v>
      </c>
      <c r="BF175" t="s">
        <v>463</v>
      </c>
      <c r="BG175" t="s">
        <v>450</v>
      </c>
      <c r="BH175" t="s">
        <v>464</v>
      </c>
      <c r="BI175">
        <v>73881</v>
      </c>
      <c r="BR175" t="s">
        <v>405</v>
      </c>
      <c r="BS175">
        <v>-4.2778130000000001</v>
      </c>
      <c r="BT175">
        <v>3.099628</v>
      </c>
      <c r="BU175">
        <v>-1.3801000000000001</v>
      </c>
      <c r="BV175">
        <v>0.16944400000000001</v>
      </c>
      <c r="CE175" t="s">
        <v>408</v>
      </c>
      <c r="CF175">
        <v>-8.0244</v>
      </c>
      <c r="CG175">
        <v>13.632680000000001</v>
      </c>
      <c r="CH175">
        <v>-0.58860000000000001</v>
      </c>
      <c r="CI175">
        <v>0.55848640000000005</v>
      </c>
      <c r="DR175" t="s">
        <v>436</v>
      </c>
      <c r="DS175" t="s">
        <v>437</v>
      </c>
      <c r="DT175" t="s">
        <v>864</v>
      </c>
      <c r="DU175" t="s">
        <v>423</v>
      </c>
      <c r="DV175" t="s">
        <v>944</v>
      </c>
      <c r="DW175" t="s">
        <v>866</v>
      </c>
      <c r="DX175" t="s">
        <v>423</v>
      </c>
      <c r="DY175" t="s">
        <v>883</v>
      </c>
      <c r="DZ175" t="s">
        <v>868</v>
      </c>
      <c r="EA175" t="s">
        <v>423</v>
      </c>
      <c r="EB175">
        <v>354</v>
      </c>
    </row>
    <row r="176" spans="57:132" x14ac:dyDescent="0.45">
      <c r="BE176" t="s">
        <v>465</v>
      </c>
      <c r="BF176" t="s">
        <v>463</v>
      </c>
      <c r="BG176" t="s">
        <v>450</v>
      </c>
      <c r="BH176" t="s">
        <v>464</v>
      </c>
      <c r="BI176">
        <v>30640</v>
      </c>
      <c r="BR176" t="s">
        <v>869</v>
      </c>
      <c r="BS176">
        <v>-0.18822900000000001</v>
      </c>
      <c r="BT176">
        <v>8.4124000000000004E-2</v>
      </c>
      <c r="BU176">
        <v>-2.2374999999999998</v>
      </c>
      <c r="BV176">
        <v>2.6608E-2</v>
      </c>
      <c r="BW176" t="s">
        <v>376</v>
      </c>
      <c r="CE176" t="s">
        <v>869</v>
      </c>
      <c r="CF176">
        <v>-0.25530999999999998</v>
      </c>
      <c r="CG176">
        <v>0.13125999999999999</v>
      </c>
      <c r="CH176">
        <v>-1.9451000000000001</v>
      </c>
      <c r="CI176">
        <v>5.6792799999999997E-2</v>
      </c>
      <c r="CJ176" t="s">
        <v>481</v>
      </c>
      <c r="CQ176" t="s">
        <v>421</v>
      </c>
      <c r="DE176" t="s">
        <v>421</v>
      </c>
    </row>
    <row r="177" spans="57:129" x14ac:dyDescent="0.45">
      <c r="BE177" t="s">
        <v>466</v>
      </c>
      <c r="BF177">
        <v>0.58528000000000002</v>
      </c>
      <c r="BR177" t="s">
        <v>453</v>
      </c>
      <c r="CE177" t="s">
        <v>453</v>
      </c>
      <c r="CL177" t="s">
        <v>472</v>
      </c>
      <c r="CM177">
        <v>3.1792000000000001E-3</v>
      </c>
      <c r="CQ177" t="s">
        <v>422</v>
      </c>
      <c r="CR177" t="s">
        <v>423</v>
      </c>
      <c r="CS177" t="s">
        <v>520</v>
      </c>
      <c r="CT177" t="s">
        <v>425</v>
      </c>
      <c r="CU177" t="s">
        <v>423</v>
      </c>
      <c r="CV177" t="s">
        <v>521</v>
      </c>
      <c r="CW177" t="s">
        <v>431</v>
      </c>
      <c r="CX177" t="s">
        <v>423</v>
      </c>
      <c r="CY177" t="s">
        <v>761</v>
      </c>
      <c r="CZ177" t="s">
        <v>433</v>
      </c>
      <c r="DA177" t="s">
        <v>423</v>
      </c>
      <c r="DB177" t="s">
        <v>863</v>
      </c>
      <c r="DE177" t="s">
        <v>422</v>
      </c>
      <c r="DF177" t="s">
        <v>423</v>
      </c>
      <c r="DG177" t="s">
        <v>520</v>
      </c>
      <c r="DH177" t="s">
        <v>425</v>
      </c>
      <c r="DI177" t="s">
        <v>423</v>
      </c>
      <c r="DJ177" t="s">
        <v>521</v>
      </c>
      <c r="DK177" t="s">
        <v>431</v>
      </c>
      <c r="DL177" t="s">
        <v>423</v>
      </c>
      <c r="DM177" t="s">
        <v>761</v>
      </c>
      <c r="DN177" t="s">
        <v>433</v>
      </c>
      <c r="DO177" t="s">
        <v>423</v>
      </c>
      <c r="DP177" t="s">
        <v>863</v>
      </c>
      <c r="DR177" t="s">
        <v>710</v>
      </c>
    </row>
    <row r="178" spans="57:129" x14ac:dyDescent="0.45">
      <c r="BE178" t="s">
        <v>467</v>
      </c>
      <c r="BF178" t="s">
        <v>466</v>
      </c>
      <c r="BG178">
        <v>0.54613</v>
      </c>
      <c r="BR178" t="s">
        <v>454</v>
      </c>
      <c r="BS178" t="s">
        <v>455</v>
      </c>
      <c r="BT178">
        <v>0</v>
      </c>
      <c r="BU178" t="s">
        <v>842</v>
      </c>
      <c r="BV178">
        <v>1E-3</v>
      </c>
      <c r="BW178" t="s">
        <v>843</v>
      </c>
      <c r="BX178">
        <v>0.01</v>
      </c>
      <c r="BY178" t="s">
        <v>844</v>
      </c>
      <c r="BZ178">
        <v>0.05</v>
      </c>
      <c r="CA178" t="s">
        <v>870</v>
      </c>
      <c r="CB178">
        <v>0.1</v>
      </c>
      <c r="CC178" t="s">
        <v>871</v>
      </c>
      <c r="CE178" t="s">
        <v>454</v>
      </c>
      <c r="CF178" t="s">
        <v>455</v>
      </c>
      <c r="CG178">
        <v>0</v>
      </c>
      <c r="CH178" t="s">
        <v>842</v>
      </c>
      <c r="CI178">
        <v>1E-3</v>
      </c>
      <c r="CJ178" t="s">
        <v>843</v>
      </c>
      <c r="CK178">
        <v>0.01</v>
      </c>
      <c r="DS178" t="s">
        <v>443</v>
      </c>
      <c r="DT178" t="s">
        <v>444</v>
      </c>
      <c r="DU178" t="s">
        <v>445</v>
      </c>
      <c r="DV178" t="s">
        <v>446</v>
      </c>
      <c r="DW178" t="s">
        <v>447</v>
      </c>
      <c r="DX178" t="s">
        <v>445</v>
      </c>
      <c r="DY178" t="s">
        <v>448</v>
      </c>
    </row>
    <row r="179" spans="57:129" x14ac:dyDescent="0.45">
      <c r="BE179" t="s">
        <v>468</v>
      </c>
      <c r="BF179">
        <v>40.3628</v>
      </c>
      <c r="BG179" t="s">
        <v>469</v>
      </c>
      <c r="BH179">
        <v>10</v>
      </c>
      <c r="BI179" t="s">
        <v>470</v>
      </c>
      <c r="BJ179">
        <v>286</v>
      </c>
      <c r="BK179" t="s">
        <v>471</v>
      </c>
      <c r="BL179" t="s">
        <v>472</v>
      </c>
      <c r="BM179" t="s">
        <v>473</v>
      </c>
      <c r="BN179" s="1">
        <v>2.2200000000000001E-16</v>
      </c>
      <c r="CQ179" t="s">
        <v>436</v>
      </c>
      <c r="CR179" t="s">
        <v>437</v>
      </c>
      <c r="CS179" t="s">
        <v>864</v>
      </c>
      <c r="CT179" t="s">
        <v>423</v>
      </c>
      <c r="CU179" t="s">
        <v>897</v>
      </c>
      <c r="CV179" t="s">
        <v>866</v>
      </c>
      <c r="CW179" t="s">
        <v>423</v>
      </c>
      <c r="CX179" t="s">
        <v>898</v>
      </c>
      <c r="CY179" t="s">
        <v>868</v>
      </c>
      <c r="CZ179" t="s">
        <v>423</v>
      </c>
      <c r="DA179">
        <v>75</v>
      </c>
      <c r="DE179" t="s">
        <v>436</v>
      </c>
      <c r="DF179" t="s">
        <v>437</v>
      </c>
      <c r="DG179" t="s">
        <v>864</v>
      </c>
      <c r="DH179" t="s">
        <v>423</v>
      </c>
      <c r="DI179" t="s">
        <v>882</v>
      </c>
      <c r="DJ179" t="s">
        <v>866</v>
      </c>
      <c r="DK179" t="s">
        <v>423</v>
      </c>
      <c r="DL179" t="s">
        <v>891</v>
      </c>
      <c r="DM179" t="s">
        <v>868</v>
      </c>
      <c r="DN179" t="s">
        <v>423</v>
      </c>
      <c r="DO179">
        <v>193</v>
      </c>
      <c r="DR179">
        <v>-30.375</v>
      </c>
      <c r="DS179">
        <v>-5.5202999999999998</v>
      </c>
      <c r="DT179">
        <v>-0.1096</v>
      </c>
      <c r="DU179">
        <v>5.5441000000000003</v>
      </c>
      <c r="DV179">
        <v>27.171099999999999</v>
      </c>
    </row>
    <row r="180" spans="57:129" x14ac:dyDescent="0.45">
      <c r="BE180" t="s">
        <v>674</v>
      </c>
      <c r="BF180" t="s">
        <v>541</v>
      </c>
      <c r="BG180" t="s">
        <v>877</v>
      </c>
      <c r="BR180" t="s">
        <v>462</v>
      </c>
      <c r="BS180" t="s">
        <v>463</v>
      </c>
      <c r="BT180" t="s">
        <v>450</v>
      </c>
      <c r="BU180" t="s">
        <v>464</v>
      </c>
      <c r="BV180">
        <v>16674</v>
      </c>
      <c r="CE180" t="s">
        <v>462</v>
      </c>
      <c r="CF180" t="s">
        <v>463</v>
      </c>
      <c r="CG180" t="s">
        <v>450</v>
      </c>
      <c r="CH180" t="s">
        <v>464</v>
      </c>
      <c r="CI180">
        <v>3901.6</v>
      </c>
    </row>
    <row r="181" spans="57:129" x14ac:dyDescent="0.45">
      <c r="BE181" t="s">
        <v>1027</v>
      </c>
      <c r="BR181" t="s">
        <v>465</v>
      </c>
      <c r="BS181" t="s">
        <v>463</v>
      </c>
      <c r="BT181" t="s">
        <v>450</v>
      </c>
      <c r="BU181" t="s">
        <v>464</v>
      </c>
      <c r="BV181">
        <v>3515.1</v>
      </c>
      <c r="CE181" t="s">
        <v>465</v>
      </c>
      <c r="CF181" t="s">
        <v>463</v>
      </c>
      <c r="CG181" t="s">
        <v>450</v>
      </c>
      <c r="CH181" t="s">
        <v>464</v>
      </c>
      <c r="CI181">
        <v>2506.6999999999998</v>
      </c>
      <c r="CN181" t="s">
        <v>433</v>
      </c>
      <c r="CO181" t="s">
        <v>423</v>
      </c>
      <c r="CP181" t="s">
        <v>863</v>
      </c>
      <c r="CQ181" t="s">
        <v>710</v>
      </c>
      <c r="DE181" t="s">
        <v>710</v>
      </c>
      <c r="DR181" t="s">
        <v>715</v>
      </c>
    </row>
    <row r="182" spans="57:129" x14ac:dyDescent="0.45">
      <c r="BE182" t="s">
        <v>416</v>
      </c>
      <c r="BF182" t="s">
        <v>417</v>
      </c>
      <c r="BG182" t="s">
        <v>418</v>
      </c>
      <c r="BH182" t="s">
        <v>419</v>
      </c>
      <c r="BI182" t="s">
        <v>420</v>
      </c>
      <c r="BR182" t="s">
        <v>466</v>
      </c>
      <c r="BS182">
        <v>0.78918999999999995</v>
      </c>
      <c r="CE182" t="s">
        <v>466</v>
      </c>
      <c r="CF182">
        <v>0.35752</v>
      </c>
      <c r="CR182" t="s">
        <v>443</v>
      </c>
      <c r="CS182" t="s">
        <v>444</v>
      </c>
      <c r="CT182" t="s">
        <v>445</v>
      </c>
      <c r="CU182" t="s">
        <v>446</v>
      </c>
      <c r="CV182" t="s">
        <v>447</v>
      </c>
      <c r="CW182" t="s">
        <v>445</v>
      </c>
      <c r="CX182" t="s">
        <v>448</v>
      </c>
      <c r="DF182" t="s">
        <v>443</v>
      </c>
      <c r="DG182" t="s">
        <v>444</v>
      </c>
      <c r="DH182" t="s">
        <v>445</v>
      </c>
      <c r="DI182" t="s">
        <v>446</v>
      </c>
      <c r="DJ182" t="s">
        <v>447</v>
      </c>
      <c r="DK182" t="s">
        <v>445</v>
      </c>
      <c r="DL182" t="s">
        <v>448</v>
      </c>
      <c r="DS182" t="s">
        <v>370</v>
      </c>
      <c r="DT182" t="s">
        <v>371</v>
      </c>
      <c r="DU182" t="s">
        <v>372</v>
      </c>
      <c r="DV182" t="s">
        <v>373</v>
      </c>
      <c r="DW182" t="s">
        <v>374</v>
      </c>
      <c r="DX182" t="s">
        <v>452</v>
      </c>
    </row>
    <row r="183" spans="57:129" x14ac:dyDescent="0.45">
      <c r="BR183" t="s">
        <v>467</v>
      </c>
      <c r="BS183" t="s">
        <v>466</v>
      </c>
      <c r="BT183">
        <v>0.75168000000000001</v>
      </c>
      <c r="CE183" t="s">
        <v>467</v>
      </c>
      <c r="CF183" t="s">
        <v>466</v>
      </c>
      <c r="CG183">
        <v>0.15101000000000001</v>
      </c>
      <c r="CL183" t="s">
        <v>423</v>
      </c>
      <c r="CM183" t="s">
        <v>761</v>
      </c>
      <c r="CN183" t="s">
        <v>423</v>
      </c>
      <c r="CO183">
        <v>135</v>
      </c>
      <c r="CQ183">
        <v>-34.512990000000002</v>
      </c>
      <c r="CR183">
        <v>-1.68642</v>
      </c>
      <c r="CS183">
        <v>0.69403999999999999</v>
      </c>
      <c r="CT183">
        <v>2.7454299999999998</v>
      </c>
      <c r="CU183">
        <v>12.96125</v>
      </c>
      <c r="DE183">
        <v>-16.180589999999999</v>
      </c>
      <c r="DF183">
        <v>-2.2327900000000001</v>
      </c>
      <c r="DG183">
        <v>0.15704000000000001</v>
      </c>
      <c r="DH183">
        <v>2.0884900000000002</v>
      </c>
      <c r="DI183">
        <v>21.760359999999999</v>
      </c>
      <c r="DR183" t="s">
        <v>181</v>
      </c>
      <c r="DS183">
        <v>-25.711549999999999</v>
      </c>
      <c r="DT183">
        <v>2.8355800000000002</v>
      </c>
      <c r="DU183">
        <v>-9.0675000000000008</v>
      </c>
      <c r="DV183" s="1">
        <v>2.2E-16</v>
      </c>
      <c r="DW183" t="s">
        <v>375</v>
      </c>
    </row>
    <row r="184" spans="57:129" x14ac:dyDescent="0.45">
      <c r="BE184" t="s">
        <v>421</v>
      </c>
      <c r="BR184" t="s">
        <v>468</v>
      </c>
      <c r="BS184">
        <v>61.020400000000002</v>
      </c>
      <c r="BT184" t="s">
        <v>469</v>
      </c>
      <c r="BU184">
        <v>10</v>
      </c>
      <c r="BV184" t="s">
        <v>470</v>
      </c>
      <c r="BW184">
        <v>163</v>
      </c>
      <c r="BX184" t="s">
        <v>471</v>
      </c>
      <c r="BY184" t="s">
        <v>472</v>
      </c>
      <c r="BZ184" t="s">
        <v>473</v>
      </c>
      <c r="CA184" s="1">
        <v>2.2200000000000001E-16</v>
      </c>
      <c r="CE184" t="s">
        <v>468</v>
      </c>
      <c r="CF184">
        <v>3.1162299999999998</v>
      </c>
      <c r="CG184" t="s">
        <v>469</v>
      </c>
      <c r="CH184">
        <v>10</v>
      </c>
      <c r="CI184" t="s">
        <v>470</v>
      </c>
      <c r="CJ184">
        <v>56</v>
      </c>
      <c r="CK184" t="s">
        <v>471</v>
      </c>
      <c r="DS184" s="1">
        <v>2.2E-16</v>
      </c>
      <c r="DV184" s="1"/>
    </row>
    <row r="185" spans="57:129" x14ac:dyDescent="0.45">
      <c r="BE185" t="s">
        <v>422</v>
      </c>
      <c r="BF185" t="s">
        <v>423</v>
      </c>
      <c r="BG185" t="s">
        <v>520</v>
      </c>
      <c r="BH185" t="s">
        <v>425</v>
      </c>
      <c r="BI185" t="s">
        <v>423</v>
      </c>
      <c r="BJ185" t="s">
        <v>521</v>
      </c>
      <c r="BK185" t="s">
        <v>431</v>
      </c>
      <c r="BL185" t="s">
        <v>423</v>
      </c>
      <c r="BM185" t="s">
        <v>761</v>
      </c>
      <c r="BN185" t="s">
        <v>433</v>
      </c>
      <c r="BO185" t="s">
        <v>423</v>
      </c>
      <c r="BP185" t="s">
        <v>863</v>
      </c>
      <c r="BR185" t="s">
        <v>674</v>
      </c>
      <c r="BS185" t="s">
        <v>501</v>
      </c>
      <c r="BT185">
        <v>2000</v>
      </c>
      <c r="CE185" t="s">
        <v>674</v>
      </c>
      <c r="CF185" t="s">
        <v>501</v>
      </c>
      <c r="CG185">
        <v>2000</v>
      </c>
      <c r="CL185" t="s">
        <v>893</v>
      </c>
      <c r="CM185" t="s">
        <v>868</v>
      </c>
      <c r="CQ185" t="s">
        <v>715</v>
      </c>
      <c r="DE185" t="s">
        <v>715</v>
      </c>
      <c r="DR185" t="s">
        <v>182</v>
      </c>
      <c r="DS185">
        <v>0.64017000000000002</v>
      </c>
      <c r="DT185">
        <v>0.12543000000000001</v>
      </c>
      <c r="DU185">
        <v>5.1036000000000001</v>
      </c>
      <c r="DV185" s="1">
        <v>5.6720000000000005E-7</v>
      </c>
      <c r="DW185" t="s">
        <v>375</v>
      </c>
    </row>
    <row r="186" spans="57:129" x14ac:dyDescent="0.45">
      <c r="BR186" t="s">
        <v>1086</v>
      </c>
      <c r="CE186" t="s">
        <v>1106</v>
      </c>
      <c r="CR186" t="s">
        <v>370</v>
      </c>
      <c r="CS186" t="s">
        <v>371</v>
      </c>
      <c r="CT186" t="s">
        <v>372</v>
      </c>
      <c r="CU186" t="s">
        <v>373</v>
      </c>
      <c r="CV186" t="s">
        <v>374</v>
      </c>
      <c r="CW186" t="s">
        <v>452</v>
      </c>
      <c r="DF186" t="s">
        <v>370</v>
      </c>
      <c r="DG186" t="s">
        <v>371</v>
      </c>
      <c r="DH186" t="s">
        <v>372</v>
      </c>
      <c r="DI186" t="s">
        <v>373</v>
      </c>
      <c r="DJ186" t="s">
        <v>374</v>
      </c>
      <c r="DK186" t="s">
        <v>452</v>
      </c>
      <c r="DS186" s="1">
        <v>5.6720000000000005E-7</v>
      </c>
      <c r="DV186" s="1"/>
    </row>
    <row r="187" spans="57:129" x14ac:dyDescent="0.45">
      <c r="BE187" t="s">
        <v>436</v>
      </c>
      <c r="BF187" t="s">
        <v>437</v>
      </c>
      <c r="BG187" t="s">
        <v>864</v>
      </c>
      <c r="BH187" t="s">
        <v>423</v>
      </c>
      <c r="BI187" t="s">
        <v>1141</v>
      </c>
      <c r="BJ187" t="s">
        <v>866</v>
      </c>
      <c r="BK187" t="s">
        <v>423</v>
      </c>
      <c r="BL187" t="s">
        <v>889</v>
      </c>
      <c r="BM187" t="s">
        <v>868</v>
      </c>
      <c r="BN187" t="s">
        <v>423</v>
      </c>
      <c r="BO187">
        <v>223</v>
      </c>
      <c r="BR187" t="s">
        <v>416</v>
      </c>
      <c r="BS187" t="s">
        <v>417</v>
      </c>
      <c r="BT187" t="s">
        <v>418</v>
      </c>
      <c r="BU187" t="s">
        <v>419</v>
      </c>
      <c r="BV187" t="s">
        <v>420</v>
      </c>
      <c r="CE187" t="s">
        <v>416</v>
      </c>
      <c r="CF187" t="s">
        <v>417</v>
      </c>
      <c r="CG187" t="s">
        <v>418</v>
      </c>
      <c r="CH187" t="s">
        <v>419</v>
      </c>
      <c r="CI187" t="s">
        <v>420</v>
      </c>
      <c r="CQ187" t="s">
        <v>181</v>
      </c>
      <c r="CR187">
        <v>30.325669999999999</v>
      </c>
      <c r="CS187">
        <v>13.616440000000001</v>
      </c>
      <c r="CT187">
        <v>2.2271000000000001</v>
      </c>
      <c r="CU187">
        <v>2.9975600000000002E-2</v>
      </c>
      <c r="CV187" t="s">
        <v>376</v>
      </c>
      <c r="DE187" t="s">
        <v>181</v>
      </c>
      <c r="DF187">
        <v>21.682029</v>
      </c>
      <c r="DG187">
        <v>7.116174</v>
      </c>
      <c r="DH187">
        <v>3.0468999999999999</v>
      </c>
      <c r="DI187">
        <v>2.6979999999999999E-3</v>
      </c>
      <c r="DJ187" t="s">
        <v>487</v>
      </c>
      <c r="DR187" t="s">
        <v>183</v>
      </c>
      <c r="DS187">
        <v>-0.72477999999999998</v>
      </c>
      <c r="DT187">
        <v>1.0623199999999999</v>
      </c>
      <c r="DU187">
        <v>-0.68230000000000002</v>
      </c>
      <c r="DV187">
        <v>0.49559999999999998</v>
      </c>
    </row>
    <row r="188" spans="57:129" x14ac:dyDescent="0.45">
      <c r="CL188" t="s">
        <v>448</v>
      </c>
      <c r="CR188">
        <v>2.9975600000000002E-2</v>
      </c>
      <c r="DF188">
        <v>2.6979999999999999E-3</v>
      </c>
      <c r="DS188">
        <v>0.49559999999999998</v>
      </c>
    </row>
    <row r="189" spans="57:129" x14ac:dyDescent="0.45">
      <c r="BE189" t="s">
        <v>710</v>
      </c>
      <c r="BR189" t="s">
        <v>421</v>
      </c>
      <c r="CE189" t="s">
        <v>421</v>
      </c>
      <c r="CQ189" t="s">
        <v>182</v>
      </c>
      <c r="CR189">
        <v>-0.27118999999999999</v>
      </c>
      <c r="CS189">
        <v>0.24993000000000001</v>
      </c>
      <c r="CT189">
        <v>-1.085</v>
      </c>
      <c r="CU189">
        <v>0.28255720000000001</v>
      </c>
      <c r="DE189" t="s">
        <v>182</v>
      </c>
      <c r="DF189">
        <v>-0.55003500000000005</v>
      </c>
      <c r="DG189">
        <v>0.13419600000000001</v>
      </c>
      <c r="DH189">
        <v>-4.0987</v>
      </c>
      <c r="DI189" s="1">
        <v>6.5359999999999998E-5</v>
      </c>
      <c r="DJ189" t="s">
        <v>375</v>
      </c>
      <c r="DR189" t="s">
        <v>377</v>
      </c>
      <c r="DS189">
        <v>1.43099</v>
      </c>
      <c r="DT189">
        <v>0.35360999999999998</v>
      </c>
      <c r="DU189">
        <v>4.0468000000000002</v>
      </c>
      <c r="DV189" s="1">
        <v>6.4889999999999997E-5</v>
      </c>
      <c r="DW189" t="s">
        <v>375</v>
      </c>
    </row>
    <row r="190" spans="57:129" x14ac:dyDescent="0.45">
      <c r="BF190" t="s">
        <v>443</v>
      </c>
      <c r="BG190" t="s">
        <v>444</v>
      </c>
      <c r="BH190" t="s">
        <v>445</v>
      </c>
      <c r="BI190" t="s">
        <v>446</v>
      </c>
      <c r="BJ190" t="s">
        <v>447</v>
      </c>
      <c r="BK190" t="s">
        <v>445</v>
      </c>
      <c r="BL190" t="s">
        <v>448</v>
      </c>
      <c r="BR190" t="s">
        <v>422</v>
      </c>
      <c r="BS190" t="s">
        <v>423</v>
      </c>
      <c r="BT190" t="s">
        <v>520</v>
      </c>
      <c r="BU190" t="s">
        <v>425</v>
      </c>
      <c r="BV190" t="s">
        <v>423</v>
      </c>
      <c r="BW190" t="s">
        <v>521</v>
      </c>
      <c r="BX190" t="s">
        <v>431</v>
      </c>
      <c r="BY190" t="s">
        <v>423</v>
      </c>
      <c r="BZ190" t="s">
        <v>761</v>
      </c>
      <c r="CA190" t="s">
        <v>433</v>
      </c>
      <c r="CB190" t="s">
        <v>423</v>
      </c>
      <c r="CC190" t="s">
        <v>863</v>
      </c>
      <c r="CE190" t="s">
        <v>422</v>
      </c>
      <c r="CF190" t="s">
        <v>423</v>
      </c>
      <c r="CG190" t="s">
        <v>520</v>
      </c>
      <c r="CH190" t="s">
        <v>425</v>
      </c>
      <c r="CI190" t="s">
        <v>423</v>
      </c>
      <c r="CJ190" t="s">
        <v>521</v>
      </c>
      <c r="CK190" t="s">
        <v>431</v>
      </c>
      <c r="CR190">
        <v>0.28255720000000001</v>
      </c>
      <c r="DF190" s="1">
        <v>6.5359999999999998E-5</v>
      </c>
      <c r="DI190" s="1"/>
      <c r="DS190" s="1">
        <v>6.4889999999999997E-5</v>
      </c>
      <c r="DV190" s="1"/>
    </row>
    <row r="191" spans="57:129" x14ac:dyDescent="0.45">
      <c r="BE191">
        <v>-31.1008</v>
      </c>
      <c r="BF191">
        <v>-3.0556000000000001</v>
      </c>
      <c r="BG191">
        <v>0</v>
      </c>
      <c r="BH191">
        <v>3.5312999999999999</v>
      </c>
      <c r="BI191">
        <v>20.780200000000001</v>
      </c>
      <c r="CQ191" t="s">
        <v>183</v>
      </c>
      <c r="CR191">
        <v>5.4594699999999996</v>
      </c>
      <c r="CS191">
        <v>1.4666399999999999</v>
      </c>
      <c r="CT191">
        <v>3.7223999999999999</v>
      </c>
      <c r="CU191">
        <v>4.595E-4</v>
      </c>
      <c r="CV191" t="s">
        <v>375</v>
      </c>
      <c r="DE191" t="s">
        <v>183</v>
      </c>
      <c r="DF191">
        <v>3.587148</v>
      </c>
      <c r="DG191">
        <v>1.2789630000000001</v>
      </c>
      <c r="DH191">
        <v>2.8047</v>
      </c>
      <c r="DI191">
        <v>5.6490000000000004E-3</v>
      </c>
      <c r="DJ191" t="s">
        <v>487</v>
      </c>
      <c r="DR191" t="s">
        <v>194</v>
      </c>
      <c r="DS191">
        <v>-2.4378899999999999</v>
      </c>
      <c r="DT191">
        <v>2.2885499999999999</v>
      </c>
      <c r="DU191">
        <v>-1.0652999999999999</v>
      </c>
      <c r="DV191">
        <v>0.28749999999999998</v>
      </c>
    </row>
    <row r="192" spans="57:129" x14ac:dyDescent="0.45">
      <c r="BR192" t="s">
        <v>436</v>
      </c>
      <c r="BS192" t="s">
        <v>437</v>
      </c>
      <c r="BT192" t="s">
        <v>864</v>
      </c>
      <c r="BU192" t="s">
        <v>423</v>
      </c>
      <c r="BV192" t="s">
        <v>1043</v>
      </c>
      <c r="BW192" t="s">
        <v>866</v>
      </c>
      <c r="BX192" t="s">
        <v>423</v>
      </c>
      <c r="BY192" t="s">
        <v>1087</v>
      </c>
      <c r="BZ192" t="s">
        <v>868</v>
      </c>
      <c r="CA192" t="s">
        <v>423</v>
      </c>
      <c r="CB192">
        <v>238</v>
      </c>
      <c r="CE192" t="s">
        <v>436</v>
      </c>
      <c r="CF192" t="s">
        <v>437</v>
      </c>
      <c r="CG192" t="s">
        <v>864</v>
      </c>
      <c r="CH192" t="s">
        <v>423</v>
      </c>
      <c r="CI192" t="s">
        <v>965</v>
      </c>
      <c r="CJ192" t="s">
        <v>866</v>
      </c>
      <c r="CK192" t="s">
        <v>423</v>
      </c>
      <c r="CR192">
        <v>4.595E-4</v>
      </c>
      <c r="DF192">
        <v>5.6490000000000004E-3</v>
      </c>
      <c r="DS192">
        <v>0.28749999999999998</v>
      </c>
    </row>
    <row r="193" spans="57:132" x14ac:dyDescent="0.45">
      <c r="BE193" t="s">
        <v>715</v>
      </c>
      <c r="CQ193" t="s">
        <v>377</v>
      </c>
      <c r="CR193">
        <v>-0.50682000000000005</v>
      </c>
      <c r="CS193">
        <v>0.78424000000000005</v>
      </c>
      <c r="CT193">
        <v>-0.64629999999999999</v>
      </c>
      <c r="CU193">
        <v>0.52075340000000003</v>
      </c>
      <c r="DE193" t="s">
        <v>377</v>
      </c>
      <c r="DF193">
        <v>0.83089900000000005</v>
      </c>
      <c r="DG193">
        <v>0.44104900000000002</v>
      </c>
      <c r="DH193">
        <v>1.8838999999999999</v>
      </c>
      <c r="DI193">
        <v>6.1357000000000002E-2</v>
      </c>
      <c r="DJ193" t="s">
        <v>481</v>
      </c>
      <c r="DR193" t="s">
        <v>378</v>
      </c>
      <c r="DS193">
        <v>-27.199110000000001</v>
      </c>
      <c r="DT193">
        <v>3.7089500000000002</v>
      </c>
      <c r="DU193">
        <v>-7.3334000000000001</v>
      </c>
      <c r="DV193" s="1">
        <v>1.79E-12</v>
      </c>
      <c r="DW193" t="s">
        <v>375</v>
      </c>
    </row>
    <row r="194" spans="57:132" x14ac:dyDescent="0.45">
      <c r="BF194" t="s">
        <v>370</v>
      </c>
      <c r="BG194" t="s">
        <v>371</v>
      </c>
      <c r="BH194" t="s">
        <v>372</v>
      </c>
      <c r="BI194" t="s">
        <v>373</v>
      </c>
      <c r="BJ194" t="s">
        <v>374</v>
      </c>
      <c r="BK194" t="s">
        <v>452</v>
      </c>
      <c r="BR194" t="s">
        <v>710</v>
      </c>
      <c r="CE194" t="s">
        <v>710</v>
      </c>
      <c r="CR194">
        <v>0.52075340000000003</v>
      </c>
      <c r="DF194">
        <v>6.1357000000000002E-2</v>
      </c>
      <c r="DS194" s="1">
        <v>1.79E-12</v>
      </c>
      <c r="DV194" s="1"/>
    </row>
    <row r="195" spans="57:132" x14ac:dyDescent="0.45">
      <c r="BE195" t="s">
        <v>181</v>
      </c>
      <c r="BF195">
        <v>-14.04665</v>
      </c>
      <c r="BG195">
        <v>3.30945</v>
      </c>
      <c r="BH195">
        <v>-4.2443999999999997</v>
      </c>
      <c r="BI195" s="1">
        <v>3.4629999999999999E-5</v>
      </c>
      <c r="BJ195" t="s">
        <v>375</v>
      </c>
      <c r="BS195" t="s">
        <v>443</v>
      </c>
      <c r="BT195" t="s">
        <v>444</v>
      </c>
      <c r="BU195" t="s">
        <v>445</v>
      </c>
      <c r="BV195" t="s">
        <v>446</v>
      </c>
      <c r="BW195" t="s">
        <v>447</v>
      </c>
      <c r="BX195" t="s">
        <v>445</v>
      </c>
      <c r="BY195" t="s">
        <v>448</v>
      </c>
      <c r="CF195" t="s">
        <v>443</v>
      </c>
      <c r="CG195" t="s">
        <v>444</v>
      </c>
      <c r="CH195" t="s">
        <v>445</v>
      </c>
      <c r="CI195" t="s">
        <v>446</v>
      </c>
      <c r="CJ195" t="s">
        <v>447</v>
      </c>
      <c r="CK195" t="s">
        <v>445</v>
      </c>
      <c r="CQ195" t="s">
        <v>194</v>
      </c>
      <c r="CR195">
        <v>-11.33478</v>
      </c>
      <c r="CS195">
        <v>3.5188100000000002</v>
      </c>
      <c r="CT195">
        <v>-3.2212000000000001</v>
      </c>
      <c r="CU195">
        <v>2.1278999999999998E-3</v>
      </c>
      <c r="CV195" t="s">
        <v>487</v>
      </c>
      <c r="DE195" t="s">
        <v>194</v>
      </c>
      <c r="DF195">
        <v>-22.294222999999999</v>
      </c>
      <c r="DG195">
        <v>2.328417</v>
      </c>
      <c r="DH195">
        <v>-9.5747999999999998</v>
      </c>
      <c r="DI195" s="1">
        <v>2.2E-16</v>
      </c>
      <c r="DJ195" t="s">
        <v>375</v>
      </c>
      <c r="DR195" t="s">
        <v>382</v>
      </c>
      <c r="DS195">
        <v>-1.0644499999999999</v>
      </c>
      <c r="DT195">
        <v>0.24979000000000001</v>
      </c>
      <c r="DU195">
        <v>-4.2614000000000001</v>
      </c>
      <c r="DV195" s="1">
        <v>2.6619999999999999E-5</v>
      </c>
      <c r="DW195" t="s">
        <v>375</v>
      </c>
    </row>
    <row r="196" spans="57:132" x14ac:dyDescent="0.45">
      <c r="BE196" t="s">
        <v>182</v>
      </c>
      <c r="BF196">
        <v>0.44400000000000001</v>
      </c>
      <c r="BG196">
        <v>0.12222</v>
      </c>
      <c r="BH196">
        <v>3.6326999999999998</v>
      </c>
      <c r="BI196">
        <v>3.6319999999999999E-4</v>
      </c>
      <c r="BJ196" t="s">
        <v>375</v>
      </c>
      <c r="BR196">
        <v>-33.067625999999997</v>
      </c>
      <c r="BS196">
        <v>-5.6598160000000002</v>
      </c>
      <c r="BT196">
        <v>2.9857999999999999E-2</v>
      </c>
      <c r="BU196">
        <v>5.5348280000000001</v>
      </c>
      <c r="BV196">
        <v>26.992149000000001</v>
      </c>
      <c r="CE196">
        <v>-21.167860000000001</v>
      </c>
      <c r="CF196">
        <v>-7.1528400000000003</v>
      </c>
      <c r="CG196">
        <v>-0.22447</v>
      </c>
      <c r="CH196">
        <v>7.0307399999999998</v>
      </c>
      <c r="CI196">
        <v>24.432849999999998</v>
      </c>
      <c r="CR196">
        <v>2.1278999999999998E-3</v>
      </c>
      <c r="DF196" s="1">
        <v>2.2E-16</v>
      </c>
      <c r="DI196" s="1"/>
      <c r="DS196" s="1">
        <v>2.6619999999999999E-5</v>
      </c>
      <c r="DV196" s="1"/>
    </row>
    <row r="197" spans="57:132" x14ac:dyDescent="0.45">
      <c r="BE197" t="s">
        <v>183</v>
      </c>
      <c r="BF197">
        <v>-1.8466800000000001</v>
      </c>
      <c r="BG197">
        <v>0.86445000000000005</v>
      </c>
      <c r="BH197">
        <v>-2.1362999999999999</v>
      </c>
      <c r="BI197">
        <v>3.3972700000000002E-2</v>
      </c>
      <c r="BJ197" t="s">
        <v>376</v>
      </c>
      <c r="CQ197" t="s">
        <v>382</v>
      </c>
      <c r="CR197">
        <v>-0.36398999999999998</v>
      </c>
      <c r="CS197">
        <v>0.22169</v>
      </c>
      <c r="CT197">
        <v>-1.6417999999999999</v>
      </c>
      <c r="CU197">
        <v>0.1062263</v>
      </c>
      <c r="DE197" t="s">
        <v>382</v>
      </c>
      <c r="DF197">
        <v>0.394951</v>
      </c>
      <c r="DG197">
        <v>0.19622300000000001</v>
      </c>
      <c r="DH197">
        <v>2.0127999999999999</v>
      </c>
      <c r="DI197">
        <v>4.5784999999999999E-2</v>
      </c>
      <c r="DJ197" t="s">
        <v>376</v>
      </c>
      <c r="DR197" t="s">
        <v>381</v>
      </c>
      <c r="DS197">
        <v>0.29896</v>
      </c>
      <c r="DT197">
        <v>0.31035000000000001</v>
      </c>
      <c r="DU197">
        <v>0.96330000000000005</v>
      </c>
      <c r="DV197">
        <v>0.33610000000000001</v>
      </c>
    </row>
    <row r="198" spans="57:132" x14ac:dyDescent="0.45">
      <c r="BE198" t="s">
        <v>377</v>
      </c>
      <c r="BF198">
        <v>1.5995200000000001</v>
      </c>
      <c r="BG198">
        <v>0.39795000000000003</v>
      </c>
      <c r="BH198">
        <v>4.0194000000000001</v>
      </c>
      <c r="BI198" s="1">
        <v>8.4850000000000002E-5</v>
      </c>
      <c r="BJ198" t="s">
        <v>375</v>
      </c>
      <c r="BR198" t="s">
        <v>715</v>
      </c>
      <c r="CE198" t="s">
        <v>715</v>
      </c>
      <c r="CR198">
        <v>0.1062263</v>
      </c>
      <c r="DF198">
        <v>4.5784999999999999E-2</v>
      </c>
      <c r="DS198">
        <v>0.33610000000000001</v>
      </c>
    </row>
    <row r="199" spans="57:132" x14ac:dyDescent="0.45">
      <c r="BE199" t="s">
        <v>194</v>
      </c>
      <c r="BF199">
        <v>4.8974399999999996</v>
      </c>
      <c r="BG199">
        <v>4.2340099999999996</v>
      </c>
      <c r="BH199">
        <v>1.1567000000000001</v>
      </c>
      <c r="BI199">
        <v>0.2488899</v>
      </c>
      <c r="BS199" t="s">
        <v>370</v>
      </c>
      <c r="BT199" t="s">
        <v>371</v>
      </c>
      <c r="BU199" t="s">
        <v>372</v>
      </c>
      <c r="BV199" t="s">
        <v>373</v>
      </c>
      <c r="BW199" t="s">
        <v>374</v>
      </c>
      <c r="BX199" t="s">
        <v>452</v>
      </c>
      <c r="CF199" t="s">
        <v>370</v>
      </c>
      <c r="CG199" t="s">
        <v>371</v>
      </c>
      <c r="CH199" t="s">
        <v>372</v>
      </c>
      <c r="CI199" t="s">
        <v>373</v>
      </c>
      <c r="CJ199" t="s">
        <v>374</v>
      </c>
      <c r="CK199" t="s">
        <v>452</v>
      </c>
      <c r="CQ199" t="s">
        <v>381</v>
      </c>
      <c r="CR199">
        <v>-0.42246</v>
      </c>
      <c r="CS199">
        <v>0.67010000000000003</v>
      </c>
      <c r="CT199">
        <v>-0.63039999999999996</v>
      </c>
      <c r="CU199">
        <v>0.53097119999999998</v>
      </c>
      <c r="DE199" t="s">
        <v>381</v>
      </c>
      <c r="DF199">
        <v>5.0681999999999998E-2</v>
      </c>
      <c r="DG199">
        <v>0.198515</v>
      </c>
      <c r="DH199">
        <v>0.25530000000000003</v>
      </c>
      <c r="DI199">
        <v>0.79881000000000002</v>
      </c>
      <c r="DR199" t="s">
        <v>383</v>
      </c>
      <c r="DS199">
        <v>-0.2402</v>
      </c>
      <c r="DT199">
        <v>0.17793</v>
      </c>
      <c r="DU199">
        <v>-1.35</v>
      </c>
      <c r="DV199">
        <v>0.17799999999999999</v>
      </c>
    </row>
    <row r="200" spans="57:132" x14ac:dyDescent="0.45">
      <c r="BE200" t="s">
        <v>378</v>
      </c>
      <c r="BF200">
        <v>-9.4817400000000003</v>
      </c>
      <c r="BG200">
        <v>3.40496</v>
      </c>
      <c r="BH200">
        <v>-2.7847</v>
      </c>
      <c r="BI200">
        <v>5.9153000000000001E-3</v>
      </c>
      <c r="BJ200" t="s">
        <v>487</v>
      </c>
      <c r="BR200" t="s">
        <v>181</v>
      </c>
      <c r="BS200">
        <v>-28.80115</v>
      </c>
      <c r="BT200">
        <v>6.6936900000000001</v>
      </c>
      <c r="BU200">
        <v>-4.3026999999999997</v>
      </c>
      <c r="BV200" s="1">
        <v>2.6060000000000001E-5</v>
      </c>
      <c r="BW200" t="s">
        <v>375</v>
      </c>
      <c r="CE200" t="s">
        <v>181</v>
      </c>
      <c r="CF200">
        <v>-19.693159999999999</v>
      </c>
      <c r="CG200">
        <v>11.113670000000001</v>
      </c>
      <c r="CH200">
        <v>-1.772</v>
      </c>
      <c r="CI200">
        <v>7.9192799999999994E-2</v>
      </c>
      <c r="CJ200" t="s">
        <v>481</v>
      </c>
      <c r="CR200">
        <v>0.53097119999999998</v>
      </c>
      <c r="DF200">
        <v>0.79881000000000002</v>
      </c>
      <c r="DS200">
        <v>0.17799999999999999</v>
      </c>
    </row>
    <row r="201" spans="57:132" x14ac:dyDescent="0.45">
      <c r="BE201" t="s">
        <v>382</v>
      </c>
      <c r="BF201">
        <v>-0.32307000000000002</v>
      </c>
      <c r="BG201">
        <v>0.15531</v>
      </c>
      <c r="BH201">
        <v>-2.0802</v>
      </c>
      <c r="BI201">
        <v>3.88844E-2</v>
      </c>
      <c r="BJ201" t="s">
        <v>376</v>
      </c>
      <c r="BR201" t="s">
        <v>182</v>
      </c>
      <c r="BS201">
        <v>2.0578799999999999</v>
      </c>
      <c r="BT201">
        <v>0.32906000000000002</v>
      </c>
      <c r="BU201">
        <v>6.2538</v>
      </c>
      <c r="BV201" s="1">
        <v>2.2739999999999998E-9</v>
      </c>
      <c r="BW201" t="s">
        <v>375</v>
      </c>
      <c r="CE201" t="s">
        <v>182</v>
      </c>
      <c r="CF201">
        <v>0.22091</v>
      </c>
      <c r="CG201">
        <v>0.48025000000000001</v>
      </c>
      <c r="CH201">
        <v>0.46</v>
      </c>
      <c r="CI201">
        <v>0.64643450000000002</v>
      </c>
      <c r="CQ201" t="s">
        <v>383</v>
      </c>
      <c r="CR201">
        <v>-0.36503000000000002</v>
      </c>
      <c r="CS201">
        <v>0.26594000000000001</v>
      </c>
      <c r="CT201">
        <v>-1.3726</v>
      </c>
      <c r="CU201">
        <v>0.17534050000000001</v>
      </c>
      <c r="DE201" t="s">
        <v>383</v>
      </c>
      <c r="DF201">
        <v>-0.20961199999999999</v>
      </c>
      <c r="DG201">
        <v>0.17624100000000001</v>
      </c>
      <c r="DH201">
        <v>-1.1893</v>
      </c>
      <c r="DI201">
        <v>0.23603199999999999</v>
      </c>
      <c r="DR201" t="s">
        <v>453</v>
      </c>
    </row>
    <row r="202" spans="57:132" x14ac:dyDescent="0.45">
      <c r="BE202" t="s">
        <v>381</v>
      </c>
      <c r="BF202">
        <v>0.52680000000000005</v>
      </c>
      <c r="BG202">
        <v>0.45163999999999999</v>
      </c>
      <c r="BH202">
        <v>1.1664000000000001</v>
      </c>
      <c r="BI202">
        <v>0.24495400000000001</v>
      </c>
      <c r="BR202" t="s">
        <v>183</v>
      </c>
      <c r="BS202">
        <v>0.10401000000000001</v>
      </c>
      <c r="BT202">
        <v>2.7315700000000001</v>
      </c>
      <c r="BU202">
        <v>3.8100000000000002E-2</v>
      </c>
      <c r="BV202">
        <v>0.96970000000000001</v>
      </c>
      <c r="CE202" t="s">
        <v>183</v>
      </c>
      <c r="CF202">
        <v>3.3093300000000001</v>
      </c>
      <c r="CG202">
        <v>4.7460699999999996</v>
      </c>
      <c r="CH202">
        <v>0.69730000000000003</v>
      </c>
      <c r="CI202">
        <v>0.48711389999999999</v>
      </c>
      <c r="CN202" t="s">
        <v>870</v>
      </c>
      <c r="CO202">
        <v>0.1</v>
      </c>
      <c r="CP202" t="s">
        <v>871</v>
      </c>
      <c r="CR202">
        <v>0.17534050000000001</v>
      </c>
      <c r="DF202">
        <v>0.23603199999999999</v>
      </c>
      <c r="DR202" t="s">
        <v>454</v>
      </c>
      <c r="DS202" t="s">
        <v>455</v>
      </c>
      <c r="DT202">
        <v>0</v>
      </c>
      <c r="DU202" t="s">
        <v>842</v>
      </c>
      <c r="DV202">
        <v>1E-3</v>
      </c>
      <c r="DW202" t="s">
        <v>843</v>
      </c>
      <c r="DX202">
        <v>0.01</v>
      </c>
      <c r="DY202" t="s">
        <v>844</v>
      </c>
      <c r="DZ202">
        <v>0.05</v>
      </c>
    </row>
    <row r="203" spans="57:132" x14ac:dyDescent="0.45">
      <c r="BE203" t="s">
        <v>383</v>
      </c>
      <c r="BF203">
        <v>-0.13327</v>
      </c>
      <c r="BG203">
        <v>0.17704</v>
      </c>
      <c r="BH203">
        <v>-0.75280000000000002</v>
      </c>
      <c r="BI203">
        <v>0.45255010000000001</v>
      </c>
      <c r="BR203" t="s">
        <v>377</v>
      </c>
      <c r="BS203">
        <v>3.5305</v>
      </c>
      <c r="BT203">
        <v>0.66793000000000002</v>
      </c>
      <c r="BU203">
        <v>5.2857000000000003</v>
      </c>
      <c r="BV203" s="1">
        <v>3.1810000000000002E-7</v>
      </c>
      <c r="BW203" t="s">
        <v>375</v>
      </c>
      <c r="CE203" t="s">
        <v>377</v>
      </c>
      <c r="CF203">
        <v>-1.7612699999999999</v>
      </c>
      <c r="CG203">
        <v>0.80417000000000005</v>
      </c>
      <c r="CH203">
        <v>-2.1901999999999999</v>
      </c>
      <c r="CI203">
        <v>3.0642200000000001E-2</v>
      </c>
      <c r="CJ203" t="s">
        <v>376</v>
      </c>
      <c r="CQ203" t="s">
        <v>408</v>
      </c>
      <c r="CR203">
        <v>-8.0244</v>
      </c>
      <c r="CS203">
        <v>13.632680000000001</v>
      </c>
      <c r="CT203">
        <v>-0.58860000000000001</v>
      </c>
      <c r="CU203">
        <v>0.55848640000000005</v>
      </c>
      <c r="DE203" t="s">
        <v>405</v>
      </c>
      <c r="DF203">
        <v>-4.2778130000000001</v>
      </c>
      <c r="DG203">
        <v>3.099628</v>
      </c>
      <c r="DH203">
        <v>-1.3801000000000001</v>
      </c>
      <c r="DI203">
        <v>0.16944400000000001</v>
      </c>
    </row>
    <row r="204" spans="57:132" x14ac:dyDescent="0.45">
      <c r="BE204" t="s">
        <v>384</v>
      </c>
      <c r="BF204">
        <v>1.57053</v>
      </c>
      <c r="BG204">
        <v>6.4964199999999996</v>
      </c>
      <c r="BH204">
        <v>0.24179999999999999</v>
      </c>
      <c r="BI204">
        <v>0.80923929999999999</v>
      </c>
      <c r="BR204" t="s">
        <v>378</v>
      </c>
      <c r="BS204">
        <v>-32.622419999999998</v>
      </c>
      <c r="BT204">
        <v>7.3792499999999999</v>
      </c>
      <c r="BU204">
        <v>-4.4207999999999998</v>
      </c>
      <c r="BV204" s="1">
        <v>1.59E-5</v>
      </c>
      <c r="BW204" t="s">
        <v>375</v>
      </c>
      <c r="CE204" t="s">
        <v>378</v>
      </c>
      <c r="CF204">
        <v>-19.735340000000001</v>
      </c>
      <c r="CG204">
        <v>9.8972899999999999</v>
      </c>
      <c r="CH204">
        <v>-1.994</v>
      </c>
      <c r="CI204">
        <v>4.8647700000000002E-2</v>
      </c>
      <c r="CJ204" t="s">
        <v>376</v>
      </c>
      <c r="CL204" t="s">
        <v>844</v>
      </c>
      <c r="CM204">
        <v>0.05</v>
      </c>
      <c r="CR204">
        <v>0.55848640000000005</v>
      </c>
      <c r="DF204">
        <v>0.16944400000000001</v>
      </c>
      <c r="DR204" t="s">
        <v>462</v>
      </c>
      <c r="DS204" t="s">
        <v>463</v>
      </c>
      <c r="DT204" t="s">
        <v>450</v>
      </c>
      <c r="DU204" t="s">
        <v>464</v>
      </c>
      <c r="DV204">
        <v>79068</v>
      </c>
      <c r="EA204" t="s">
        <v>870</v>
      </c>
      <c r="EB204">
        <v>0.1</v>
      </c>
    </row>
    <row r="205" spans="57:132" x14ac:dyDescent="0.45">
      <c r="BE205" t="s">
        <v>453</v>
      </c>
      <c r="BR205" t="s">
        <v>382</v>
      </c>
      <c r="BS205">
        <v>0.68557999999999997</v>
      </c>
      <c r="BT205">
        <v>0.65786999999999995</v>
      </c>
      <c r="BU205">
        <v>1.0421</v>
      </c>
      <c r="BV205">
        <v>0.29859999999999998</v>
      </c>
      <c r="CE205" t="s">
        <v>382</v>
      </c>
      <c r="CF205">
        <v>1.10791</v>
      </c>
      <c r="CG205">
        <v>1.0701700000000001</v>
      </c>
      <c r="CH205">
        <v>1.0353000000000001</v>
      </c>
      <c r="CI205">
        <v>0.30283680000000002</v>
      </c>
      <c r="CQ205" t="s">
        <v>869</v>
      </c>
      <c r="CR205">
        <v>-0.25530999999999998</v>
      </c>
      <c r="CS205">
        <v>0.13125999999999999</v>
      </c>
      <c r="CT205">
        <v>-1.9451000000000001</v>
      </c>
      <c r="CU205">
        <v>5.6792799999999997E-2</v>
      </c>
      <c r="CV205" t="s">
        <v>481</v>
      </c>
      <c r="DE205" t="s">
        <v>869</v>
      </c>
      <c r="DF205">
        <v>-0.18822900000000001</v>
      </c>
      <c r="DG205">
        <v>8.4124000000000004E-2</v>
      </c>
      <c r="DH205">
        <v>-2.2374999999999998</v>
      </c>
      <c r="DI205">
        <v>2.6608E-2</v>
      </c>
      <c r="DJ205" t="s">
        <v>376</v>
      </c>
      <c r="DR205" t="s">
        <v>465</v>
      </c>
      <c r="DS205" t="s">
        <v>463</v>
      </c>
      <c r="DT205" t="s">
        <v>450</v>
      </c>
      <c r="DU205" t="s">
        <v>464</v>
      </c>
      <c r="DV205">
        <v>33437</v>
      </c>
    </row>
    <row r="206" spans="57:132" x14ac:dyDescent="0.45">
      <c r="BE206" t="s">
        <v>454</v>
      </c>
      <c r="BF206" t="s">
        <v>455</v>
      </c>
      <c r="BG206">
        <v>0</v>
      </c>
      <c r="BH206" t="s">
        <v>842</v>
      </c>
      <c r="BI206">
        <v>1E-3</v>
      </c>
      <c r="BJ206" t="s">
        <v>843</v>
      </c>
      <c r="BK206">
        <v>0.01</v>
      </c>
      <c r="BL206" t="s">
        <v>844</v>
      </c>
      <c r="BM206">
        <v>0.05</v>
      </c>
      <c r="BN206" t="s">
        <v>870</v>
      </c>
      <c r="BO206">
        <v>0.1</v>
      </c>
      <c r="BP206" t="s">
        <v>871</v>
      </c>
      <c r="BR206" t="s">
        <v>381</v>
      </c>
      <c r="BS206">
        <v>-0.28697</v>
      </c>
      <c r="BT206">
        <v>0.61621999999999999</v>
      </c>
      <c r="BU206">
        <v>-0.4657</v>
      </c>
      <c r="BV206">
        <v>0.64190000000000003</v>
      </c>
      <c r="CE206" t="s">
        <v>381</v>
      </c>
      <c r="CF206">
        <v>-2.5870700000000002</v>
      </c>
      <c r="CG206">
        <v>0.72972999999999999</v>
      </c>
      <c r="CH206">
        <v>-3.5453000000000001</v>
      </c>
      <c r="CI206">
        <v>5.7919999999999998E-4</v>
      </c>
      <c r="CJ206" t="s">
        <v>375</v>
      </c>
      <c r="CQ206" t="s">
        <v>453</v>
      </c>
      <c r="CR206">
        <v>5.6792799999999997E-2</v>
      </c>
      <c r="DE206" t="s">
        <v>453</v>
      </c>
      <c r="DF206">
        <v>2.6608E-2</v>
      </c>
      <c r="DR206" t="s">
        <v>466</v>
      </c>
      <c r="DS206">
        <v>0.57711000000000001</v>
      </c>
    </row>
    <row r="207" spans="57:132" x14ac:dyDescent="0.45">
      <c r="BR207" t="s">
        <v>383</v>
      </c>
      <c r="BS207">
        <v>-0.40373999999999999</v>
      </c>
      <c r="BT207">
        <v>0.37626999999999999</v>
      </c>
      <c r="BU207">
        <v>-1.073</v>
      </c>
      <c r="BV207">
        <v>0.28449999999999998</v>
      </c>
      <c r="CE207" t="s">
        <v>383</v>
      </c>
      <c r="CF207">
        <v>-0.78874999999999995</v>
      </c>
      <c r="CG207">
        <v>0.63804000000000005</v>
      </c>
      <c r="CH207">
        <v>-1.2362</v>
      </c>
      <c r="CI207">
        <v>0.21904129999999999</v>
      </c>
      <c r="CQ207" t="s">
        <v>454</v>
      </c>
      <c r="CR207" t="s">
        <v>455</v>
      </c>
      <c r="CS207">
        <v>0</v>
      </c>
      <c r="CT207" t="s">
        <v>842</v>
      </c>
      <c r="CU207">
        <v>1E-3</v>
      </c>
      <c r="CV207" t="s">
        <v>843</v>
      </c>
      <c r="CW207">
        <v>0.01</v>
      </c>
      <c r="CX207" t="s">
        <v>844</v>
      </c>
      <c r="CY207">
        <v>0.05</v>
      </c>
      <c r="CZ207" t="s">
        <v>870</v>
      </c>
      <c r="DA207">
        <v>0.1</v>
      </c>
      <c r="DB207" t="s">
        <v>871</v>
      </c>
      <c r="DE207" t="s">
        <v>454</v>
      </c>
      <c r="DF207" t="s">
        <v>455</v>
      </c>
      <c r="DG207">
        <v>0</v>
      </c>
      <c r="DH207" t="s">
        <v>842</v>
      </c>
      <c r="DI207">
        <v>1E-3</v>
      </c>
      <c r="DJ207" t="s">
        <v>843</v>
      </c>
      <c r="DK207">
        <v>0.01</v>
      </c>
      <c r="DL207" t="s">
        <v>844</v>
      </c>
      <c r="DM207">
        <v>0.05</v>
      </c>
      <c r="DN207" t="s">
        <v>870</v>
      </c>
      <c r="DO207">
        <v>0.1</v>
      </c>
      <c r="DP207" t="s">
        <v>871</v>
      </c>
      <c r="DR207" t="s">
        <v>467</v>
      </c>
      <c r="DS207" t="s">
        <v>466</v>
      </c>
      <c r="DT207">
        <v>0.54208000000000001</v>
      </c>
    </row>
    <row r="208" spans="57:132" x14ac:dyDescent="0.45">
      <c r="BE208" t="s">
        <v>462</v>
      </c>
      <c r="BF208" t="s">
        <v>463</v>
      </c>
      <c r="BG208" t="s">
        <v>450</v>
      </c>
      <c r="BH208" t="s">
        <v>464</v>
      </c>
      <c r="BI208">
        <v>15063</v>
      </c>
      <c r="BR208" t="s">
        <v>405</v>
      </c>
      <c r="BS208">
        <v>-119.55732999999999</v>
      </c>
      <c r="BT208">
        <v>131.98256000000001</v>
      </c>
      <c r="BU208">
        <v>-0.90590000000000004</v>
      </c>
      <c r="BV208">
        <v>0.36609999999999998</v>
      </c>
      <c r="CE208" t="s">
        <v>408</v>
      </c>
      <c r="CF208">
        <v>-26.104399999999998</v>
      </c>
      <c r="CG208">
        <v>25.95044</v>
      </c>
      <c r="CH208">
        <v>-1.0059</v>
      </c>
      <c r="CI208">
        <v>0.3166757</v>
      </c>
      <c r="CN208" s="1">
        <v>2.2200000000000001E-16</v>
      </c>
      <c r="DR208" t="s">
        <v>468</v>
      </c>
      <c r="DS208">
        <v>49.4313</v>
      </c>
      <c r="DT208" t="s">
        <v>469</v>
      </c>
      <c r="DU208">
        <v>9</v>
      </c>
      <c r="DV208" t="s">
        <v>470</v>
      </c>
      <c r="DW208">
        <v>326</v>
      </c>
      <c r="DX208" t="s">
        <v>471</v>
      </c>
      <c r="DY208" t="s">
        <v>472</v>
      </c>
      <c r="DZ208" t="s">
        <v>473</v>
      </c>
    </row>
    <row r="209" spans="57:132" x14ac:dyDescent="0.45">
      <c r="BE209" t="s">
        <v>465</v>
      </c>
      <c r="BF209" t="s">
        <v>463</v>
      </c>
      <c r="BG209" t="s">
        <v>450</v>
      </c>
      <c r="BH209" t="s">
        <v>464</v>
      </c>
      <c r="BI209">
        <v>10702</v>
      </c>
      <c r="BR209" t="s">
        <v>869</v>
      </c>
      <c r="BS209">
        <v>0.10931</v>
      </c>
      <c r="BT209">
        <v>0.20238</v>
      </c>
      <c r="BU209">
        <v>0.54010000000000002</v>
      </c>
      <c r="BV209">
        <v>0.5897</v>
      </c>
      <c r="CE209" t="s">
        <v>869</v>
      </c>
      <c r="CF209">
        <v>-0.70904</v>
      </c>
      <c r="CG209">
        <v>0.35593000000000002</v>
      </c>
      <c r="CH209">
        <v>-1.9921</v>
      </c>
      <c r="CI209">
        <v>4.8861099999999998E-2</v>
      </c>
      <c r="CJ209" t="s">
        <v>376</v>
      </c>
      <c r="CQ209" t="s">
        <v>462</v>
      </c>
      <c r="CR209" t="s">
        <v>463</v>
      </c>
      <c r="CS209" t="s">
        <v>450</v>
      </c>
      <c r="CT209" t="s">
        <v>464</v>
      </c>
      <c r="CU209">
        <v>3901.6</v>
      </c>
      <c r="DE209" t="s">
        <v>462</v>
      </c>
      <c r="DF209" t="s">
        <v>463</v>
      </c>
      <c r="DG209" t="s">
        <v>450</v>
      </c>
      <c r="DH209" t="s">
        <v>464</v>
      </c>
      <c r="DI209">
        <v>16674</v>
      </c>
      <c r="DR209" t="s">
        <v>674</v>
      </c>
      <c r="DS209" t="s">
        <v>541</v>
      </c>
      <c r="DT209" t="s">
        <v>877</v>
      </c>
    </row>
    <row r="210" spans="57:132" x14ac:dyDescent="0.45">
      <c r="BE210" t="s">
        <v>466</v>
      </c>
      <c r="BF210">
        <v>0.28953000000000001</v>
      </c>
      <c r="BR210" t="s">
        <v>453</v>
      </c>
      <c r="CE210" t="s">
        <v>453</v>
      </c>
      <c r="CL210" t="s">
        <v>472</v>
      </c>
      <c r="CM210" t="s">
        <v>473</v>
      </c>
      <c r="CQ210" t="s">
        <v>465</v>
      </c>
      <c r="CR210" t="s">
        <v>463</v>
      </c>
      <c r="CS210" t="s">
        <v>450</v>
      </c>
      <c r="CT210" t="s">
        <v>464</v>
      </c>
      <c r="CU210">
        <v>2506.6999999999998</v>
      </c>
      <c r="DE210" t="s">
        <v>465</v>
      </c>
      <c r="DF210" t="s">
        <v>463</v>
      </c>
      <c r="DG210" t="s">
        <v>450</v>
      </c>
      <c r="DH210" t="s">
        <v>464</v>
      </c>
      <c r="DI210">
        <v>3515.1</v>
      </c>
      <c r="DR210" t="s">
        <v>1027</v>
      </c>
      <c r="EA210" s="1">
        <v>2.2200000000000001E-16</v>
      </c>
    </row>
    <row r="211" spans="57:132" x14ac:dyDescent="0.45">
      <c r="BE211" t="s">
        <v>467</v>
      </c>
      <c r="BF211" t="s">
        <v>466</v>
      </c>
      <c r="BG211">
        <v>0.14743999999999999</v>
      </c>
      <c r="BR211" t="s">
        <v>454</v>
      </c>
      <c r="BS211" t="s">
        <v>455</v>
      </c>
      <c r="BT211">
        <v>0</v>
      </c>
      <c r="BU211" t="s">
        <v>842</v>
      </c>
      <c r="BV211">
        <v>1E-3</v>
      </c>
      <c r="BW211" t="s">
        <v>843</v>
      </c>
      <c r="BX211">
        <v>0.01</v>
      </c>
      <c r="BY211" t="s">
        <v>844</v>
      </c>
      <c r="BZ211">
        <v>0.05</v>
      </c>
      <c r="CA211" t="s">
        <v>870</v>
      </c>
      <c r="CB211">
        <v>0.1</v>
      </c>
      <c r="CC211" t="s">
        <v>871</v>
      </c>
      <c r="CE211" t="s">
        <v>454</v>
      </c>
      <c r="CF211" t="s">
        <v>455</v>
      </c>
      <c r="CG211">
        <v>0</v>
      </c>
      <c r="CH211" t="s">
        <v>842</v>
      </c>
      <c r="CI211">
        <v>1E-3</v>
      </c>
      <c r="CJ211" t="s">
        <v>843</v>
      </c>
      <c r="CK211">
        <v>0.01</v>
      </c>
      <c r="CQ211" t="s">
        <v>466</v>
      </c>
      <c r="CR211">
        <v>0.35752</v>
      </c>
      <c r="DE211" t="s">
        <v>466</v>
      </c>
      <c r="DF211">
        <v>0.78918999999999995</v>
      </c>
      <c r="DR211" t="s">
        <v>416</v>
      </c>
      <c r="DS211" t="s">
        <v>417</v>
      </c>
      <c r="DT211" t="s">
        <v>418</v>
      </c>
      <c r="DU211" t="s">
        <v>419</v>
      </c>
      <c r="DV211" t="s">
        <v>420</v>
      </c>
    </row>
    <row r="212" spans="57:132" x14ac:dyDescent="0.45">
      <c r="BE212" t="s">
        <v>468</v>
      </c>
      <c r="BF212">
        <v>7.5392400000000004</v>
      </c>
      <c r="BG212" t="s">
        <v>469</v>
      </c>
      <c r="BH212">
        <v>10</v>
      </c>
      <c r="BI212" t="s">
        <v>470</v>
      </c>
      <c r="BJ212">
        <v>185</v>
      </c>
      <c r="BK212" t="s">
        <v>471</v>
      </c>
      <c r="BL212" t="s">
        <v>472</v>
      </c>
      <c r="BM212" s="1">
        <v>4.9186999999999998E-10</v>
      </c>
      <c r="CQ212" t="s">
        <v>467</v>
      </c>
      <c r="CR212" t="s">
        <v>466</v>
      </c>
      <c r="CS212">
        <v>0.15101000000000001</v>
      </c>
      <c r="DE212" t="s">
        <v>467</v>
      </c>
      <c r="DF212" t="s">
        <v>466</v>
      </c>
      <c r="DG212">
        <v>0.75168000000000001</v>
      </c>
    </row>
    <row r="213" spans="57:132" x14ac:dyDescent="0.45">
      <c r="BE213" t="s">
        <v>861</v>
      </c>
      <c r="BR213" t="s">
        <v>462</v>
      </c>
      <c r="BS213" t="s">
        <v>463</v>
      </c>
      <c r="BT213" t="s">
        <v>450</v>
      </c>
      <c r="BU213" t="s">
        <v>464</v>
      </c>
      <c r="BV213">
        <v>74496</v>
      </c>
      <c r="CE213" t="s">
        <v>462</v>
      </c>
      <c r="CF213" t="s">
        <v>463</v>
      </c>
      <c r="CG213" t="s">
        <v>450</v>
      </c>
      <c r="CH213" t="s">
        <v>464</v>
      </c>
      <c r="CI213">
        <v>42834</v>
      </c>
      <c r="CL213" t="s">
        <v>526</v>
      </c>
      <c r="CQ213" t="s">
        <v>468</v>
      </c>
      <c r="CR213">
        <v>3.1162299999999998</v>
      </c>
      <c r="CS213" t="s">
        <v>469</v>
      </c>
      <c r="CT213">
        <v>10</v>
      </c>
      <c r="CU213" t="s">
        <v>470</v>
      </c>
      <c r="CV213">
        <v>56</v>
      </c>
      <c r="CW213" t="s">
        <v>471</v>
      </c>
      <c r="CX213" t="s">
        <v>472</v>
      </c>
      <c r="CY213">
        <v>3.1792000000000001E-3</v>
      </c>
      <c r="DE213" t="s">
        <v>468</v>
      </c>
      <c r="DF213">
        <v>61.020400000000002</v>
      </c>
      <c r="DG213" t="s">
        <v>469</v>
      </c>
      <c r="DH213">
        <v>10</v>
      </c>
      <c r="DI213" t="s">
        <v>470</v>
      </c>
      <c r="DJ213">
        <v>163</v>
      </c>
      <c r="DK213" t="s">
        <v>471</v>
      </c>
      <c r="DL213" t="s">
        <v>472</v>
      </c>
      <c r="DM213" t="s">
        <v>473</v>
      </c>
      <c r="DN213" s="1">
        <v>2.2200000000000001E-16</v>
      </c>
      <c r="DR213" t="s">
        <v>421</v>
      </c>
    </row>
    <row r="214" spans="57:132" x14ac:dyDescent="0.45">
      <c r="BR214" t="s">
        <v>465</v>
      </c>
      <c r="BS214" t="s">
        <v>463</v>
      </c>
      <c r="BT214" t="s">
        <v>450</v>
      </c>
      <c r="BU214" t="s">
        <v>464</v>
      </c>
      <c r="BV214">
        <v>27479</v>
      </c>
      <c r="CE214" t="s">
        <v>465</v>
      </c>
      <c r="CF214" t="s">
        <v>463</v>
      </c>
      <c r="CG214" t="s">
        <v>450</v>
      </c>
      <c r="CH214" t="s">
        <v>464</v>
      </c>
      <c r="CI214">
        <v>12535</v>
      </c>
      <c r="CQ214" t="s">
        <v>674</v>
      </c>
      <c r="CR214" t="s">
        <v>501</v>
      </c>
      <c r="CS214">
        <v>2000</v>
      </c>
      <c r="DE214" t="s">
        <v>674</v>
      </c>
      <c r="DF214" t="s">
        <v>501</v>
      </c>
      <c r="DG214">
        <v>2000</v>
      </c>
      <c r="DR214" t="s">
        <v>422</v>
      </c>
      <c r="DS214" t="s">
        <v>423</v>
      </c>
      <c r="DT214" t="s">
        <v>520</v>
      </c>
      <c r="DU214" t="s">
        <v>425</v>
      </c>
      <c r="DV214" t="s">
        <v>423</v>
      </c>
      <c r="DW214" t="s">
        <v>521</v>
      </c>
      <c r="DX214" t="s">
        <v>431</v>
      </c>
      <c r="DY214" t="s">
        <v>423</v>
      </c>
      <c r="DZ214" t="s">
        <v>761</v>
      </c>
    </row>
    <row r="215" spans="57:132" x14ac:dyDescent="0.45">
      <c r="BE215" t="s">
        <v>861</v>
      </c>
      <c r="BF215" t="s">
        <v>420</v>
      </c>
      <c r="BG215" t="s">
        <v>1016</v>
      </c>
      <c r="BH215">
        <v>5</v>
      </c>
      <c r="BI215" t="s">
        <v>902</v>
      </c>
      <c r="BJ215" t="s">
        <v>384</v>
      </c>
      <c r="BK215" t="s">
        <v>470</v>
      </c>
      <c r="BL215" t="s">
        <v>1029</v>
      </c>
      <c r="BR215" t="s">
        <v>466</v>
      </c>
      <c r="BS215">
        <v>0.63114000000000003</v>
      </c>
      <c r="CE215" t="s">
        <v>466</v>
      </c>
      <c r="CF215">
        <v>0.70737000000000005</v>
      </c>
      <c r="CQ215" t="s">
        <v>1106</v>
      </c>
      <c r="DE215" t="s">
        <v>1086</v>
      </c>
    </row>
    <row r="216" spans="57:132" x14ac:dyDescent="0.45">
      <c r="BR216" t="s">
        <v>467</v>
      </c>
      <c r="BS216" t="s">
        <v>466</v>
      </c>
      <c r="BT216">
        <v>0.57562999999999998</v>
      </c>
      <c r="CE216" t="s">
        <v>467</v>
      </c>
      <c r="CF216" t="s">
        <v>466</v>
      </c>
      <c r="CG216">
        <v>0.64024999999999999</v>
      </c>
      <c r="CQ216" t="s">
        <v>416</v>
      </c>
      <c r="CR216" t="s">
        <v>417</v>
      </c>
      <c r="CS216" t="s">
        <v>418</v>
      </c>
      <c r="CT216" t="s">
        <v>419</v>
      </c>
      <c r="CU216" t="s">
        <v>420</v>
      </c>
      <c r="DE216" t="s">
        <v>416</v>
      </c>
      <c r="DF216" t="s">
        <v>417</v>
      </c>
      <c r="DG216" t="s">
        <v>418</v>
      </c>
      <c r="DH216" t="s">
        <v>419</v>
      </c>
      <c r="DI216" t="s">
        <v>420</v>
      </c>
      <c r="DR216" t="s">
        <v>436</v>
      </c>
      <c r="DS216" t="s">
        <v>437</v>
      </c>
      <c r="DT216" t="s">
        <v>864</v>
      </c>
      <c r="DU216" t="s">
        <v>423</v>
      </c>
      <c r="DV216" t="s">
        <v>1028</v>
      </c>
      <c r="DW216" t="s">
        <v>866</v>
      </c>
      <c r="DX216" t="s">
        <v>423</v>
      </c>
      <c r="DY216" t="s">
        <v>867</v>
      </c>
      <c r="DZ216" t="s">
        <v>868</v>
      </c>
      <c r="EA216" t="s">
        <v>433</v>
      </c>
      <c r="EB216" t="s">
        <v>423</v>
      </c>
    </row>
    <row r="217" spans="57:132" x14ac:dyDescent="0.45">
      <c r="BE217" t="s">
        <v>674</v>
      </c>
      <c r="BF217" t="s">
        <v>414</v>
      </c>
      <c r="BR217" t="s">
        <v>468</v>
      </c>
      <c r="BS217">
        <v>35.247900000000001</v>
      </c>
      <c r="BT217" t="s">
        <v>469</v>
      </c>
      <c r="BU217">
        <v>10</v>
      </c>
      <c r="BV217" t="s">
        <v>470</v>
      </c>
      <c r="BW217">
        <v>206</v>
      </c>
      <c r="BX217" t="s">
        <v>471</v>
      </c>
      <c r="BY217" t="s">
        <v>472</v>
      </c>
      <c r="BZ217" t="s">
        <v>473</v>
      </c>
      <c r="CA217" s="1">
        <v>2.2200000000000001E-16</v>
      </c>
      <c r="CE217" t="s">
        <v>468</v>
      </c>
      <c r="CF217">
        <v>26.347899999999999</v>
      </c>
      <c r="CG217" t="s">
        <v>469</v>
      </c>
      <c r="CH217">
        <v>10</v>
      </c>
      <c r="CI217" t="s">
        <v>470</v>
      </c>
      <c r="CJ217">
        <v>109</v>
      </c>
      <c r="CK217" t="s">
        <v>471</v>
      </c>
    </row>
    <row r="218" spans="57:132" x14ac:dyDescent="0.45">
      <c r="BE218" t="s">
        <v>1030</v>
      </c>
      <c r="BR218" t="s">
        <v>861</v>
      </c>
      <c r="CE218" t="s">
        <v>861</v>
      </c>
      <c r="CN218" t="s">
        <v>433</v>
      </c>
      <c r="CO218" t="s">
        <v>423</v>
      </c>
      <c r="CP218" t="s">
        <v>863</v>
      </c>
      <c r="CQ218" t="s">
        <v>421</v>
      </c>
      <c r="DE218" t="s">
        <v>421</v>
      </c>
      <c r="DR218" t="s">
        <v>710</v>
      </c>
      <c r="EA218" t="s">
        <v>423</v>
      </c>
      <c r="EB218">
        <v>427</v>
      </c>
    </row>
    <row r="219" spans="57:132" x14ac:dyDescent="0.45">
      <c r="BE219" t="s">
        <v>416</v>
      </c>
      <c r="BF219" t="s">
        <v>417</v>
      </c>
      <c r="BG219" t="s">
        <v>418</v>
      </c>
      <c r="BH219" t="s">
        <v>419</v>
      </c>
      <c r="BI219" t="s">
        <v>420</v>
      </c>
      <c r="CQ219" t="s">
        <v>422</v>
      </c>
      <c r="CR219" t="s">
        <v>423</v>
      </c>
      <c r="CS219" t="s">
        <v>520</v>
      </c>
      <c r="CT219" t="s">
        <v>425</v>
      </c>
      <c r="CU219" t="s">
        <v>423</v>
      </c>
      <c r="CV219" t="s">
        <v>521</v>
      </c>
      <c r="CW219" t="s">
        <v>431</v>
      </c>
      <c r="CX219" t="s">
        <v>423</v>
      </c>
      <c r="CY219" t="s">
        <v>761</v>
      </c>
      <c r="CZ219" t="s">
        <v>433</v>
      </c>
      <c r="DA219" t="s">
        <v>423</v>
      </c>
      <c r="DB219" t="s">
        <v>863</v>
      </c>
      <c r="DE219" t="s">
        <v>422</v>
      </c>
      <c r="DF219" t="s">
        <v>423</v>
      </c>
      <c r="DG219" t="s">
        <v>520</v>
      </c>
      <c r="DH219" t="s">
        <v>425</v>
      </c>
      <c r="DI219" t="s">
        <v>423</v>
      </c>
      <c r="DJ219" t="s">
        <v>521</v>
      </c>
      <c r="DK219" t="s">
        <v>431</v>
      </c>
      <c r="DL219" t="s">
        <v>423</v>
      </c>
      <c r="DM219" t="s">
        <v>761</v>
      </c>
      <c r="DN219" t="s">
        <v>433</v>
      </c>
      <c r="DO219" t="s">
        <v>423</v>
      </c>
      <c r="DP219" t="s">
        <v>863</v>
      </c>
      <c r="DS219" t="s">
        <v>443</v>
      </c>
      <c r="DT219" t="s">
        <v>444</v>
      </c>
      <c r="DU219" t="s">
        <v>445</v>
      </c>
      <c r="DV219" t="s">
        <v>446</v>
      </c>
      <c r="DW219" t="s">
        <v>447</v>
      </c>
      <c r="DX219" t="s">
        <v>445</v>
      </c>
      <c r="DY219" t="s">
        <v>448</v>
      </c>
    </row>
    <row r="220" spans="57:132" x14ac:dyDescent="0.45">
      <c r="BR220" t="s">
        <v>861</v>
      </c>
      <c r="BS220" t="s">
        <v>420</v>
      </c>
      <c r="BT220" t="s">
        <v>1016</v>
      </c>
      <c r="BU220">
        <v>5</v>
      </c>
      <c r="BV220" t="s">
        <v>902</v>
      </c>
      <c r="BW220" t="s">
        <v>384</v>
      </c>
      <c r="BX220" t="s">
        <v>470</v>
      </c>
      <c r="BY220" t="s">
        <v>526</v>
      </c>
      <c r="CE220" t="s">
        <v>861</v>
      </c>
      <c r="CF220" t="s">
        <v>420</v>
      </c>
      <c r="CG220" t="s">
        <v>1016</v>
      </c>
      <c r="CH220">
        <v>5</v>
      </c>
      <c r="CI220" t="s">
        <v>902</v>
      </c>
      <c r="CJ220" t="s">
        <v>384</v>
      </c>
      <c r="CK220" t="s">
        <v>470</v>
      </c>
      <c r="CL220" t="s">
        <v>423</v>
      </c>
      <c r="CM220" t="s">
        <v>761</v>
      </c>
      <c r="CN220" t="s">
        <v>423</v>
      </c>
      <c r="CO220">
        <v>182</v>
      </c>
      <c r="DR220">
        <v>-30.581648999999999</v>
      </c>
      <c r="DS220">
        <v>-3.0186480000000002</v>
      </c>
      <c r="DT220">
        <v>-7.0130999999999999E-2</v>
      </c>
      <c r="DU220">
        <v>3.4974500000000002</v>
      </c>
      <c r="DV220">
        <v>20.093557000000001</v>
      </c>
    </row>
    <row r="221" spans="57:132" x14ac:dyDescent="0.45">
      <c r="BE221" t="s">
        <v>421</v>
      </c>
      <c r="CQ221" t="s">
        <v>436</v>
      </c>
      <c r="CR221" t="s">
        <v>437</v>
      </c>
      <c r="CS221" t="s">
        <v>864</v>
      </c>
      <c r="CT221" t="s">
        <v>423</v>
      </c>
      <c r="CU221" t="s">
        <v>965</v>
      </c>
      <c r="CV221" t="s">
        <v>866</v>
      </c>
      <c r="CW221" t="s">
        <v>423</v>
      </c>
      <c r="CX221" t="s">
        <v>893</v>
      </c>
      <c r="CY221" t="s">
        <v>868</v>
      </c>
      <c r="CZ221" t="s">
        <v>423</v>
      </c>
      <c r="DA221">
        <v>135</v>
      </c>
      <c r="DE221" t="s">
        <v>436</v>
      </c>
      <c r="DF221" t="s">
        <v>437</v>
      </c>
      <c r="DG221" t="s">
        <v>864</v>
      </c>
      <c r="DH221" t="s">
        <v>423</v>
      </c>
      <c r="DI221" t="s">
        <v>1043</v>
      </c>
      <c r="DJ221" t="s">
        <v>866</v>
      </c>
      <c r="DK221" t="s">
        <v>423</v>
      </c>
      <c r="DL221" t="s">
        <v>1087</v>
      </c>
      <c r="DM221" t="s">
        <v>868</v>
      </c>
      <c r="DN221" t="s">
        <v>423</v>
      </c>
      <c r="DO221">
        <v>238</v>
      </c>
    </row>
    <row r="222" spans="57:132" x14ac:dyDescent="0.45">
      <c r="BE222" t="s">
        <v>422</v>
      </c>
      <c r="BF222" t="s">
        <v>423</v>
      </c>
      <c r="BG222" t="s">
        <v>520</v>
      </c>
      <c r="BH222" t="s">
        <v>425</v>
      </c>
      <c r="BI222" t="s">
        <v>423</v>
      </c>
      <c r="BJ222" t="s">
        <v>521</v>
      </c>
      <c r="BK222" t="s">
        <v>431</v>
      </c>
      <c r="BL222" t="s">
        <v>423</v>
      </c>
      <c r="BM222" t="s">
        <v>761</v>
      </c>
      <c r="BN222" t="s">
        <v>433</v>
      </c>
      <c r="BO222" t="s">
        <v>423</v>
      </c>
      <c r="BP222" t="s">
        <v>863</v>
      </c>
      <c r="BR222" t="s">
        <v>674</v>
      </c>
      <c r="BS222" t="s">
        <v>414</v>
      </c>
      <c r="CE222" t="s">
        <v>674</v>
      </c>
      <c r="CF222" t="s">
        <v>414</v>
      </c>
      <c r="CL222" t="s">
        <v>889</v>
      </c>
      <c r="CM222" t="s">
        <v>868</v>
      </c>
      <c r="DR222" t="s">
        <v>715</v>
      </c>
    </row>
    <row r="223" spans="57:132" x14ac:dyDescent="0.45">
      <c r="BR223" t="s">
        <v>1088</v>
      </c>
      <c r="CE223" t="s">
        <v>1107</v>
      </c>
      <c r="CQ223" t="s">
        <v>710</v>
      </c>
      <c r="DE223" t="s">
        <v>710</v>
      </c>
      <c r="DS223" t="s">
        <v>370</v>
      </c>
      <c r="DT223" t="s">
        <v>371</v>
      </c>
      <c r="DU223" t="s">
        <v>372</v>
      </c>
      <c r="DV223" t="s">
        <v>373</v>
      </c>
      <c r="DW223" t="s">
        <v>374</v>
      </c>
      <c r="DX223" t="s">
        <v>452</v>
      </c>
    </row>
    <row r="224" spans="57:132" x14ac:dyDescent="0.45">
      <c r="BE224" t="s">
        <v>436</v>
      </c>
      <c r="BF224" t="s">
        <v>437</v>
      </c>
      <c r="BG224" t="s">
        <v>864</v>
      </c>
      <c r="BH224" t="s">
        <v>423</v>
      </c>
      <c r="BI224" t="s">
        <v>1031</v>
      </c>
      <c r="BJ224" t="s">
        <v>866</v>
      </c>
      <c r="BK224" t="s">
        <v>423</v>
      </c>
      <c r="BL224" t="s">
        <v>889</v>
      </c>
      <c r="BM224" t="s">
        <v>868</v>
      </c>
      <c r="BN224" t="s">
        <v>423</v>
      </c>
      <c r="BO224">
        <v>1074</v>
      </c>
      <c r="BR224" t="s">
        <v>416</v>
      </c>
      <c r="BS224" t="s">
        <v>417</v>
      </c>
      <c r="BT224" t="s">
        <v>418</v>
      </c>
      <c r="BU224" t="s">
        <v>419</v>
      </c>
      <c r="BV224" t="s">
        <v>420</v>
      </c>
      <c r="CE224" t="s">
        <v>416</v>
      </c>
      <c r="CF224" t="s">
        <v>417</v>
      </c>
      <c r="CG224" t="s">
        <v>418</v>
      </c>
      <c r="CH224" t="s">
        <v>419</v>
      </c>
      <c r="CI224" t="s">
        <v>420</v>
      </c>
      <c r="CR224" t="s">
        <v>443</v>
      </c>
      <c r="CS224" t="s">
        <v>444</v>
      </c>
      <c r="CT224" t="s">
        <v>445</v>
      </c>
      <c r="CU224" t="s">
        <v>446</v>
      </c>
      <c r="CV224" t="s">
        <v>447</v>
      </c>
      <c r="CW224" t="s">
        <v>445</v>
      </c>
      <c r="CX224" t="s">
        <v>448</v>
      </c>
      <c r="DF224" t="s">
        <v>443</v>
      </c>
      <c r="DG224" t="s">
        <v>444</v>
      </c>
      <c r="DH224" t="s">
        <v>445</v>
      </c>
      <c r="DI224" t="s">
        <v>446</v>
      </c>
      <c r="DJ224" t="s">
        <v>447</v>
      </c>
      <c r="DK224" t="s">
        <v>445</v>
      </c>
      <c r="DL224" t="s">
        <v>448</v>
      </c>
      <c r="DR224" t="s">
        <v>181</v>
      </c>
      <c r="DS224">
        <v>-13.197709</v>
      </c>
      <c r="DT224">
        <v>2.6954690000000001</v>
      </c>
      <c r="DU224">
        <v>-4.8963000000000001</v>
      </c>
      <c r="DV224" s="1">
        <v>1.44E-6</v>
      </c>
      <c r="DW224" t="s">
        <v>375</v>
      </c>
    </row>
    <row r="225" spans="57:127" x14ac:dyDescent="0.45">
      <c r="CL225" t="s">
        <v>448</v>
      </c>
      <c r="CQ225">
        <v>-21.167860000000001</v>
      </c>
      <c r="CR225">
        <v>-7.1528400000000003</v>
      </c>
      <c r="CS225">
        <v>-0.22447</v>
      </c>
      <c r="CT225">
        <v>7.0307399999999998</v>
      </c>
      <c r="CU225">
        <v>24.432849999999998</v>
      </c>
      <c r="DE225">
        <v>-33.067625999999997</v>
      </c>
      <c r="DF225">
        <v>-5.6598160000000002</v>
      </c>
      <c r="DG225">
        <v>2.9857999999999999E-2</v>
      </c>
      <c r="DH225">
        <v>5.5348280000000001</v>
      </c>
      <c r="DI225">
        <v>26.992149000000001</v>
      </c>
      <c r="DS225" s="1">
        <v>1.44E-6</v>
      </c>
      <c r="DV225" s="1"/>
    </row>
    <row r="226" spans="57:127" x14ac:dyDescent="0.45">
      <c r="BE226" t="s">
        <v>710</v>
      </c>
      <c r="BR226" t="s">
        <v>421</v>
      </c>
      <c r="CE226" t="s">
        <v>421</v>
      </c>
      <c r="DR226" t="s">
        <v>182</v>
      </c>
      <c r="DS226">
        <v>0.38881500000000002</v>
      </c>
      <c r="DT226">
        <v>9.2011999999999997E-2</v>
      </c>
      <c r="DU226">
        <v>4.2256999999999998</v>
      </c>
      <c r="DV226" s="1">
        <v>2.9770000000000001E-5</v>
      </c>
      <c r="DW226" t="s">
        <v>375</v>
      </c>
    </row>
    <row r="227" spans="57:127" x14ac:dyDescent="0.45">
      <c r="BF227" t="s">
        <v>443</v>
      </c>
      <c r="BG227" t="s">
        <v>444</v>
      </c>
      <c r="BH227" t="s">
        <v>445</v>
      </c>
      <c r="BI227" t="s">
        <v>446</v>
      </c>
      <c r="BJ227" t="s">
        <v>447</v>
      </c>
      <c r="BK227" t="s">
        <v>445</v>
      </c>
      <c r="BL227" t="s">
        <v>448</v>
      </c>
      <c r="BR227" t="s">
        <v>422</v>
      </c>
      <c r="BS227" t="s">
        <v>423</v>
      </c>
      <c r="BT227" t="s">
        <v>520</v>
      </c>
      <c r="BU227" t="s">
        <v>425</v>
      </c>
      <c r="BV227" t="s">
        <v>423</v>
      </c>
      <c r="BW227" t="s">
        <v>521</v>
      </c>
      <c r="BX227" t="s">
        <v>431</v>
      </c>
      <c r="BY227" t="s">
        <v>423</v>
      </c>
      <c r="BZ227" t="s">
        <v>761</v>
      </c>
      <c r="CA227" t="s">
        <v>433</v>
      </c>
      <c r="CB227" t="s">
        <v>423</v>
      </c>
      <c r="CC227" t="s">
        <v>863</v>
      </c>
      <c r="CE227" t="s">
        <v>422</v>
      </c>
      <c r="CF227" t="s">
        <v>423</v>
      </c>
      <c r="CG227" t="s">
        <v>520</v>
      </c>
      <c r="CH227" t="s">
        <v>425</v>
      </c>
      <c r="CI227" t="s">
        <v>423</v>
      </c>
      <c r="CJ227" t="s">
        <v>521</v>
      </c>
      <c r="CK227" t="s">
        <v>431</v>
      </c>
      <c r="CQ227" t="s">
        <v>715</v>
      </c>
      <c r="DE227" t="s">
        <v>715</v>
      </c>
      <c r="DS227" s="1">
        <v>2.9770000000000001E-5</v>
      </c>
      <c r="DV227" s="1"/>
    </row>
    <row r="228" spans="57:127" x14ac:dyDescent="0.45">
      <c r="BE228">
        <v>-40.115338999999999</v>
      </c>
      <c r="BF228">
        <v>-7.272437</v>
      </c>
      <c r="BG228">
        <v>-2.5172E-2</v>
      </c>
      <c r="BH228">
        <v>7.3626969999999998</v>
      </c>
      <c r="BI228">
        <v>39.099058999999997</v>
      </c>
      <c r="CR228" t="s">
        <v>370</v>
      </c>
      <c r="CS228" t="s">
        <v>371</v>
      </c>
      <c r="CT228" t="s">
        <v>372</v>
      </c>
      <c r="CU228" t="s">
        <v>373</v>
      </c>
      <c r="CV228" t="s">
        <v>374</v>
      </c>
      <c r="CW228" t="s">
        <v>452</v>
      </c>
      <c r="DF228" t="s">
        <v>370</v>
      </c>
      <c r="DG228" t="s">
        <v>371</v>
      </c>
      <c r="DH228" t="s">
        <v>372</v>
      </c>
      <c r="DI228" t="s">
        <v>373</v>
      </c>
      <c r="DJ228" t="s">
        <v>374</v>
      </c>
      <c r="DK228" t="s">
        <v>452</v>
      </c>
      <c r="DR228" t="s">
        <v>183</v>
      </c>
      <c r="DS228">
        <v>-0.18313499999999999</v>
      </c>
      <c r="DT228">
        <v>0.39615600000000001</v>
      </c>
      <c r="DU228">
        <v>-0.46229999999999999</v>
      </c>
      <c r="DV228">
        <v>0.64414210000000005</v>
      </c>
    </row>
    <row r="229" spans="57:127" x14ac:dyDescent="0.45">
      <c r="BR229" t="s">
        <v>436</v>
      </c>
      <c r="BS229" t="s">
        <v>437</v>
      </c>
      <c r="BT229" t="s">
        <v>864</v>
      </c>
      <c r="BU229" t="s">
        <v>423</v>
      </c>
      <c r="BV229" t="s">
        <v>965</v>
      </c>
      <c r="BW229" t="s">
        <v>866</v>
      </c>
      <c r="BX229" t="s">
        <v>423</v>
      </c>
      <c r="BY229" t="s">
        <v>924</v>
      </c>
      <c r="BZ229" t="s">
        <v>868</v>
      </c>
      <c r="CA229" t="s">
        <v>423</v>
      </c>
      <c r="CB229">
        <v>324</v>
      </c>
      <c r="CE229" t="s">
        <v>436</v>
      </c>
      <c r="CF229" t="s">
        <v>437</v>
      </c>
      <c r="CG229" t="s">
        <v>864</v>
      </c>
      <c r="CH229" t="s">
        <v>423</v>
      </c>
      <c r="CI229" t="s">
        <v>931</v>
      </c>
      <c r="CJ229" t="s">
        <v>866</v>
      </c>
      <c r="CK229" t="s">
        <v>423</v>
      </c>
      <c r="CQ229" t="s">
        <v>181</v>
      </c>
      <c r="CR229">
        <v>-19.693159999999999</v>
      </c>
      <c r="CS229">
        <v>11.113670000000001</v>
      </c>
      <c r="CT229">
        <v>-1.772</v>
      </c>
      <c r="CU229">
        <v>7.9192799999999994E-2</v>
      </c>
      <c r="CV229" t="s">
        <v>481</v>
      </c>
      <c r="DE229" t="s">
        <v>181</v>
      </c>
      <c r="DF229">
        <v>-28.80115</v>
      </c>
      <c r="DG229">
        <v>6.6936900000000001</v>
      </c>
      <c r="DH229">
        <v>-4.3026999999999997</v>
      </c>
      <c r="DI229" s="1">
        <v>2.6060000000000001E-5</v>
      </c>
      <c r="DJ229" t="s">
        <v>375</v>
      </c>
      <c r="DS229">
        <v>0.64414210000000005</v>
      </c>
    </row>
    <row r="230" spans="57:127" x14ac:dyDescent="0.45">
      <c r="BE230" t="s">
        <v>715</v>
      </c>
      <c r="CR230">
        <v>7.9192799999999994E-2</v>
      </c>
      <c r="DF230" s="1">
        <v>2.6060000000000001E-5</v>
      </c>
      <c r="DI230" s="1"/>
      <c r="DR230" t="s">
        <v>377</v>
      </c>
      <c r="DS230">
        <v>1.325717</v>
      </c>
      <c r="DT230">
        <v>0.34382299999999999</v>
      </c>
      <c r="DU230">
        <v>3.8557999999999999</v>
      </c>
      <c r="DV230">
        <v>1.351E-4</v>
      </c>
      <c r="DW230" t="s">
        <v>375</v>
      </c>
    </row>
    <row r="231" spans="57:127" x14ac:dyDescent="0.45">
      <c r="BF231" t="s">
        <v>370</v>
      </c>
      <c r="BG231" t="s">
        <v>371</v>
      </c>
      <c r="BH231" t="s">
        <v>372</v>
      </c>
      <c r="BI231" t="s">
        <v>373</v>
      </c>
      <c r="BJ231" t="s">
        <v>374</v>
      </c>
      <c r="BK231" t="s">
        <v>452</v>
      </c>
      <c r="BR231" t="s">
        <v>710</v>
      </c>
      <c r="CE231" t="s">
        <v>710</v>
      </c>
      <c r="CQ231" t="s">
        <v>182</v>
      </c>
      <c r="CR231">
        <v>0.22091</v>
      </c>
      <c r="CS231">
        <v>0.48025000000000001</v>
      </c>
      <c r="CT231">
        <v>0.46</v>
      </c>
      <c r="CU231">
        <v>0.64643450000000002</v>
      </c>
      <c r="DE231" t="s">
        <v>182</v>
      </c>
      <c r="DF231">
        <v>2.0578799999999999</v>
      </c>
      <c r="DG231">
        <v>0.32906000000000002</v>
      </c>
      <c r="DH231">
        <v>6.2538</v>
      </c>
      <c r="DI231" s="1">
        <v>2.2739999999999998E-9</v>
      </c>
      <c r="DJ231" t="s">
        <v>375</v>
      </c>
      <c r="DS231">
        <v>1.351E-4</v>
      </c>
    </row>
    <row r="232" spans="57:127" x14ac:dyDescent="0.45">
      <c r="BE232" t="s">
        <v>181</v>
      </c>
      <c r="BF232">
        <v>-9.4805170000000007</v>
      </c>
      <c r="BG232">
        <v>2.195865</v>
      </c>
      <c r="BH232">
        <v>-4.3174000000000001</v>
      </c>
      <c r="BI232" s="1">
        <v>1.738E-5</v>
      </c>
      <c r="BJ232" t="s">
        <v>375</v>
      </c>
      <c r="BS232" t="s">
        <v>443</v>
      </c>
      <c r="BT232" t="s">
        <v>444</v>
      </c>
      <c r="BU232" t="s">
        <v>445</v>
      </c>
      <c r="BV232" t="s">
        <v>446</v>
      </c>
      <c r="BW232" t="s">
        <v>447</v>
      </c>
      <c r="BX232" t="s">
        <v>445</v>
      </c>
      <c r="BY232" t="s">
        <v>448</v>
      </c>
      <c r="CF232" t="s">
        <v>443</v>
      </c>
      <c r="CG232" t="s">
        <v>444</v>
      </c>
      <c r="CH232" t="s">
        <v>445</v>
      </c>
      <c r="CI232" t="s">
        <v>446</v>
      </c>
      <c r="CJ232" t="s">
        <v>447</v>
      </c>
      <c r="CK232" t="s">
        <v>445</v>
      </c>
      <c r="CR232">
        <v>0.64643450000000002</v>
      </c>
      <c r="DF232" s="1">
        <v>2.2739999999999998E-9</v>
      </c>
      <c r="DI232" s="1"/>
      <c r="DR232" t="s">
        <v>194</v>
      </c>
      <c r="DS232">
        <v>-1.9680169999999999</v>
      </c>
      <c r="DT232">
        <v>2.6236769999999998</v>
      </c>
      <c r="DU232">
        <v>-0.75009999999999999</v>
      </c>
      <c r="DV232">
        <v>0.45365339999999998</v>
      </c>
    </row>
    <row r="233" spans="57:127" x14ac:dyDescent="0.45">
      <c r="BE233" t="s">
        <v>182</v>
      </c>
      <c r="BF233">
        <v>3.422E-2</v>
      </c>
      <c r="BG233">
        <v>9.3727000000000005E-2</v>
      </c>
      <c r="BH233">
        <v>0.36509999999999998</v>
      </c>
      <c r="BI233">
        <v>0.71511499999999995</v>
      </c>
      <c r="BR233">
        <v>-30.733149999999998</v>
      </c>
      <c r="BS233">
        <v>-4.5823900000000002</v>
      </c>
      <c r="BT233">
        <v>0.26311000000000001</v>
      </c>
      <c r="BU233">
        <v>5.5358000000000001</v>
      </c>
      <c r="BV233">
        <v>28.120989999999999</v>
      </c>
      <c r="CE233">
        <v>-38.405659999999997</v>
      </c>
      <c r="CF233">
        <v>-6.8593599999999997</v>
      </c>
      <c r="CG233">
        <v>0.98333000000000004</v>
      </c>
      <c r="CH233">
        <v>7.2534299999999998</v>
      </c>
      <c r="CI233">
        <v>26.793780000000002</v>
      </c>
      <c r="CQ233" t="s">
        <v>183</v>
      </c>
      <c r="CR233">
        <v>3.3093300000000001</v>
      </c>
      <c r="CS233">
        <v>4.7460699999999996</v>
      </c>
      <c r="CT233">
        <v>0.69730000000000003</v>
      </c>
      <c r="CU233">
        <v>0.48711389999999999</v>
      </c>
      <c r="DE233" t="s">
        <v>183</v>
      </c>
      <c r="DF233">
        <v>0.10401000000000001</v>
      </c>
      <c r="DG233">
        <v>2.7315700000000001</v>
      </c>
      <c r="DH233">
        <v>3.8100000000000002E-2</v>
      </c>
      <c r="DI233">
        <v>0.96970000000000001</v>
      </c>
      <c r="DS233">
        <v>0.45365339999999998</v>
      </c>
    </row>
    <row r="234" spans="57:127" x14ac:dyDescent="0.45">
      <c r="BE234" t="s">
        <v>183</v>
      </c>
      <c r="BF234">
        <v>-0.84521599999999997</v>
      </c>
      <c r="BG234">
        <v>0.74142799999999998</v>
      </c>
      <c r="BH234">
        <v>-1.1399999999999999</v>
      </c>
      <c r="BI234">
        <v>0.25457000000000002</v>
      </c>
      <c r="CR234">
        <v>0.48711389999999999</v>
      </c>
      <c r="DF234">
        <v>0.96970000000000001</v>
      </c>
      <c r="DR234" t="s">
        <v>378</v>
      </c>
      <c r="DS234">
        <v>-10.234139000000001</v>
      </c>
      <c r="DT234">
        <v>2.7934929999999998</v>
      </c>
      <c r="DU234">
        <v>-3.6636000000000002</v>
      </c>
      <c r="DV234">
        <v>2.8360000000000001E-4</v>
      </c>
      <c r="DW234" t="s">
        <v>375</v>
      </c>
    </row>
    <row r="235" spans="57:127" x14ac:dyDescent="0.45">
      <c r="BE235" t="s">
        <v>377</v>
      </c>
      <c r="BF235">
        <v>0.68996900000000005</v>
      </c>
      <c r="BG235">
        <v>0.320851</v>
      </c>
      <c r="BH235">
        <v>2.1503999999999999</v>
      </c>
      <c r="BI235">
        <v>3.1763E-2</v>
      </c>
      <c r="BJ235" t="s">
        <v>376</v>
      </c>
      <c r="BR235" t="s">
        <v>715</v>
      </c>
      <c r="CE235" t="s">
        <v>715</v>
      </c>
      <c r="CQ235" t="s">
        <v>377</v>
      </c>
      <c r="CR235">
        <v>-1.7612699999999999</v>
      </c>
      <c r="CS235">
        <v>0.80417000000000005</v>
      </c>
      <c r="CT235">
        <v>-2.1901999999999999</v>
      </c>
      <c r="CU235">
        <v>3.0642200000000001E-2</v>
      </c>
      <c r="CV235" t="s">
        <v>376</v>
      </c>
      <c r="DE235" t="s">
        <v>377</v>
      </c>
      <c r="DF235">
        <v>3.5305</v>
      </c>
      <c r="DG235">
        <v>0.66793000000000002</v>
      </c>
      <c r="DH235">
        <v>5.2857000000000003</v>
      </c>
      <c r="DI235" s="1">
        <v>3.1810000000000002E-7</v>
      </c>
      <c r="DJ235" t="s">
        <v>375</v>
      </c>
      <c r="DS235">
        <v>2.8360000000000001E-4</v>
      </c>
    </row>
    <row r="236" spans="57:127" x14ac:dyDescent="0.45">
      <c r="BE236" t="s">
        <v>194</v>
      </c>
      <c r="BF236">
        <v>-15.038076</v>
      </c>
      <c r="BG236">
        <v>2.6601979999999998</v>
      </c>
      <c r="BH236">
        <v>-5.6529999999999996</v>
      </c>
      <c r="BI236" s="1">
        <v>2.063E-8</v>
      </c>
      <c r="BJ236" t="s">
        <v>375</v>
      </c>
      <c r="BS236" t="s">
        <v>370</v>
      </c>
      <c r="BT236" t="s">
        <v>371</v>
      </c>
      <c r="BU236" t="s">
        <v>372</v>
      </c>
      <c r="BV236" t="s">
        <v>373</v>
      </c>
      <c r="BW236" t="s">
        <v>374</v>
      </c>
      <c r="BX236" t="s">
        <v>452</v>
      </c>
      <c r="CF236" t="s">
        <v>370</v>
      </c>
      <c r="CG236" t="s">
        <v>371</v>
      </c>
      <c r="CH236" t="s">
        <v>372</v>
      </c>
      <c r="CI236" t="s">
        <v>373</v>
      </c>
      <c r="CJ236" t="s">
        <v>374</v>
      </c>
      <c r="CK236" t="s">
        <v>452</v>
      </c>
      <c r="CR236">
        <v>3.0642200000000001E-2</v>
      </c>
      <c r="DF236" s="1">
        <v>3.1810000000000002E-7</v>
      </c>
      <c r="DI236" s="1"/>
      <c r="DR236" t="s">
        <v>382</v>
      </c>
      <c r="DS236">
        <v>-0.20276</v>
      </c>
      <c r="DT236">
        <v>0.127663</v>
      </c>
      <c r="DU236">
        <v>-1.5882000000000001</v>
      </c>
      <c r="DV236">
        <v>0.11305270000000001</v>
      </c>
    </row>
    <row r="237" spans="57:127" x14ac:dyDescent="0.45">
      <c r="BE237" t="s">
        <v>378</v>
      </c>
      <c r="BF237">
        <v>-7.985862</v>
      </c>
      <c r="BG237">
        <v>2.7093959999999999</v>
      </c>
      <c r="BH237">
        <v>-2.9474999999999998</v>
      </c>
      <c r="BI237">
        <v>3.2789999999999998E-3</v>
      </c>
      <c r="BJ237" t="s">
        <v>487</v>
      </c>
      <c r="BR237" t="s">
        <v>181</v>
      </c>
      <c r="BS237">
        <v>-21.994204</v>
      </c>
      <c r="BT237">
        <v>4.3068949999999999</v>
      </c>
      <c r="BU237">
        <v>-5.1067</v>
      </c>
      <c r="BV237" s="1">
        <v>5.8680000000000004E-7</v>
      </c>
      <c r="BW237" t="s">
        <v>375</v>
      </c>
      <c r="CE237" t="s">
        <v>181</v>
      </c>
      <c r="CF237">
        <v>-24.711290000000002</v>
      </c>
      <c r="CG237">
        <v>5.8483499999999999</v>
      </c>
      <c r="CH237">
        <v>-4.2252999999999998</v>
      </c>
      <c r="CI237" s="1">
        <v>4.0200000000000001E-5</v>
      </c>
      <c r="CJ237" t="s">
        <v>375</v>
      </c>
      <c r="CQ237" t="s">
        <v>378</v>
      </c>
      <c r="CR237">
        <v>-19.735340000000001</v>
      </c>
      <c r="CS237">
        <v>9.8972899999999999</v>
      </c>
      <c r="CT237">
        <v>-1.994</v>
      </c>
      <c r="CU237">
        <v>4.8647700000000002E-2</v>
      </c>
      <c r="CV237" t="s">
        <v>376</v>
      </c>
      <c r="DE237" t="s">
        <v>378</v>
      </c>
      <c r="DF237">
        <v>-32.622419999999998</v>
      </c>
      <c r="DG237">
        <v>7.3792499999999999</v>
      </c>
      <c r="DH237">
        <v>-4.4207999999999998</v>
      </c>
      <c r="DI237" s="1">
        <v>1.59E-5</v>
      </c>
      <c r="DJ237" t="s">
        <v>375</v>
      </c>
      <c r="DS237">
        <v>0.11305270000000001</v>
      </c>
    </row>
    <row r="238" spans="57:127" x14ac:dyDescent="0.45">
      <c r="BE238" t="s">
        <v>382</v>
      </c>
      <c r="BF238">
        <v>-0.41760000000000003</v>
      </c>
      <c r="BG238">
        <v>0.15664600000000001</v>
      </c>
      <c r="BH238">
        <v>-2.6659000000000002</v>
      </c>
      <c r="BI238">
        <v>7.8040000000000002E-3</v>
      </c>
      <c r="BJ238" t="s">
        <v>487</v>
      </c>
      <c r="BR238" t="s">
        <v>182</v>
      </c>
      <c r="BS238">
        <v>1.397832</v>
      </c>
      <c r="BT238">
        <v>0.15745500000000001</v>
      </c>
      <c r="BU238">
        <v>8.8777000000000008</v>
      </c>
      <c r="BV238" t="s">
        <v>473</v>
      </c>
      <c r="BW238" s="1">
        <v>2.2E-16</v>
      </c>
      <c r="BX238" t="s">
        <v>375</v>
      </c>
      <c r="CE238" t="s">
        <v>182</v>
      </c>
      <c r="CF238">
        <v>0.55967</v>
      </c>
      <c r="CG238">
        <v>0.19455</v>
      </c>
      <c r="CH238">
        <v>2.8767</v>
      </c>
      <c r="CI238">
        <v>4.5738000000000003E-3</v>
      </c>
      <c r="CJ238" t="s">
        <v>487</v>
      </c>
      <c r="CR238">
        <v>4.8647700000000002E-2</v>
      </c>
      <c r="DF238" s="1">
        <v>1.59E-5</v>
      </c>
      <c r="DI238" s="1"/>
      <c r="DR238" t="s">
        <v>381</v>
      </c>
      <c r="DS238">
        <v>0.45548899999999998</v>
      </c>
      <c r="DT238">
        <v>0.210921</v>
      </c>
      <c r="DU238">
        <v>2.1595</v>
      </c>
      <c r="DV238">
        <v>3.1426000000000003E-2</v>
      </c>
      <c r="DW238" t="s">
        <v>376</v>
      </c>
    </row>
    <row r="239" spans="57:127" x14ac:dyDescent="0.45">
      <c r="BE239" t="s">
        <v>381</v>
      </c>
      <c r="BF239">
        <v>0.12177300000000001</v>
      </c>
      <c r="BG239">
        <v>0.212811</v>
      </c>
      <c r="BH239">
        <v>0.57220000000000004</v>
      </c>
      <c r="BI239">
        <v>0.56730599999999998</v>
      </c>
      <c r="BR239" t="s">
        <v>183</v>
      </c>
      <c r="BS239">
        <v>1.160423</v>
      </c>
      <c r="BT239">
        <v>0.806199</v>
      </c>
      <c r="BU239">
        <v>1.4394</v>
      </c>
      <c r="BV239">
        <v>0.15110000000000001</v>
      </c>
      <c r="CE239" t="s">
        <v>183</v>
      </c>
      <c r="CF239">
        <v>1.4628699999999999</v>
      </c>
      <c r="CG239">
        <v>0.96965000000000001</v>
      </c>
      <c r="CH239">
        <v>1.5086999999999999</v>
      </c>
      <c r="CI239">
        <v>0.133385</v>
      </c>
      <c r="CQ239" t="s">
        <v>382</v>
      </c>
      <c r="CR239">
        <v>1.10791</v>
      </c>
      <c r="CS239">
        <v>1.0701700000000001</v>
      </c>
      <c r="CT239">
        <v>1.0353000000000001</v>
      </c>
      <c r="CU239">
        <v>0.30283680000000002</v>
      </c>
      <c r="DE239" t="s">
        <v>382</v>
      </c>
      <c r="DF239">
        <v>0.68557999999999997</v>
      </c>
      <c r="DG239">
        <v>0.65786999999999995</v>
      </c>
      <c r="DH239">
        <v>1.0421</v>
      </c>
      <c r="DI239">
        <v>0.29859999999999998</v>
      </c>
      <c r="DS239">
        <v>3.1426000000000003E-2</v>
      </c>
    </row>
    <row r="240" spans="57:127" x14ac:dyDescent="0.45">
      <c r="BE240" t="s">
        <v>383</v>
      </c>
      <c r="BF240">
        <v>-0.46188200000000001</v>
      </c>
      <c r="BG240">
        <v>0.147178</v>
      </c>
      <c r="BH240">
        <v>-3.1381999999999999</v>
      </c>
      <c r="BI240">
        <v>1.75E-3</v>
      </c>
      <c r="BJ240" t="s">
        <v>487</v>
      </c>
      <c r="BR240" t="s">
        <v>377</v>
      </c>
      <c r="BS240">
        <v>2.4149669999999999</v>
      </c>
      <c r="BT240">
        <v>0.47279599999999999</v>
      </c>
      <c r="BU240">
        <v>5.1078000000000001</v>
      </c>
      <c r="BV240" s="1">
        <v>5.8370000000000002E-7</v>
      </c>
      <c r="BW240" t="s">
        <v>375</v>
      </c>
      <c r="CE240" t="s">
        <v>377</v>
      </c>
      <c r="CF240">
        <v>1.2959700000000001</v>
      </c>
      <c r="CG240">
        <v>0.66905000000000003</v>
      </c>
      <c r="CH240">
        <v>1.9370000000000001</v>
      </c>
      <c r="CI240">
        <v>5.45263E-2</v>
      </c>
      <c r="CJ240" t="s">
        <v>481</v>
      </c>
      <c r="CN240" t="s">
        <v>870</v>
      </c>
      <c r="CO240">
        <v>0.1</v>
      </c>
      <c r="CP240" t="s">
        <v>871</v>
      </c>
      <c r="CR240">
        <v>0.30283680000000002</v>
      </c>
      <c r="DF240">
        <v>0.29859999999999998</v>
      </c>
      <c r="DR240" t="s">
        <v>383</v>
      </c>
      <c r="DS240">
        <v>6.3830999999999999E-2</v>
      </c>
      <c r="DT240">
        <v>7.4833999999999998E-2</v>
      </c>
      <c r="DU240">
        <v>0.85299999999999998</v>
      </c>
      <c r="DV240">
        <v>0.3942058</v>
      </c>
    </row>
    <row r="241" spans="57:132" x14ac:dyDescent="0.45">
      <c r="BE241" t="s">
        <v>384</v>
      </c>
      <c r="BF241">
        <v>19.480982999999998</v>
      </c>
      <c r="BG241">
        <v>6.5696180000000002</v>
      </c>
      <c r="BH241">
        <v>2.9653</v>
      </c>
      <c r="BI241">
        <v>3.0959999999999998E-3</v>
      </c>
      <c r="BJ241" t="s">
        <v>487</v>
      </c>
      <c r="BR241" t="s">
        <v>194</v>
      </c>
      <c r="BS241">
        <v>-22.896910999999999</v>
      </c>
      <c r="BT241">
        <v>2.586373</v>
      </c>
      <c r="BU241">
        <v>-8.8529</v>
      </c>
      <c r="BV241" t="s">
        <v>473</v>
      </c>
      <c r="BW241" s="1">
        <v>2.2E-16</v>
      </c>
      <c r="BX241" t="s">
        <v>375</v>
      </c>
      <c r="CE241" t="s">
        <v>194</v>
      </c>
      <c r="CF241">
        <v>-10.310040000000001</v>
      </c>
      <c r="CG241">
        <v>3.64072</v>
      </c>
      <c r="CH241">
        <v>-2.8319000000000001</v>
      </c>
      <c r="CI241">
        <v>5.2304999999999999E-3</v>
      </c>
      <c r="CJ241" t="s">
        <v>487</v>
      </c>
      <c r="CQ241" t="s">
        <v>381</v>
      </c>
      <c r="CR241">
        <v>-2.5870700000000002</v>
      </c>
      <c r="CS241">
        <v>0.72972999999999999</v>
      </c>
      <c r="CT241">
        <v>-3.5453000000000001</v>
      </c>
      <c r="CU241">
        <v>5.7919999999999998E-4</v>
      </c>
      <c r="CV241" t="s">
        <v>375</v>
      </c>
      <c r="DE241" t="s">
        <v>381</v>
      </c>
      <c r="DF241">
        <v>-0.28697</v>
      </c>
      <c r="DG241">
        <v>0.61621999999999999</v>
      </c>
      <c r="DH241">
        <v>-0.4657</v>
      </c>
      <c r="DI241">
        <v>0.64190000000000003</v>
      </c>
      <c r="DS241">
        <v>0.3942058</v>
      </c>
    </row>
    <row r="242" spans="57:132" x14ac:dyDescent="0.45">
      <c r="BE242" t="s">
        <v>869</v>
      </c>
      <c r="BF242">
        <v>-0.57424600000000003</v>
      </c>
      <c r="BG242">
        <v>6.1619E-2</v>
      </c>
      <c r="BH242">
        <v>-9.3193999999999999</v>
      </c>
      <c r="BI242" t="s">
        <v>473</v>
      </c>
      <c r="BJ242" s="1">
        <v>2.2E-16</v>
      </c>
      <c r="BK242" t="s">
        <v>375</v>
      </c>
      <c r="BR242" t="s">
        <v>378</v>
      </c>
      <c r="BS242">
        <v>-29.383113000000002</v>
      </c>
      <c r="BT242">
        <v>4.4818550000000004</v>
      </c>
      <c r="BU242">
        <v>-6.556</v>
      </c>
      <c r="BV242" s="1">
        <v>2.444E-10</v>
      </c>
      <c r="BW242" t="s">
        <v>375</v>
      </c>
      <c r="CE242" t="s">
        <v>378</v>
      </c>
      <c r="CF242">
        <v>-22.356169999999999</v>
      </c>
      <c r="CG242">
        <v>6.0914799999999998</v>
      </c>
      <c r="CH242">
        <v>-3.6701000000000001</v>
      </c>
      <c r="CI242">
        <v>3.3119999999999997E-4</v>
      </c>
      <c r="CJ242" t="s">
        <v>375</v>
      </c>
      <c r="CL242" t="s">
        <v>844</v>
      </c>
      <c r="CM242">
        <v>0.05</v>
      </c>
      <c r="CR242">
        <v>5.7919999999999998E-4</v>
      </c>
      <c r="DF242">
        <v>0.64190000000000003</v>
      </c>
      <c r="DR242" t="s">
        <v>453</v>
      </c>
    </row>
    <row r="243" spans="57:132" x14ac:dyDescent="0.45">
      <c r="BE243" t="s">
        <v>453</v>
      </c>
      <c r="BR243" t="s">
        <v>382</v>
      </c>
      <c r="BS243">
        <v>-0.32566000000000001</v>
      </c>
      <c r="BT243">
        <v>0.22891900000000001</v>
      </c>
      <c r="BU243">
        <v>-1.4226000000000001</v>
      </c>
      <c r="BV243">
        <v>0.15590000000000001</v>
      </c>
      <c r="CE243" t="s">
        <v>382</v>
      </c>
      <c r="CF243">
        <v>3.9460000000000002E-2</v>
      </c>
      <c r="CG243">
        <v>0.55439000000000005</v>
      </c>
      <c r="CH243">
        <v>7.1199999999999999E-2</v>
      </c>
      <c r="CI243">
        <v>0.94334689999999999</v>
      </c>
      <c r="CQ243" t="s">
        <v>383</v>
      </c>
      <c r="CR243">
        <v>-0.78874999999999995</v>
      </c>
      <c r="CS243">
        <v>0.63804000000000005</v>
      </c>
      <c r="CT243">
        <v>-1.2362</v>
      </c>
      <c r="CU243">
        <v>0.21904129999999999</v>
      </c>
      <c r="DE243" t="s">
        <v>383</v>
      </c>
      <c r="DF243">
        <v>-0.40373999999999999</v>
      </c>
      <c r="DG243">
        <v>0.37626999999999999</v>
      </c>
      <c r="DH243">
        <v>-1.073</v>
      </c>
      <c r="DI243">
        <v>0.28449999999999998</v>
      </c>
      <c r="DR243" t="s">
        <v>454</v>
      </c>
      <c r="DS243" t="s">
        <v>455</v>
      </c>
      <c r="DT243">
        <v>0</v>
      </c>
      <c r="DU243" t="s">
        <v>842</v>
      </c>
      <c r="DV243">
        <v>1E-3</v>
      </c>
      <c r="DW243" t="s">
        <v>843</v>
      </c>
      <c r="DX243">
        <v>0.01</v>
      </c>
      <c r="DY243" t="s">
        <v>844</v>
      </c>
      <c r="DZ243">
        <v>0.05</v>
      </c>
    </row>
    <row r="244" spans="57:132" x14ac:dyDescent="0.45">
      <c r="BE244" t="s">
        <v>454</v>
      </c>
      <c r="BF244" t="s">
        <v>455</v>
      </c>
      <c r="BG244">
        <v>0</v>
      </c>
      <c r="BH244" t="s">
        <v>842</v>
      </c>
      <c r="BI244">
        <v>1E-3</v>
      </c>
      <c r="BJ244" t="s">
        <v>843</v>
      </c>
      <c r="BK244">
        <v>0.01</v>
      </c>
      <c r="BL244" t="s">
        <v>844</v>
      </c>
      <c r="BM244">
        <v>0.05</v>
      </c>
      <c r="BN244" t="s">
        <v>870</v>
      </c>
      <c r="BO244">
        <v>0.1</v>
      </c>
      <c r="BP244" t="s">
        <v>871</v>
      </c>
      <c r="BR244" t="s">
        <v>381</v>
      </c>
      <c r="BS244">
        <v>-6.0408999999999997E-2</v>
      </c>
      <c r="BT244">
        <v>0.42059000000000002</v>
      </c>
      <c r="BU244">
        <v>-0.14360000000000001</v>
      </c>
      <c r="BV244">
        <v>0.88588999999999996</v>
      </c>
      <c r="CE244" t="s">
        <v>381</v>
      </c>
      <c r="CF244">
        <v>-1.8899699999999999</v>
      </c>
      <c r="CG244">
        <v>0.72079000000000004</v>
      </c>
      <c r="CH244">
        <v>-2.6221000000000001</v>
      </c>
      <c r="CI244">
        <v>9.5945000000000006E-3</v>
      </c>
      <c r="CJ244" t="s">
        <v>487</v>
      </c>
      <c r="CR244">
        <v>0.21904129999999999</v>
      </c>
      <c r="DF244">
        <v>0.28449999999999998</v>
      </c>
    </row>
    <row r="245" spans="57:132" x14ac:dyDescent="0.45">
      <c r="BR245" t="s">
        <v>383</v>
      </c>
      <c r="BS245">
        <v>-0.51808600000000005</v>
      </c>
      <c r="BT245">
        <v>0.30646099999999998</v>
      </c>
      <c r="BU245">
        <v>-1.6904999999999999</v>
      </c>
      <c r="BV245">
        <v>9.1969999999999996E-2</v>
      </c>
      <c r="BW245" t="s">
        <v>481</v>
      </c>
      <c r="CE245" t="s">
        <v>383</v>
      </c>
      <c r="CF245">
        <v>-0.30542000000000002</v>
      </c>
      <c r="CG245">
        <v>0.38463000000000003</v>
      </c>
      <c r="CH245">
        <v>-0.79410000000000003</v>
      </c>
      <c r="CI245">
        <v>0.42834410000000001</v>
      </c>
      <c r="CQ245" t="s">
        <v>408</v>
      </c>
      <c r="CR245">
        <v>-26.104399999999998</v>
      </c>
      <c r="CS245">
        <v>25.95044</v>
      </c>
      <c r="CT245">
        <v>-1.0059</v>
      </c>
      <c r="CU245">
        <v>0.3166757</v>
      </c>
      <c r="DE245" t="s">
        <v>405</v>
      </c>
      <c r="DF245">
        <v>-119.55732999999999</v>
      </c>
      <c r="DG245">
        <v>131.98256000000001</v>
      </c>
      <c r="DH245">
        <v>-0.90590000000000004</v>
      </c>
      <c r="DI245">
        <v>0.36609999999999998</v>
      </c>
      <c r="DR245" t="s">
        <v>462</v>
      </c>
      <c r="DS245" t="s">
        <v>463</v>
      </c>
      <c r="DT245" t="s">
        <v>450</v>
      </c>
      <c r="DU245" t="s">
        <v>464</v>
      </c>
      <c r="DV245">
        <v>29677</v>
      </c>
      <c r="EA245" t="s">
        <v>870</v>
      </c>
      <c r="EB245">
        <v>0.1</v>
      </c>
    </row>
    <row r="246" spans="57:132" x14ac:dyDescent="0.45">
      <c r="BE246" t="s">
        <v>462</v>
      </c>
      <c r="BF246" t="s">
        <v>463</v>
      </c>
      <c r="BG246" t="s">
        <v>450</v>
      </c>
      <c r="BH246" t="s">
        <v>464</v>
      </c>
      <c r="BI246">
        <v>438790</v>
      </c>
      <c r="BR246" t="s">
        <v>405</v>
      </c>
      <c r="BS246">
        <v>-0.82809200000000005</v>
      </c>
      <c r="BT246">
        <v>4.0595549999999996</v>
      </c>
      <c r="BU246">
        <v>-0.20399999999999999</v>
      </c>
      <c r="BV246">
        <v>0.83850000000000002</v>
      </c>
      <c r="CE246" t="s">
        <v>408</v>
      </c>
      <c r="CF246">
        <v>3.88029</v>
      </c>
      <c r="CG246">
        <v>17.821809999999999</v>
      </c>
      <c r="CH246">
        <v>0.2177</v>
      </c>
      <c r="CI246">
        <v>0.82792279999999996</v>
      </c>
      <c r="CN246" s="1">
        <v>2.2200000000000001E-16</v>
      </c>
      <c r="CR246">
        <v>0.3166757</v>
      </c>
      <c r="DF246">
        <v>0.36609999999999998</v>
      </c>
      <c r="DR246" t="s">
        <v>465</v>
      </c>
      <c r="DS246" t="s">
        <v>463</v>
      </c>
      <c r="DT246" t="s">
        <v>450</v>
      </c>
      <c r="DU246" t="s">
        <v>464</v>
      </c>
      <c r="DV246">
        <v>20732</v>
      </c>
    </row>
    <row r="247" spans="57:132" x14ac:dyDescent="0.45">
      <c r="BE247" t="s">
        <v>465</v>
      </c>
      <c r="BF247" t="s">
        <v>463</v>
      </c>
      <c r="BG247" t="s">
        <v>450</v>
      </c>
      <c r="BH247" t="s">
        <v>464</v>
      </c>
      <c r="BI247">
        <v>144670</v>
      </c>
      <c r="BR247" t="s">
        <v>526</v>
      </c>
      <c r="BS247">
        <v>-1.3374220000000001</v>
      </c>
      <c r="BT247">
        <v>0.65545500000000001</v>
      </c>
      <c r="BU247">
        <v>-2.0404</v>
      </c>
      <c r="BV247">
        <v>4.2189999999999998E-2</v>
      </c>
      <c r="BW247" t="s">
        <v>376</v>
      </c>
      <c r="CE247" t="s">
        <v>526</v>
      </c>
      <c r="CF247">
        <v>-4.0460099999999999</v>
      </c>
      <c r="CG247">
        <v>2.28809</v>
      </c>
      <c r="CH247">
        <v>-1.7683</v>
      </c>
      <c r="CI247">
        <v>7.8942799999999994E-2</v>
      </c>
      <c r="CJ247" t="s">
        <v>481</v>
      </c>
      <c r="CQ247" t="s">
        <v>869</v>
      </c>
      <c r="CR247">
        <v>-0.70904</v>
      </c>
      <c r="CS247">
        <v>0.35593000000000002</v>
      </c>
      <c r="CT247">
        <v>-1.9921</v>
      </c>
      <c r="CU247">
        <v>4.8861099999999998E-2</v>
      </c>
      <c r="CV247" t="s">
        <v>376</v>
      </c>
      <c r="DE247" t="s">
        <v>869</v>
      </c>
      <c r="DF247">
        <v>0.10931</v>
      </c>
      <c r="DG247">
        <v>0.20238</v>
      </c>
      <c r="DH247">
        <v>0.54010000000000002</v>
      </c>
      <c r="DI247">
        <v>0.5897</v>
      </c>
      <c r="DR247" t="s">
        <v>466</v>
      </c>
      <c r="DS247">
        <v>0.30141000000000001</v>
      </c>
    </row>
    <row r="248" spans="57:132" x14ac:dyDescent="0.45">
      <c r="BE248" t="s">
        <v>466</v>
      </c>
      <c r="BF248">
        <v>0.67029000000000005</v>
      </c>
      <c r="BR248" t="s">
        <v>453</v>
      </c>
      <c r="CE248" t="s">
        <v>453</v>
      </c>
      <c r="CL248" t="s">
        <v>472</v>
      </c>
      <c r="CM248" t="s">
        <v>473</v>
      </c>
      <c r="CQ248" t="s">
        <v>453</v>
      </c>
      <c r="CR248">
        <v>4.8861099999999998E-2</v>
      </c>
      <c r="DE248" t="s">
        <v>453</v>
      </c>
      <c r="DF248">
        <v>0.5897</v>
      </c>
      <c r="DR248" t="s">
        <v>467</v>
      </c>
      <c r="DS248" t="s">
        <v>466</v>
      </c>
      <c r="DT248">
        <v>0.22702</v>
      </c>
    </row>
    <row r="249" spans="57:132" x14ac:dyDescent="0.45">
      <c r="BE249" t="s">
        <v>467</v>
      </c>
      <c r="BF249" t="s">
        <v>466</v>
      </c>
      <c r="BG249">
        <v>0.64193</v>
      </c>
      <c r="BR249" t="s">
        <v>454</v>
      </c>
      <c r="BS249" t="s">
        <v>455</v>
      </c>
      <c r="BT249">
        <v>0</v>
      </c>
      <c r="BU249" t="s">
        <v>842</v>
      </c>
      <c r="BV249">
        <v>1E-3</v>
      </c>
      <c r="BW249" t="s">
        <v>843</v>
      </c>
      <c r="BX249">
        <v>0.01</v>
      </c>
      <c r="BY249" t="s">
        <v>844</v>
      </c>
      <c r="BZ249">
        <v>0.05</v>
      </c>
      <c r="CA249" t="s">
        <v>870</v>
      </c>
      <c r="CB249">
        <v>0.1</v>
      </c>
      <c r="CC249" t="s">
        <v>871</v>
      </c>
      <c r="CE249" t="s">
        <v>454</v>
      </c>
      <c r="CF249" t="s">
        <v>455</v>
      </c>
      <c r="CG249">
        <v>0</v>
      </c>
      <c r="CH249" t="s">
        <v>842</v>
      </c>
      <c r="CI249">
        <v>1E-3</v>
      </c>
      <c r="CJ249" t="s">
        <v>843</v>
      </c>
      <c r="CK249">
        <v>0.01</v>
      </c>
      <c r="CQ249" t="s">
        <v>454</v>
      </c>
      <c r="CR249" t="s">
        <v>455</v>
      </c>
      <c r="CS249">
        <v>0</v>
      </c>
      <c r="CT249" t="s">
        <v>842</v>
      </c>
      <c r="CU249">
        <v>1E-3</v>
      </c>
      <c r="CV249" t="s">
        <v>843</v>
      </c>
      <c r="CW249">
        <v>0.01</v>
      </c>
      <c r="CX249" t="s">
        <v>844</v>
      </c>
      <c r="CY249">
        <v>0.05</v>
      </c>
      <c r="CZ249" t="s">
        <v>870</v>
      </c>
      <c r="DA249">
        <v>0.1</v>
      </c>
      <c r="DB249" t="s">
        <v>871</v>
      </c>
      <c r="DE249" t="s">
        <v>454</v>
      </c>
      <c r="DF249" t="s">
        <v>455</v>
      </c>
      <c r="DG249">
        <v>0</v>
      </c>
      <c r="DH249" t="s">
        <v>842</v>
      </c>
      <c r="DI249">
        <v>1E-3</v>
      </c>
      <c r="DJ249" t="s">
        <v>843</v>
      </c>
      <c r="DK249">
        <v>0.01</v>
      </c>
      <c r="DL249" t="s">
        <v>844</v>
      </c>
      <c r="DM249">
        <v>0.05</v>
      </c>
      <c r="DN249" t="s">
        <v>870</v>
      </c>
      <c r="DO249">
        <v>0.1</v>
      </c>
      <c r="DP249" t="s">
        <v>871</v>
      </c>
      <c r="DR249" t="s">
        <v>468</v>
      </c>
      <c r="DS249">
        <v>18.456700000000001</v>
      </c>
      <c r="DT249" t="s">
        <v>469</v>
      </c>
      <c r="DU249">
        <v>9</v>
      </c>
      <c r="DV249" t="s">
        <v>470</v>
      </c>
      <c r="DW249">
        <v>385</v>
      </c>
      <c r="DX249" t="s">
        <v>471</v>
      </c>
      <c r="DY249" t="s">
        <v>472</v>
      </c>
      <c r="DZ249" t="s">
        <v>473</v>
      </c>
    </row>
    <row r="250" spans="57:132" x14ac:dyDescent="0.45">
      <c r="BE250" t="s">
        <v>468</v>
      </c>
      <c r="BF250">
        <v>182.602</v>
      </c>
      <c r="BG250" t="s">
        <v>469</v>
      </c>
      <c r="BH250">
        <v>11</v>
      </c>
      <c r="BI250" t="s">
        <v>470</v>
      </c>
      <c r="BJ250">
        <v>988</v>
      </c>
      <c r="BK250" t="s">
        <v>471</v>
      </c>
      <c r="BL250" t="s">
        <v>472</v>
      </c>
      <c r="BM250" t="s">
        <v>473</v>
      </c>
      <c r="BN250" s="1">
        <v>2.2200000000000001E-16</v>
      </c>
      <c r="DR250" t="s">
        <v>861</v>
      </c>
    </row>
    <row r="251" spans="57:132" x14ac:dyDescent="0.45">
      <c r="BE251" t="s">
        <v>674</v>
      </c>
      <c r="BF251" t="s">
        <v>488</v>
      </c>
      <c r="BG251">
        <v>2000</v>
      </c>
      <c r="BR251" t="s">
        <v>462</v>
      </c>
      <c r="BS251" t="s">
        <v>463</v>
      </c>
      <c r="BT251" t="s">
        <v>450</v>
      </c>
      <c r="BU251" t="s">
        <v>464</v>
      </c>
      <c r="BV251">
        <v>78465</v>
      </c>
      <c r="CE251" t="s">
        <v>462</v>
      </c>
      <c r="CF251" t="s">
        <v>463</v>
      </c>
      <c r="CG251" t="s">
        <v>450</v>
      </c>
      <c r="CH251" t="s">
        <v>464</v>
      </c>
      <c r="CI251">
        <v>54752</v>
      </c>
      <c r="CQ251" t="s">
        <v>462</v>
      </c>
      <c r="CR251" t="s">
        <v>463</v>
      </c>
      <c r="CS251" t="s">
        <v>450</v>
      </c>
      <c r="CT251" t="s">
        <v>464</v>
      </c>
      <c r="CU251">
        <v>42834</v>
      </c>
      <c r="DE251" t="s">
        <v>462</v>
      </c>
      <c r="DF251" t="s">
        <v>463</v>
      </c>
      <c r="DG251" t="s">
        <v>450</v>
      </c>
      <c r="DH251" t="s">
        <v>464</v>
      </c>
      <c r="DI251">
        <v>74496</v>
      </c>
      <c r="EA251" s="1">
        <v>2.2200000000000001E-16</v>
      </c>
    </row>
    <row r="252" spans="57:132" x14ac:dyDescent="0.45">
      <c r="BE252" t="s">
        <v>1032</v>
      </c>
      <c r="BR252" t="s">
        <v>465</v>
      </c>
      <c r="BS252" t="s">
        <v>463</v>
      </c>
      <c r="BT252" t="s">
        <v>450</v>
      </c>
      <c r="BU252" t="s">
        <v>464</v>
      </c>
      <c r="BV252">
        <v>30709</v>
      </c>
      <c r="CE252" t="s">
        <v>465</v>
      </c>
      <c r="CF252" t="s">
        <v>463</v>
      </c>
      <c r="CG252" t="s">
        <v>450</v>
      </c>
      <c r="CH252" t="s">
        <v>464</v>
      </c>
      <c r="CI252">
        <v>20880</v>
      </c>
      <c r="CN252" t="s">
        <v>433</v>
      </c>
      <c r="CO252" t="s">
        <v>423</v>
      </c>
      <c r="CP252" t="s">
        <v>863</v>
      </c>
      <c r="CQ252" t="s">
        <v>465</v>
      </c>
      <c r="CR252" t="s">
        <v>463</v>
      </c>
      <c r="CS252" t="s">
        <v>450</v>
      </c>
      <c r="CT252" t="s">
        <v>464</v>
      </c>
      <c r="CU252">
        <v>12535</v>
      </c>
      <c r="DE252" t="s">
        <v>465</v>
      </c>
      <c r="DF252" t="s">
        <v>463</v>
      </c>
      <c r="DG252" t="s">
        <v>450</v>
      </c>
      <c r="DH252" t="s">
        <v>464</v>
      </c>
      <c r="DI252">
        <v>27479</v>
      </c>
      <c r="DR252" t="s">
        <v>861</v>
      </c>
      <c r="DS252" t="s">
        <v>420</v>
      </c>
      <c r="DT252" t="s">
        <v>1016</v>
      </c>
      <c r="DU252">
        <v>5</v>
      </c>
      <c r="DV252" t="s">
        <v>902</v>
      </c>
      <c r="DW252" t="s">
        <v>384</v>
      </c>
      <c r="DX252" t="s">
        <v>470</v>
      </c>
      <c r="DY252" t="s">
        <v>1029</v>
      </c>
    </row>
    <row r="253" spans="57:132" x14ac:dyDescent="0.45">
      <c r="BE253" t="s">
        <v>416</v>
      </c>
      <c r="BF253" t="s">
        <v>417</v>
      </c>
      <c r="BG253" t="s">
        <v>418</v>
      </c>
      <c r="BH253" t="s">
        <v>419</v>
      </c>
      <c r="BI253" t="s">
        <v>420</v>
      </c>
      <c r="BR253" t="s">
        <v>466</v>
      </c>
      <c r="BS253">
        <v>0.60862000000000005</v>
      </c>
      <c r="CE253" t="s">
        <v>466</v>
      </c>
      <c r="CF253">
        <v>0.61863000000000001</v>
      </c>
      <c r="CQ253" t="s">
        <v>466</v>
      </c>
      <c r="CR253">
        <v>0.70737000000000005</v>
      </c>
      <c r="DE253" t="s">
        <v>466</v>
      </c>
      <c r="DF253">
        <v>0.63114000000000003</v>
      </c>
    </row>
    <row r="254" spans="57:132" x14ac:dyDescent="0.45">
      <c r="BR254" t="s">
        <v>467</v>
      </c>
      <c r="BS254" t="s">
        <v>466</v>
      </c>
      <c r="BT254">
        <v>0.57435999999999998</v>
      </c>
      <c r="CE254" t="s">
        <v>467</v>
      </c>
      <c r="CF254" t="s">
        <v>466</v>
      </c>
      <c r="CG254">
        <v>0.56311999999999995</v>
      </c>
      <c r="CL254" t="s">
        <v>423</v>
      </c>
      <c r="CM254" t="s">
        <v>761</v>
      </c>
      <c r="CN254" t="s">
        <v>423</v>
      </c>
      <c r="CO254">
        <v>65</v>
      </c>
      <c r="CQ254" t="s">
        <v>467</v>
      </c>
      <c r="CR254" t="s">
        <v>466</v>
      </c>
      <c r="CS254">
        <v>0.64024999999999999</v>
      </c>
      <c r="DE254" t="s">
        <v>467</v>
      </c>
      <c r="DF254" t="s">
        <v>466</v>
      </c>
      <c r="DG254">
        <v>0.57562999999999998</v>
      </c>
      <c r="DR254" t="s">
        <v>674</v>
      </c>
      <c r="DS254" t="s">
        <v>414</v>
      </c>
    </row>
    <row r="255" spans="57:132" x14ac:dyDescent="0.45">
      <c r="BE255" t="s">
        <v>421</v>
      </c>
      <c r="BR255" t="s">
        <v>468</v>
      </c>
      <c r="BS255">
        <v>41.987400000000001</v>
      </c>
      <c r="BT255" t="s">
        <v>469</v>
      </c>
      <c r="BU255">
        <v>11</v>
      </c>
      <c r="BV255" t="s">
        <v>470</v>
      </c>
      <c r="BW255">
        <v>297</v>
      </c>
      <c r="BX255" t="s">
        <v>471</v>
      </c>
      <c r="BY255" t="s">
        <v>472</v>
      </c>
      <c r="BZ255" t="s">
        <v>473</v>
      </c>
      <c r="CA255" s="1">
        <v>2.2200000000000001E-16</v>
      </c>
      <c r="CE255" t="s">
        <v>468</v>
      </c>
      <c r="CF255">
        <v>23.3</v>
      </c>
      <c r="CG255" t="s">
        <v>469</v>
      </c>
      <c r="CH255">
        <v>11</v>
      </c>
      <c r="CI255" t="s">
        <v>470</v>
      </c>
      <c r="CJ255">
        <v>158</v>
      </c>
      <c r="CK255" t="s">
        <v>471</v>
      </c>
      <c r="CQ255" t="s">
        <v>468</v>
      </c>
      <c r="CR255">
        <v>26.347899999999999</v>
      </c>
      <c r="CS255" t="s">
        <v>469</v>
      </c>
      <c r="CT255">
        <v>10</v>
      </c>
      <c r="CU255" t="s">
        <v>470</v>
      </c>
      <c r="CV255">
        <v>109</v>
      </c>
      <c r="CW255" t="s">
        <v>471</v>
      </c>
      <c r="CX255" t="s">
        <v>472</v>
      </c>
      <c r="CY255" t="s">
        <v>473</v>
      </c>
      <c r="CZ255" s="1">
        <v>2.2200000000000001E-16</v>
      </c>
      <c r="DE255" t="s">
        <v>468</v>
      </c>
      <c r="DF255">
        <v>35.247900000000001</v>
      </c>
      <c r="DG255" t="s">
        <v>469</v>
      </c>
      <c r="DH255">
        <v>10</v>
      </c>
      <c r="DI255" t="s">
        <v>470</v>
      </c>
      <c r="DJ255">
        <v>206</v>
      </c>
      <c r="DK255" t="s">
        <v>471</v>
      </c>
      <c r="DL255" t="s">
        <v>472</v>
      </c>
      <c r="DM255" t="s">
        <v>473</v>
      </c>
      <c r="DN255" s="1">
        <v>2.2200000000000001E-16</v>
      </c>
      <c r="DR255" t="s">
        <v>1030</v>
      </c>
    </row>
    <row r="256" spans="57:132" x14ac:dyDescent="0.45">
      <c r="BE256" t="s">
        <v>422</v>
      </c>
      <c r="BF256" t="s">
        <v>423</v>
      </c>
      <c r="BG256" t="s">
        <v>520</v>
      </c>
      <c r="BH256" t="s">
        <v>425</v>
      </c>
      <c r="BI256" t="s">
        <v>423</v>
      </c>
      <c r="BJ256" t="s">
        <v>521</v>
      </c>
      <c r="BK256" t="s">
        <v>431</v>
      </c>
      <c r="BL256" t="s">
        <v>423</v>
      </c>
      <c r="BM256" t="s">
        <v>761</v>
      </c>
      <c r="BN256" t="s">
        <v>433</v>
      </c>
      <c r="BO256" t="s">
        <v>423</v>
      </c>
      <c r="BP256" t="s">
        <v>863</v>
      </c>
      <c r="BR256" t="s">
        <v>674</v>
      </c>
      <c r="BS256" t="s">
        <v>488</v>
      </c>
      <c r="BT256">
        <v>2000</v>
      </c>
      <c r="CE256" t="s">
        <v>674</v>
      </c>
      <c r="CF256" t="s">
        <v>488</v>
      </c>
      <c r="CG256">
        <v>2000</v>
      </c>
      <c r="CL256" t="s">
        <v>898</v>
      </c>
      <c r="CM256" t="s">
        <v>868</v>
      </c>
      <c r="CQ256" t="s">
        <v>861</v>
      </c>
      <c r="DE256" t="s">
        <v>861</v>
      </c>
      <c r="DR256" t="s">
        <v>416</v>
      </c>
      <c r="DS256" t="s">
        <v>417</v>
      </c>
      <c r="DT256" t="s">
        <v>418</v>
      </c>
      <c r="DU256" t="s">
        <v>419</v>
      </c>
      <c r="DV256" t="s">
        <v>420</v>
      </c>
    </row>
    <row r="257" spans="57:132" x14ac:dyDescent="0.45">
      <c r="BR257" t="s">
        <v>1089</v>
      </c>
      <c r="CE257" t="s">
        <v>1108</v>
      </c>
    </row>
    <row r="258" spans="57:132" x14ac:dyDescent="0.45">
      <c r="BE258" t="s">
        <v>436</v>
      </c>
      <c r="BF258" t="s">
        <v>437</v>
      </c>
      <c r="BG258" t="s">
        <v>864</v>
      </c>
      <c r="BH258" t="s">
        <v>423</v>
      </c>
      <c r="BI258" t="s">
        <v>1033</v>
      </c>
      <c r="BJ258" t="s">
        <v>866</v>
      </c>
      <c r="BK258" t="s">
        <v>423</v>
      </c>
      <c r="BL258" t="s">
        <v>874</v>
      </c>
      <c r="BM258" t="s">
        <v>868</v>
      </c>
      <c r="BN258" t="s">
        <v>423</v>
      </c>
      <c r="BO258">
        <v>390</v>
      </c>
      <c r="BR258" t="s">
        <v>416</v>
      </c>
      <c r="BS258" t="s">
        <v>417</v>
      </c>
      <c r="BT258" t="s">
        <v>418</v>
      </c>
      <c r="BU258" t="s">
        <v>419</v>
      </c>
      <c r="BV258" t="s">
        <v>420</v>
      </c>
      <c r="CE258" t="s">
        <v>416</v>
      </c>
      <c r="CF258" t="s">
        <v>417</v>
      </c>
      <c r="CG258" t="s">
        <v>418</v>
      </c>
      <c r="CH258" t="s">
        <v>419</v>
      </c>
      <c r="CI258" t="s">
        <v>420</v>
      </c>
      <c r="CQ258" t="s">
        <v>861</v>
      </c>
      <c r="CR258" t="s">
        <v>420</v>
      </c>
      <c r="CS258" t="s">
        <v>1016</v>
      </c>
      <c r="CT258">
        <v>5</v>
      </c>
      <c r="CU258" t="s">
        <v>902</v>
      </c>
      <c r="CV258" t="s">
        <v>384</v>
      </c>
      <c r="CW258" t="s">
        <v>470</v>
      </c>
      <c r="CX258" t="s">
        <v>526</v>
      </c>
      <c r="DE258" t="s">
        <v>861</v>
      </c>
      <c r="DF258" t="s">
        <v>420</v>
      </c>
      <c r="DG258" t="s">
        <v>1016</v>
      </c>
      <c r="DH258">
        <v>5</v>
      </c>
      <c r="DI258" t="s">
        <v>902</v>
      </c>
      <c r="DJ258" t="s">
        <v>384</v>
      </c>
      <c r="DK258" t="s">
        <v>470</v>
      </c>
      <c r="DL258" t="s">
        <v>526</v>
      </c>
      <c r="DR258" t="s">
        <v>421</v>
      </c>
    </row>
    <row r="259" spans="57:132" x14ac:dyDescent="0.45">
      <c r="CL259" t="s">
        <v>448</v>
      </c>
      <c r="DR259" t="s">
        <v>422</v>
      </c>
      <c r="DS259" t="s">
        <v>423</v>
      </c>
      <c r="DT259" t="s">
        <v>520</v>
      </c>
      <c r="DU259" t="s">
        <v>425</v>
      </c>
      <c r="DV259" t="s">
        <v>423</v>
      </c>
      <c r="DW259" t="s">
        <v>521</v>
      </c>
      <c r="DX259" t="s">
        <v>431</v>
      </c>
      <c r="DY259" t="s">
        <v>423</v>
      </c>
      <c r="DZ259" t="s">
        <v>761</v>
      </c>
    </row>
    <row r="260" spans="57:132" x14ac:dyDescent="0.45">
      <c r="BE260" t="s">
        <v>710</v>
      </c>
      <c r="BR260" t="s">
        <v>421</v>
      </c>
      <c r="CE260" t="s">
        <v>421</v>
      </c>
      <c r="CQ260" t="s">
        <v>674</v>
      </c>
      <c r="CR260" t="s">
        <v>414</v>
      </c>
      <c r="DE260" t="s">
        <v>674</v>
      </c>
      <c r="DF260" t="s">
        <v>414</v>
      </c>
    </row>
    <row r="261" spans="57:132" x14ac:dyDescent="0.45">
      <c r="BF261" t="s">
        <v>443</v>
      </c>
      <c r="BG261" t="s">
        <v>444</v>
      </c>
      <c r="BH261" t="s">
        <v>445</v>
      </c>
      <c r="BI261" t="s">
        <v>446</v>
      </c>
      <c r="BJ261" t="s">
        <v>447</v>
      </c>
      <c r="BK261" t="s">
        <v>445</v>
      </c>
      <c r="BL261" t="s">
        <v>448</v>
      </c>
      <c r="BR261" t="s">
        <v>422</v>
      </c>
      <c r="BS261" t="s">
        <v>423</v>
      </c>
      <c r="BT261" t="s">
        <v>520</v>
      </c>
      <c r="BU261" t="s">
        <v>425</v>
      </c>
      <c r="BV261" t="s">
        <v>423</v>
      </c>
      <c r="BW261" t="s">
        <v>521</v>
      </c>
      <c r="BX261" t="s">
        <v>431</v>
      </c>
      <c r="BY261" t="s">
        <v>423</v>
      </c>
      <c r="BZ261" t="s">
        <v>761</v>
      </c>
      <c r="CA261" t="s">
        <v>433</v>
      </c>
      <c r="CB261" t="s">
        <v>423</v>
      </c>
      <c r="CC261" t="s">
        <v>863</v>
      </c>
      <c r="CE261" t="s">
        <v>422</v>
      </c>
      <c r="CF261" t="s">
        <v>423</v>
      </c>
      <c r="CG261" t="s">
        <v>520</v>
      </c>
      <c r="CH261" t="s">
        <v>425</v>
      </c>
      <c r="CI261" t="s">
        <v>423</v>
      </c>
      <c r="CJ261" t="s">
        <v>521</v>
      </c>
      <c r="CK261" t="s">
        <v>431</v>
      </c>
      <c r="CQ261" t="s">
        <v>1107</v>
      </c>
      <c r="DE261" t="s">
        <v>1088</v>
      </c>
      <c r="DR261" t="s">
        <v>436</v>
      </c>
      <c r="DS261" t="s">
        <v>437</v>
      </c>
      <c r="DT261" t="s">
        <v>864</v>
      </c>
      <c r="DU261" t="s">
        <v>423</v>
      </c>
      <c r="DV261" t="s">
        <v>1031</v>
      </c>
      <c r="DW261" t="s">
        <v>866</v>
      </c>
      <c r="DX261" t="s">
        <v>423</v>
      </c>
      <c r="DY261" t="s">
        <v>889</v>
      </c>
      <c r="DZ261" t="s">
        <v>868</v>
      </c>
      <c r="EA261" t="s">
        <v>433</v>
      </c>
      <c r="EB261" t="s">
        <v>423</v>
      </c>
    </row>
    <row r="262" spans="57:132" x14ac:dyDescent="0.45">
      <c r="BE262">
        <v>-40.530149999999999</v>
      </c>
      <c r="BF262">
        <v>-4.7109699999999997</v>
      </c>
      <c r="BG262">
        <v>0.90571999999999997</v>
      </c>
      <c r="BH262">
        <v>5.7622299999999997</v>
      </c>
      <c r="BI262">
        <v>19.807490000000001</v>
      </c>
      <c r="CQ262" t="s">
        <v>416</v>
      </c>
      <c r="CR262" t="s">
        <v>417</v>
      </c>
      <c r="CS262" t="s">
        <v>418</v>
      </c>
      <c r="CT262" t="s">
        <v>419</v>
      </c>
      <c r="CU262" t="s">
        <v>420</v>
      </c>
      <c r="DE262" t="s">
        <v>416</v>
      </c>
      <c r="DF262" t="s">
        <v>417</v>
      </c>
      <c r="DG262" t="s">
        <v>418</v>
      </c>
      <c r="DH262" t="s">
        <v>419</v>
      </c>
      <c r="DI262" t="s">
        <v>420</v>
      </c>
    </row>
    <row r="263" spans="57:132" x14ac:dyDescent="0.45">
      <c r="BR263" t="s">
        <v>436</v>
      </c>
      <c r="BS263" t="s">
        <v>437</v>
      </c>
      <c r="BT263" t="s">
        <v>864</v>
      </c>
      <c r="BU263" t="s">
        <v>423</v>
      </c>
      <c r="BV263" t="s">
        <v>926</v>
      </c>
      <c r="BW263" t="s">
        <v>866</v>
      </c>
      <c r="BX263" t="s">
        <v>423</v>
      </c>
      <c r="BY263" t="s">
        <v>927</v>
      </c>
      <c r="BZ263" t="s">
        <v>868</v>
      </c>
      <c r="CA263" t="s">
        <v>423</v>
      </c>
      <c r="CB263">
        <v>148</v>
      </c>
      <c r="CE263" t="s">
        <v>436</v>
      </c>
      <c r="CF263" t="s">
        <v>437</v>
      </c>
      <c r="CG263" t="s">
        <v>864</v>
      </c>
      <c r="CH263" t="s">
        <v>423</v>
      </c>
      <c r="CI263" t="s">
        <v>933</v>
      </c>
      <c r="CJ263" t="s">
        <v>866</v>
      </c>
      <c r="CK263" t="s">
        <v>423</v>
      </c>
      <c r="DR263" t="s">
        <v>710</v>
      </c>
      <c r="EA263" t="s">
        <v>423</v>
      </c>
      <c r="EB263">
        <v>1074</v>
      </c>
    </row>
    <row r="264" spans="57:132" x14ac:dyDescent="0.45">
      <c r="BE264" t="s">
        <v>715</v>
      </c>
      <c r="CQ264" t="s">
        <v>421</v>
      </c>
      <c r="DE264" t="s">
        <v>421</v>
      </c>
      <c r="DS264" t="s">
        <v>443</v>
      </c>
      <c r="DT264" t="s">
        <v>444</v>
      </c>
      <c r="DU264" t="s">
        <v>445</v>
      </c>
      <c r="DV264" t="s">
        <v>446</v>
      </c>
      <c r="DW264" t="s">
        <v>447</v>
      </c>
      <c r="DX264" t="s">
        <v>445</v>
      </c>
      <c r="DY264" t="s">
        <v>448</v>
      </c>
    </row>
    <row r="265" spans="57:132" x14ac:dyDescent="0.45">
      <c r="BF265" t="s">
        <v>370</v>
      </c>
      <c r="BG265" t="s">
        <v>371</v>
      </c>
      <c r="BH265" t="s">
        <v>372</v>
      </c>
      <c r="BI265" t="s">
        <v>373</v>
      </c>
      <c r="BJ265" t="s">
        <v>374</v>
      </c>
      <c r="BK265" t="s">
        <v>452</v>
      </c>
      <c r="BR265" t="s">
        <v>710</v>
      </c>
      <c r="CE265" t="s">
        <v>710</v>
      </c>
      <c r="CQ265" t="s">
        <v>422</v>
      </c>
      <c r="CR265" t="s">
        <v>423</v>
      </c>
      <c r="CS265" t="s">
        <v>520</v>
      </c>
      <c r="CT265" t="s">
        <v>425</v>
      </c>
      <c r="CU265" t="s">
        <v>423</v>
      </c>
      <c r="CV265" t="s">
        <v>521</v>
      </c>
      <c r="CW265" t="s">
        <v>431</v>
      </c>
      <c r="CX265" t="s">
        <v>423</v>
      </c>
      <c r="CY265" t="s">
        <v>761</v>
      </c>
      <c r="CZ265" t="s">
        <v>433</v>
      </c>
      <c r="DA265" t="s">
        <v>423</v>
      </c>
      <c r="DB265" t="s">
        <v>863</v>
      </c>
      <c r="DE265" t="s">
        <v>422</v>
      </c>
      <c r="DF265" t="s">
        <v>423</v>
      </c>
      <c r="DG265" t="s">
        <v>520</v>
      </c>
      <c r="DH265" t="s">
        <v>425</v>
      </c>
      <c r="DI265" t="s">
        <v>423</v>
      </c>
      <c r="DJ265" t="s">
        <v>521</v>
      </c>
      <c r="DK265" t="s">
        <v>431</v>
      </c>
      <c r="DL265" t="s">
        <v>423</v>
      </c>
      <c r="DM265" t="s">
        <v>761</v>
      </c>
      <c r="DN265" t="s">
        <v>433</v>
      </c>
      <c r="DO265" t="s">
        <v>423</v>
      </c>
      <c r="DP265" t="s">
        <v>863</v>
      </c>
      <c r="DR265">
        <v>-40.115338999999999</v>
      </c>
      <c r="DS265">
        <v>-7.272437</v>
      </c>
      <c r="DT265">
        <v>-2.5172E-2</v>
      </c>
      <c r="DU265">
        <v>7.3626969999999998</v>
      </c>
      <c r="DV265">
        <v>39.099058999999997</v>
      </c>
    </row>
    <row r="266" spans="57:132" x14ac:dyDescent="0.45">
      <c r="BE266" t="s">
        <v>181</v>
      </c>
      <c r="BF266">
        <v>-33.818959999999997</v>
      </c>
      <c r="BG266">
        <v>9.88659</v>
      </c>
      <c r="BH266">
        <v>-3.4207000000000001</v>
      </c>
      <c r="BI266">
        <v>7.0229999999999999E-4</v>
      </c>
      <c r="BJ266" t="s">
        <v>375</v>
      </c>
      <c r="BS266" t="s">
        <v>443</v>
      </c>
      <c r="BT266" t="s">
        <v>444</v>
      </c>
      <c r="BU266" t="s">
        <v>445</v>
      </c>
      <c r="BV266" t="s">
        <v>446</v>
      </c>
      <c r="BW266" t="s">
        <v>447</v>
      </c>
      <c r="BX266" t="s">
        <v>445</v>
      </c>
      <c r="BY266" t="s">
        <v>448</v>
      </c>
      <c r="CF266" t="s">
        <v>443</v>
      </c>
      <c r="CG266" t="s">
        <v>444</v>
      </c>
      <c r="CH266" t="s">
        <v>445</v>
      </c>
      <c r="CI266" t="s">
        <v>446</v>
      </c>
      <c r="CJ266" t="s">
        <v>447</v>
      </c>
      <c r="CK266" t="s">
        <v>445</v>
      </c>
    </row>
    <row r="267" spans="57:132" x14ac:dyDescent="0.45">
      <c r="BE267" t="s">
        <v>182</v>
      </c>
      <c r="BF267">
        <v>-0.73738000000000004</v>
      </c>
      <c r="BG267">
        <v>0.25165999999999999</v>
      </c>
      <c r="BH267">
        <v>-2.9300999999999999</v>
      </c>
      <c r="BI267">
        <v>3.6226000000000001E-3</v>
      </c>
      <c r="BJ267" t="s">
        <v>487</v>
      </c>
      <c r="BR267">
        <v>-14.12299</v>
      </c>
      <c r="BS267">
        <v>-2.4058899999999999</v>
      </c>
      <c r="BT267">
        <v>0.46722999999999998</v>
      </c>
      <c r="BU267">
        <v>1.8637900000000001</v>
      </c>
      <c r="BV267">
        <v>20.102180000000001</v>
      </c>
      <c r="CE267">
        <v>-28.682379999999998</v>
      </c>
      <c r="CF267">
        <v>-2.0939399999999999</v>
      </c>
      <c r="CG267">
        <v>0.21017</v>
      </c>
      <c r="CH267">
        <v>3.2161</v>
      </c>
      <c r="CI267">
        <v>12.44469</v>
      </c>
      <c r="CQ267" t="s">
        <v>436</v>
      </c>
      <c r="CR267" t="s">
        <v>437</v>
      </c>
      <c r="CS267" t="s">
        <v>864</v>
      </c>
      <c r="CT267" t="s">
        <v>423</v>
      </c>
      <c r="CU267" t="s">
        <v>931</v>
      </c>
      <c r="CV267" t="s">
        <v>866</v>
      </c>
      <c r="CW267" t="s">
        <v>423</v>
      </c>
      <c r="CX267" t="s">
        <v>889</v>
      </c>
      <c r="CY267" t="s">
        <v>868</v>
      </c>
      <c r="CZ267" t="s">
        <v>423</v>
      </c>
      <c r="DA267">
        <v>182</v>
      </c>
      <c r="DE267" t="s">
        <v>436</v>
      </c>
      <c r="DF267" t="s">
        <v>437</v>
      </c>
      <c r="DG267" t="s">
        <v>864</v>
      </c>
      <c r="DH267" t="s">
        <v>423</v>
      </c>
      <c r="DI267" t="s">
        <v>965</v>
      </c>
      <c r="DJ267" t="s">
        <v>866</v>
      </c>
      <c r="DK267" t="s">
        <v>423</v>
      </c>
      <c r="DL267" t="s">
        <v>924</v>
      </c>
      <c r="DM267" t="s">
        <v>868</v>
      </c>
      <c r="DN267" t="s">
        <v>423</v>
      </c>
      <c r="DO267">
        <v>324</v>
      </c>
      <c r="DR267" t="s">
        <v>715</v>
      </c>
    </row>
    <row r="268" spans="57:132" x14ac:dyDescent="0.45">
      <c r="BE268" t="s">
        <v>183</v>
      </c>
      <c r="BF268">
        <v>-0.64242999999999995</v>
      </c>
      <c r="BG268">
        <v>1.38733</v>
      </c>
      <c r="BH268">
        <v>-0.46310000000000001</v>
      </c>
      <c r="BI268">
        <v>0.64361599999999997</v>
      </c>
      <c r="DS268" t="s">
        <v>370</v>
      </c>
      <c r="DT268" t="s">
        <v>371</v>
      </c>
      <c r="DU268" t="s">
        <v>372</v>
      </c>
      <c r="DV268" t="s">
        <v>373</v>
      </c>
      <c r="DW268" t="s">
        <v>374</v>
      </c>
      <c r="DX268" t="s">
        <v>452</v>
      </c>
    </row>
    <row r="269" spans="57:132" x14ac:dyDescent="0.45">
      <c r="BE269" t="s">
        <v>377</v>
      </c>
      <c r="BF269">
        <v>4.1440799999999998</v>
      </c>
      <c r="BG269">
        <v>0.65710999999999997</v>
      </c>
      <c r="BH269">
        <v>6.3064999999999998</v>
      </c>
      <c r="BI269" s="1">
        <v>9.071E-10</v>
      </c>
      <c r="BJ269" t="s">
        <v>375</v>
      </c>
      <c r="BR269" t="s">
        <v>715</v>
      </c>
      <c r="CE269" t="s">
        <v>715</v>
      </c>
      <c r="CQ269" t="s">
        <v>710</v>
      </c>
      <c r="DE269" t="s">
        <v>710</v>
      </c>
      <c r="DR269" t="s">
        <v>181</v>
      </c>
      <c r="DS269">
        <v>-9.4805170000000007</v>
      </c>
      <c r="DT269">
        <v>2.195865</v>
      </c>
      <c r="DU269">
        <v>-4.3174000000000001</v>
      </c>
      <c r="DV269" s="1">
        <v>1.738E-5</v>
      </c>
      <c r="DW269" t="s">
        <v>375</v>
      </c>
    </row>
    <row r="270" spans="57:132" x14ac:dyDescent="0.45">
      <c r="BE270" t="s">
        <v>194</v>
      </c>
      <c r="BF270">
        <v>-13.568619999999999</v>
      </c>
      <c r="BG270">
        <v>2.1903700000000002</v>
      </c>
      <c r="BH270">
        <v>-6.1947000000000001</v>
      </c>
      <c r="BI270" s="1">
        <v>1.7220000000000001E-9</v>
      </c>
      <c r="BJ270" t="s">
        <v>375</v>
      </c>
      <c r="BS270" t="s">
        <v>370</v>
      </c>
      <c r="BT270" t="s">
        <v>371</v>
      </c>
      <c r="BU270" t="s">
        <v>372</v>
      </c>
      <c r="BV270" t="s">
        <v>373</v>
      </c>
      <c r="BW270" t="s">
        <v>374</v>
      </c>
      <c r="BX270" t="s">
        <v>452</v>
      </c>
      <c r="CF270" t="s">
        <v>370</v>
      </c>
      <c r="CG270" t="s">
        <v>371</v>
      </c>
      <c r="CH270" t="s">
        <v>372</v>
      </c>
      <c r="CI270" t="s">
        <v>373</v>
      </c>
      <c r="CJ270" t="s">
        <v>374</v>
      </c>
      <c r="CK270" t="s">
        <v>452</v>
      </c>
      <c r="CR270" t="s">
        <v>443</v>
      </c>
      <c r="CS270" t="s">
        <v>444</v>
      </c>
      <c r="CT270" t="s">
        <v>445</v>
      </c>
      <c r="CU270" t="s">
        <v>446</v>
      </c>
      <c r="CV270" t="s">
        <v>447</v>
      </c>
      <c r="CW270" t="s">
        <v>445</v>
      </c>
      <c r="CX270" t="s">
        <v>448</v>
      </c>
      <c r="DF270" t="s">
        <v>443</v>
      </c>
      <c r="DG270" t="s">
        <v>444</v>
      </c>
      <c r="DH270" t="s">
        <v>445</v>
      </c>
      <c r="DI270" t="s">
        <v>446</v>
      </c>
      <c r="DJ270" t="s">
        <v>447</v>
      </c>
      <c r="DK270" t="s">
        <v>445</v>
      </c>
      <c r="DL270" t="s">
        <v>448</v>
      </c>
      <c r="DS270" s="1">
        <v>1.738E-5</v>
      </c>
      <c r="DV270" s="1"/>
    </row>
    <row r="271" spans="57:132" x14ac:dyDescent="0.45">
      <c r="BE271" t="s">
        <v>382</v>
      </c>
      <c r="BF271">
        <v>0.34447</v>
      </c>
      <c r="BG271">
        <v>0.16718</v>
      </c>
      <c r="BH271">
        <v>2.0605000000000002</v>
      </c>
      <c r="BI271">
        <v>4.0126500000000002E-2</v>
      </c>
      <c r="BJ271" t="s">
        <v>376</v>
      </c>
      <c r="BR271" t="s">
        <v>181</v>
      </c>
      <c r="BS271">
        <v>-2.3980399999999999</v>
      </c>
      <c r="BT271">
        <v>8.64147</v>
      </c>
      <c r="BU271">
        <v>-0.27750000000000002</v>
      </c>
      <c r="BV271">
        <v>0.78186</v>
      </c>
      <c r="CE271" t="s">
        <v>181</v>
      </c>
      <c r="CF271">
        <v>-25.088049999999999</v>
      </c>
      <c r="CG271">
        <v>12.13673</v>
      </c>
      <c r="CH271">
        <v>-2.0670999999999999</v>
      </c>
      <c r="CI271">
        <v>4.4255000000000003E-2</v>
      </c>
      <c r="CJ271" t="s">
        <v>376</v>
      </c>
      <c r="CQ271">
        <v>-38.405659999999997</v>
      </c>
      <c r="CR271">
        <v>-6.8593599999999997</v>
      </c>
      <c r="CS271">
        <v>0.98333000000000004</v>
      </c>
      <c r="CT271">
        <v>7.2534299999999998</v>
      </c>
      <c r="CU271">
        <v>26.793780000000002</v>
      </c>
      <c r="DE271">
        <v>-30.733149999999998</v>
      </c>
      <c r="DF271">
        <v>-4.5823900000000002</v>
      </c>
      <c r="DG271">
        <v>0.26311000000000001</v>
      </c>
      <c r="DH271">
        <v>5.5358000000000001</v>
      </c>
      <c r="DI271">
        <v>28.120989999999999</v>
      </c>
      <c r="DR271" t="s">
        <v>182</v>
      </c>
      <c r="DS271">
        <v>3.422E-2</v>
      </c>
      <c r="DT271">
        <v>9.3727000000000005E-2</v>
      </c>
      <c r="DU271">
        <v>0.36509999999999998</v>
      </c>
      <c r="DV271">
        <v>0.71511499999999995</v>
      </c>
    </row>
    <row r="272" spans="57:132" x14ac:dyDescent="0.45">
      <c r="BE272" t="s">
        <v>381</v>
      </c>
      <c r="BF272">
        <v>-0.11105</v>
      </c>
      <c r="BG272">
        <v>0.10745</v>
      </c>
      <c r="BH272">
        <v>-1.0335000000000001</v>
      </c>
      <c r="BI272">
        <v>0.30211260000000001</v>
      </c>
      <c r="BR272" t="s">
        <v>182</v>
      </c>
      <c r="BS272">
        <v>-0.38589000000000001</v>
      </c>
      <c r="BT272">
        <v>0.18511</v>
      </c>
      <c r="BU272">
        <v>-2.0847000000000002</v>
      </c>
      <c r="BV272">
        <v>3.9167E-2</v>
      </c>
      <c r="BW272" t="s">
        <v>376</v>
      </c>
      <c r="CE272" t="s">
        <v>182</v>
      </c>
      <c r="CF272">
        <v>0.16291</v>
      </c>
      <c r="CG272">
        <v>0.27689000000000002</v>
      </c>
      <c r="CH272">
        <v>0.58840000000000003</v>
      </c>
      <c r="CI272">
        <v>0.55910899999999997</v>
      </c>
      <c r="DS272">
        <v>0.71511499999999995</v>
      </c>
    </row>
    <row r="273" spans="57:127" x14ac:dyDescent="0.45">
      <c r="BE273" t="s">
        <v>383</v>
      </c>
      <c r="BF273">
        <v>-0.83038000000000001</v>
      </c>
      <c r="BG273">
        <v>0.13300999999999999</v>
      </c>
      <c r="BH273">
        <v>-6.2427999999999999</v>
      </c>
      <c r="BI273" s="1">
        <v>1.308E-9</v>
      </c>
      <c r="BJ273" t="s">
        <v>375</v>
      </c>
      <c r="BR273" t="s">
        <v>183</v>
      </c>
      <c r="BS273">
        <v>-0.38852999999999999</v>
      </c>
      <c r="BT273">
        <v>1.3774500000000001</v>
      </c>
      <c r="BU273">
        <v>-0.28210000000000002</v>
      </c>
      <c r="BV273">
        <v>0.77836700000000003</v>
      </c>
      <c r="CE273" t="s">
        <v>183</v>
      </c>
      <c r="CF273">
        <v>-3.2869600000000001</v>
      </c>
      <c r="CG273">
        <v>4.5165800000000003</v>
      </c>
      <c r="CH273">
        <v>-0.7278</v>
      </c>
      <c r="CI273">
        <v>0.47037299999999999</v>
      </c>
      <c r="CN273" t="s">
        <v>870</v>
      </c>
      <c r="CO273">
        <v>0.1</v>
      </c>
      <c r="CP273" t="s">
        <v>871</v>
      </c>
      <c r="CQ273" t="s">
        <v>715</v>
      </c>
      <c r="DE273" t="s">
        <v>715</v>
      </c>
      <c r="DR273" t="s">
        <v>183</v>
      </c>
      <c r="DS273">
        <v>-0.84521599999999997</v>
      </c>
      <c r="DT273">
        <v>0.74142799999999998</v>
      </c>
      <c r="DU273">
        <v>-1.1399999999999999</v>
      </c>
      <c r="DV273">
        <v>0.25457000000000002</v>
      </c>
    </row>
    <row r="274" spans="57:127" x14ac:dyDescent="0.45">
      <c r="BE274" t="s">
        <v>384</v>
      </c>
      <c r="BF274">
        <v>5.5183999999999997</v>
      </c>
      <c r="BG274">
        <v>5.98794</v>
      </c>
      <c r="BH274">
        <v>0.92159999999999997</v>
      </c>
      <c r="BI274">
        <v>0.3574116</v>
      </c>
      <c r="BR274" t="s">
        <v>377</v>
      </c>
      <c r="BS274">
        <v>2.6223200000000002</v>
      </c>
      <c r="BT274">
        <v>0.41034999999999999</v>
      </c>
      <c r="BU274">
        <v>6.3903999999999996</v>
      </c>
      <c r="BV274" s="1">
        <v>3.0939999999999999E-9</v>
      </c>
      <c r="BW274" t="s">
        <v>375</v>
      </c>
      <c r="CE274" t="s">
        <v>377</v>
      </c>
      <c r="CF274">
        <v>2.95051</v>
      </c>
      <c r="CG274">
        <v>0.89931000000000005</v>
      </c>
      <c r="CH274">
        <v>3.2808999999999999</v>
      </c>
      <c r="CI274">
        <v>1.9550000000000001E-3</v>
      </c>
      <c r="CJ274" t="s">
        <v>487</v>
      </c>
      <c r="CR274" t="s">
        <v>370</v>
      </c>
      <c r="CS274" t="s">
        <v>371</v>
      </c>
      <c r="CT274" t="s">
        <v>372</v>
      </c>
      <c r="CU274" t="s">
        <v>373</v>
      </c>
      <c r="CV274" t="s">
        <v>374</v>
      </c>
      <c r="CW274" t="s">
        <v>452</v>
      </c>
      <c r="DF274" t="s">
        <v>370</v>
      </c>
      <c r="DG274" t="s">
        <v>371</v>
      </c>
      <c r="DH274" t="s">
        <v>372</v>
      </c>
      <c r="DI274" t="s">
        <v>373</v>
      </c>
      <c r="DJ274" t="s">
        <v>374</v>
      </c>
      <c r="DK274" t="s">
        <v>452</v>
      </c>
      <c r="DS274">
        <v>0.25457000000000002</v>
      </c>
    </row>
    <row r="275" spans="57:127" x14ac:dyDescent="0.45">
      <c r="BE275" t="s">
        <v>869</v>
      </c>
      <c r="BF275">
        <v>-0.23679</v>
      </c>
      <c r="BG275">
        <v>0.11062</v>
      </c>
      <c r="BH275">
        <v>-2.1406999999999998</v>
      </c>
      <c r="BI275">
        <v>3.3026899999999998E-2</v>
      </c>
      <c r="BJ275" t="s">
        <v>376</v>
      </c>
      <c r="BR275" t="s">
        <v>194</v>
      </c>
      <c r="BS275">
        <v>-20.122800000000002</v>
      </c>
      <c r="BT275">
        <v>2.5254300000000001</v>
      </c>
      <c r="BU275">
        <v>-7.9680999999999997</v>
      </c>
      <c r="BV275" s="1">
        <v>9.2769999999999997E-13</v>
      </c>
      <c r="BW275" t="s">
        <v>375</v>
      </c>
      <c r="CE275" t="s">
        <v>194</v>
      </c>
      <c r="CF275">
        <v>-9.9067399999999992</v>
      </c>
      <c r="CG275">
        <v>4.0837399999999997</v>
      </c>
      <c r="CH275">
        <v>-2.4258999999999999</v>
      </c>
      <c r="CI275">
        <v>1.9162999999999999E-2</v>
      </c>
      <c r="CJ275" t="s">
        <v>376</v>
      </c>
      <c r="CL275" t="s">
        <v>844</v>
      </c>
      <c r="CM275">
        <v>0.05</v>
      </c>
      <c r="CQ275" t="s">
        <v>181</v>
      </c>
      <c r="CR275">
        <v>-24.711290000000002</v>
      </c>
      <c r="CS275">
        <v>5.8483499999999999</v>
      </c>
      <c r="CT275">
        <v>-4.2252999999999998</v>
      </c>
      <c r="CU275" s="1">
        <v>4.0200000000000001E-5</v>
      </c>
      <c r="CV275" t="s">
        <v>375</v>
      </c>
      <c r="DE275" t="s">
        <v>181</v>
      </c>
      <c r="DF275">
        <v>-21.994204</v>
      </c>
      <c r="DG275">
        <v>4.3068949999999999</v>
      </c>
      <c r="DH275">
        <v>-5.1067</v>
      </c>
      <c r="DI275" s="1">
        <v>5.8680000000000004E-7</v>
      </c>
      <c r="DJ275" t="s">
        <v>375</v>
      </c>
      <c r="DR275" t="s">
        <v>377</v>
      </c>
      <c r="DS275">
        <v>0.68996900000000005</v>
      </c>
      <c r="DT275">
        <v>0.320851</v>
      </c>
      <c r="DU275">
        <v>2.1503999999999999</v>
      </c>
      <c r="DV275">
        <v>3.1763E-2</v>
      </c>
      <c r="DW275" t="s">
        <v>376</v>
      </c>
    </row>
    <row r="276" spans="57:127" x14ac:dyDescent="0.45">
      <c r="BE276" t="s">
        <v>453</v>
      </c>
      <c r="BR276" t="s">
        <v>382</v>
      </c>
      <c r="BS276">
        <v>0.40569</v>
      </c>
      <c r="BT276">
        <v>0.18923999999999999</v>
      </c>
      <c r="BU276">
        <v>2.1438000000000001</v>
      </c>
      <c r="BV276">
        <v>3.4014999999999997E-2</v>
      </c>
      <c r="BW276" t="s">
        <v>376</v>
      </c>
      <c r="CE276" t="s">
        <v>382</v>
      </c>
      <c r="CF276">
        <v>-0.33407999999999999</v>
      </c>
      <c r="CG276">
        <v>0.19438</v>
      </c>
      <c r="CH276">
        <v>-1.7186999999999999</v>
      </c>
      <c r="CI276">
        <v>9.2254000000000003E-2</v>
      </c>
      <c r="CJ276" t="s">
        <v>481</v>
      </c>
      <c r="CR276" s="1">
        <v>4.0200000000000001E-5</v>
      </c>
      <c r="CU276" s="1"/>
      <c r="DF276" s="1">
        <v>5.8680000000000004E-7</v>
      </c>
      <c r="DI276" s="1"/>
      <c r="DS276">
        <v>3.1763E-2</v>
      </c>
    </row>
    <row r="277" spans="57:127" x14ac:dyDescent="0.45">
      <c r="BE277" t="s">
        <v>454</v>
      </c>
      <c r="BF277" t="s">
        <v>455</v>
      </c>
      <c r="BG277">
        <v>0</v>
      </c>
      <c r="BH277" t="s">
        <v>842</v>
      </c>
      <c r="BI277">
        <v>1E-3</v>
      </c>
      <c r="BJ277" t="s">
        <v>843</v>
      </c>
      <c r="BK277">
        <v>0.01</v>
      </c>
      <c r="BL277" t="s">
        <v>844</v>
      </c>
      <c r="BM277">
        <v>0.05</v>
      </c>
      <c r="BN277" t="s">
        <v>870</v>
      </c>
      <c r="BO277">
        <v>0.1</v>
      </c>
      <c r="BP277" t="s">
        <v>871</v>
      </c>
      <c r="BR277" t="s">
        <v>381</v>
      </c>
      <c r="BS277">
        <v>0.22917999999999999</v>
      </c>
      <c r="BT277">
        <v>0.19636999999999999</v>
      </c>
      <c r="BU277">
        <v>1.1671</v>
      </c>
      <c r="BV277">
        <v>0.245417</v>
      </c>
      <c r="CE277" t="s">
        <v>381</v>
      </c>
      <c r="CF277">
        <v>0.99514999999999998</v>
      </c>
      <c r="CG277">
        <v>0.30214999999999997</v>
      </c>
      <c r="CH277">
        <v>3.2936000000000001</v>
      </c>
      <c r="CI277">
        <v>1.885E-3</v>
      </c>
      <c r="CJ277" t="s">
        <v>487</v>
      </c>
      <c r="CQ277" t="s">
        <v>182</v>
      </c>
      <c r="CR277">
        <v>0.55967</v>
      </c>
      <c r="CS277">
        <v>0.19455</v>
      </c>
      <c r="CT277">
        <v>2.8767</v>
      </c>
      <c r="CU277">
        <v>4.5738000000000003E-3</v>
      </c>
      <c r="CV277" t="s">
        <v>487</v>
      </c>
      <c r="DE277" t="s">
        <v>182</v>
      </c>
      <c r="DF277">
        <v>1.397832</v>
      </c>
      <c r="DG277">
        <v>0.15745500000000001</v>
      </c>
      <c r="DH277">
        <v>8.8777000000000008</v>
      </c>
      <c r="DI277" s="1">
        <v>2.2E-16</v>
      </c>
      <c r="DJ277" t="s">
        <v>375</v>
      </c>
      <c r="DR277" t="s">
        <v>194</v>
      </c>
      <c r="DS277">
        <v>-15.038076</v>
      </c>
      <c r="DT277">
        <v>2.6601979999999998</v>
      </c>
      <c r="DU277">
        <v>-5.6529999999999996</v>
      </c>
      <c r="DV277" s="1">
        <v>2.063E-8</v>
      </c>
      <c r="DW277" t="s">
        <v>375</v>
      </c>
    </row>
    <row r="278" spans="57:127" x14ac:dyDescent="0.45">
      <c r="BR278" t="s">
        <v>383</v>
      </c>
      <c r="BS278">
        <v>-0.43663999999999997</v>
      </c>
      <c r="BT278">
        <v>0.22756999999999999</v>
      </c>
      <c r="BU278">
        <v>-1.9187000000000001</v>
      </c>
      <c r="BV278">
        <v>5.7338E-2</v>
      </c>
      <c r="BW278" t="s">
        <v>481</v>
      </c>
      <c r="CE278" t="s">
        <v>383</v>
      </c>
      <c r="CF278">
        <v>-0.31186999999999998</v>
      </c>
      <c r="CG278">
        <v>0.24856</v>
      </c>
      <c r="CH278">
        <v>-1.2546999999999999</v>
      </c>
      <c r="CI278">
        <v>0.21579699999999999</v>
      </c>
      <c r="CR278">
        <v>4.5738000000000003E-3</v>
      </c>
      <c r="DF278" s="1">
        <v>2.2E-16</v>
      </c>
      <c r="DI278" s="1"/>
      <c r="DS278" s="1">
        <v>2.063E-8</v>
      </c>
      <c r="DV278" s="1"/>
    </row>
    <row r="279" spans="57:127" x14ac:dyDescent="0.45">
      <c r="BE279" t="s">
        <v>462</v>
      </c>
      <c r="BF279" t="s">
        <v>463</v>
      </c>
      <c r="BG279" t="s">
        <v>450</v>
      </c>
      <c r="BH279" t="s">
        <v>464</v>
      </c>
      <c r="BI279">
        <v>60727</v>
      </c>
      <c r="BR279" t="s">
        <v>405</v>
      </c>
      <c r="BS279">
        <v>1.2075400000000001</v>
      </c>
      <c r="BT279">
        <v>3.5584099999999999</v>
      </c>
      <c r="BU279">
        <v>0.33929999999999999</v>
      </c>
      <c r="BV279">
        <v>0.73492599999999997</v>
      </c>
      <c r="CE279" t="s">
        <v>408</v>
      </c>
      <c r="CF279">
        <v>-5.0826599999999997</v>
      </c>
      <c r="CG279">
        <v>17.331810000000001</v>
      </c>
      <c r="CH279">
        <v>-0.29330000000000001</v>
      </c>
      <c r="CI279">
        <v>0.770617</v>
      </c>
      <c r="CQ279" t="s">
        <v>183</v>
      </c>
      <c r="CR279">
        <v>1.4628699999999999</v>
      </c>
      <c r="CS279">
        <v>0.96965000000000001</v>
      </c>
      <c r="CT279">
        <v>1.5086999999999999</v>
      </c>
      <c r="CU279">
        <v>0.133385</v>
      </c>
      <c r="DE279" t="s">
        <v>183</v>
      </c>
      <c r="DF279">
        <v>1.160423</v>
      </c>
      <c r="DG279">
        <v>0.806199</v>
      </c>
      <c r="DH279">
        <v>1.4394</v>
      </c>
      <c r="DI279">
        <v>0.15110000000000001</v>
      </c>
      <c r="DR279" t="s">
        <v>378</v>
      </c>
      <c r="DS279">
        <v>-7.985862</v>
      </c>
      <c r="DT279">
        <v>2.7093959999999999</v>
      </c>
      <c r="DU279">
        <v>-2.9474999999999998</v>
      </c>
      <c r="DV279">
        <v>3.2789999999999998E-3</v>
      </c>
      <c r="DW279" t="s">
        <v>487</v>
      </c>
    </row>
    <row r="280" spans="57:127" x14ac:dyDescent="0.45">
      <c r="BE280" t="s">
        <v>465</v>
      </c>
      <c r="BF280" t="s">
        <v>463</v>
      </c>
      <c r="BG280" t="s">
        <v>450</v>
      </c>
      <c r="BH280" t="s">
        <v>464</v>
      </c>
      <c r="BI280">
        <v>31643</v>
      </c>
      <c r="BR280" t="s">
        <v>526</v>
      </c>
      <c r="BS280">
        <v>2.2652600000000001</v>
      </c>
      <c r="BT280">
        <v>0.6905</v>
      </c>
      <c r="BU280">
        <v>3.2806000000000002</v>
      </c>
      <c r="BV280">
        <v>1.348E-3</v>
      </c>
      <c r="BW280" t="s">
        <v>487</v>
      </c>
      <c r="CE280" t="s">
        <v>526</v>
      </c>
      <c r="CF280">
        <v>7.5094399999999997</v>
      </c>
      <c r="CG280">
        <v>3.9315699999999998</v>
      </c>
      <c r="CH280">
        <v>1.91</v>
      </c>
      <c r="CI280">
        <v>6.2241999999999999E-2</v>
      </c>
      <c r="CJ280" t="s">
        <v>481</v>
      </c>
      <c r="CR280">
        <v>0.133385</v>
      </c>
      <c r="DF280">
        <v>0.15110000000000001</v>
      </c>
      <c r="DS280">
        <v>3.2789999999999998E-3</v>
      </c>
    </row>
    <row r="281" spans="57:127" x14ac:dyDescent="0.45">
      <c r="BE281" t="s">
        <v>466</v>
      </c>
      <c r="BF281">
        <v>0.47893000000000002</v>
      </c>
      <c r="BR281" t="s">
        <v>453</v>
      </c>
      <c r="CE281" t="s">
        <v>453</v>
      </c>
      <c r="CL281" t="s">
        <v>472</v>
      </c>
      <c r="CM281">
        <v>2.5812000000000001E-3</v>
      </c>
      <c r="CQ281" t="s">
        <v>377</v>
      </c>
      <c r="CR281">
        <v>1.2959700000000001</v>
      </c>
      <c r="CS281">
        <v>0.66905000000000003</v>
      </c>
      <c r="CT281">
        <v>1.9370000000000001</v>
      </c>
      <c r="CU281">
        <v>5.45263E-2</v>
      </c>
      <c r="CV281" t="s">
        <v>481</v>
      </c>
      <c r="DE281" t="s">
        <v>377</v>
      </c>
      <c r="DF281">
        <v>2.4149669999999999</v>
      </c>
      <c r="DG281">
        <v>0.47279599999999999</v>
      </c>
      <c r="DH281">
        <v>5.1078000000000001</v>
      </c>
      <c r="DI281" s="1">
        <v>5.8370000000000002E-7</v>
      </c>
      <c r="DJ281" t="s">
        <v>375</v>
      </c>
      <c r="DR281" t="s">
        <v>382</v>
      </c>
      <c r="DS281">
        <v>-0.41760000000000003</v>
      </c>
      <c r="DT281">
        <v>0.15664600000000001</v>
      </c>
      <c r="DU281">
        <v>-2.6659000000000002</v>
      </c>
      <c r="DV281">
        <v>7.8040000000000002E-3</v>
      </c>
      <c r="DW281" t="s">
        <v>487</v>
      </c>
    </row>
    <row r="282" spans="57:127" x14ac:dyDescent="0.45">
      <c r="BE282" t="s">
        <v>467</v>
      </c>
      <c r="BF282" t="s">
        <v>466</v>
      </c>
      <c r="BG282">
        <v>0.39129999999999998</v>
      </c>
      <c r="BR282" t="s">
        <v>454</v>
      </c>
      <c r="BS282" t="s">
        <v>455</v>
      </c>
      <c r="BT282">
        <v>0</v>
      </c>
      <c r="BU282" t="s">
        <v>842</v>
      </c>
      <c r="BV282">
        <v>1E-3</v>
      </c>
      <c r="BW282" t="s">
        <v>843</v>
      </c>
      <c r="BX282">
        <v>0.01</v>
      </c>
      <c r="BY282" t="s">
        <v>844</v>
      </c>
      <c r="BZ282">
        <v>0.05</v>
      </c>
      <c r="CA282" t="s">
        <v>870</v>
      </c>
      <c r="CB282">
        <v>0.1</v>
      </c>
      <c r="CC282" t="s">
        <v>871</v>
      </c>
      <c r="CE282" t="s">
        <v>454</v>
      </c>
      <c r="CF282" t="s">
        <v>455</v>
      </c>
      <c r="CG282">
        <v>0</v>
      </c>
      <c r="CH282" t="s">
        <v>842</v>
      </c>
      <c r="CI282">
        <v>1E-3</v>
      </c>
      <c r="CJ282" t="s">
        <v>843</v>
      </c>
      <c r="CK282">
        <v>0.01</v>
      </c>
      <c r="CR282">
        <v>5.45263E-2</v>
      </c>
      <c r="DF282" s="1">
        <v>5.8370000000000002E-7</v>
      </c>
      <c r="DI282" s="1"/>
      <c r="DS282">
        <v>7.8040000000000002E-3</v>
      </c>
    </row>
    <row r="283" spans="57:127" x14ac:dyDescent="0.45">
      <c r="BE283" t="s">
        <v>468</v>
      </c>
      <c r="BF283">
        <v>30.6068</v>
      </c>
      <c r="BG283" t="s">
        <v>469</v>
      </c>
      <c r="BH283">
        <v>10</v>
      </c>
      <c r="BI283" t="s">
        <v>470</v>
      </c>
      <c r="BJ283">
        <v>333</v>
      </c>
      <c r="BK283" t="s">
        <v>471</v>
      </c>
      <c r="BL283" t="s">
        <v>472</v>
      </c>
      <c r="BM283" t="s">
        <v>473</v>
      </c>
      <c r="BN283" s="1">
        <v>2.2200000000000001E-16</v>
      </c>
      <c r="CQ283" t="s">
        <v>194</v>
      </c>
      <c r="CR283">
        <v>-10.310040000000001</v>
      </c>
      <c r="CS283">
        <v>3.64072</v>
      </c>
      <c r="CT283">
        <v>-2.8319000000000001</v>
      </c>
      <c r="CU283">
        <v>5.2304999999999999E-3</v>
      </c>
      <c r="CV283" t="s">
        <v>487</v>
      </c>
      <c r="DE283" t="s">
        <v>194</v>
      </c>
      <c r="DF283">
        <v>-22.896910999999999</v>
      </c>
      <c r="DG283">
        <v>2.586373</v>
      </c>
      <c r="DH283">
        <v>-8.8529</v>
      </c>
      <c r="DI283" s="1">
        <v>2.2E-16</v>
      </c>
      <c r="DJ283" t="s">
        <v>375</v>
      </c>
      <c r="DR283" t="s">
        <v>381</v>
      </c>
      <c r="DS283">
        <v>0.12177300000000001</v>
      </c>
      <c r="DT283">
        <v>0.212811</v>
      </c>
      <c r="DU283">
        <v>0.57220000000000004</v>
      </c>
      <c r="DV283">
        <v>0.56730599999999998</v>
      </c>
    </row>
    <row r="284" spans="57:127" x14ac:dyDescent="0.45">
      <c r="BE284" t="s">
        <v>674</v>
      </c>
      <c r="BF284" t="s">
        <v>501</v>
      </c>
      <c r="BG284">
        <v>2000</v>
      </c>
      <c r="BR284" t="s">
        <v>462</v>
      </c>
      <c r="BS284" t="s">
        <v>463</v>
      </c>
      <c r="BT284" t="s">
        <v>450</v>
      </c>
      <c r="BU284" t="s">
        <v>464</v>
      </c>
      <c r="BV284">
        <v>12027</v>
      </c>
      <c r="CE284" t="s">
        <v>462</v>
      </c>
      <c r="CF284" t="s">
        <v>463</v>
      </c>
      <c r="CG284" t="s">
        <v>450</v>
      </c>
      <c r="CH284" t="s">
        <v>464</v>
      </c>
      <c r="CI284">
        <v>3392.8</v>
      </c>
      <c r="CR284">
        <v>5.2304999999999999E-3</v>
      </c>
      <c r="DF284" s="1">
        <v>2.2E-16</v>
      </c>
      <c r="DI284" s="1"/>
      <c r="DS284">
        <v>0.56730599999999998</v>
      </c>
    </row>
    <row r="285" spans="57:127" x14ac:dyDescent="0.45">
      <c r="BE285" t="s">
        <v>1034</v>
      </c>
      <c r="BR285" t="s">
        <v>465</v>
      </c>
      <c r="BS285" t="s">
        <v>463</v>
      </c>
      <c r="BT285" t="s">
        <v>450</v>
      </c>
      <c r="BU285" t="s">
        <v>464</v>
      </c>
      <c r="BV285">
        <v>2720.4</v>
      </c>
      <c r="CE285" t="s">
        <v>465</v>
      </c>
      <c r="CF285" t="s">
        <v>463</v>
      </c>
      <c r="CG285" t="s">
        <v>450</v>
      </c>
      <c r="CH285" t="s">
        <v>464</v>
      </c>
      <c r="CI285">
        <v>1991.9</v>
      </c>
      <c r="CN285" t="s">
        <v>433</v>
      </c>
      <c r="CO285" t="s">
        <v>423</v>
      </c>
      <c r="CP285" t="s">
        <v>863</v>
      </c>
      <c r="CQ285" t="s">
        <v>378</v>
      </c>
      <c r="CR285">
        <v>-22.356169999999999</v>
      </c>
      <c r="CS285">
        <v>6.0914799999999998</v>
      </c>
      <c r="CT285">
        <v>-3.6701000000000001</v>
      </c>
      <c r="CU285">
        <v>3.3119999999999997E-4</v>
      </c>
      <c r="CV285" t="s">
        <v>375</v>
      </c>
      <c r="DE285" t="s">
        <v>378</v>
      </c>
      <c r="DF285">
        <v>-29.383113000000002</v>
      </c>
      <c r="DG285">
        <v>4.4818550000000004</v>
      </c>
      <c r="DH285">
        <v>-6.556</v>
      </c>
      <c r="DI285" s="1">
        <v>2.444E-10</v>
      </c>
      <c r="DJ285" t="s">
        <v>375</v>
      </c>
      <c r="DR285" t="s">
        <v>383</v>
      </c>
      <c r="DS285">
        <v>-0.46188200000000001</v>
      </c>
      <c r="DT285">
        <v>0.147178</v>
      </c>
      <c r="DU285">
        <v>-3.1381999999999999</v>
      </c>
      <c r="DV285">
        <v>1.75E-3</v>
      </c>
      <c r="DW285" t="s">
        <v>487</v>
      </c>
    </row>
    <row r="286" spans="57:127" x14ac:dyDescent="0.45">
      <c r="BE286" t="s">
        <v>416</v>
      </c>
      <c r="BF286" t="s">
        <v>417</v>
      </c>
      <c r="BG286" t="s">
        <v>418</v>
      </c>
      <c r="BH286" t="s">
        <v>419</v>
      </c>
      <c r="BI286" t="s">
        <v>420</v>
      </c>
      <c r="BR286" t="s">
        <v>466</v>
      </c>
      <c r="BS286">
        <v>0.77381</v>
      </c>
      <c r="CE286" t="s">
        <v>466</v>
      </c>
      <c r="CF286">
        <v>0.41289999999999999</v>
      </c>
      <c r="CR286">
        <v>3.3119999999999997E-4</v>
      </c>
      <c r="DF286" s="1">
        <v>2.444E-10</v>
      </c>
      <c r="DI286" s="1"/>
      <c r="DS286">
        <v>1.75E-3</v>
      </c>
    </row>
    <row r="287" spans="57:127" x14ac:dyDescent="0.45">
      <c r="BR287" t="s">
        <v>467</v>
      </c>
      <c r="BS287" t="s">
        <v>466</v>
      </c>
      <c r="BT287">
        <v>0.72968</v>
      </c>
      <c r="CE287" t="s">
        <v>467</v>
      </c>
      <c r="CF287" t="s">
        <v>466</v>
      </c>
      <c r="CG287">
        <v>0.20054</v>
      </c>
      <c r="CL287" t="s">
        <v>423</v>
      </c>
      <c r="CM287" t="s">
        <v>761</v>
      </c>
      <c r="CN287" t="s">
        <v>423</v>
      </c>
      <c r="CO287">
        <v>117</v>
      </c>
      <c r="CQ287" t="s">
        <v>382</v>
      </c>
      <c r="CR287">
        <v>3.9460000000000002E-2</v>
      </c>
      <c r="CS287">
        <v>0.55439000000000005</v>
      </c>
      <c r="CT287">
        <v>7.1199999999999999E-2</v>
      </c>
      <c r="CU287">
        <v>0.94334689999999999</v>
      </c>
      <c r="DE287" t="s">
        <v>382</v>
      </c>
      <c r="DF287">
        <v>-0.32566000000000001</v>
      </c>
      <c r="DG287">
        <v>0.22891900000000001</v>
      </c>
      <c r="DH287">
        <v>-1.4226000000000001</v>
      </c>
      <c r="DI287">
        <v>0.15590000000000001</v>
      </c>
      <c r="DR287" t="s">
        <v>384</v>
      </c>
      <c r="DS287">
        <v>19.480982999999998</v>
      </c>
      <c r="DT287">
        <v>6.5696180000000002</v>
      </c>
      <c r="DU287">
        <v>2.9653</v>
      </c>
      <c r="DV287">
        <v>3.0959999999999998E-3</v>
      </c>
      <c r="DW287" t="s">
        <v>487</v>
      </c>
    </row>
    <row r="288" spans="57:127" x14ac:dyDescent="0.45">
      <c r="BE288" t="s">
        <v>421</v>
      </c>
      <c r="BR288" t="s">
        <v>468</v>
      </c>
      <c r="BS288">
        <v>42.079500000000003</v>
      </c>
      <c r="BT288" t="s">
        <v>469</v>
      </c>
      <c r="BU288">
        <v>10</v>
      </c>
      <c r="BV288" t="s">
        <v>470</v>
      </c>
      <c r="BW288">
        <v>123</v>
      </c>
      <c r="BX288" t="s">
        <v>471</v>
      </c>
      <c r="BY288" t="s">
        <v>472</v>
      </c>
      <c r="BZ288" t="s">
        <v>473</v>
      </c>
      <c r="CA288" s="1">
        <v>2.2200000000000001E-16</v>
      </c>
      <c r="CE288" t="s">
        <v>468</v>
      </c>
      <c r="CF288">
        <v>3.3054399999999999</v>
      </c>
      <c r="CG288" t="s">
        <v>469</v>
      </c>
      <c r="CH288">
        <v>10</v>
      </c>
      <c r="CI288" t="s">
        <v>470</v>
      </c>
      <c r="CJ288">
        <v>47</v>
      </c>
      <c r="CK288" t="s">
        <v>471</v>
      </c>
      <c r="CR288">
        <v>0.94334689999999999</v>
      </c>
      <c r="DF288">
        <v>0.15590000000000001</v>
      </c>
      <c r="DS288">
        <v>3.0959999999999998E-3</v>
      </c>
    </row>
    <row r="289" spans="57:132" x14ac:dyDescent="0.45">
      <c r="BE289" t="s">
        <v>422</v>
      </c>
      <c r="BF289" t="s">
        <v>423</v>
      </c>
      <c r="BG289" t="s">
        <v>520</v>
      </c>
      <c r="BH289" t="s">
        <v>425</v>
      </c>
      <c r="BI289" t="s">
        <v>423</v>
      </c>
      <c r="BJ289" t="s">
        <v>521</v>
      </c>
      <c r="BK289" t="s">
        <v>431</v>
      </c>
      <c r="BL289" t="s">
        <v>423</v>
      </c>
      <c r="BM289" t="s">
        <v>761</v>
      </c>
      <c r="BN289" t="s">
        <v>433</v>
      </c>
      <c r="BO289" t="s">
        <v>423</v>
      </c>
      <c r="BP289" t="s">
        <v>863</v>
      </c>
      <c r="BR289" t="s">
        <v>674</v>
      </c>
      <c r="BS289" t="s">
        <v>501</v>
      </c>
      <c r="BT289">
        <v>2000</v>
      </c>
      <c r="CE289" t="s">
        <v>674</v>
      </c>
      <c r="CF289" t="s">
        <v>501</v>
      </c>
      <c r="CG289">
        <v>2000</v>
      </c>
      <c r="CL289" t="s">
        <v>893</v>
      </c>
      <c r="CM289" t="s">
        <v>868</v>
      </c>
      <c r="CQ289" t="s">
        <v>381</v>
      </c>
      <c r="CR289">
        <v>-1.8899699999999999</v>
      </c>
      <c r="CS289">
        <v>0.72079000000000004</v>
      </c>
      <c r="CT289">
        <v>-2.6221000000000001</v>
      </c>
      <c r="CU289">
        <v>9.5945000000000006E-3</v>
      </c>
      <c r="CV289" t="s">
        <v>487</v>
      </c>
      <c r="DE289" t="s">
        <v>381</v>
      </c>
      <c r="DF289">
        <v>-6.0408999999999997E-2</v>
      </c>
      <c r="DG289">
        <v>0.42059000000000002</v>
      </c>
      <c r="DH289">
        <v>-0.14360000000000001</v>
      </c>
      <c r="DI289">
        <v>0.88588999999999996</v>
      </c>
      <c r="DR289" t="s">
        <v>869</v>
      </c>
      <c r="DS289">
        <v>-0.57424600000000003</v>
      </c>
      <c r="DT289">
        <v>6.1619E-2</v>
      </c>
      <c r="DU289">
        <v>-9.3193999999999999</v>
      </c>
      <c r="DV289" s="1">
        <v>2.2E-16</v>
      </c>
      <c r="DW289" t="s">
        <v>375</v>
      </c>
    </row>
    <row r="290" spans="57:132" x14ac:dyDescent="0.45">
      <c r="BR290" t="s">
        <v>1090</v>
      </c>
      <c r="CE290" t="s">
        <v>1109</v>
      </c>
      <c r="CR290">
        <v>9.5945000000000006E-3</v>
      </c>
      <c r="DF290">
        <v>0.88588999999999996</v>
      </c>
      <c r="DS290" s="1">
        <v>2.2E-16</v>
      </c>
      <c r="DV290" s="1"/>
    </row>
    <row r="291" spans="57:132" x14ac:dyDescent="0.45">
      <c r="BE291" t="s">
        <v>436</v>
      </c>
      <c r="BF291" t="s">
        <v>437</v>
      </c>
      <c r="BG291" t="s">
        <v>864</v>
      </c>
      <c r="BH291" t="s">
        <v>423</v>
      </c>
      <c r="BI291" t="s">
        <v>1031</v>
      </c>
      <c r="BJ291" t="s">
        <v>866</v>
      </c>
      <c r="BK291" t="s">
        <v>423</v>
      </c>
      <c r="BL291" t="s">
        <v>893</v>
      </c>
      <c r="BM291" t="s">
        <v>868</v>
      </c>
      <c r="BN291" t="s">
        <v>423</v>
      </c>
      <c r="BO291">
        <v>684</v>
      </c>
      <c r="BR291" t="s">
        <v>416</v>
      </c>
      <c r="BS291" t="s">
        <v>417</v>
      </c>
      <c r="BT291" t="s">
        <v>418</v>
      </c>
      <c r="BU291" t="s">
        <v>419</v>
      </c>
      <c r="BV291" t="s">
        <v>420</v>
      </c>
      <c r="CE291" t="s">
        <v>416</v>
      </c>
      <c r="CF291" t="s">
        <v>417</v>
      </c>
      <c r="CG291" t="s">
        <v>418</v>
      </c>
      <c r="CH291" t="s">
        <v>419</v>
      </c>
      <c r="CI291" t="s">
        <v>420</v>
      </c>
      <c r="CQ291" t="s">
        <v>383</v>
      </c>
      <c r="CR291">
        <v>-0.30542000000000002</v>
      </c>
      <c r="CS291">
        <v>0.38463000000000003</v>
      </c>
      <c r="CT291">
        <v>-0.79410000000000003</v>
      </c>
      <c r="CU291">
        <v>0.42834410000000001</v>
      </c>
      <c r="DE291" t="s">
        <v>383</v>
      </c>
      <c r="DF291">
        <v>-0.51808600000000005</v>
      </c>
      <c r="DG291">
        <v>0.30646099999999998</v>
      </c>
      <c r="DH291">
        <v>-1.6904999999999999</v>
      </c>
      <c r="DI291">
        <v>9.1969999999999996E-2</v>
      </c>
      <c r="DJ291" t="s">
        <v>481</v>
      </c>
      <c r="DR291" t="s">
        <v>453</v>
      </c>
    </row>
    <row r="292" spans="57:132" x14ac:dyDescent="0.45">
      <c r="CL292" t="s">
        <v>448</v>
      </c>
      <c r="CR292">
        <v>0.42834410000000001</v>
      </c>
      <c r="DF292">
        <v>9.1969999999999996E-2</v>
      </c>
      <c r="DR292" t="s">
        <v>454</v>
      </c>
      <c r="DS292" t="s">
        <v>455</v>
      </c>
      <c r="DT292">
        <v>0</v>
      </c>
      <c r="DU292" t="s">
        <v>842</v>
      </c>
      <c r="DV292">
        <v>1E-3</v>
      </c>
      <c r="DW292" t="s">
        <v>843</v>
      </c>
      <c r="DX292">
        <v>0.01</v>
      </c>
      <c r="DY292" t="s">
        <v>844</v>
      </c>
      <c r="DZ292">
        <v>0.05</v>
      </c>
    </row>
    <row r="293" spans="57:132" x14ac:dyDescent="0.45">
      <c r="BE293" t="s">
        <v>710</v>
      </c>
      <c r="BR293" t="s">
        <v>421</v>
      </c>
      <c r="CE293" t="s">
        <v>421</v>
      </c>
      <c r="CQ293" t="s">
        <v>408</v>
      </c>
      <c r="CR293">
        <v>3.88029</v>
      </c>
      <c r="CS293">
        <v>17.821809999999999</v>
      </c>
      <c r="CT293">
        <v>0.2177</v>
      </c>
      <c r="CU293">
        <v>0.82792279999999996</v>
      </c>
      <c r="DE293" t="s">
        <v>405</v>
      </c>
      <c r="DF293">
        <v>-0.82809200000000005</v>
      </c>
      <c r="DG293">
        <v>4.0595549999999996</v>
      </c>
      <c r="DH293">
        <v>-0.20399999999999999</v>
      </c>
      <c r="DI293">
        <v>0.83850000000000002</v>
      </c>
    </row>
    <row r="294" spans="57:132" x14ac:dyDescent="0.45">
      <c r="BF294" t="s">
        <v>443</v>
      </c>
      <c r="BG294" t="s">
        <v>444</v>
      </c>
      <c r="BH294" t="s">
        <v>445</v>
      </c>
      <c r="BI294" t="s">
        <v>446</v>
      </c>
      <c r="BJ294" t="s">
        <v>447</v>
      </c>
      <c r="BK294" t="s">
        <v>445</v>
      </c>
      <c r="BL294" t="s">
        <v>448</v>
      </c>
      <c r="BR294" t="s">
        <v>422</v>
      </c>
      <c r="BS294" t="s">
        <v>423</v>
      </c>
      <c r="BT294" t="s">
        <v>520</v>
      </c>
      <c r="BU294" t="s">
        <v>425</v>
      </c>
      <c r="BV294" t="s">
        <v>423</v>
      </c>
      <c r="BW294" t="s">
        <v>521</v>
      </c>
      <c r="BX294" t="s">
        <v>431</v>
      </c>
      <c r="BY294" t="s">
        <v>423</v>
      </c>
      <c r="BZ294" t="s">
        <v>761</v>
      </c>
      <c r="CA294" t="s">
        <v>433</v>
      </c>
      <c r="CB294" t="s">
        <v>423</v>
      </c>
      <c r="CC294" t="s">
        <v>863</v>
      </c>
      <c r="CE294" t="s">
        <v>422</v>
      </c>
      <c r="CF294" t="s">
        <v>423</v>
      </c>
      <c r="CG294" t="s">
        <v>520</v>
      </c>
      <c r="CH294" t="s">
        <v>425</v>
      </c>
      <c r="CI294" t="s">
        <v>423</v>
      </c>
      <c r="CJ294" t="s">
        <v>521</v>
      </c>
      <c r="CK294" t="s">
        <v>431</v>
      </c>
      <c r="CR294">
        <v>0.82792279999999996</v>
      </c>
      <c r="DF294">
        <v>0.83850000000000002</v>
      </c>
      <c r="DR294" t="s">
        <v>462</v>
      </c>
      <c r="DS294" t="s">
        <v>463</v>
      </c>
      <c r="DT294" t="s">
        <v>450</v>
      </c>
      <c r="DU294" t="s">
        <v>464</v>
      </c>
      <c r="DV294">
        <v>438790</v>
      </c>
      <c r="EA294" t="s">
        <v>870</v>
      </c>
      <c r="EB294">
        <v>0.1</v>
      </c>
    </row>
    <row r="295" spans="57:132" x14ac:dyDescent="0.45">
      <c r="BE295">
        <v>-29.187729999999998</v>
      </c>
      <c r="BF295">
        <v>-6.8246900000000004</v>
      </c>
      <c r="BG295">
        <v>-0.40244999999999997</v>
      </c>
      <c r="BH295">
        <v>6.2908400000000002</v>
      </c>
      <c r="BI295">
        <v>42.39284</v>
      </c>
      <c r="CQ295" t="s">
        <v>526</v>
      </c>
      <c r="CR295">
        <v>-4.0460099999999999</v>
      </c>
      <c r="CS295">
        <v>2.28809</v>
      </c>
      <c r="CT295">
        <v>-1.7683</v>
      </c>
      <c r="CU295">
        <v>7.8942799999999994E-2</v>
      </c>
      <c r="CV295" t="s">
        <v>481</v>
      </c>
      <c r="DE295" t="s">
        <v>526</v>
      </c>
      <c r="DF295">
        <v>-1.3374220000000001</v>
      </c>
      <c r="DG295">
        <v>0.65545500000000001</v>
      </c>
      <c r="DH295">
        <v>-2.0404</v>
      </c>
      <c r="DI295">
        <v>4.2189999999999998E-2</v>
      </c>
      <c r="DJ295" t="s">
        <v>376</v>
      </c>
      <c r="DR295" t="s">
        <v>465</v>
      </c>
      <c r="DS295" t="s">
        <v>463</v>
      </c>
      <c r="DT295" t="s">
        <v>450</v>
      </c>
      <c r="DU295" t="s">
        <v>464</v>
      </c>
      <c r="DV295">
        <v>144670</v>
      </c>
    </row>
    <row r="296" spans="57:132" x14ac:dyDescent="0.45">
      <c r="BR296" t="s">
        <v>601</v>
      </c>
      <c r="BS296" t="s">
        <v>437</v>
      </c>
      <c r="BT296" t="s">
        <v>864</v>
      </c>
      <c r="BU296" t="s">
        <v>423</v>
      </c>
      <c r="BV296" t="s">
        <v>965</v>
      </c>
      <c r="BW296" t="s">
        <v>866</v>
      </c>
      <c r="BX296" t="s">
        <v>423</v>
      </c>
      <c r="BY296" t="s">
        <v>929</v>
      </c>
      <c r="BZ296" t="s">
        <v>868</v>
      </c>
      <c r="CA296" t="s">
        <v>423</v>
      </c>
      <c r="CB296">
        <v>176</v>
      </c>
      <c r="CE296" t="s">
        <v>436</v>
      </c>
      <c r="CF296" t="s">
        <v>437</v>
      </c>
      <c r="CG296" t="s">
        <v>864</v>
      </c>
      <c r="CH296" t="s">
        <v>423</v>
      </c>
      <c r="CI296" t="s">
        <v>931</v>
      </c>
      <c r="CJ296" t="s">
        <v>866</v>
      </c>
      <c r="CK296" t="s">
        <v>423</v>
      </c>
      <c r="CQ296" t="s">
        <v>453</v>
      </c>
      <c r="CR296">
        <v>7.8942799999999994E-2</v>
      </c>
      <c r="DE296" t="s">
        <v>453</v>
      </c>
      <c r="DF296">
        <v>4.2189999999999998E-2</v>
      </c>
      <c r="DR296" t="s">
        <v>466</v>
      </c>
      <c r="DS296">
        <v>0.67029000000000005</v>
      </c>
    </row>
    <row r="297" spans="57:132" x14ac:dyDescent="0.45">
      <c r="BE297" t="s">
        <v>715</v>
      </c>
      <c r="CQ297" t="s">
        <v>454</v>
      </c>
      <c r="CR297" t="s">
        <v>455</v>
      </c>
      <c r="CS297">
        <v>0</v>
      </c>
      <c r="CT297" t="s">
        <v>842</v>
      </c>
      <c r="CU297">
        <v>1E-3</v>
      </c>
      <c r="CV297" t="s">
        <v>843</v>
      </c>
      <c r="CW297">
        <v>0.01</v>
      </c>
      <c r="CX297" t="s">
        <v>844</v>
      </c>
      <c r="CY297">
        <v>0.05</v>
      </c>
      <c r="CZ297" t="s">
        <v>870</v>
      </c>
      <c r="DA297">
        <v>0.1</v>
      </c>
      <c r="DB297" t="s">
        <v>871</v>
      </c>
      <c r="DE297" t="s">
        <v>454</v>
      </c>
      <c r="DF297" t="s">
        <v>455</v>
      </c>
      <c r="DG297">
        <v>0</v>
      </c>
      <c r="DH297" t="s">
        <v>842</v>
      </c>
      <c r="DI297">
        <v>1E-3</v>
      </c>
      <c r="DJ297" t="s">
        <v>843</v>
      </c>
      <c r="DK297">
        <v>0.01</v>
      </c>
      <c r="DL297" t="s">
        <v>844</v>
      </c>
      <c r="DM297">
        <v>0.05</v>
      </c>
      <c r="DN297" t="s">
        <v>870</v>
      </c>
      <c r="DO297">
        <v>0.1</v>
      </c>
      <c r="DP297" t="s">
        <v>871</v>
      </c>
      <c r="DR297" t="s">
        <v>467</v>
      </c>
      <c r="DS297" t="s">
        <v>466</v>
      </c>
      <c r="DT297">
        <v>0.64193</v>
      </c>
    </row>
    <row r="298" spans="57:132" x14ac:dyDescent="0.45">
      <c r="BF298" t="s">
        <v>370</v>
      </c>
      <c r="BG298" t="s">
        <v>371</v>
      </c>
      <c r="BH298" t="s">
        <v>372</v>
      </c>
      <c r="BI298" t="s">
        <v>373</v>
      </c>
      <c r="BJ298" t="s">
        <v>374</v>
      </c>
      <c r="BK298" t="s">
        <v>452</v>
      </c>
      <c r="BR298" t="s">
        <v>710</v>
      </c>
      <c r="CE298" t="s">
        <v>710</v>
      </c>
      <c r="DR298" t="s">
        <v>468</v>
      </c>
      <c r="DS298">
        <v>182.602</v>
      </c>
      <c r="DT298" t="s">
        <v>469</v>
      </c>
      <c r="DU298">
        <v>11</v>
      </c>
      <c r="DV298" t="s">
        <v>470</v>
      </c>
      <c r="DW298">
        <v>988</v>
      </c>
      <c r="DX298" t="s">
        <v>471</v>
      </c>
      <c r="DY298" t="s">
        <v>472</v>
      </c>
      <c r="DZ298" t="s">
        <v>473</v>
      </c>
    </row>
    <row r="299" spans="57:132" x14ac:dyDescent="0.45">
      <c r="BE299" t="s">
        <v>181</v>
      </c>
      <c r="BF299">
        <v>-12.068403</v>
      </c>
      <c r="BG299">
        <v>3.0770940000000002</v>
      </c>
      <c r="BH299">
        <v>-3.9220000000000002</v>
      </c>
      <c r="BI299" s="1">
        <v>9.7969999999999999E-5</v>
      </c>
      <c r="BJ299" t="s">
        <v>375</v>
      </c>
      <c r="BS299" t="s">
        <v>443</v>
      </c>
      <c r="BT299" t="s">
        <v>444</v>
      </c>
      <c r="BU299" t="s">
        <v>445</v>
      </c>
      <c r="BV299" t="s">
        <v>446</v>
      </c>
      <c r="BW299" t="s">
        <v>447</v>
      </c>
      <c r="BX299" t="s">
        <v>445</v>
      </c>
      <c r="BY299" t="s">
        <v>448</v>
      </c>
      <c r="CF299" t="s">
        <v>443</v>
      </c>
      <c r="CG299" t="s">
        <v>444</v>
      </c>
      <c r="CH299" t="s">
        <v>445</v>
      </c>
      <c r="CI299" t="s">
        <v>446</v>
      </c>
      <c r="CJ299" t="s">
        <v>447</v>
      </c>
      <c r="CK299" t="s">
        <v>445</v>
      </c>
      <c r="CQ299" t="s">
        <v>462</v>
      </c>
      <c r="CR299" t="s">
        <v>463</v>
      </c>
      <c r="CS299" t="s">
        <v>450</v>
      </c>
      <c r="CT299" t="s">
        <v>464</v>
      </c>
      <c r="CU299">
        <v>54752</v>
      </c>
      <c r="DE299" t="s">
        <v>462</v>
      </c>
      <c r="DF299" t="s">
        <v>463</v>
      </c>
      <c r="DG299" t="s">
        <v>450</v>
      </c>
      <c r="DH299" t="s">
        <v>464</v>
      </c>
      <c r="DI299">
        <v>78465</v>
      </c>
      <c r="DR299" t="s">
        <v>674</v>
      </c>
      <c r="DS299" t="s">
        <v>488</v>
      </c>
      <c r="DT299">
        <v>2000</v>
      </c>
    </row>
    <row r="300" spans="57:132" x14ac:dyDescent="0.45">
      <c r="BE300" t="s">
        <v>182</v>
      </c>
      <c r="BF300">
        <v>0.22120699999999999</v>
      </c>
      <c r="BG300">
        <v>0.14085500000000001</v>
      </c>
      <c r="BH300">
        <v>1.5705</v>
      </c>
      <c r="BI300">
        <v>0.1168357</v>
      </c>
      <c r="BR300">
        <v>-30.254809999999999</v>
      </c>
      <c r="BS300">
        <v>-5.6844400000000004</v>
      </c>
      <c r="BT300">
        <v>0.41504000000000002</v>
      </c>
      <c r="BU300">
        <v>6.5819000000000001</v>
      </c>
      <c r="BV300">
        <v>25.525289999999998</v>
      </c>
      <c r="CE300">
        <v>-27.681930000000001</v>
      </c>
      <c r="CF300">
        <v>-6.7763499999999999</v>
      </c>
      <c r="CG300">
        <v>0.61738000000000004</v>
      </c>
      <c r="CH300">
        <v>6.2817499999999997</v>
      </c>
      <c r="CI300">
        <v>25.845839999999999</v>
      </c>
      <c r="CQ300" t="s">
        <v>465</v>
      </c>
      <c r="CR300" t="s">
        <v>463</v>
      </c>
      <c r="CS300" t="s">
        <v>450</v>
      </c>
      <c r="CT300" t="s">
        <v>464</v>
      </c>
      <c r="CU300">
        <v>20880</v>
      </c>
      <c r="DE300" t="s">
        <v>465</v>
      </c>
      <c r="DF300" t="s">
        <v>463</v>
      </c>
      <c r="DG300" t="s">
        <v>450</v>
      </c>
      <c r="DH300" t="s">
        <v>464</v>
      </c>
      <c r="DI300">
        <v>30709</v>
      </c>
      <c r="DR300" t="s">
        <v>1032</v>
      </c>
      <c r="EA300" s="1">
        <v>2.2200000000000001E-16</v>
      </c>
    </row>
    <row r="301" spans="57:132" x14ac:dyDescent="0.45">
      <c r="BE301" t="s">
        <v>183</v>
      </c>
      <c r="BF301">
        <v>2.0573649999999999</v>
      </c>
      <c r="BG301">
        <v>1.4418420000000001</v>
      </c>
      <c r="BH301">
        <v>1.4269000000000001</v>
      </c>
      <c r="BI301">
        <v>0.15412980000000001</v>
      </c>
      <c r="CQ301" t="s">
        <v>466</v>
      </c>
      <c r="CR301">
        <v>0.61863000000000001</v>
      </c>
      <c r="DE301" t="s">
        <v>466</v>
      </c>
      <c r="DF301">
        <v>0.60862000000000005</v>
      </c>
      <c r="DR301" t="s">
        <v>416</v>
      </c>
      <c r="DS301" t="s">
        <v>417</v>
      </c>
      <c r="DT301" t="s">
        <v>418</v>
      </c>
      <c r="DU301" t="s">
        <v>419</v>
      </c>
      <c r="DV301" t="s">
        <v>420</v>
      </c>
    </row>
    <row r="302" spans="57:132" x14ac:dyDescent="0.45">
      <c r="BE302" t="s">
        <v>377</v>
      </c>
      <c r="BF302">
        <v>-0.30387199999999998</v>
      </c>
      <c r="BG302">
        <v>0.41725000000000001</v>
      </c>
      <c r="BH302">
        <v>-0.72829999999999995</v>
      </c>
      <c r="BI302">
        <v>0.46673100000000001</v>
      </c>
      <c r="BR302" t="s">
        <v>715</v>
      </c>
      <c r="CE302" t="s">
        <v>715</v>
      </c>
      <c r="CQ302" t="s">
        <v>467</v>
      </c>
      <c r="CR302" t="s">
        <v>466</v>
      </c>
      <c r="CS302">
        <v>0.56311999999999995</v>
      </c>
      <c r="DE302" t="s">
        <v>467</v>
      </c>
      <c r="DF302" t="s">
        <v>466</v>
      </c>
      <c r="DG302">
        <v>0.57435999999999998</v>
      </c>
    </row>
    <row r="303" spans="57:132" x14ac:dyDescent="0.45">
      <c r="BE303" t="s">
        <v>378</v>
      </c>
      <c r="BF303">
        <v>-11.653114</v>
      </c>
      <c r="BG303">
        <v>3.9945849999999998</v>
      </c>
      <c r="BH303">
        <v>-2.9171999999999998</v>
      </c>
      <c r="BI303">
        <v>3.6638999999999999E-3</v>
      </c>
      <c r="BJ303" t="s">
        <v>487</v>
      </c>
      <c r="BS303" t="s">
        <v>370</v>
      </c>
      <c r="BT303" t="s">
        <v>371</v>
      </c>
      <c r="BU303" t="s">
        <v>372</v>
      </c>
      <c r="BV303" t="s">
        <v>373</v>
      </c>
      <c r="BW303" t="s">
        <v>374</v>
      </c>
      <c r="BX303" t="s">
        <v>452</v>
      </c>
      <c r="CF303" t="s">
        <v>370</v>
      </c>
      <c r="CG303" t="s">
        <v>371</v>
      </c>
      <c r="CH303" t="s">
        <v>372</v>
      </c>
      <c r="CI303" t="s">
        <v>373</v>
      </c>
      <c r="CJ303" t="s">
        <v>374</v>
      </c>
      <c r="CK303" t="s">
        <v>452</v>
      </c>
      <c r="CQ303" t="s">
        <v>468</v>
      </c>
      <c r="CR303">
        <v>23.3</v>
      </c>
      <c r="CS303" t="s">
        <v>469</v>
      </c>
      <c r="CT303">
        <v>11</v>
      </c>
      <c r="CU303" t="s">
        <v>470</v>
      </c>
      <c r="CV303">
        <v>158</v>
      </c>
      <c r="CW303" t="s">
        <v>471</v>
      </c>
      <c r="CX303" t="s">
        <v>472</v>
      </c>
      <c r="CY303" t="s">
        <v>473</v>
      </c>
      <c r="CZ303" s="1">
        <v>2.2200000000000001E-16</v>
      </c>
      <c r="DE303" t="s">
        <v>468</v>
      </c>
      <c r="DF303">
        <v>41.987400000000001</v>
      </c>
      <c r="DG303" t="s">
        <v>469</v>
      </c>
      <c r="DH303">
        <v>11</v>
      </c>
      <c r="DI303" t="s">
        <v>470</v>
      </c>
      <c r="DJ303">
        <v>297</v>
      </c>
      <c r="DK303" t="s">
        <v>471</v>
      </c>
      <c r="DL303" t="s">
        <v>472</v>
      </c>
      <c r="DM303" t="s">
        <v>473</v>
      </c>
      <c r="DN303" s="1">
        <v>2.2200000000000001E-16</v>
      </c>
      <c r="DR303" t="s">
        <v>421</v>
      </c>
    </row>
    <row r="304" spans="57:132" x14ac:dyDescent="0.45">
      <c r="BE304" t="s">
        <v>382</v>
      </c>
      <c r="BF304">
        <v>9.0566999999999995E-2</v>
      </c>
      <c r="BG304">
        <v>0.38293500000000003</v>
      </c>
      <c r="BH304">
        <v>0.23649999999999999</v>
      </c>
      <c r="BI304">
        <v>0.81311929999999999</v>
      </c>
      <c r="BR304" t="s">
        <v>181</v>
      </c>
      <c r="BS304">
        <v>-24.80376</v>
      </c>
      <c r="BT304">
        <v>6.1117900000000001</v>
      </c>
      <c r="BU304">
        <v>-4.0583</v>
      </c>
      <c r="BV304" s="1">
        <v>7.9270000000000005E-5</v>
      </c>
      <c r="BW304" t="s">
        <v>375</v>
      </c>
      <c r="CE304" t="s">
        <v>181</v>
      </c>
      <c r="CF304">
        <v>-27.10782</v>
      </c>
      <c r="CG304">
        <v>11.18188</v>
      </c>
      <c r="CH304">
        <v>-2.4243000000000001</v>
      </c>
      <c r="CI304">
        <v>1.7250000000000001E-2</v>
      </c>
      <c r="CJ304" t="s">
        <v>376</v>
      </c>
      <c r="CQ304" t="s">
        <v>674</v>
      </c>
      <c r="CR304" t="s">
        <v>488</v>
      </c>
      <c r="CS304">
        <v>2000</v>
      </c>
      <c r="DE304" t="s">
        <v>674</v>
      </c>
      <c r="DF304" t="s">
        <v>488</v>
      </c>
      <c r="DG304">
        <v>2000</v>
      </c>
      <c r="DR304" t="s">
        <v>422</v>
      </c>
      <c r="DS304" t="s">
        <v>423</v>
      </c>
      <c r="DT304" t="s">
        <v>520</v>
      </c>
      <c r="DU304" t="s">
        <v>425</v>
      </c>
      <c r="DV304" t="s">
        <v>423</v>
      </c>
      <c r="DW304" t="s">
        <v>521</v>
      </c>
      <c r="DX304" t="s">
        <v>431</v>
      </c>
      <c r="DY304" t="s">
        <v>423</v>
      </c>
      <c r="DZ304" t="s">
        <v>761</v>
      </c>
    </row>
    <row r="305" spans="57:132" x14ac:dyDescent="0.45">
      <c r="BE305" t="s">
        <v>381</v>
      </c>
      <c r="BF305">
        <v>-7.9229999999999995E-2</v>
      </c>
      <c r="BG305">
        <v>0.37219000000000002</v>
      </c>
      <c r="BH305">
        <v>-0.21290000000000001</v>
      </c>
      <c r="BI305">
        <v>0.83149759999999995</v>
      </c>
      <c r="BR305" t="s">
        <v>182</v>
      </c>
      <c r="BS305">
        <v>1.65821</v>
      </c>
      <c r="BT305">
        <v>0.32371</v>
      </c>
      <c r="BU305">
        <v>5.1224999999999996</v>
      </c>
      <c r="BV305" s="1">
        <v>9.1350000000000002E-7</v>
      </c>
      <c r="BW305" t="s">
        <v>375</v>
      </c>
      <c r="CE305" t="s">
        <v>182</v>
      </c>
      <c r="CF305">
        <v>0.65898999999999996</v>
      </c>
      <c r="CG305">
        <v>0.46127000000000001</v>
      </c>
      <c r="CH305">
        <v>1.4287000000000001</v>
      </c>
      <c r="CI305">
        <v>0.15642</v>
      </c>
      <c r="CQ305" t="s">
        <v>1108</v>
      </c>
      <c r="DE305" t="s">
        <v>1089</v>
      </c>
    </row>
    <row r="306" spans="57:132" x14ac:dyDescent="0.45">
      <c r="BE306" t="s">
        <v>383</v>
      </c>
      <c r="BF306">
        <v>-0.31046200000000002</v>
      </c>
      <c r="BG306">
        <v>0.201233</v>
      </c>
      <c r="BH306">
        <v>-1.5427999999999999</v>
      </c>
      <c r="BI306">
        <v>0.12340810000000001</v>
      </c>
      <c r="BR306" t="s">
        <v>183</v>
      </c>
      <c r="BS306">
        <v>-2.7515999999999998</v>
      </c>
      <c r="BT306">
        <v>2.40937</v>
      </c>
      <c r="BU306">
        <v>-1.1419999999999999</v>
      </c>
      <c r="BV306">
        <v>0.25525730000000002</v>
      </c>
      <c r="CE306" t="s">
        <v>183</v>
      </c>
      <c r="CF306">
        <v>6.1529299999999996</v>
      </c>
      <c r="CG306">
        <v>4.4348999999999998</v>
      </c>
      <c r="CH306">
        <v>1.3874</v>
      </c>
      <c r="CI306">
        <v>0.1686</v>
      </c>
      <c r="CN306" t="s">
        <v>870</v>
      </c>
      <c r="CO306">
        <v>0.1</v>
      </c>
      <c r="CP306" t="s">
        <v>871</v>
      </c>
      <c r="CQ306" t="s">
        <v>416</v>
      </c>
      <c r="CR306" t="s">
        <v>417</v>
      </c>
      <c r="CS306" t="s">
        <v>418</v>
      </c>
      <c r="CT306" t="s">
        <v>419</v>
      </c>
      <c r="CU306" t="s">
        <v>420</v>
      </c>
      <c r="DE306" t="s">
        <v>416</v>
      </c>
      <c r="DF306" t="s">
        <v>417</v>
      </c>
      <c r="DG306" t="s">
        <v>418</v>
      </c>
      <c r="DH306" t="s">
        <v>419</v>
      </c>
      <c r="DI306" t="s">
        <v>420</v>
      </c>
      <c r="DR306" t="s">
        <v>436</v>
      </c>
      <c r="DS306" t="s">
        <v>437</v>
      </c>
      <c r="DT306" t="s">
        <v>864</v>
      </c>
      <c r="DU306" t="s">
        <v>423</v>
      </c>
      <c r="DV306" t="s">
        <v>1033</v>
      </c>
      <c r="DW306" t="s">
        <v>866</v>
      </c>
      <c r="DX306" t="s">
        <v>423</v>
      </c>
      <c r="DY306" t="s">
        <v>874</v>
      </c>
      <c r="DZ306" t="s">
        <v>868</v>
      </c>
      <c r="EA306" t="s">
        <v>433</v>
      </c>
      <c r="EB306" t="s">
        <v>423</v>
      </c>
    </row>
    <row r="307" spans="57:132" x14ac:dyDescent="0.45">
      <c r="BE307" t="s">
        <v>384</v>
      </c>
      <c r="BF307">
        <v>15.588811</v>
      </c>
      <c r="BG307">
        <v>10.645626</v>
      </c>
      <c r="BH307">
        <v>1.4642999999999999</v>
      </c>
      <c r="BI307">
        <v>0.1436258</v>
      </c>
      <c r="BR307" t="s">
        <v>377</v>
      </c>
      <c r="BS307">
        <v>3.0421299999999998</v>
      </c>
      <c r="BT307">
        <v>0.79144999999999999</v>
      </c>
      <c r="BU307">
        <v>3.8437000000000001</v>
      </c>
      <c r="BV307">
        <v>1.785E-4</v>
      </c>
      <c r="BW307" t="s">
        <v>375</v>
      </c>
      <c r="CE307" t="s">
        <v>377</v>
      </c>
      <c r="CF307">
        <v>-1.0888599999999999</v>
      </c>
      <c r="CG307">
        <v>1.1247</v>
      </c>
      <c r="CH307">
        <v>-0.96809999999999996</v>
      </c>
      <c r="CI307">
        <v>0.33545999999999998</v>
      </c>
    </row>
    <row r="308" spans="57:132" x14ac:dyDescent="0.45">
      <c r="BE308" t="s">
        <v>869</v>
      </c>
      <c r="BF308">
        <v>-0.46467700000000001</v>
      </c>
      <c r="BG308">
        <v>0.119258</v>
      </c>
      <c r="BH308">
        <v>-3.8963999999999999</v>
      </c>
      <c r="BI308">
        <v>1.086E-4</v>
      </c>
      <c r="BJ308" t="s">
        <v>375</v>
      </c>
      <c r="BR308" t="s">
        <v>378</v>
      </c>
      <c r="BS308">
        <v>-20.252189999999999</v>
      </c>
      <c r="BT308">
        <v>8.2331500000000002</v>
      </c>
      <c r="BU308">
        <v>-2.4598</v>
      </c>
      <c r="BV308">
        <v>1.50358E-2</v>
      </c>
      <c r="BW308" t="s">
        <v>376</v>
      </c>
      <c r="CE308" t="s">
        <v>378</v>
      </c>
      <c r="CF308">
        <v>-17.329799999999999</v>
      </c>
      <c r="CG308">
        <v>9.8153600000000001</v>
      </c>
      <c r="CH308">
        <v>-1.7656000000000001</v>
      </c>
      <c r="CI308">
        <v>8.0710000000000004E-2</v>
      </c>
      <c r="CJ308" t="s">
        <v>481</v>
      </c>
      <c r="CL308" t="s">
        <v>844</v>
      </c>
      <c r="CM308">
        <v>0.05</v>
      </c>
      <c r="CQ308" t="s">
        <v>421</v>
      </c>
      <c r="DE308" t="s">
        <v>421</v>
      </c>
      <c r="DR308" t="s">
        <v>710</v>
      </c>
      <c r="EA308" t="s">
        <v>423</v>
      </c>
      <c r="EB308">
        <v>390</v>
      </c>
    </row>
    <row r="309" spans="57:132" x14ac:dyDescent="0.45">
      <c r="BE309" t="s">
        <v>453</v>
      </c>
      <c r="BR309" t="s">
        <v>382</v>
      </c>
      <c r="BS309">
        <v>1.4352</v>
      </c>
      <c r="BT309">
        <v>0.52073999999999998</v>
      </c>
      <c r="BU309">
        <v>2.7561</v>
      </c>
      <c r="BV309">
        <v>6.5751999999999998E-3</v>
      </c>
      <c r="BW309" t="s">
        <v>487</v>
      </c>
      <c r="CE309" t="s">
        <v>382</v>
      </c>
      <c r="CF309">
        <v>2.75969</v>
      </c>
      <c r="CG309">
        <v>1.10362</v>
      </c>
      <c r="CH309">
        <v>2.5005999999999999</v>
      </c>
      <c r="CI309">
        <v>1.413E-2</v>
      </c>
      <c r="CJ309" t="s">
        <v>376</v>
      </c>
      <c r="CQ309" t="s">
        <v>422</v>
      </c>
      <c r="CR309" t="s">
        <v>423</v>
      </c>
      <c r="CS309" t="s">
        <v>520</v>
      </c>
      <c r="CT309" t="s">
        <v>425</v>
      </c>
      <c r="CU309" t="s">
        <v>423</v>
      </c>
      <c r="CV309" t="s">
        <v>521</v>
      </c>
      <c r="CW309" t="s">
        <v>431</v>
      </c>
      <c r="CX309" t="s">
        <v>423</v>
      </c>
      <c r="CY309" t="s">
        <v>761</v>
      </c>
      <c r="CZ309" t="s">
        <v>433</v>
      </c>
      <c r="DA309" t="s">
        <v>423</v>
      </c>
      <c r="DB309" t="s">
        <v>863</v>
      </c>
      <c r="DE309" t="s">
        <v>422</v>
      </c>
      <c r="DF309" t="s">
        <v>423</v>
      </c>
      <c r="DG309" t="s">
        <v>520</v>
      </c>
      <c r="DH309" t="s">
        <v>425</v>
      </c>
      <c r="DI309" t="s">
        <v>423</v>
      </c>
      <c r="DJ309" t="s">
        <v>521</v>
      </c>
      <c r="DK309" t="s">
        <v>431</v>
      </c>
      <c r="DL309" t="s">
        <v>423</v>
      </c>
      <c r="DM309" t="s">
        <v>761</v>
      </c>
      <c r="DN309" t="s">
        <v>433</v>
      </c>
      <c r="DO309" t="s">
        <v>423</v>
      </c>
      <c r="DP309" t="s">
        <v>863</v>
      </c>
      <c r="DS309" t="s">
        <v>443</v>
      </c>
      <c r="DT309" t="s">
        <v>444</v>
      </c>
      <c r="DU309" t="s">
        <v>445</v>
      </c>
      <c r="DV309" t="s">
        <v>446</v>
      </c>
      <c r="DW309" t="s">
        <v>447</v>
      </c>
      <c r="DX309" t="s">
        <v>445</v>
      </c>
      <c r="DY309" t="s">
        <v>448</v>
      </c>
    </row>
    <row r="310" spans="57:132" x14ac:dyDescent="0.45">
      <c r="BE310" t="s">
        <v>454</v>
      </c>
      <c r="BF310" t="s">
        <v>455</v>
      </c>
      <c r="BG310">
        <v>0</v>
      </c>
      <c r="BH310" t="s">
        <v>842</v>
      </c>
      <c r="BI310">
        <v>1E-3</v>
      </c>
      <c r="BJ310" t="s">
        <v>843</v>
      </c>
      <c r="BK310">
        <v>0.01</v>
      </c>
      <c r="BL310" t="s">
        <v>844</v>
      </c>
      <c r="BM310">
        <v>0.05</v>
      </c>
      <c r="BN310" t="s">
        <v>870</v>
      </c>
      <c r="BO310">
        <v>0.1</v>
      </c>
      <c r="BP310" t="s">
        <v>871</v>
      </c>
      <c r="BR310" t="s">
        <v>381</v>
      </c>
      <c r="BS310">
        <v>-1.33965</v>
      </c>
      <c r="BT310">
        <v>0.68840000000000001</v>
      </c>
      <c r="BU310">
        <v>-1.946</v>
      </c>
      <c r="BV310">
        <v>5.3519900000000002E-2</v>
      </c>
      <c r="BW310" t="s">
        <v>481</v>
      </c>
      <c r="CE310" t="s">
        <v>381</v>
      </c>
      <c r="CF310">
        <v>-1.83243</v>
      </c>
      <c r="CG310">
        <v>0.79335999999999995</v>
      </c>
      <c r="CH310">
        <v>-2.3096999999999999</v>
      </c>
      <c r="CI310">
        <v>2.3089999999999999E-2</v>
      </c>
      <c r="CJ310" t="s">
        <v>376</v>
      </c>
      <c r="DR310">
        <v>-40.530149999999999</v>
      </c>
      <c r="DS310">
        <v>-4.7109699999999997</v>
      </c>
      <c r="DT310">
        <v>0.90571999999999997</v>
      </c>
      <c r="DU310">
        <v>5.7622299999999997</v>
      </c>
      <c r="DV310">
        <v>19.807490000000001</v>
      </c>
    </row>
    <row r="311" spans="57:132" x14ac:dyDescent="0.45">
      <c r="BR311" t="s">
        <v>383</v>
      </c>
      <c r="BS311">
        <v>-0.41554999999999997</v>
      </c>
      <c r="BT311">
        <v>0.47221999999999997</v>
      </c>
      <c r="BU311">
        <v>-0.88</v>
      </c>
      <c r="BV311">
        <v>0.38026939999999998</v>
      </c>
      <c r="CE311" t="s">
        <v>383</v>
      </c>
      <c r="CF311">
        <v>-0.49480000000000002</v>
      </c>
      <c r="CG311">
        <v>0.74261999999999995</v>
      </c>
      <c r="CH311">
        <v>-0.6663</v>
      </c>
      <c r="CI311">
        <v>0.50685999999999998</v>
      </c>
      <c r="CQ311" t="s">
        <v>436</v>
      </c>
      <c r="CR311" t="s">
        <v>437</v>
      </c>
      <c r="CS311" t="s">
        <v>864</v>
      </c>
      <c r="CT311" t="s">
        <v>423</v>
      </c>
      <c r="CU311" t="s">
        <v>933</v>
      </c>
      <c r="CV311" t="s">
        <v>866</v>
      </c>
      <c r="CW311" t="s">
        <v>423</v>
      </c>
      <c r="CX311" t="s">
        <v>898</v>
      </c>
      <c r="CY311" t="s">
        <v>868</v>
      </c>
      <c r="CZ311" t="s">
        <v>423</v>
      </c>
      <c r="DA311">
        <v>65</v>
      </c>
      <c r="DE311" t="s">
        <v>436</v>
      </c>
      <c r="DF311" t="s">
        <v>437</v>
      </c>
      <c r="DG311" t="s">
        <v>864</v>
      </c>
      <c r="DH311" t="s">
        <v>423</v>
      </c>
      <c r="DI311" t="s">
        <v>926</v>
      </c>
      <c r="DJ311" t="s">
        <v>866</v>
      </c>
      <c r="DK311" t="s">
        <v>423</v>
      </c>
      <c r="DL311" t="s">
        <v>927</v>
      </c>
      <c r="DM311" t="s">
        <v>868</v>
      </c>
      <c r="DN311" t="s">
        <v>423</v>
      </c>
      <c r="DO311">
        <v>148</v>
      </c>
    </row>
    <row r="312" spans="57:132" x14ac:dyDescent="0.45">
      <c r="BE312" t="s">
        <v>462</v>
      </c>
      <c r="BF312" t="s">
        <v>463</v>
      </c>
      <c r="BG312" t="s">
        <v>450</v>
      </c>
      <c r="BH312" t="s">
        <v>464</v>
      </c>
      <c r="BI312">
        <v>140900</v>
      </c>
      <c r="BR312" t="s">
        <v>405</v>
      </c>
      <c r="BS312">
        <v>-334.89037000000002</v>
      </c>
      <c r="BT312">
        <v>369.33654000000001</v>
      </c>
      <c r="BU312">
        <v>-0.90669999999999995</v>
      </c>
      <c r="BV312">
        <v>0.36600120000000003</v>
      </c>
      <c r="CE312" t="s">
        <v>408</v>
      </c>
      <c r="CF312">
        <v>-4.8125999999999998</v>
      </c>
      <c r="CG312">
        <v>30.42388</v>
      </c>
      <c r="CH312">
        <v>-0.15820000000000001</v>
      </c>
      <c r="CI312">
        <v>0.87465000000000004</v>
      </c>
      <c r="CN312" s="1">
        <v>2.2200000000000001E-16</v>
      </c>
      <c r="DR312" t="s">
        <v>715</v>
      </c>
    </row>
    <row r="313" spans="57:132" x14ac:dyDescent="0.45">
      <c r="BE313" t="s">
        <v>465</v>
      </c>
      <c r="BF313" t="s">
        <v>463</v>
      </c>
      <c r="BG313" t="s">
        <v>450</v>
      </c>
      <c r="BH313" t="s">
        <v>464</v>
      </c>
      <c r="BI313">
        <v>68242</v>
      </c>
      <c r="BR313" t="s">
        <v>526</v>
      </c>
      <c r="BS313">
        <v>-1.3444799999999999</v>
      </c>
      <c r="BT313">
        <v>2.21</v>
      </c>
      <c r="BU313">
        <v>-0.60840000000000005</v>
      </c>
      <c r="BV313">
        <v>0.54386860000000004</v>
      </c>
      <c r="CE313" t="s">
        <v>526</v>
      </c>
      <c r="CF313">
        <v>-2.73272</v>
      </c>
      <c r="CG313">
        <v>2.2153</v>
      </c>
      <c r="CH313">
        <v>-1.2336</v>
      </c>
      <c r="CI313">
        <v>0.22044</v>
      </c>
      <c r="CQ313" t="s">
        <v>710</v>
      </c>
      <c r="DE313" t="s">
        <v>710</v>
      </c>
      <c r="DS313" t="s">
        <v>370</v>
      </c>
      <c r="DT313" t="s">
        <v>371</v>
      </c>
      <c r="DU313" t="s">
        <v>372</v>
      </c>
      <c r="DV313" t="s">
        <v>373</v>
      </c>
      <c r="DW313" t="s">
        <v>374</v>
      </c>
      <c r="DX313" t="s">
        <v>452</v>
      </c>
    </row>
    <row r="314" spans="57:132" x14ac:dyDescent="0.45">
      <c r="BE314" t="s">
        <v>466</v>
      </c>
      <c r="BF314">
        <v>0.51568999999999998</v>
      </c>
      <c r="BR314" t="s">
        <v>453</v>
      </c>
      <c r="CE314" t="s">
        <v>453</v>
      </c>
      <c r="CL314" t="s">
        <v>472</v>
      </c>
      <c r="CM314" t="s">
        <v>473</v>
      </c>
      <c r="CR314" t="s">
        <v>443</v>
      </c>
      <c r="CS314" t="s">
        <v>444</v>
      </c>
      <c r="CT314" t="s">
        <v>445</v>
      </c>
      <c r="CU314" t="s">
        <v>446</v>
      </c>
      <c r="CV314" t="s">
        <v>447</v>
      </c>
      <c r="CW314" t="s">
        <v>445</v>
      </c>
      <c r="CX314" t="s">
        <v>448</v>
      </c>
      <c r="DF314" t="s">
        <v>443</v>
      </c>
      <c r="DG314" t="s">
        <v>444</v>
      </c>
      <c r="DH314" t="s">
        <v>445</v>
      </c>
      <c r="DI314" t="s">
        <v>446</v>
      </c>
      <c r="DJ314" t="s">
        <v>447</v>
      </c>
      <c r="DK314" t="s">
        <v>445</v>
      </c>
      <c r="DL314" t="s">
        <v>448</v>
      </c>
      <c r="DR314" t="s">
        <v>181</v>
      </c>
      <c r="DS314">
        <v>-33.818959999999997</v>
      </c>
      <c r="DT314">
        <v>9.88659</v>
      </c>
      <c r="DU314">
        <v>-3.4207000000000001</v>
      </c>
      <c r="DV314">
        <v>7.0229999999999999E-4</v>
      </c>
      <c r="DW314" t="s">
        <v>375</v>
      </c>
    </row>
    <row r="315" spans="57:132" x14ac:dyDescent="0.45">
      <c r="BE315" t="s">
        <v>467</v>
      </c>
      <c r="BF315" t="s">
        <v>466</v>
      </c>
      <c r="BG315">
        <v>0.44777</v>
      </c>
      <c r="BR315" t="s">
        <v>454</v>
      </c>
      <c r="BS315" t="s">
        <v>455</v>
      </c>
      <c r="BT315">
        <v>0</v>
      </c>
      <c r="BU315" t="s">
        <v>842</v>
      </c>
      <c r="BV315">
        <v>1E-3</v>
      </c>
      <c r="BW315" t="s">
        <v>843</v>
      </c>
      <c r="BX315">
        <v>0.01</v>
      </c>
      <c r="BY315" t="s">
        <v>844</v>
      </c>
      <c r="BZ315">
        <v>0.05</v>
      </c>
      <c r="CA315" t="s">
        <v>870</v>
      </c>
      <c r="CB315">
        <v>0.1</v>
      </c>
      <c r="CC315" t="s">
        <v>871</v>
      </c>
      <c r="CE315" t="s">
        <v>454</v>
      </c>
      <c r="CF315" t="s">
        <v>455</v>
      </c>
      <c r="CG315">
        <v>0</v>
      </c>
      <c r="CH315" t="s">
        <v>842</v>
      </c>
      <c r="CI315">
        <v>1E-3</v>
      </c>
      <c r="CJ315" t="s">
        <v>843</v>
      </c>
      <c r="CK315">
        <v>0.01</v>
      </c>
      <c r="CQ315">
        <v>-28.682379999999998</v>
      </c>
      <c r="CR315">
        <v>-2.0939399999999999</v>
      </c>
      <c r="CS315">
        <v>0.21017</v>
      </c>
      <c r="CT315">
        <v>3.2161</v>
      </c>
      <c r="CU315">
        <v>12.44469</v>
      </c>
      <c r="DE315">
        <v>-14.12299</v>
      </c>
      <c r="DF315">
        <v>-2.4058899999999999</v>
      </c>
      <c r="DG315">
        <v>0.46722999999999998</v>
      </c>
      <c r="DH315">
        <v>1.8637900000000001</v>
      </c>
      <c r="DI315">
        <v>20.102180000000001</v>
      </c>
      <c r="DS315">
        <v>7.0229999999999999E-4</v>
      </c>
    </row>
    <row r="316" spans="57:132" x14ac:dyDescent="0.45">
      <c r="BE316" t="s">
        <v>468</v>
      </c>
      <c r="BF316">
        <v>63.780999999999999</v>
      </c>
      <c r="BG316" t="s">
        <v>469</v>
      </c>
      <c r="BH316">
        <v>10</v>
      </c>
      <c r="BI316" t="s">
        <v>470</v>
      </c>
      <c r="BJ316">
        <v>599</v>
      </c>
      <c r="BK316" t="s">
        <v>471</v>
      </c>
      <c r="BL316" t="s">
        <v>472</v>
      </c>
      <c r="BM316" t="s">
        <v>473</v>
      </c>
      <c r="BN316" s="1">
        <v>2.2200000000000001E-16</v>
      </c>
      <c r="DR316" t="s">
        <v>182</v>
      </c>
      <c r="DS316">
        <v>-0.73738000000000004</v>
      </c>
      <c r="DT316">
        <v>0.25165999999999999</v>
      </c>
      <c r="DU316">
        <v>-2.9300999999999999</v>
      </c>
      <c r="DV316">
        <v>3.6226000000000001E-3</v>
      </c>
      <c r="DW316" t="s">
        <v>487</v>
      </c>
    </row>
    <row r="317" spans="57:132" x14ac:dyDescent="0.45">
      <c r="BE317" t="s">
        <v>674</v>
      </c>
      <c r="BF317" t="s">
        <v>530</v>
      </c>
      <c r="BG317" t="s">
        <v>877</v>
      </c>
      <c r="BR317" t="s">
        <v>462</v>
      </c>
      <c r="BS317" t="s">
        <v>463</v>
      </c>
      <c r="BT317" t="s">
        <v>450</v>
      </c>
      <c r="BU317" t="s">
        <v>464</v>
      </c>
      <c r="BV317">
        <v>51875</v>
      </c>
      <c r="CE317" t="s">
        <v>462</v>
      </c>
      <c r="CF317" t="s">
        <v>463</v>
      </c>
      <c r="CG317" t="s">
        <v>450</v>
      </c>
      <c r="CH317" t="s">
        <v>464</v>
      </c>
      <c r="CI317">
        <v>36201</v>
      </c>
      <c r="CL317" t="s">
        <v>1018</v>
      </c>
      <c r="CM317" t="s">
        <v>1052</v>
      </c>
      <c r="CQ317" t="s">
        <v>715</v>
      </c>
      <c r="DE317" t="s">
        <v>715</v>
      </c>
      <c r="DS317">
        <v>3.6226000000000001E-3</v>
      </c>
    </row>
    <row r="318" spans="57:132" x14ac:dyDescent="0.45">
      <c r="BE318" t="s">
        <v>1035</v>
      </c>
      <c r="BR318" t="s">
        <v>465</v>
      </c>
      <c r="BS318" t="s">
        <v>463</v>
      </c>
      <c r="BT318" t="s">
        <v>450</v>
      </c>
      <c r="BU318" t="s">
        <v>464</v>
      </c>
      <c r="BV318">
        <v>20460</v>
      </c>
      <c r="CE318" t="s">
        <v>465</v>
      </c>
      <c r="CF318" t="s">
        <v>463</v>
      </c>
      <c r="CG318" t="s">
        <v>450</v>
      </c>
      <c r="CH318" t="s">
        <v>464</v>
      </c>
      <c r="CI318">
        <v>11925</v>
      </c>
      <c r="CR318" t="s">
        <v>370</v>
      </c>
      <c r="CS318" t="s">
        <v>371</v>
      </c>
      <c r="CT318" t="s">
        <v>372</v>
      </c>
      <c r="CU318" t="s">
        <v>373</v>
      </c>
      <c r="CV318" t="s">
        <v>374</v>
      </c>
      <c r="CW318" t="s">
        <v>452</v>
      </c>
      <c r="DF318" t="s">
        <v>370</v>
      </c>
      <c r="DG318" t="s">
        <v>371</v>
      </c>
      <c r="DH318" t="s">
        <v>372</v>
      </c>
      <c r="DI318" t="s">
        <v>373</v>
      </c>
      <c r="DJ318" t="s">
        <v>374</v>
      </c>
      <c r="DK318" t="s">
        <v>452</v>
      </c>
      <c r="DR318" t="s">
        <v>183</v>
      </c>
      <c r="DS318">
        <v>-0.64242999999999995</v>
      </c>
      <c r="DT318">
        <v>1.38733</v>
      </c>
      <c r="DU318">
        <v>-0.46310000000000001</v>
      </c>
      <c r="DV318">
        <v>0.64361599999999997</v>
      </c>
    </row>
    <row r="319" spans="57:132" x14ac:dyDescent="0.45">
      <c r="BE319" t="s">
        <v>416</v>
      </c>
      <c r="BF319" t="s">
        <v>417</v>
      </c>
      <c r="BG319" t="s">
        <v>418</v>
      </c>
      <c r="BH319" t="s">
        <v>419</v>
      </c>
      <c r="BI319" t="s">
        <v>420</v>
      </c>
      <c r="BR319" t="s">
        <v>466</v>
      </c>
      <c r="BS319">
        <v>0.60558999999999996</v>
      </c>
      <c r="CE319" t="s">
        <v>466</v>
      </c>
      <c r="CF319">
        <v>0.67059000000000002</v>
      </c>
      <c r="CQ319" t="s">
        <v>181</v>
      </c>
      <c r="CR319">
        <v>-25.088049999999999</v>
      </c>
      <c r="CS319">
        <v>12.13673</v>
      </c>
      <c r="CT319">
        <v>-2.0670999999999999</v>
      </c>
      <c r="CU319">
        <v>4.4255000000000003E-2</v>
      </c>
      <c r="CV319" t="s">
        <v>376</v>
      </c>
      <c r="DE319" t="s">
        <v>181</v>
      </c>
      <c r="DF319">
        <v>-2.3980399999999999</v>
      </c>
      <c r="DG319">
        <v>8.64147</v>
      </c>
      <c r="DH319">
        <v>-0.27750000000000002</v>
      </c>
      <c r="DI319">
        <v>0.78186</v>
      </c>
      <c r="DS319">
        <v>0.64361599999999997</v>
      </c>
    </row>
    <row r="320" spans="57:132" x14ac:dyDescent="0.45">
      <c r="BR320" t="s">
        <v>467</v>
      </c>
      <c r="BS320" t="s">
        <v>466</v>
      </c>
      <c r="BT320">
        <v>0.53985000000000005</v>
      </c>
      <c r="CE320" t="s">
        <v>467</v>
      </c>
      <c r="CF320" t="s">
        <v>466</v>
      </c>
      <c r="CG320">
        <v>0.59350000000000003</v>
      </c>
      <c r="CR320">
        <v>4.4255000000000003E-2</v>
      </c>
      <c r="DF320">
        <v>0.78186</v>
      </c>
      <c r="DR320" t="s">
        <v>377</v>
      </c>
      <c r="DS320">
        <v>4.1440799999999998</v>
      </c>
      <c r="DT320">
        <v>0.65710999999999997</v>
      </c>
      <c r="DU320">
        <v>6.3064999999999998</v>
      </c>
      <c r="DV320" s="1">
        <v>9.071E-10</v>
      </c>
      <c r="DW320" t="s">
        <v>375</v>
      </c>
    </row>
    <row r="321" spans="57:132" x14ac:dyDescent="0.45">
      <c r="BE321" t="s">
        <v>421</v>
      </c>
      <c r="BR321" t="s">
        <v>468</v>
      </c>
      <c r="BS321">
        <v>23.031300000000002</v>
      </c>
      <c r="BT321" t="s">
        <v>469</v>
      </c>
      <c r="BU321">
        <v>10</v>
      </c>
      <c r="BV321" t="s">
        <v>470</v>
      </c>
      <c r="BW321">
        <v>150</v>
      </c>
      <c r="BX321" t="s">
        <v>471</v>
      </c>
      <c r="BY321" t="s">
        <v>472</v>
      </c>
      <c r="BZ321" t="s">
        <v>473</v>
      </c>
      <c r="CA321" s="1">
        <v>2.2200000000000001E-16</v>
      </c>
      <c r="CE321" t="s">
        <v>468</v>
      </c>
      <c r="CF321">
        <v>19.136099999999999</v>
      </c>
      <c r="CG321" t="s">
        <v>469</v>
      </c>
      <c r="CH321">
        <v>10</v>
      </c>
      <c r="CI321" t="s">
        <v>470</v>
      </c>
      <c r="CJ321">
        <v>94</v>
      </c>
      <c r="CK321" t="s">
        <v>471</v>
      </c>
      <c r="CQ321" t="s">
        <v>182</v>
      </c>
      <c r="CR321">
        <v>0.16291</v>
      </c>
      <c r="CS321">
        <v>0.27689000000000002</v>
      </c>
      <c r="CT321">
        <v>0.58840000000000003</v>
      </c>
      <c r="CU321">
        <v>0.55910899999999997</v>
      </c>
      <c r="DE321" t="s">
        <v>182</v>
      </c>
      <c r="DF321">
        <v>-0.38589000000000001</v>
      </c>
      <c r="DG321">
        <v>0.18511</v>
      </c>
      <c r="DH321">
        <v>-2.0847000000000002</v>
      </c>
      <c r="DI321">
        <v>3.9167E-2</v>
      </c>
      <c r="DJ321" t="s">
        <v>376</v>
      </c>
      <c r="DS321" s="1">
        <v>9.071E-10</v>
      </c>
      <c r="DV321" s="1"/>
    </row>
    <row r="322" spans="57:132" x14ac:dyDescent="0.45">
      <c r="BE322" t="s">
        <v>422</v>
      </c>
      <c r="BF322" t="s">
        <v>423</v>
      </c>
      <c r="BG322" t="s">
        <v>520</v>
      </c>
      <c r="BH322" t="s">
        <v>425</v>
      </c>
      <c r="BI322" t="s">
        <v>423</v>
      </c>
      <c r="BJ322" t="s">
        <v>521</v>
      </c>
      <c r="BK322" t="s">
        <v>431</v>
      </c>
      <c r="BL322" t="s">
        <v>423</v>
      </c>
      <c r="BM322" t="s">
        <v>761</v>
      </c>
      <c r="BN322" t="s">
        <v>433</v>
      </c>
      <c r="BO322" t="s">
        <v>423</v>
      </c>
      <c r="BP322" t="s">
        <v>863</v>
      </c>
      <c r="BR322" t="s">
        <v>861</v>
      </c>
      <c r="CE322" t="s">
        <v>861</v>
      </c>
      <c r="CR322">
        <v>0.55910899999999997</v>
      </c>
      <c r="DF322">
        <v>3.9167E-2</v>
      </c>
      <c r="DR322" t="s">
        <v>194</v>
      </c>
      <c r="DS322">
        <v>-13.568619999999999</v>
      </c>
      <c r="DT322">
        <v>2.1903700000000002</v>
      </c>
      <c r="DU322">
        <v>-6.1947000000000001</v>
      </c>
      <c r="DV322" s="1">
        <v>1.7220000000000001E-9</v>
      </c>
      <c r="DW322" t="s">
        <v>375</v>
      </c>
    </row>
    <row r="323" spans="57:132" x14ac:dyDescent="0.45">
      <c r="BR323" t="s">
        <v>1051</v>
      </c>
      <c r="CE323" t="s">
        <v>1051</v>
      </c>
      <c r="CQ323" t="s">
        <v>183</v>
      </c>
      <c r="CR323">
        <v>-3.2869600000000001</v>
      </c>
      <c r="CS323">
        <v>4.5165800000000003</v>
      </c>
      <c r="CT323">
        <v>-0.7278</v>
      </c>
      <c r="CU323">
        <v>0.47037299999999999</v>
      </c>
      <c r="DE323" t="s">
        <v>183</v>
      </c>
      <c r="DF323">
        <v>-0.38852999999999999</v>
      </c>
      <c r="DG323">
        <v>1.3774500000000001</v>
      </c>
      <c r="DH323">
        <v>-0.28210000000000002</v>
      </c>
      <c r="DI323">
        <v>0.77836700000000003</v>
      </c>
      <c r="DS323" s="1">
        <v>1.7220000000000001E-9</v>
      </c>
      <c r="DV323" s="1"/>
    </row>
    <row r="324" spans="57:132" x14ac:dyDescent="0.45">
      <c r="BE324" t="s">
        <v>436</v>
      </c>
      <c r="BF324" t="s">
        <v>437</v>
      </c>
      <c r="BG324" t="s">
        <v>864</v>
      </c>
      <c r="BH324" t="s">
        <v>423</v>
      </c>
      <c r="BI324" t="s">
        <v>1036</v>
      </c>
      <c r="BJ324" t="s">
        <v>866</v>
      </c>
      <c r="BK324" t="s">
        <v>423</v>
      </c>
      <c r="BL324" t="s">
        <v>920</v>
      </c>
      <c r="BM324" t="s">
        <v>868</v>
      </c>
      <c r="BN324" t="s">
        <v>423</v>
      </c>
      <c r="BO324">
        <v>590</v>
      </c>
      <c r="BR324" t="s">
        <v>669</v>
      </c>
      <c r="BS324" t="s">
        <v>601</v>
      </c>
      <c r="BT324" t="s">
        <v>146</v>
      </c>
      <c r="BU324" t="s">
        <v>389</v>
      </c>
      <c r="BV324" t="s">
        <v>854</v>
      </c>
      <c r="BW324" t="s">
        <v>1017</v>
      </c>
      <c r="BX324" t="s">
        <v>420</v>
      </c>
      <c r="BY324" t="s">
        <v>1018</v>
      </c>
      <c r="BZ324" t="s">
        <v>1052</v>
      </c>
      <c r="CE324" t="s">
        <v>669</v>
      </c>
      <c r="CF324" t="s">
        <v>601</v>
      </c>
      <c r="CG324" t="s">
        <v>193</v>
      </c>
      <c r="CH324" t="s">
        <v>389</v>
      </c>
      <c r="CI324" t="s">
        <v>854</v>
      </c>
      <c r="CJ324" t="s">
        <v>1017</v>
      </c>
      <c r="CK324" t="s">
        <v>420</v>
      </c>
      <c r="CR324">
        <v>0.47037299999999999</v>
      </c>
      <c r="DF324">
        <v>0.77836700000000003</v>
      </c>
      <c r="DR324" t="s">
        <v>382</v>
      </c>
      <c r="DS324">
        <v>0.34447</v>
      </c>
      <c r="DT324">
        <v>0.16718</v>
      </c>
      <c r="DU324">
        <v>2.0605000000000002</v>
      </c>
      <c r="DV324">
        <v>4.0126500000000002E-2</v>
      </c>
      <c r="DW324" t="s">
        <v>376</v>
      </c>
    </row>
    <row r="325" spans="57:132" x14ac:dyDescent="0.45">
      <c r="BR325" t="s">
        <v>1051</v>
      </c>
      <c r="CE325" t="s">
        <v>1051</v>
      </c>
      <c r="CN325" t="s">
        <v>433</v>
      </c>
      <c r="CO325" t="s">
        <v>423</v>
      </c>
      <c r="CP325" t="s">
        <v>863</v>
      </c>
      <c r="CQ325" t="s">
        <v>377</v>
      </c>
      <c r="CR325">
        <v>2.95051</v>
      </c>
      <c r="CS325">
        <v>0.89931000000000005</v>
      </c>
      <c r="CT325">
        <v>3.2808999999999999</v>
      </c>
      <c r="CU325">
        <v>1.9550000000000001E-3</v>
      </c>
      <c r="CV325" t="s">
        <v>487</v>
      </c>
      <c r="DE325" t="s">
        <v>377</v>
      </c>
      <c r="DF325">
        <v>2.6223200000000002</v>
      </c>
      <c r="DG325">
        <v>0.41034999999999999</v>
      </c>
      <c r="DH325">
        <v>6.3903999999999996</v>
      </c>
      <c r="DI325" s="1">
        <v>3.0939999999999999E-9</v>
      </c>
      <c r="DJ325" t="s">
        <v>375</v>
      </c>
      <c r="DS325">
        <v>4.0126500000000002E-2</v>
      </c>
    </row>
    <row r="326" spans="57:132" x14ac:dyDescent="0.45">
      <c r="BE326" t="s">
        <v>710</v>
      </c>
      <c r="CR326">
        <v>1.9550000000000001E-3</v>
      </c>
      <c r="DF326" s="1">
        <v>3.0939999999999999E-9</v>
      </c>
      <c r="DI326" s="1"/>
      <c r="DR326" t="s">
        <v>381</v>
      </c>
      <c r="DS326">
        <v>-0.11105</v>
      </c>
      <c r="DT326">
        <v>0.10745</v>
      </c>
      <c r="DU326">
        <v>-1.0335000000000001</v>
      </c>
      <c r="DV326">
        <v>0.30211260000000001</v>
      </c>
    </row>
    <row r="327" spans="57:132" x14ac:dyDescent="0.45">
      <c r="BF327" t="s">
        <v>443</v>
      </c>
      <c r="BG327" t="s">
        <v>444</v>
      </c>
      <c r="BH327" t="s">
        <v>445</v>
      </c>
      <c r="BI327" t="s">
        <v>446</v>
      </c>
      <c r="BJ327" t="s">
        <v>447</v>
      </c>
      <c r="BK327" t="s">
        <v>445</v>
      </c>
      <c r="BL327" t="s">
        <v>448</v>
      </c>
      <c r="BR327" t="s">
        <v>861</v>
      </c>
      <c r="BS327" t="s">
        <v>420</v>
      </c>
      <c r="BT327" t="s">
        <v>1016</v>
      </c>
      <c r="BU327">
        <v>5</v>
      </c>
      <c r="CE327" t="s">
        <v>861</v>
      </c>
      <c r="CF327" t="s">
        <v>420</v>
      </c>
      <c r="CG327" t="s">
        <v>1016</v>
      </c>
      <c r="CH327">
        <v>5</v>
      </c>
      <c r="CL327" t="s">
        <v>423</v>
      </c>
      <c r="CM327" t="s">
        <v>761</v>
      </c>
      <c r="CN327" t="s">
        <v>423</v>
      </c>
      <c r="CO327">
        <v>135</v>
      </c>
      <c r="CQ327" t="s">
        <v>194</v>
      </c>
      <c r="CR327">
        <v>-9.9067399999999992</v>
      </c>
      <c r="CS327">
        <v>4.0837399999999997</v>
      </c>
      <c r="CT327">
        <v>-2.4258999999999999</v>
      </c>
      <c r="CU327">
        <v>1.9162999999999999E-2</v>
      </c>
      <c r="CV327" t="s">
        <v>376</v>
      </c>
      <c r="DE327" t="s">
        <v>194</v>
      </c>
      <c r="DF327">
        <v>-20.122800000000002</v>
      </c>
      <c r="DG327">
        <v>2.5254300000000001</v>
      </c>
      <c r="DH327">
        <v>-7.9680999999999997</v>
      </c>
      <c r="DI327" s="1">
        <v>9.2769999999999997E-13</v>
      </c>
      <c r="DJ327" t="s">
        <v>375</v>
      </c>
      <c r="DS327">
        <v>0.30211260000000001</v>
      </c>
    </row>
    <row r="328" spans="57:132" x14ac:dyDescent="0.45">
      <c r="BE328">
        <v>-39.970799999999997</v>
      </c>
      <c r="BF328">
        <v>-9.1823999999999995</v>
      </c>
      <c r="BG328">
        <v>-0.4224</v>
      </c>
      <c r="BH328">
        <v>8.8626000000000005</v>
      </c>
      <c r="BI328">
        <v>42.606299999999997</v>
      </c>
      <c r="CR328">
        <v>1.9162999999999999E-2</v>
      </c>
      <c r="DF328" s="1">
        <v>9.2769999999999997E-13</v>
      </c>
      <c r="DI328" s="1"/>
      <c r="DR328" t="s">
        <v>383</v>
      </c>
      <c r="DS328">
        <v>-0.83038000000000001</v>
      </c>
      <c r="DT328">
        <v>0.13300999999999999</v>
      </c>
      <c r="DU328">
        <v>-6.2427999999999999</v>
      </c>
      <c r="DV328" s="1">
        <v>1.308E-9</v>
      </c>
      <c r="DW328" t="s">
        <v>375</v>
      </c>
    </row>
    <row r="329" spans="57:132" x14ac:dyDescent="0.45">
      <c r="BR329" t="s">
        <v>674</v>
      </c>
      <c r="BS329" t="s">
        <v>414</v>
      </c>
      <c r="CE329" t="s">
        <v>674</v>
      </c>
      <c r="CF329" t="s">
        <v>414</v>
      </c>
      <c r="CL329" t="s">
        <v>926</v>
      </c>
      <c r="CM329" t="s">
        <v>868</v>
      </c>
      <c r="CQ329" t="s">
        <v>382</v>
      </c>
      <c r="CR329">
        <v>-0.33407999999999999</v>
      </c>
      <c r="CS329">
        <v>0.19438</v>
      </c>
      <c r="CT329">
        <v>-1.7186999999999999</v>
      </c>
      <c r="CU329">
        <v>9.2254000000000003E-2</v>
      </c>
      <c r="CV329" t="s">
        <v>481</v>
      </c>
      <c r="DE329" t="s">
        <v>382</v>
      </c>
      <c r="DF329">
        <v>0.40569</v>
      </c>
      <c r="DG329">
        <v>0.18923999999999999</v>
      </c>
      <c r="DH329">
        <v>2.1438000000000001</v>
      </c>
      <c r="DI329">
        <v>3.4014999999999997E-2</v>
      </c>
      <c r="DJ329" t="s">
        <v>376</v>
      </c>
      <c r="DS329" s="1">
        <v>1.308E-9</v>
      </c>
      <c r="DV329" s="1"/>
    </row>
    <row r="330" spans="57:132" x14ac:dyDescent="0.45">
      <c r="BE330" t="s">
        <v>715</v>
      </c>
      <c r="BR330" t="s">
        <v>1091</v>
      </c>
      <c r="CE330" t="s">
        <v>1110</v>
      </c>
      <c r="CR330">
        <v>9.2254000000000003E-2</v>
      </c>
      <c r="DF330">
        <v>3.4014999999999997E-2</v>
      </c>
      <c r="DR330" t="s">
        <v>384</v>
      </c>
      <c r="DS330">
        <v>5.5183999999999997</v>
      </c>
      <c r="DT330">
        <v>5.98794</v>
      </c>
      <c r="DU330">
        <v>0.92159999999999997</v>
      </c>
      <c r="DV330">
        <v>0.3574116</v>
      </c>
    </row>
    <row r="331" spans="57:132" x14ac:dyDescent="0.45">
      <c r="BF331" t="s">
        <v>370</v>
      </c>
      <c r="BG331" t="s">
        <v>371</v>
      </c>
      <c r="BH331" t="s">
        <v>372</v>
      </c>
      <c r="BI331" t="s">
        <v>373</v>
      </c>
      <c r="BJ331" t="s">
        <v>374</v>
      </c>
      <c r="BK331" t="s">
        <v>452</v>
      </c>
      <c r="BR331" t="s">
        <v>416</v>
      </c>
      <c r="BS331" t="s">
        <v>417</v>
      </c>
      <c r="BT331" t="s">
        <v>418</v>
      </c>
      <c r="BU331" t="s">
        <v>419</v>
      </c>
      <c r="BV331" t="s">
        <v>420</v>
      </c>
      <c r="CE331" t="s">
        <v>416</v>
      </c>
      <c r="CF331" t="s">
        <v>417</v>
      </c>
      <c r="CG331" t="s">
        <v>418</v>
      </c>
      <c r="CH331" t="s">
        <v>419</v>
      </c>
      <c r="CI331" t="s">
        <v>420</v>
      </c>
      <c r="CQ331" t="s">
        <v>381</v>
      </c>
      <c r="CR331">
        <v>0.99514999999999998</v>
      </c>
      <c r="CS331">
        <v>0.30214999999999997</v>
      </c>
      <c r="CT331">
        <v>3.2936000000000001</v>
      </c>
      <c r="CU331">
        <v>1.885E-3</v>
      </c>
      <c r="CV331" t="s">
        <v>487</v>
      </c>
      <c r="DE331" t="s">
        <v>381</v>
      </c>
      <c r="DF331">
        <v>0.22917999999999999</v>
      </c>
      <c r="DG331">
        <v>0.19636999999999999</v>
      </c>
      <c r="DH331">
        <v>1.1671</v>
      </c>
      <c r="DI331">
        <v>0.245417</v>
      </c>
      <c r="DS331">
        <v>0.3574116</v>
      </c>
    </row>
    <row r="332" spans="57:132" x14ac:dyDescent="0.45">
      <c r="BE332" t="s">
        <v>181</v>
      </c>
      <c r="BF332">
        <v>-9.2811483999999993</v>
      </c>
      <c r="BG332">
        <v>3.2566782000000001</v>
      </c>
      <c r="BH332">
        <v>-2.8498999999999999</v>
      </c>
      <c r="BI332">
        <v>4.5380000000000004E-3</v>
      </c>
      <c r="BJ332" t="s">
        <v>487</v>
      </c>
      <c r="CL332" t="s">
        <v>448</v>
      </c>
      <c r="CR332">
        <v>1.885E-3</v>
      </c>
      <c r="DF332">
        <v>0.245417</v>
      </c>
      <c r="DR332" t="s">
        <v>869</v>
      </c>
      <c r="DS332">
        <v>-0.23679</v>
      </c>
      <c r="DT332">
        <v>0.11062</v>
      </c>
      <c r="DU332">
        <v>-2.1406999999999998</v>
      </c>
      <c r="DV332">
        <v>3.3026899999999998E-2</v>
      </c>
      <c r="DW332" t="s">
        <v>376</v>
      </c>
    </row>
    <row r="333" spans="57:132" x14ac:dyDescent="0.45">
      <c r="BE333" t="s">
        <v>182</v>
      </c>
      <c r="BF333">
        <v>1.5227600000000001E-2</v>
      </c>
      <c r="BG333">
        <v>0.16257659999999999</v>
      </c>
      <c r="BH333">
        <v>9.3700000000000006E-2</v>
      </c>
      <c r="BI333">
        <v>0.92540999999999995</v>
      </c>
      <c r="BR333" t="s">
        <v>421</v>
      </c>
      <c r="CE333" t="s">
        <v>421</v>
      </c>
      <c r="CQ333" t="s">
        <v>383</v>
      </c>
      <c r="CR333">
        <v>-0.31186999999999998</v>
      </c>
      <c r="CS333">
        <v>0.24856</v>
      </c>
      <c r="CT333">
        <v>-1.2546999999999999</v>
      </c>
      <c r="CU333">
        <v>0.21579699999999999</v>
      </c>
      <c r="DE333" t="s">
        <v>383</v>
      </c>
      <c r="DF333">
        <v>-0.43663999999999997</v>
      </c>
      <c r="DG333">
        <v>0.22756999999999999</v>
      </c>
      <c r="DH333">
        <v>-1.9187000000000001</v>
      </c>
      <c r="DI333">
        <v>5.7338E-2</v>
      </c>
      <c r="DJ333" t="s">
        <v>481</v>
      </c>
      <c r="DR333" t="s">
        <v>453</v>
      </c>
      <c r="DS333">
        <v>3.3026899999999998E-2</v>
      </c>
    </row>
    <row r="334" spans="57:132" x14ac:dyDescent="0.45">
      <c r="BE334" t="s">
        <v>183</v>
      </c>
      <c r="BF334">
        <v>0.32311909999999999</v>
      </c>
      <c r="BG334">
        <v>1.0254732</v>
      </c>
      <c r="BH334">
        <v>0.31509999999999999</v>
      </c>
      <c r="BI334">
        <v>0.75281100000000001</v>
      </c>
      <c r="BR334" t="s">
        <v>422</v>
      </c>
      <c r="BS334" t="s">
        <v>423</v>
      </c>
      <c r="BT334" t="s">
        <v>520</v>
      </c>
      <c r="BU334" t="s">
        <v>425</v>
      </c>
      <c r="BV334" t="s">
        <v>423</v>
      </c>
      <c r="BW334" t="s">
        <v>521</v>
      </c>
      <c r="BX334" t="s">
        <v>431</v>
      </c>
      <c r="BY334" t="s">
        <v>423</v>
      </c>
      <c r="BZ334" t="s">
        <v>761</v>
      </c>
      <c r="CA334" t="s">
        <v>433</v>
      </c>
      <c r="CB334" t="s">
        <v>423</v>
      </c>
      <c r="CC334" t="s">
        <v>863</v>
      </c>
      <c r="CE334" t="s">
        <v>422</v>
      </c>
      <c r="CF334" t="s">
        <v>423</v>
      </c>
      <c r="CG334" t="s">
        <v>520</v>
      </c>
      <c r="CH334" t="s">
        <v>425</v>
      </c>
      <c r="CI334" t="s">
        <v>423</v>
      </c>
      <c r="CJ334" t="s">
        <v>521</v>
      </c>
      <c r="CK334" t="s">
        <v>431</v>
      </c>
      <c r="CR334">
        <v>0.21579699999999999</v>
      </c>
      <c r="DF334">
        <v>5.7338E-2</v>
      </c>
      <c r="DR334" t="s">
        <v>454</v>
      </c>
      <c r="DS334" t="s">
        <v>455</v>
      </c>
      <c r="DT334">
        <v>0</v>
      </c>
      <c r="DU334" t="s">
        <v>842</v>
      </c>
      <c r="DV334">
        <v>1E-3</v>
      </c>
      <c r="DW334" t="s">
        <v>843</v>
      </c>
      <c r="DX334">
        <v>0.01</v>
      </c>
      <c r="DY334" t="s">
        <v>844</v>
      </c>
      <c r="DZ334">
        <v>0.05</v>
      </c>
    </row>
    <row r="335" spans="57:132" x14ac:dyDescent="0.45">
      <c r="BE335" t="s">
        <v>377</v>
      </c>
      <c r="BF335">
        <v>1.2104052000000001</v>
      </c>
      <c r="BG335">
        <v>0.51940120000000001</v>
      </c>
      <c r="BH335">
        <v>2.3304</v>
      </c>
      <c r="BI335">
        <v>2.0147999999999999E-2</v>
      </c>
      <c r="BJ335" t="s">
        <v>376</v>
      </c>
      <c r="CQ335" t="s">
        <v>408</v>
      </c>
      <c r="CR335">
        <v>-5.0826599999999997</v>
      </c>
      <c r="CS335">
        <v>17.331810000000001</v>
      </c>
      <c r="CT335">
        <v>-0.29330000000000001</v>
      </c>
      <c r="CU335">
        <v>0.770617</v>
      </c>
      <c r="DE335" t="s">
        <v>405</v>
      </c>
      <c r="DF335">
        <v>1.2075400000000001</v>
      </c>
      <c r="DG335">
        <v>3.5584099999999999</v>
      </c>
      <c r="DH335">
        <v>0.33929999999999999</v>
      </c>
      <c r="DI335">
        <v>0.73492599999999997</v>
      </c>
    </row>
    <row r="336" spans="57:132" x14ac:dyDescent="0.45">
      <c r="BE336" t="s">
        <v>194</v>
      </c>
      <c r="BF336">
        <v>-18.612964300000002</v>
      </c>
      <c r="BG336">
        <v>2.9418997</v>
      </c>
      <c r="BH336">
        <v>-6.3269000000000002</v>
      </c>
      <c r="BI336" s="1">
        <v>5.2029999999999995E-10</v>
      </c>
      <c r="BJ336" t="s">
        <v>375</v>
      </c>
      <c r="BR336" t="s">
        <v>601</v>
      </c>
      <c r="BS336" t="s">
        <v>437</v>
      </c>
      <c r="BT336" t="s">
        <v>864</v>
      </c>
      <c r="BU336" t="s">
        <v>423</v>
      </c>
      <c r="BV336" t="s">
        <v>882</v>
      </c>
      <c r="BW336" t="s">
        <v>866</v>
      </c>
      <c r="BX336" t="s">
        <v>423</v>
      </c>
      <c r="BY336" t="s">
        <v>926</v>
      </c>
      <c r="BZ336" t="s">
        <v>868</v>
      </c>
      <c r="CA336" t="s">
        <v>423</v>
      </c>
      <c r="CB336">
        <v>300</v>
      </c>
      <c r="CE336" t="s">
        <v>601</v>
      </c>
      <c r="CF336" t="s">
        <v>437</v>
      </c>
      <c r="CG336" t="s">
        <v>864</v>
      </c>
      <c r="CH336" t="s">
        <v>423</v>
      </c>
      <c r="CI336" t="s">
        <v>897</v>
      </c>
      <c r="CJ336" t="s">
        <v>866</v>
      </c>
      <c r="CK336" t="s">
        <v>423</v>
      </c>
      <c r="CR336">
        <v>0.770617</v>
      </c>
      <c r="DF336">
        <v>0.73492599999999997</v>
      </c>
      <c r="DR336" t="s">
        <v>462</v>
      </c>
      <c r="DS336" t="s">
        <v>463</v>
      </c>
      <c r="DT336" t="s">
        <v>450</v>
      </c>
      <c r="DU336" t="s">
        <v>464</v>
      </c>
      <c r="DV336">
        <v>60727</v>
      </c>
      <c r="EA336" t="s">
        <v>870</v>
      </c>
      <c r="EB336">
        <v>0.1</v>
      </c>
    </row>
    <row r="337" spans="57:132" x14ac:dyDescent="0.45">
      <c r="BE337" t="s">
        <v>378</v>
      </c>
      <c r="BF337">
        <v>-11.050656200000001</v>
      </c>
      <c r="BG337">
        <v>3.8013409</v>
      </c>
      <c r="BH337">
        <v>-2.907</v>
      </c>
      <c r="BI337">
        <v>3.7959999999999999E-3</v>
      </c>
      <c r="BJ337" t="s">
        <v>487</v>
      </c>
      <c r="CQ337" t="s">
        <v>526</v>
      </c>
      <c r="CR337">
        <v>7.5094399999999997</v>
      </c>
      <c r="CS337">
        <v>3.9315699999999998</v>
      </c>
      <c r="CT337">
        <v>1.91</v>
      </c>
      <c r="CU337">
        <v>6.2241999999999999E-2</v>
      </c>
      <c r="CV337" t="s">
        <v>481</v>
      </c>
      <c r="DE337" t="s">
        <v>526</v>
      </c>
      <c r="DF337">
        <v>2.2652600000000001</v>
      </c>
      <c r="DG337">
        <v>0.6905</v>
      </c>
      <c r="DH337">
        <v>3.2806000000000002</v>
      </c>
      <c r="DI337">
        <v>1.348E-3</v>
      </c>
      <c r="DJ337" t="s">
        <v>487</v>
      </c>
      <c r="DR337" t="s">
        <v>465</v>
      </c>
      <c r="DS337" t="s">
        <v>463</v>
      </c>
      <c r="DT337" t="s">
        <v>450</v>
      </c>
      <c r="DU337" t="s">
        <v>464</v>
      </c>
      <c r="DV337">
        <v>31643</v>
      </c>
    </row>
    <row r="338" spans="57:132" x14ac:dyDescent="0.45">
      <c r="BE338" t="s">
        <v>382</v>
      </c>
      <c r="BF338">
        <v>-0.70934509999999995</v>
      </c>
      <c r="BG338">
        <v>0.2507277</v>
      </c>
      <c r="BH338">
        <v>-2.8290999999999999</v>
      </c>
      <c r="BI338">
        <v>4.8380000000000003E-3</v>
      </c>
      <c r="BJ338" t="s">
        <v>487</v>
      </c>
      <c r="BR338" t="s">
        <v>710</v>
      </c>
      <c r="CE338" t="s">
        <v>710</v>
      </c>
      <c r="CQ338" t="s">
        <v>453</v>
      </c>
      <c r="CR338">
        <v>6.2241999999999999E-2</v>
      </c>
      <c r="DE338" t="s">
        <v>453</v>
      </c>
      <c r="DF338">
        <v>1.348E-3</v>
      </c>
      <c r="DR338" t="s">
        <v>466</v>
      </c>
      <c r="DS338">
        <v>0.47893000000000002</v>
      </c>
    </row>
    <row r="339" spans="57:132" x14ac:dyDescent="0.45">
      <c r="BE339" t="s">
        <v>381</v>
      </c>
      <c r="BF339">
        <v>3.2466999999999999E-3</v>
      </c>
      <c r="BG339">
        <v>0.33280870000000001</v>
      </c>
      <c r="BH339">
        <v>9.7999999999999997E-3</v>
      </c>
      <c r="BI339">
        <v>0.99221999999999999</v>
      </c>
      <c r="BS339" t="s">
        <v>443</v>
      </c>
      <c r="BT339" t="s">
        <v>444</v>
      </c>
      <c r="BU339" t="s">
        <v>445</v>
      </c>
      <c r="BV339" t="s">
        <v>446</v>
      </c>
      <c r="BW339" t="s">
        <v>447</v>
      </c>
      <c r="BX339" t="s">
        <v>445</v>
      </c>
      <c r="BY339" t="s">
        <v>448</v>
      </c>
      <c r="CF339" t="s">
        <v>443</v>
      </c>
      <c r="CG339" t="s">
        <v>444</v>
      </c>
      <c r="CH339" t="s">
        <v>445</v>
      </c>
      <c r="CI339" t="s">
        <v>446</v>
      </c>
      <c r="CJ339" t="s">
        <v>447</v>
      </c>
      <c r="CK339" t="s">
        <v>445</v>
      </c>
      <c r="CQ339" t="s">
        <v>454</v>
      </c>
      <c r="CR339" t="s">
        <v>455</v>
      </c>
      <c r="CS339">
        <v>0</v>
      </c>
      <c r="CT339" t="s">
        <v>842</v>
      </c>
      <c r="CU339">
        <v>1E-3</v>
      </c>
      <c r="CV339" t="s">
        <v>843</v>
      </c>
      <c r="CW339">
        <v>0.01</v>
      </c>
      <c r="CX339" t="s">
        <v>844</v>
      </c>
      <c r="CY339">
        <v>0.05</v>
      </c>
      <c r="CZ339" t="s">
        <v>870</v>
      </c>
      <c r="DA339">
        <v>0.1</v>
      </c>
      <c r="DB339" t="s">
        <v>871</v>
      </c>
      <c r="DE339" t="s">
        <v>454</v>
      </c>
      <c r="DF339" t="s">
        <v>455</v>
      </c>
      <c r="DG339">
        <v>0</v>
      </c>
      <c r="DH339" t="s">
        <v>842</v>
      </c>
      <c r="DI339">
        <v>1E-3</v>
      </c>
      <c r="DJ339" t="s">
        <v>843</v>
      </c>
      <c r="DK339">
        <v>0.01</v>
      </c>
      <c r="DL339" t="s">
        <v>844</v>
      </c>
      <c r="DM339">
        <v>0.05</v>
      </c>
      <c r="DN339" t="s">
        <v>870</v>
      </c>
      <c r="DO339">
        <v>0.1</v>
      </c>
      <c r="DP339" t="s">
        <v>871</v>
      </c>
      <c r="DR339" t="s">
        <v>467</v>
      </c>
      <c r="DS339" t="s">
        <v>466</v>
      </c>
      <c r="DT339">
        <v>0.39129999999999998</v>
      </c>
    </row>
    <row r="340" spans="57:132" x14ac:dyDescent="0.45">
      <c r="BE340" t="s">
        <v>383</v>
      </c>
      <c r="BF340">
        <v>-0.19510440000000001</v>
      </c>
      <c r="BG340">
        <v>0.31818229999999997</v>
      </c>
      <c r="BH340">
        <v>-0.61319999999999997</v>
      </c>
      <c r="BI340">
        <v>0.54000899999999996</v>
      </c>
      <c r="BR340">
        <v>-29.0349</v>
      </c>
      <c r="BS340">
        <v>-4.6873199999999997</v>
      </c>
      <c r="BT340">
        <v>0.60824</v>
      </c>
      <c r="BU340">
        <v>5.0947399999999998</v>
      </c>
      <c r="BV340">
        <v>31.618130000000001</v>
      </c>
      <c r="CE340">
        <v>-31.091799999999999</v>
      </c>
      <c r="CF340">
        <v>-7.6801000000000004</v>
      </c>
      <c r="CG340">
        <v>0.19120000000000001</v>
      </c>
      <c r="CH340">
        <v>8.2936999999999994</v>
      </c>
      <c r="CI340">
        <v>26.2376</v>
      </c>
      <c r="DR340" t="s">
        <v>468</v>
      </c>
      <c r="DS340">
        <v>30.6068</v>
      </c>
      <c r="DT340" t="s">
        <v>469</v>
      </c>
      <c r="DU340">
        <v>10</v>
      </c>
      <c r="DV340" t="s">
        <v>470</v>
      </c>
      <c r="DW340">
        <v>333</v>
      </c>
      <c r="DX340" t="s">
        <v>471</v>
      </c>
      <c r="DY340" t="s">
        <v>472</v>
      </c>
      <c r="DZ340" t="s">
        <v>473</v>
      </c>
    </row>
    <row r="341" spans="57:132" x14ac:dyDescent="0.45">
      <c r="BE341" t="s">
        <v>384</v>
      </c>
      <c r="BF341">
        <v>20.5106553</v>
      </c>
      <c r="BG341">
        <v>11.4678986</v>
      </c>
      <c r="BH341">
        <v>1.7885</v>
      </c>
      <c r="BI341">
        <v>7.4243000000000003E-2</v>
      </c>
      <c r="BJ341" t="s">
        <v>481</v>
      </c>
      <c r="CQ341" t="s">
        <v>462</v>
      </c>
      <c r="CR341" t="s">
        <v>463</v>
      </c>
      <c r="CS341" t="s">
        <v>450</v>
      </c>
      <c r="CT341" t="s">
        <v>464</v>
      </c>
      <c r="CU341">
        <v>3392.8</v>
      </c>
      <c r="DE341" t="s">
        <v>462</v>
      </c>
      <c r="DF341" t="s">
        <v>463</v>
      </c>
      <c r="DG341" t="s">
        <v>450</v>
      </c>
      <c r="DH341" t="s">
        <v>464</v>
      </c>
      <c r="DI341">
        <v>12027</v>
      </c>
      <c r="DR341" t="s">
        <v>674</v>
      </c>
      <c r="DS341" t="s">
        <v>501</v>
      </c>
      <c r="DT341">
        <v>2000</v>
      </c>
    </row>
    <row r="342" spans="57:132" x14ac:dyDescent="0.45">
      <c r="BE342" t="s">
        <v>869</v>
      </c>
      <c r="BF342">
        <v>-0.5243139</v>
      </c>
      <c r="BG342">
        <v>6.9864700000000002E-2</v>
      </c>
      <c r="BH342">
        <v>-7.5046999999999997</v>
      </c>
      <c r="BI342" s="1">
        <v>2.5049999999999999E-13</v>
      </c>
      <c r="BJ342" t="s">
        <v>375</v>
      </c>
      <c r="BR342" t="s">
        <v>715</v>
      </c>
      <c r="CE342" t="s">
        <v>715</v>
      </c>
      <c r="CQ342" t="s">
        <v>465</v>
      </c>
      <c r="CR342" t="s">
        <v>463</v>
      </c>
      <c r="CS342" t="s">
        <v>450</v>
      </c>
      <c r="CT342" t="s">
        <v>464</v>
      </c>
      <c r="CU342">
        <v>1991.9</v>
      </c>
      <c r="DE342" t="s">
        <v>465</v>
      </c>
      <c r="DF342" t="s">
        <v>463</v>
      </c>
      <c r="DG342" t="s">
        <v>450</v>
      </c>
      <c r="DH342" t="s">
        <v>464</v>
      </c>
      <c r="DI342">
        <v>2720.4</v>
      </c>
      <c r="DR342" t="s">
        <v>1034</v>
      </c>
      <c r="EA342" s="1">
        <v>2.2200000000000001E-16</v>
      </c>
    </row>
    <row r="343" spans="57:132" x14ac:dyDescent="0.45">
      <c r="BE343" t="s">
        <v>453</v>
      </c>
      <c r="BS343" t="s">
        <v>370</v>
      </c>
      <c r="BT343" t="s">
        <v>371</v>
      </c>
      <c r="BU343" t="s">
        <v>372</v>
      </c>
      <c r="BV343" t="s">
        <v>373</v>
      </c>
      <c r="BW343" t="s">
        <v>374</v>
      </c>
      <c r="BX343" t="s">
        <v>452</v>
      </c>
      <c r="CF343" t="s">
        <v>370</v>
      </c>
      <c r="CG343" t="s">
        <v>371</v>
      </c>
      <c r="CH343" t="s">
        <v>372</v>
      </c>
      <c r="CI343" t="s">
        <v>373</v>
      </c>
      <c r="CJ343" t="s">
        <v>374</v>
      </c>
      <c r="CK343" t="s">
        <v>452</v>
      </c>
      <c r="CQ343" t="s">
        <v>466</v>
      </c>
      <c r="CR343">
        <v>0.41289999999999999</v>
      </c>
      <c r="DE343" t="s">
        <v>466</v>
      </c>
      <c r="DF343">
        <v>0.77381</v>
      </c>
      <c r="DR343" t="s">
        <v>416</v>
      </c>
      <c r="DS343" t="s">
        <v>417</v>
      </c>
      <c r="DT343" t="s">
        <v>418</v>
      </c>
      <c r="DU343" t="s">
        <v>419</v>
      </c>
      <c r="DV343" t="s">
        <v>420</v>
      </c>
    </row>
    <row r="344" spans="57:132" x14ac:dyDescent="0.45">
      <c r="BE344" t="s">
        <v>454</v>
      </c>
      <c r="BF344" t="s">
        <v>455</v>
      </c>
      <c r="BG344">
        <v>0</v>
      </c>
      <c r="BH344" t="s">
        <v>842</v>
      </c>
      <c r="BI344">
        <v>1E-3</v>
      </c>
      <c r="BJ344" t="s">
        <v>843</v>
      </c>
      <c r="BK344">
        <v>0.01</v>
      </c>
      <c r="BL344" t="s">
        <v>844</v>
      </c>
      <c r="BM344">
        <v>0.05</v>
      </c>
      <c r="BN344" t="s">
        <v>870</v>
      </c>
      <c r="BO344">
        <v>0.1</v>
      </c>
      <c r="BP344" t="s">
        <v>871</v>
      </c>
      <c r="BR344" t="s">
        <v>181</v>
      </c>
      <c r="BS344">
        <v>-23.91244</v>
      </c>
      <c r="BT344">
        <v>3.4078599999999999</v>
      </c>
      <c r="BU344">
        <v>-7.0168999999999997</v>
      </c>
      <c r="BV344" s="1">
        <v>1.8049999999999998E-11</v>
      </c>
      <c r="BW344" t="s">
        <v>375</v>
      </c>
      <c r="CE344" t="s">
        <v>181</v>
      </c>
      <c r="CF344">
        <v>-33.117649999999998</v>
      </c>
      <c r="CG344">
        <v>7.3767899999999997</v>
      </c>
      <c r="CH344">
        <v>-4.4893999999999998</v>
      </c>
      <c r="CI344" s="1">
        <v>1.6719999999999999E-5</v>
      </c>
      <c r="CJ344" t="s">
        <v>375</v>
      </c>
      <c r="CN344" t="s">
        <v>870</v>
      </c>
      <c r="CO344">
        <v>0.1</v>
      </c>
      <c r="CP344" t="s">
        <v>871</v>
      </c>
      <c r="CQ344" t="s">
        <v>467</v>
      </c>
      <c r="CR344" t="s">
        <v>466</v>
      </c>
      <c r="CS344">
        <v>0.20054</v>
      </c>
      <c r="DE344" t="s">
        <v>467</v>
      </c>
      <c r="DF344" t="s">
        <v>466</v>
      </c>
      <c r="DG344">
        <v>0.72968</v>
      </c>
    </row>
    <row r="345" spans="57:132" x14ac:dyDescent="0.45">
      <c r="BR345" t="s">
        <v>182</v>
      </c>
      <c r="BS345">
        <v>1.8297099999999999</v>
      </c>
      <c r="BT345">
        <v>0.15315999999999999</v>
      </c>
      <c r="BU345">
        <v>11.9466</v>
      </c>
      <c r="BV345" t="s">
        <v>473</v>
      </c>
      <c r="BW345" s="1">
        <v>2.2E-16</v>
      </c>
      <c r="BX345" t="s">
        <v>375</v>
      </c>
      <c r="CE345" t="s">
        <v>182</v>
      </c>
      <c r="CF345">
        <v>1.1223399999999999</v>
      </c>
      <c r="CG345">
        <v>0.26275999999999999</v>
      </c>
      <c r="CH345">
        <v>4.2713999999999999</v>
      </c>
      <c r="CI345" s="1">
        <v>3.9530000000000003E-5</v>
      </c>
      <c r="CJ345" t="s">
        <v>375</v>
      </c>
      <c r="CQ345" t="s">
        <v>468</v>
      </c>
      <c r="CR345">
        <v>3.3054399999999999</v>
      </c>
      <c r="CS345" t="s">
        <v>469</v>
      </c>
      <c r="CT345">
        <v>10</v>
      </c>
      <c r="CU345" t="s">
        <v>470</v>
      </c>
      <c r="CV345">
        <v>47</v>
      </c>
      <c r="CW345" t="s">
        <v>471</v>
      </c>
      <c r="CX345" t="s">
        <v>472</v>
      </c>
      <c r="CY345">
        <v>2.5812000000000001E-3</v>
      </c>
      <c r="DE345" t="s">
        <v>468</v>
      </c>
      <c r="DF345">
        <v>42.079500000000003</v>
      </c>
      <c r="DG345" t="s">
        <v>469</v>
      </c>
      <c r="DH345">
        <v>10</v>
      </c>
      <c r="DI345" t="s">
        <v>470</v>
      </c>
      <c r="DJ345">
        <v>123</v>
      </c>
      <c r="DK345" t="s">
        <v>471</v>
      </c>
      <c r="DL345" t="s">
        <v>472</v>
      </c>
      <c r="DM345" t="s">
        <v>473</v>
      </c>
      <c r="DN345" s="1">
        <v>2.2200000000000001E-16</v>
      </c>
      <c r="DR345" t="s">
        <v>421</v>
      </c>
    </row>
    <row r="346" spans="57:132" x14ac:dyDescent="0.45">
      <c r="BE346" t="s">
        <v>462</v>
      </c>
      <c r="BF346" t="s">
        <v>463</v>
      </c>
      <c r="BG346" t="s">
        <v>450</v>
      </c>
      <c r="BH346" t="s">
        <v>464</v>
      </c>
      <c r="BI346">
        <v>354350</v>
      </c>
      <c r="BR346" t="s">
        <v>183</v>
      </c>
      <c r="BS346">
        <v>-1.6530499999999999</v>
      </c>
      <c r="BT346">
        <v>0.65612999999999999</v>
      </c>
      <c r="BU346">
        <v>-2.5194000000000001</v>
      </c>
      <c r="BV346">
        <v>1.2330000000000001E-2</v>
      </c>
      <c r="BW346" t="s">
        <v>376</v>
      </c>
      <c r="CE346" t="s">
        <v>183</v>
      </c>
      <c r="CF346">
        <v>1.24169</v>
      </c>
      <c r="CG346">
        <v>1.0155799999999999</v>
      </c>
      <c r="CH346">
        <v>1.2225999999999999</v>
      </c>
      <c r="CI346">
        <v>0.22390099999999999</v>
      </c>
      <c r="CL346" t="s">
        <v>844</v>
      </c>
      <c r="CM346">
        <v>0.05</v>
      </c>
      <c r="CQ346" t="s">
        <v>674</v>
      </c>
      <c r="CR346" t="s">
        <v>501</v>
      </c>
      <c r="CS346">
        <v>2000</v>
      </c>
      <c r="DE346" t="s">
        <v>674</v>
      </c>
      <c r="DF346" t="s">
        <v>501</v>
      </c>
      <c r="DG346">
        <v>2000</v>
      </c>
      <c r="DR346" t="s">
        <v>422</v>
      </c>
      <c r="DS346" t="s">
        <v>423</v>
      </c>
      <c r="DT346" t="s">
        <v>520</v>
      </c>
      <c r="DU346" t="s">
        <v>425</v>
      </c>
      <c r="DV346" t="s">
        <v>423</v>
      </c>
      <c r="DW346" t="s">
        <v>521</v>
      </c>
      <c r="DX346" t="s">
        <v>431</v>
      </c>
      <c r="DY346" t="s">
        <v>423</v>
      </c>
      <c r="DZ346" t="s">
        <v>761</v>
      </c>
    </row>
    <row r="347" spans="57:132" x14ac:dyDescent="0.45">
      <c r="BE347" t="s">
        <v>465</v>
      </c>
      <c r="BF347" t="s">
        <v>463</v>
      </c>
      <c r="BG347" t="s">
        <v>450</v>
      </c>
      <c r="BH347" t="s">
        <v>464</v>
      </c>
      <c r="BI347">
        <v>98974</v>
      </c>
      <c r="BR347" t="s">
        <v>377</v>
      </c>
      <c r="BS347">
        <v>4.2108100000000004</v>
      </c>
      <c r="BT347">
        <v>0.39894000000000002</v>
      </c>
      <c r="BU347">
        <v>10.555099999999999</v>
      </c>
      <c r="BV347" t="s">
        <v>473</v>
      </c>
      <c r="BW347" s="1">
        <v>2.2E-16</v>
      </c>
      <c r="BX347" t="s">
        <v>375</v>
      </c>
      <c r="CE347" t="s">
        <v>377</v>
      </c>
      <c r="CF347">
        <v>3.0423100000000001</v>
      </c>
      <c r="CG347">
        <v>0.92793999999999999</v>
      </c>
      <c r="CH347">
        <v>3.2786</v>
      </c>
      <c r="CI347">
        <v>1.371E-3</v>
      </c>
      <c r="CJ347" t="s">
        <v>487</v>
      </c>
      <c r="CQ347" t="s">
        <v>1109</v>
      </c>
      <c r="DE347" t="s">
        <v>1090</v>
      </c>
    </row>
    <row r="348" spans="57:132" x14ac:dyDescent="0.45">
      <c r="BE348" t="s">
        <v>466</v>
      </c>
      <c r="BF348">
        <v>0.72067999999999999</v>
      </c>
      <c r="BR348" t="s">
        <v>378</v>
      </c>
      <c r="BS348">
        <v>-31.22148</v>
      </c>
      <c r="BT348">
        <v>3.6626099999999999</v>
      </c>
      <c r="BU348">
        <v>-8.5244</v>
      </c>
      <c r="BV348" s="1">
        <v>1.0759999999999999E-15</v>
      </c>
      <c r="BW348" t="s">
        <v>375</v>
      </c>
      <c r="CE348" t="s">
        <v>378</v>
      </c>
      <c r="CF348">
        <v>-37.901820000000001</v>
      </c>
      <c r="CG348">
        <v>5.5708099999999998</v>
      </c>
      <c r="CH348">
        <v>-6.8036000000000003</v>
      </c>
      <c r="CI348" s="1">
        <v>4.4809999999999998E-10</v>
      </c>
      <c r="CJ348" t="s">
        <v>375</v>
      </c>
      <c r="CQ348" t="s">
        <v>416</v>
      </c>
      <c r="CR348" t="s">
        <v>417</v>
      </c>
      <c r="CS348" t="s">
        <v>418</v>
      </c>
      <c r="CT348" t="s">
        <v>419</v>
      </c>
      <c r="CU348" t="s">
        <v>420</v>
      </c>
      <c r="DE348" t="s">
        <v>416</v>
      </c>
      <c r="DF348" t="s">
        <v>417</v>
      </c>
      <c r="DG348" t="s">
        <v>418</v>
      </c>
      <c r="DH348" t="s">
        <v>419</v>
      </c>
      <c r="DI348" t="s">
        <v>420</v>
      </c>
      <c r="DR348" t="s">
        <v>436</v>
      </c>
      <c r="DS348" t="s">
        <v>437</v>
      </c>
      <c r="DT348" t="s">
        <v>864</v>
      </c>
      <c r="DU348" t="s">
        <v>423</v>
      </c>
      <c r="DV348" t="s">
        <v>1031</v>
      </c>
      <c r="DW348" t="s">
        <v>866</v>
      </c>
      <c r="DX348" t="s">
        <v>423</v>
      </c>
      <c r="DY348" t="s">
        <v>893</v>
      </c>
      <c r="DZ348" t="s">
        <v>868</v>
      </c>
      <c r="EA348" t="s">
        <v>433</v>
      </c>
      <c r="EB348" t="s">
        <v>423</v>
      </c>
    </row>
    <row r="349" spans="57:132" x14ac:dyDescent="0.45">
      <c r="BE349" t="s">
        <v>467</v>
      </c>
      <c r="BF349" t="s">
        <v>466</v>
      </c>
      <c r="BG349">
        <v>0.69979000000000002</v>
      </c>
      <c r="BR349" t="s">
        <v>382</v>
      </c>
      <c r="BS349">
        <v>-0.37028</v>
      </c>
      <c r="BT349">
        <v>0.21448</v>
      </c>
      <c r="BU349">
        <v>-1.7263999999999999</v>
      </c>
      <c r="BV349">
        <v>8.541E-2</v>
      </c>
      <c r="BW349" t="s">
        <v>481</v>
      </c>
      <c r="CE349" t="s">
        <v>382</v>
      </c>
      <c r="CF349">
        <v>-0.52986999999999995</v>
      </c>
      <c r="CG349">
        <v>0.51375999999999999</v>
      </c>
      <c r="CH349">
        <v>-1.0314000000000001</v>
      </c>
      <c r="CI349">
        <v>0.304483</v>
      </c>
    </row>
    <row r="350" spans="57:132" x14ac:dyDescent="0.45">
      <c r="BE350" t="s">
        <v>468</v>
      </c>
      <c r="BF350">
        <v>128.54</v>
      </c>
      <c r="BG350" t="s">
        <v>469</v>
      </c>
      <c r="BH350">
        <v>11</v>
      </c>
      <c r="BI350" t="s">
        <v>470</v>
      </c>
      <c r="BJ350">
        <v>548</v>
      </c>
      <c r="BK350" t="s">
        <v>471</v>
      </c>
      <c r="BL350" t="s">
        <v>472</v>
      </c>
      <c r="BM350" t="s">
        <v>473</v>
      </c>
      <c r="BN350" s="1">
        <v>2.2200000000000001E-16</v>
      </c>
      <c r="BR350" t="s">
        <v>381</v>
      </c>
      <c r="BS350">
        <v>-0.22700000000000001</v>
      </c>
      <c r="BT350">
        <v>0.39121</v>
      </c>
      <c r="BU350">
        <v>-0.58020000000000005</v>
      </c>
      <c r="BV350">
        <v>0.56223000000000001</v>
      </c>
      <c r="CE350" t="s">
        <v>381</v>
      </c>
      <c r="CF350">
        <v>-2.0873300000000001</v>
      </c>
      <c r="CG350">
        <v>0.77076999999999996</v>
      </c>
      <c r="CH350">
        <v>-2.7081</v>
      </c>
      <c r="CI350">
        <v>7.7730000000000004E-3</v>
      </c>
      <c r="CJ350" t="s">
        <v>487</v>
      </c>
      <c r="CN350" s="1">
        <v>2.2200000000000001E-16</v>
      </c>
      <c r="CQ350" t="s">
        <v>421</v>
      </c>
      <c r="DE350" t="s">
        <v>421</v>
      </c>
      <c r="DR350" t="s">
        <v>710</v>
      </c>
      <c r="EA350" t="s">
        <v>423</v>
      </c>
      <c r="EB350">
        <v>684</v>
      </c>
    </row>
    <row r="351" spans="57:132" x14ac:dyDescent="0.45">
      <c r="BE351" t="s">
        <v>674</v>
      </c>
      <c r="BF351" t="s">
        <v>536</v>
      </c>
      <c r="BG351" t="s">
        <v>877</v>
      </c>
      <c r="BR351" t="s">
        <v>383</v>
      </c>
      <c r="BS351">
        <v>-0.17729</v>
      </c>
      <c r="BT351">
        <v>0.21293000000000001</v>
      </c>
      <c r="BU351">
        <v>-0.83260000000000001</v>
      </c>
      <c r="BV351">
        <v>0.40581</v>
      </c>
      <c r="CE351" t="s">
        <v>383</v>
      </c>
      <c r="CF351">
        <v>0.43009999999999998</v>
      </c>
      <c r="CG351">
        <v>0.49481999999999998</v>
      </c>
      <c r="CH351">
        <v>0.86919999999999997</v>
      </c>
      <c r="CI351">
        <v>0.38649699999999998</v>
      </c>
      <c r="CQ351" t="s">
        <v>422</v>
      </c>
      <c r="CR351" t="s">
        <v>423</v>
      </c>
      <c r="CS351" t="s">
        <v>520</v>
      </c>
      <c r="CT351" t="s">
        <v>425</v>
      </c>
      <c r="CU351" t="s">
        <v>423</v>
      </c>
      <c r="CV351" t="s">
        <v>521</v>
      </c>
      <c r="CW351" t="s">
        <v>431</v>
      </c>
      <c r="CX351" t="s">
        <v>423</v>
      </c>
      <c r="CY351" t="s">
        <v>761</v>
      </c>
      <c r="CZ351" t="s">
        <v>433</v>
      </c>
      <c r="DA351" t="s">
        <v>423</v>
      </c>
      <c r="DB351" t="s">
        <v>863</v>
      </c>
      <c r="DE351" t="s">
        <v>422</v>
      </c>
      <c r="DF351" t="s">
        <v>423</v>
      </c>
      <c r="DG351" t="s">
        <v>520</v>
      </c>
      <c r="DH351" t="s">
        <v>425</v>
      </c>
      <c r="DI351" t="s">
        <v>423</v>
      </c>
      <c r="DJ351" t="s">
        <v>521</v>
      </c>
      <c r="DK351" t="s">
        <v>431</v>
      </c>
      <c r="DL351" t="s">
        <v>423</v>
      </c>
      <c r="DM351" t="s">
        <v>761</v>
      </c>
      <c r="DN351" t="s">
        <v>433</v>
      </c>
      <c r="DO351" t="s">
        <v>423</v>
      </c>
      <c r="DP351" t="s">
        <v>863</v>
      </c>
      <c r="DS351" t="s">
        <v>443</v>
      </c>
      <c r="DT351" t="s">
        <v>444</v>
      </c>
      <c r="DU351" t="s">
        <v>445</v>
      </c>
      <c r="DV351" t="s">
        <v>446</v>
      </c>
      <c r="DW351" t="s">
        <v>447</v>
      </c>
      <c r="DX351" t="s">
        <v>445</v>
      </c>
      <c r="DY351" t="s">
        <v>448</v>
      </c>
    </row>
    <row r="352" spans="57:132" x14ac:dyDescent="0.45">
      <c r="BE352" t="s">
        <v>1037</v>
      </c>
      <c r="BR352" t="s">
        <v>453</v>
      </c>
      <c r="CE352" t="s">
        <v>453</v>
      </c>
      <c r="CL352" t="s">
        <v>472</v>
      </c>
      <c r="CM352" t="s">
        <v>473</v>
      </c>
      <c r="DR352">
        <v>-29.187729999999998</v>
      </c>
      <c r="DS352">
        <v>-6.8246900000000004</v>
      </c>
      <c r="DT352">
        <v>-0.40244999999999997</v>
      </c>
      <c r="DU352">
        <v>6.2908400000000002</v>
      </c>
      <c r="DV352">
        <v>42.39284</v>
      </c>
    </row>
    <row r="353" spans="57:128" x14ac:dyDescent="0.45">
      <c r="BE353" t="s">
        <v>416</v>
      </c>
      <c r="BF353" t="s">
        <v>417</v>
      </c>
      <c r="BG353" t="s">
        <v>418</v>
      </c>
      <c r="BH353" t="s">
        <v>419</v>
      </c>
      <c r="BI353" t="s">
        <v>420</v>
      </c>
      <c r="BR353" t="s">
        <v>454</v>
      </c>
      <c r="BS353" t="s">
        <v>455</v>
      </c>
      <c r="BT353">
        <v>0</v>
      </c>
      <c r="BU353" t="s">
        <v>842</v>
      </c>
      <c r="BV353">
        <v>1E-3</v>
      </c>
      <c r="BW353" t="s">
        <v>843</v>
      </c>
      <c r="BX353">
        <v>0.01</v>
      </c>
      <c r="BY353" t="s">
        <v>844</v>
      </c>
      <c r="BZ353">
        <v>0.05</v>
      </c>
      <c r="CA353" t="s">
        <v>870</v>
      </c>
      <c r="CB353">
        <v>0.1</v>
      </c>
      <c r="CC353" t="s">
        <v>871</v>
      </c>
      <c r="CE353" t="s">
        <v>454</v>
      </c>
      <c r="CF353" t="s">
        <v>455</v>
      </c>
      <c r="CG353">
        <v>0</v>
      </c>
      <c r="CH353" t="s">
        <v>842</v>
      </c>
      <c r="CI353">
        <v>1E-3</v>
      </c>
      <c r="CJ353" t="s">
        <v>843</v>
      </c>
      <c r="CK353">
        <v>0.01</v>
      </c>
      <c r="CQ353" t="s">
        <v>436</v>
      </c>
      <c r="CR353" t="s">
        <v>437</v>
      </c>
      <c r="CS353" t="s">
        <v>864</v>
      </c>
      <c r="CT353" t="s">
        <v>423</v>
      </c>
      <c r="CU353" t="s">
        <v>931</v>
      </c>
      <c r="CV353" t="s">
        <v>866</v>
      </c>
      <c r="CW353" t="s">
        <v>423</v>
      </c>
      <c r="CX353" t="s">
        <v>893</v>
      </c>
      <c r="CY353" t="s">
        <v>868</v>
      </c>
      <c r="CZ353" t="s">
        <v>423</v>
      </c>
      <c r="DA353">
        <v>117</v>
      </c>
      <c r="DE353" t="s">
        <v>601</v>
      </c>
      <c r="DF353" t="s">
        <v>437</v>
      </c>
      <c r="DG353" t="s">
        <v>864</v>
      </c>
      <c r="DH353" t="s">
        <v>423</v>
      </c>
      <c r="DI353" t="s">
        <v>965</v>
      </c>
      <c r="DJ353" t="s">
        <v>866</v>
      </c>
      <c r="DK353" t="s">
        <v>423</v>
      </c>
      <c r="DL353" t="s">
        <v>929</v>
      </c>
      <c r="DM353" t="s">
        <v>868</v>
      </c>
      <c r="DN353" t="s">
        <v>423</v>
      </c>
      <c r="DO353">
        <v>176</v>
      </c>
    </row>
    <row r="354" spans="57:128" x14ac:dyDescent="0.45">
      <c r="DR354" t="s">
        <v>715</v>
      </c>
    </row>
    <row r="355" spans="57:128" x14ac:dyDescent="0.45">
      <c r="BE355" t="s">
        <v>421</v>
      </c>
      <c r="BR355" t="s">
        <v>462</v>
      </c>
      <c r="BS355" t="s">
        <v>463</v>
      </c>
      <c r="BT355" t="s">
        <v>450</v>
      </c>
      <c r="BU355" t="s">
        <v>464</v>
      </c>
      <c r="BV355">
        <v>80742</v>
      </c>
      <c r="CE355" t="s">
        <v>462</v>
      </c>
      <c r="CF355" t="s">
        <v>463</v>
      </c>
      <c r="CG355" t="s">
        <v>450</v>
      </c>
      <c r="CH355" t="s">
        <v>464</v>
      </c>
      <c r="CI355">
        <v>52839</v>
      </c>
      <c r="CQ355" t="s">
        <v>710</v>
      </c>
      <c r="DE355" t="s">
        <v>710</v>
      </c>
      <c r="DS355" t="s">
        <v>370</v>
      </c>
      <c r="DT355" t="s">
        <v>371</v>
      </c>
      <c r="DU355" t="s">
        <v>372</v>
      </c>
      <c r="DV355" t="s">
        <v>373</v>
      </c>
      <c r="DW355" t="s">
        <v>374</v>
      </c>
      <c r="DX355" t="s">
        <v>452</v>
      </c>
    </row>
    <row r="356" spans="57:128" x14ac:dyDescent="0.45">
      <c r="BE356" t="s">
        <v>422</v>
      </c>
      <c r="BF356" t="s">
        <v>423</v>
      </c>
      <c r="BG356" t="s">
        <v>520</v>
      </c>
      <c r="BH356" t="s">
        <v>425</v>
      </c>
      <c r="BI356" t="s">
        <v>423</v>
      </c>
      <c r="BJ356" t="s">
        <v>521</v>
      </c>
      <c r="BK356" t="s">
        <v>431</v>
      </c>
      <c r="BL356" t="s">
        <v>423</v>
      </c>
      <c r="BM356" t="s">
        <v>761</v>
      </c>
      <c r="BN356" t="s">
        <v>433</v>
      </c>
      <c r="BO356" t="s">
        <v>423</v>
      </c>
      <c r="BP356" t="s">
        <v>863</v>
      </c>
      <c r="BR356" t="s">
        <v>465</v>
      </c>
      <c r="BS356" t="s">
        <v>463</v>
      </c>
      <c r="BT356" t="s">
        <v>450</v>
      </c>
      <c r="BU356" t="s">
        <v>464</v>
      </c>
      <c r="BV356">
        <v>28685</v>
      </c>
      <c r="CE356" t="s">
        <v>465</v>
      </c>
      <c r="CF356" t="s">
        <v>463</v>
      </c>
      <c r="CG356" t="s">
        <v>450</v>
      </c>
      <c r="CH356" t="s">
        <v>464</v>
      </c>
      <c r="CI356">
        <v>18453</v>
      </c>
      <c r="CN356" t="s">
        <v>433</v>
      </c>
      <c r="CO356" t="s">
        <v>423</v>
      </c>
      <c r="CP356" t="s">
        <v>863</v>
      </c>
      <c r="CR356" t="s">
        <v>443</v>
      </c>
      <c r="CS356" t="s">
        <v>444</v>
      </c>
      <c r="CT356" t="s">
        <v>445</v>
      </c>
      <c r="CU356" t="s">
        <v>446</v>
      </c>
      <c r="CV356" t="s">
        <v>447</v>
      </c>
      <c r="CW356" t="s">
        <v>445</v>
      </c>
      <c r="CX356" t="s">
        <v>448</v>
      </c>
      <c r="DF356" t="s">
        <v>443</v>
      </c>
      <c r="DG356" t="s">
        <v>444</v>
      </c>
      <c r="DH356" t="s">
        <v>445</v>
      </c>
      <c r="DI356" t="s">
        <v>446</v>
      </c>
      <c r="DJ356" t="s">
        <v>447</v>
      </c>
      <c r="DK356" t="s">
        <v>445</v>
      </c>
      <c r="DL356" t="s">
        <v>448</v>
      </c>
      <c r="DR356" t="s">
        <v>181</v>
      </c>
      <c r="DS356">
        <v>-12.068403</v>
      </c>
      <c r="DT356">
        <v>3.0770940000000002</v>
      </c>
      <c r="DU356">
        <v>-3.9220000000000002</v>
      </c>
      <c r="DV356" s="1">
        <v>9.7969999999999999E-5</v>
      </c>
      <c r="DW356" t="s">
        <v>375</v>
      </c>
    </row>
    <row r="357" spans="57:128" x14ac:dyDescent="0.45">
      <c r="BR357" t="s">
        <v>466</v>
      </c>
      <c r="BS357">
        <v>0.64473000000000003</v>
      </c>
      <c r="CE357" t="s">
        <v>466</v>
      </c>
      <c r="CF357">
        <v>0.65078000000000003</v>
      </c>
      <c r="CQ357">
        <v>-27.681930000000001</v>
      </c>
      <c r="CR357">
        <v>-6.7763499999999999</v>
      </c>
      <c r="CS357">
        <v>0.61738000000000004</v>
      </c>
      <c r="CT357">
        <v>6.2817499999999997</v>
      </c>
      <c r="CU357">
        <v>25.845839999999999</v>
      </c>
      <c r="DE357">
        <v>-30.254809999999999</v>
      </c>
      <c r="DF357">
        <v>-5.6844400000000004</v>
      </c>
      <c r="DG357">
        <v>0.41504000000000002</v>
      </c>
      <c r="DH357">
        <v>6.5819000000000001</v>
      </c>
      <c r="DI357">
        <v>25.525289999999998</v>
      </c>
      <c r="DS357" s="1">
        <v>9.7969999999999999E-5</v>
      </c>
      <c r="DV357" s="1"/>
    </row>
    <row r="358" spans="57:128" x14ac:dyDescent="0.45">
      <c r="BE358" t="s">
        <v>436</v>
      </c>
      <c r="BF358" t="s">
        <v>437</v>
      </c>
      <c r="BG358" t="s">
        <v>864</v>
      </c>
      <c r="BH358" t="s">
        <v>423</v>
      </c>
      <c r="BI358" t="s">
        <v>895</v>
      </c>
      <c r="BJ358" t="s">
        <v>866</v>
      </c>
      <c r="BK358" t="s">
        <v>423</v>
      </c>
      <c r="BL358" t="s">
        <v>889</v>
      </c>
      <c r="BM358" t="s">
        <v>868</v>
      </c>
      <c r="BN358" t="s">
        <v>423</v>
      </c>
      <c r="BO358">
        <v>282</v>
      </c>
      <c r="BR358" t="s">
        <v>467</v>
      </c>
      <c r="BS358" t="s">
        <v>466</v>
      </c>
      <c r="BT358">
        <v>0.60946</v>
      </c>
      <c r="CE358" t="s">
        <v>467</v>
      </c>
      <c r="CF358" t="s">
        <v>466</v>
      </c>
      <c r="CG358">
        <v>0.60341999999999996</v>
      </c>
      <c r="CL358" t="s">
        <v>423</v>
      </c>
      <c r="CM358" t="s">
        <v>761</v>
      </c>
      <c r="CN358" t="s">
        <v>423</v>
      </c>
      <c r="CO358">
        <v>72</v>
      </c>
      <c r="DR358" t="s">
        <v>182</v>
      </c>
      <c r="DS358">
        <v>0.22120699999999999</v>
      </c>
      <c r="DT358">
        <v>0.14085500000000001</v>
      </c>
      <c r="DU358">
        <v>1.5705</v>
      </c>
      <c r="DV358">
        <v>0.1168357</v>
      </c>
    </row>
    <row r="359" spans="57:128" x14ac:dyDescent="0.45">
      <c r="BR359" t="s">
        <v>468</v>
      </c>
      <c r="BS359">
        <v>61.7014</v>
      </c>
      <c r="BT359" t="s">
        <v>469</v>
      </c>
      <c r="BU359">
        <v>8</v>
      </c>
      <c r="BV359" t="s">
        <v>470</v>
      </c>
      <c r="BW359">
        <v>272</v>
      </c>
      <c r="BX359" t="s">
        <v>471</v>
      </c>
      <c r="BY359" t="s">
        <v>472</v>
      </c>
      <c r="BZ359" t="s">
        <v>473</v>
      </c>
      <c r="CA359" s="1">
        <v>2.2200000000000001E-16</v>
      </c>
      <c r="CE359" t="s">
        <v>468</v>
      </c>
      <c r="CF359">
        <v>27.486499999999999</v>
      </c>
      <c r="CG359" t="s">
        <v>469</v>
      </c>
      <c r="CH359">
        <v>8</v>
      </c>
      <c r="CI359" t="s">
        <v>470</v>
      </c>
      <c r="CJ359">
        <v>118</v>
      </c>
      <c r="CK359" t="s">
        <v>471</v>
      </c>
      <c r="CQ359" t="s">
        <v>715</v>
      </c>
      <c r="DE359" t="s">
        <v>715</v>
      </c>
      <c r="DS359">
        <v>0.1168357</v>
      </c>
    </row>
    <row r="360" spans="57:128" x14ac:dyDescent="0.45">
      <c r="BE360" t="s">
        <v>710</v>
      </c>
      <c r="BR360" t="s">
        <v>674</v>
      </c>
      <c r="BS360" t="s">
        <v>488</v>
      </c>
      <c r="BT360">
        <v>2000</v>
      </c>
      <c r="CE360" t="s">
        <v>674</v>
      </c>
      <c r="CF360" t="s">
        <v>488</v>
      </c>
      <c r="CG360">
        <v>2000</v>
      </c>
      <c r="CL360" t="s">
        <v>933</v>
      </c>
      <c r="CM360" t="s">
        <v>868</v>
      </c>
      <c r="CR360" t="s">
        <v>370</v>
      </c>
      <c r="CS360" t="s">
        <v>371</v>
      </c>
      <c r="CT360" t="s">
        <v>372</v>
      </c>
      <c r="CU360" t="s">
        <v>373</v>
      </c>
      <c r="CV360" t="s">
        <v>374</v>
      </c>
      <c r="CW360" t="s">
        <v>452</v>
      </c>
      <c r="DF360" t="s">
        <v>370</v>
      </c>
      <c r="DG360" t="s">
        <v>371</v>
      </c>
      <c r="DH360" t="s">
        <v>372</v>
      </c>
      <c r="DI360" t="s">
        <v>373</v>
      </c>
      <c r="DJ360" t="s">
        <v>374</v>
      </c>
      <c r="DK360" t="s">
        <v>452</v>
      </c>
      <c r="DR360" t="s">
        <v>183</v>
      </c>
      <c r="DS360">
        <v>2.0573649999999999</v>
      </c>
      <c r="DT360">
        <v>1.4418420000000001</v>
      </c>
      <c r="DU360">
        <v>1.4269000000000001</v>
      </c>
      <c r="DV360">
        <v>0.15412980000000001</v>
      </c>
    </row>
    <row r="361" spans="57:128" x14ac:dyDescent="0.45">
      <c r="BF361" t="s">
        <v>443</v>
      </c>
      <c r="BG361" t="s">
        <v>444</v>
      </c>
      <c r="BH361" t="s">
        <v>445</v>
      </c>
      <c r="BI361" t="s">
        <v>446</v>
      </c>
      <c r="BJ361" t="s">
        <v>447</v>
      </c>
      <c r="BK361" t="s">
        <v>445</v>
      </c>
      <c r="BL361" t="s">
        <v>448</v>
      </c>
      <c r="BR361" t="s">
        <v>1092</v>
      </c>
      <c r="CE361" t="s">
        <v>1111</v>
      </c>
      <c r="CQ361" t="s">
        <v>181</v>
      </c>
      <c r="CR361">
        <v>-27.10782</v>
      </c>
      <c r="CS361">
        <v>11.18188</v>
      </c>
      <c r="CT361">
        <v>-2.4243000000000001</v>
      </c>
      <c r="CU361">
        <v>1.7250000000000001E-2</v>
      </c>
      <c r="CV361" t="s">
        <v>376</v>
      </c>
      <c r="DE361" t="s">
        <v>181</v>
      </c>
      <c r="DF361">
        <v>-24.80376</v>
      </c>
      <c r="DG361">
        <v>6.1117900000000001</v>
      </c>
      <c r="DH361">
        <v>-4.0583</v>
      </c>
      <c r="DI361" s="1">
        <v>7.9270000000000005E-5</v>
      </c>
      <c r="DJ361" t="s">
        <v>375</v>
      </c>
      <c r="DS361">
        <v>0.15412980000000001</v>
      </c>
    </row>
    <row r="362" spans="57:128" x14ac:dyDescent="0.45">
      <c r="BE362">
        <v>-29.200320999999999</v>
      </c>
      <c r="BF362">
        <v>-5.7967519999999997</v>
      </c>
      <c r="BG362">
        <v>-3.5638000000000003E-2</v>
      </c>
      <c r="BH362">
        <v>5.6429960000000001</v>
      </c>
      <c r="BI362">
        <v>29.023105000000001</v>
      </c>
      <c r="BR362" t="s">
        <v>416</v>
      </c>
      <c r="BS362" t="s">
        <v>417</v>
      </c>
      <c r="BT362" t="s">
        <v>418</v>
      </c>
      <c r="BU362" t="s">
        <v>419</v>
      </c>
      <c r="BV362" t="s">
        <v>420</v>
      </c>
      <c r="CE362" t="s">
        <v>416</v>
      </c>
      <c r="CF362" t="s">
        <v>417</v>
      </c>
      <c r="CG362" t="s">
        <v>418</v>
      </c>
      <c r="CH362" t="s">
        <v>419</v>
      </c>
      <c r="CI362" t="s">
        <v>420</v>
      </c>
      <c r="CR362">
        <v>1.7250000000000001E-2</v>
      </c>
      <c r="DF362" s="1">
        <v>7.9270000000000005E-5</v>
      </c>
      <c r="DI362" s="1"/>
      <c r="DR362" t="s">
        <v>377</v>
      </c>
      <c r="DS362">
        <v>-0.30387199999999998</v>
      </c>
      <c r="DT362">
        <v>0.41725000000000001</v>
      </c>
      <c r="DU362">
        <v>-0.72829999999999995</v>
      </c>
      <c r="DV362">
        <v>0.46673100000000001</v>
      </c>
    </row>
    <row r="363" spans="57:128" x14ac:dyDescent="0.45">
      <c r="CL363" t="s">
        <v>448</v>
      </c>
      <c r="CQ363" t="s">
        <v>182</v>
      </c>
      <c r="CR363">
        <v>0.65898999999999996</v>
      </c>
      <c r="CS363">
        <v>0.46127000000000001</v>
      </c>
      <c r="CT363">
        <v>1.4287000000000001</v>
      </c>
      <c r="CU363">
        <v>0.15642</v>
      </c>
      <c r="DE363" t="s">
        <v>182</v>
      </c>
      <c r="DF363">
        <v>1.65821</v>
      </c>
      <c r="DG363">
        <v>0.32371</v>
      </c>
      <c r="DH363">
        <v>5.1224999999999996</v>
      </c>
      <c r="DI363" s="1">
        <v>9.1350000000000002E-7</v>
      </c>
      <c r="DJ363" t="s">
        <v>375</v>
      </c>
      <c r="DS363">
        <v>0.46673100000000001</v>
      </c>
    </row>
    <row r="364" spans="57:128" x14ac:dyDescent="0.45">
      <c r="BE364" t="s">
        <v>715</v>
      </c>
      <c r="BR364" t="s">
        <v>421</v>
      </c>
      <c r="CE364" t="s">
        <v>421</v>
      </c>
      <c r="CR364">
        <v>0.15642</v>
      </c>
      <c r="DF364" s="1">
        <v>9.1350000000000002E-7</v>
      </c>
      <c r="DI364" s="1"/>
      <c r="DR364" t="s">
        <v>378</v>
      </c>
      <c r="DS364">
        <v>-11.653114</v>
      </c>
      <c r="DT364">
        <v>3.9945849999999998</v>
      </c>
      <c r="DU364">
        <v>-2.9171999999999998</v>
      </c>
      <c r="DV364">
        <v>3.6638999999999999E-3</v>
      </c>
      <c r="DW364" t="s">
        <v>487</v>
      </c>
    </row>
    <row r="365" spans="57:128" x14ac:dyDescent="0.45">
      <c r="BF365" t="s">
        <v>370</v>
      </c>
      <c r="BG365" t="s">
        <v>371</v>
      </c>
      <c r="BH365" t="s">
        <v>372</v>
      </c>
      <c r="BI365" t="s">
        <v>373</v>
      </c>
      <c r="BJ365" t="s">
        <v>374</v>
      </c>
      <c r="BK365" t="s">
        <v>452</v>
      </c>
      <c r="BR365" t="s">
        <v>422</v>
      </c>
      <c r="BS365" t="s">
        <v>423</v>
      </c>
      <c r="BT365" t="s">
        <v>520</v>
      </c>
      <c r="BU365" t="s">
        <v>425</v>
      </c>
      <c r="BV365" t="s">
        <v>423</v>
      </c>
      <c r="BW365" t="s">
        <v>521</v>
      </c>
      <c r="BX365" t="s">
        <v>431</v>
      </c>
      <c r="BY365" t="s">
        <v>423</v>
      </c>
      <c r="BZ365" t="s">
        <v>761</v>
      </c>
      <c r="CA365" t="s">
        <v>433</v>
      </c>
      <c r="CB365" t="s">
        <v>423</v>
      </c>
      <c r="CC365" t="s">
        <v>863</v>
      </c>
      <c r="CE365" t="s">
        <v>422</v>
      </c>
      <c r="CF365" t="s">
        <v>423</v>
      </c>
      <c r="CG365" t="s">
        <v>520</v>
      </c>
      <c r="CH365" t="s">
        <v>425</v>
      </c>
      <c r="CI365" t="s">
        <v>423</v>
      </c>
      <c r="CJ365" t="s">
        <v>521</v>
      </c>
      <c r="CK365" t="s">
        <v>431</v>
      </c>
      <c r="CQ365" t="s">
        <v>183</v>
      </c>
      <c r="CR365">
        <v>6.1529299999999996</v>
      </c>
      <c r="CS365">
        <v>4.4348999999999998</v>
      </c>
      <c r="CT365">
        <v>1.3874</v>
      </c>
      <c r="CU365">
        <v>0.1686</v>
      </c>
      <c r="DE365" t="s">
        <v>183</v>
      </c>
      <c r="DF365">
        <v>-2.7515999999999998</v>
      </c>
      <c r="DG365">
        <v>2.40937</v>
      </c>
      <c r="DH365">
        <v>-1.1419999999999999</v>
      </c>
      <c r="DI365">
        <v>0.25525730000000002</v>
      </c>
      <c r="DS365">
        <v>3.6638999999999999E-3</v>
      </c>
    </row>
    <row r="366" spans="57:128" x14ac:dyDescent="0.45">
      <c r="BE366" t="s">
        <v>181</v>
      </c>
      <c r="BF366">
        <v>-17.487169999999999</v>
      </c>
      <c r="BG366">
        <v>3.6667399999999999</v>
      </c>
      <c r="BH366">
        <v>-4.7690999999999999</v>
      </c>
      <c r="BI366" s="1">
        <v>3.1209999999999998E-6</v>
      </c>
      <c r="BJ366" t="s">
        <v>375</v>
      </c>
      <c r="CR366">
        <v>0.1686</v>
      </c>
      <c r="DF366">
        <v>0.25525730000000002</v>
      </c>
      <c r="DR366" t="s">
        <v>382</v>
      </c>
      <c r="DS366">
        <v>9.0566999999999995E-2</v>
      </c>
      <c r="DT366">
        <v>0.38293500000000003</v>
      </c>
      <c r="DU366">
        <v>0.23649999999999999</v>
      </c>
      <c r="DV366">
        <v>0.81311929999999999</v>
      </c>
    </row>
    <row r="367" spans="57:128" x14ac:dyDescent="0.45">
      <c r="BE367" t="s">
        <v>182</v>
      </c>
      <c r="BF367">
        <v>0.22635</v>
      </c>
      <c r="BG367">
        <v>0.15820999999999999</v>
      </c>
      <c r="BH367">
        <v>1.4307000000000001</v>
      </c>
      <c r="BI367">
        <v>0.15373600000000001</v>
      </c>
      <c r="BR367" t="s">
        <v>601</v>
      </c>
      <c r="BS367" t="s">
        <v>437</v>
      </c>
      <c r="BT367" t="s">
        <v>864</v>
      </c>
      <c r="BU367" t="s">
        <v>423</v>
      </c>
      <c r="BV367" t="s">
        <v>882</v>
      </c>
      <c r="BW367" t="s">
        <v>866</v>
      </c>
      <c r="BX367" t="s">
        <v>423</v>
      </c>
      <c r="BY367" t="s">
        <v>933</v>
      </c>
      <c r="BZ367" t="s">
        <v>868</v>
      </c>
      <c r="CA367" t="s">
        <v>423</v>
      </c>
      <c r="CB367">
        <v>160</v>
      </c>
      <c r="CE367" t="s">
        <v>601</v>
      </c>
      <c r="CF367" t="s">
        <v>437</v>
      </c>
      <c r="CG367" t="s">
        <v>864</v>
      </c>
      <c r="CH367" t="s">
        <v>423</v>
      </c>
      <c r="CI367" t="s">
        <v>897</v>
      </c>
      <c r="CJ367" t="s">
        <v>866</v>
      </c>
      <c r="CK367" t="s">
        <v>423</v>
      </c>
      <c r="CQ367" t="s">
        <v>377</v>
      </c>
      <c r="CR367">
        <v>-1.0888599999999999</v>
      </c>
      <c r="CS367">
        <v>1.1247</v>
      </c>
      <c r="CT367">
        <v>-0.96809999999999996</v>
      </c>
      <c r="CU367">
        <v>0.33545999999999998</v>
      </c>
      <c r="DE367" t="s">
        <v>377</v>
      </c>
      <c r="DF367">
        <v>3.0421299999999998</v>
      </c>
      <c r="DG367">
        <v>0.79144999999999999</v>
      </c>
      <c r="DH367">
        <v>3.8437000000000001</v>
      </c>
      <c r="DI367">
        <v>1.785E-4</v>
      </c>
      <c r="DJ367" t="s">
        <v>375</v>
      </c>
      <c r="DS367">
        <v>0.81311929999999999</v>
      </c>
    </row>
    <row r="368" spans="57:128" x14ac:dyDescent="0.45">
      <c r="BE368" t="s">
        <v>183</v>
      </c>
      <c r="BF368">
        <v>-1.52017</v>
      </c>
      <c r="BG368">
        <v>1.6274</v>
      </c>
      <c r="BH368">
        <v>-0.93410000000000004</v>
      </c>
      <c r="BI368">
        <v>0.35113519999999998</v>
      </c>
      <c r="CR368">
        <v>0.33545999999999998</v>
      </c>
      <c r="DF368">
        <v>1.785E-4</v>
      </c>
      <c r="DR368" t="s">
        <v>381</v>
      </c>
      <c r="DS368">
        <v>-7.9229999999999995E-2</v>
      </c>
      <c r="DT368">
        <v>0.37219000000000002</v>
      </c>
      <c r="DU368">
        <v>-0.21290000000000001</v>
      </c>
      <c r="DV368">
        <v>0.83149759999999995</v>
      </c>
    </row>
    <row r="369" spans="57:132" x14ac:dyDescent="0.45">
      <c r="BE369" t="s">
        <v>377</v>
      </c>
      <c r="BF369">
        <v>0.56503000000000003</v>
      </c>
      <c r="BG369">
        <v>0.72316999999999998</v>
      </c>
      <c r="BH369">
        <v>0.78129999999999999</v>
      </c>
      <c r="BI369">
        <v>0.43534640000000002</v>
      </c>
      <c r="BR369" t="s">
        <v>710</v>
      </c>
      <c r="CE369" t="s">
        <v>710</v>
      </c>
      <c r="CQ369" t="s">
        <v>378</v>
      </c>
      <c r="CR369">
        <v>-17.329799999999999</v>
      </c>
      <c r="CS369">
        <v>9.8153600000000001</v>
      </c>
      <c r="CT369">
        <v>-1.7656000000000001</v>
      </c>
      <c r="CU369">
        <v>8.0710000000000004E-2</v>
      </c>
      <c r="CV369" t="s">
        <v>481</v>
      </c>
      <c r="DE369" t="s">
        <v>378</v>
      </c>
      <c r="DF369">
        <v>-20.252189999999999</v>
      </c>
      <c r="DG369">
        <v>8.2331500000000002</v>
      </c>
      <c r="DH369">
        <v>-2.4598</v>
      </c>
      <c r="DI369">
        <v>1.50358E-2</v>
      </c>
      <c r="DJ369" t="s">
        <v>376</v>
      </c>
      <c r="DS369">
        <v>0.83149759999999995</v>
      </c>
    </row>
    <row r="370" spans="57:132" x14ac:dyDescent="0.45">
      <c r="BE370" t="s">
        <v>194</v>
      </c>
      <c r="BF370">
        <v>-5.4018899999999999</v>
      </c>
      <c r="BG370">
        <v>4.38314</v>
      </c>
      <c r="BH370">
        <v>-1.2323999999999999</v>
      </c>
      <c r="BI370">
        <v>0.2189304</v>
      </c>
      <c r="BS370" t="s">
        <v>443</v>
      </c>
      <c r="BT370" t="s">
        <v>444</v>
      </c>
      <c r="BU370" t="s">
        <v>445</v>
      </c>
      <c r="BV370" t="s">
        <v>446</v>
      </c>
      <c r="BW370" t="s">
        <v>447</v>
      </c>
      <c r="BX370" t="s">
        <v>445</v>
      </c>
      <c r="BY370" t="s">
        <v>448</v>
      </c>
      <c r="CF370" t="s">
        <v>443</v>
      </c>
      <c r="CG370" t="s">
        <v>444</v>
      </c>
      <c r="CH370" t="s">
        <v>445</v>
      </c>
      <c r="CI370" t="s">
        <v>446</v>
      </c>
      <c r="CJ370" t="s">
        <v>447</v>
      </c>
      <c r="CK370" t="s">
        <v>445</v>
      </c>
      <c r="CR370">
        <v>8.0710000000000004E-2</v>
      </c>
      <c r="DF370">
        <v>1.50358E-2</v>
      </c>
      <c r="DR370" t="s">
        <v>383</v>
      </c>
      <c r="DS370">
        <v>-0.31046200000000002</v>
      </c>
      <c r="DT370">
        <v>0.201233</v>
      </c>
      <c r="DU370">
        <v>-1.5427999999999999</v>
      </c>
      <c r="DV370">
        <v>0.12340810000000001</v>
      </c>
    </row>
    <row r="371" spans="57:132" x14ac:dyDescent="0.45">
      <c r="BE371" t="s">
        <v>378</v>
      </c>
      <c r="BF371">
        <v>-17.863880000000002</v>
      </c>
      <c r="BG371">
        <v>5.3249700000000004</v>
      </c>
      <c r="BH371">
        <v>-3.3546999999999998</v>
      </c>
      <c r="BI371">
        <v>9.1580000000000003E-4</v>
      </c>
      <c r="BJ371" t="s">
        <v>375</v>
      </c>
      <c r="BR371">
        <v>-11.824540000000001</v>
      </c>
      <c r="BS371">
        <v>-1.24976</v>
      </c>
      <c r="BT371">
        <v>0.31967000000000001</v>
      </c>
      <c r="BU371">
        <v>1.3055099999999999</v>
      </c>
      <c r="BV371">
        <v>5.3953699999999998</v>
      </c>
      <c r="CE371">
        <v>-31.191649999999999</v>
      </c>
      <c r="CF371">
        <v>-2.5526599999999999</v>
      </c>
      <c r="CG371">
        <v>0.48066999999999999</v>
      </c>
      <c r="CH371">
        <v>2.4883899999999999</v>
      </c>
      <c r="CI371">
        <v>11.301399999999999</v>
      </c>
      <c r="CQ371" t="s">
        <v>382</v>
      </c>
      <c r="CR371">
        <v>2.75969</v>
      </c>
      <c r="CS371">
        <v>1.10362</v>
      </c>
      <c r="CT371">
        <v>2.5005999999999999</v>
      </c>
      <c r="CU371">
        <v>1.413E-2</v>
      </c>
      <c r="CV371" t="s">
        <v>376</v>
      </c>
      <c r="DE371" t="s">
        <v>382</v>
      </c>
      <c r="DF371">
        <v>1.4352</v>
      </c>
      <c r="DG371">
        <v>0.52073999999999998</v>
      </c>
      <c r="DH371">
        <v>2.7561</v>
      </c>
      <c r="DI371">
        <v>6.5751999999999998E-3</v>
      </c>
      <c r="DJ371" t="s">
        <v>487</v>
      </c>
      <c r="DS371">
        <v>0.12340810000000001</v>
      </c>
    </row>
    <row r="372" spans="57:132" x14ac:dyDescent="0.45">
      <c r="BE372" t="s">
        <v>382</v>
      </c>
      <c r="BF372">
        <v>-0.58879000000000004</v>
      </c>
      <c r="BG372">
        <v>0.27055000000000001</v>
      </c>
      <c r="BH372">
        <v>-2.1762999999999999</v>
      </c>
      <c r="BI372">
        <v>3.0456799999999999E-2</v>
      </c>
      <c r="BJ372" t="s">
        <v>376</v>
      </c>
      <c r="CR372">
        <v>1.413E-2</v>
      </c>
      <c r="DF372">
        <v>6.5751999999999998E-3</v>
      </c>
      <c r="DR372" t="s">
        <v>384</v>
      </c>
      <c r="DS372">
        <v>15.588811</v>
      </c>
      <c r="DT372">
        <v>10.645626</v>
      </c>
      <c r="DU372">
        <v>1.4642999999999999</v>
      </c>
      <c r="DV372">
        <v>0.1436258</v>
      </c>
    </row>
    <row r="373" spans="57:132" x14ac:dyDescent="0.45">
      <c r="BE373" t="s">
        <v>381</v>
      </c>
      <c r="BF373">
        <v>0.16084000000000001</v>
      </c>
      <c r="BG373">
        <v>0.30697000000000002</v>
      </c>
      <c r="BH373">
        <v>0.52400000000000002</v>
      </c>
      <c r="BI373">
        <v>0.60075979999999995</v>
      </c>
      <c r="BR373" t="s">
        <v>715</v>
      </c>
      <c r="CE373" t="s">
        <v>715</v>
      </c>
      <c r="CQ373" t="s">
        <v>381</v>
      </c>
      <c r="CR373">
        <v>-1.83243</v>
      </c>
      <c r="CS373">
        <v>0.79335999999999995</v>
      </c>
      <c r="CT373">
        <v>-2.3096999999999999</v>
      </c>
      <c r="CU373">
        <v>2.3089999999999999E-2</v>
      </c>
      <c r="CV373" t="s">
        <v>376</v>
      </c>
      <c r="DE373" t="s">
        <v>381</v>
      </c>
      <c r="DF373">
        <v>-1.33965</v>
      </c>
      <c r="DG373">
        <v>0.68840000000000001</v>
      </c>
      <c r="DH373">
        <v>-1.946</v>
      </c>
      <c r="DI373">
        <v>5.3519900000000002E-2</v>
      </c>
      <c r="DJ373" t="s">
        <v>481</v>
      </c>
      <c r="DS373">
        <v>0.1436258</v>
      </c>
    </row>
    <row r="374" spans="57:132" x14ac:dyDescent="0.45">
      <c r="BE374" t="s">
        <v>383</v>
      </c>
      <c r="BF374">
        <v>-0.49643999999999999</v>
      </c>
      <c r="BG374">
        <v>0.12466000000000001</v>
      </c>
      <c r="BH374">
        <v>-3.9824000000000002</v>
      </c>
      <c r="BI374" s="1">
        <v>8.9120000000000001E-5</v>
      </c>
      <c r="BJ374" t="s">
        <v>375</v>
      </c>
      <c r="BS374" t="s">
        <v>370</v>
      </c>
      <c r="BT374" t="s">
        <v>371</v>
      </c>
      <c r="BU374" t="s">
        <v>372</v>
      </c>
      <c r="BV374" t="s">
        <v>373</v>
      </c>
      <c r="BW374" t="s">
        <v>374</v>
      </c>
      <c r="BX374" t="s">
        <v>452</v>
      </c>
      <c r="CF374" t="s">
        <v>370</v>
      </c>
      <c r="CG374" t="s">
        <v>371</v>
      </c>
      <c r="CH374" t="s">
        <v>372</v>
      </c>
      <c r="CI374" t="s">
        <v>373</v>
      </c>
      <c r="CJ374" t="s">
        <v>374</v>
      </c>
      <c r="CK374" t="s">
        <v>452</v>
      </c>
      <c r="CN374" t="s">
        <v>870</v>
      </c>
      <c r="CO374">
        <v>0.1</v>
      </c>
      <c r="CP374" t="s">
        <v>871</v>
      </c>
      <c r="CR374">
        <v>2.3089999999999999E-2</v>
      </c>
      <c r="DF374">
        <v>5.3519900000000002E-2</v>
      </c>
      <c r="DR374" t="s">
        <v>869</v>
      </c>
      <c r="DS374">
        <v>-0.46467700000000001</v>
      </c>
      <c r="DT374">
        <v>0.119258</v>
      </c>
      <c r="DU374">
        <v>-3.8963999999999999</v>
      </c>
      <c r="DV374">
        <v>1.086E-4</v>
      </c>
      <c r="DW374" t="s">
        <v>375</v>
      </c>
    </row>
    <row r="375" spans="57:132" x14ac:dyDescent="0.45">
      <c r="BE375" t="s">
        <v>384</v>
      </c>
      <c r="BF375">
        <v>27.961179999999999</v>
      </c>
      <c r="BG375">
        <v>10.453620000000001</v>
      </c>
      <c r="BH375">
        <v>2.6747999999999998</v>
      </c>
      <c r="BI375">
        <v>7.9632000000000001E-3</v>
      </c>
      <c r="BJ375" t="s">
        <v>487</v>
      </c>
      <c r="BR375" t="s">
        <v>181</v>
      </c>
      <c r="BS375">
        <v>2.27277</v>
      </c>
      <c r="BT375">
        <v>3.8218200000000002</v>
      </c>
      <c r="BU375">
        <v>0.59470000000000001</v>
      </c>
      <c r="BV375">
        <v>0.55306999999999995</v>
      </c>
      <c r="CE375" t="s">
        <v>181</v>
      </c>
      <c r="CF375">
        <v>14.679876999999999</v>
      </c>
      <c r="CG375">
        <v>4.9235059999999997</v>
      </c>
      <c r="CH375">
        <v>2.9815999999999998</v>
      </c>
      <c r="CI375">
        <v>4.2389999999999997E-3</v>
      </c>
      <c r="CJ375" t="s">
        <v>487</v>
      </c>
      <c r="CQ375" t="s">
        <v>383</v>
      </c>
      <c r="CR375">
        <v>-0.49480000000000002</v>
      </c>
      <c r="CS375">
        <v>0.74261999999999995</v>
      </c>
      <c r="CT375">
        <v>-0.6663</v>
      </c>
      <c r="CU375">
        <v>0.50685999999999998</v>
      </c>
      <c r="DE375" t="s">
        <v>383</v>
      </c>
      <c r="DF375">
        <v>-0.41554999999999997</v>
      </c>
      <c r="DG375">
        <v>0.47221999999999997</v>
      </c>
      <c r="DH375">
        <v>-0.88</v>
      </c>
      <c r="DI375">
        <v>0.38026939999999998</v>
      </c>
      <c r="DR375" t="s">
        <v>453</v>
      </c>
      <c r="DS375">
        <v>1.086E-4</v>
      </c>
    </row>
    <row r="376" spans="57:132" x14ac:dyDescent="0.45">
      <c r="BE376" t="s">
        <v>869</v>
      </c>
      <c r="BF376">
        <v>-0.37895000000000001</v>
      </c>
      <c r="BG376">
        <v>0.13743</v>
      </c>
      <c r="BH376">
        <v>-2.7574999999999998</v>
      </c>
      <c r="BI376">
        <v>6.2474000000000002E-3</v>
      </c>
      <c r="BJ376" t="s">
        <v>487</v>
      </c>
      <c r="BR376" t="s">
        <v>182</v>
      </c>
      <c r="BS376">
        <v>-0.19139999999999999</v>
      </c>
      <c r="BT376">
        <v>0.10537000000000001</v>
      </c>
      <c r="BU376">
        <v>-1.8164</v>
      </c>
      <c r="BV376">
        <v>7.1550000000000002E-2</v>
      </c>
      <c r="BW376" t="s">
        <v>481</v>
      </c>
      <c r="CE376" t="s">
        <v>182</v>
      </c>
      <c r="CF376">
        <v>-0.83703099999999997</v>
      </c>
      <c r="CG376">
        <v>0.27064899999999997</v>
      </c>
      <c r="CH376">
        <v>-3.0926999999999998</v>
      </c>
      <c r="CI376">
        <v>3.091E-3</v>
      </c>
      <c r="CJ376" t="s">
        <v>487</v>
      </c>
      <c r="CL376" t="s">
        <v>844</v>
      </c>
      <c r="CM376">
        <v>0.05</v>
      </c>
      <c r="CR376">
        <v>0.50685999999999998</v>
      </c>
      <c r="DF376">
        <v>0.38026939999999998</v>
      </c>
      <c r="DR376" t="s">
        <v>454</v>
      </c>
      <c r="DS376" t="s">
        <v>455</v>
      </c>
      <c r="DT376">
        <v>0</v>
      </c>
      <c r="DU376" t="s">
        <v>842</v>
      </c>
      <c r="DV376">
        <v>1E-3</v>
      </c>
      <c r="DW376" t="s">
        <v>843</v>
      </c>
      <c r="DX376">
        <v>0.01</v>
      </c>
      <c r="DY376" t="s">
        <v>844</v>
      </c>
      <c r="DZ376">
        <v>0.05</v>
      </c>
    </row>
    <row r="377" spans="57:132" x14ac:dyDescent="0.45">
      <c r="BE377" t="s">
        <v>453</v>
      </c>
      <c r="BR377" t="s">
        <v>183</v>
      </c>
      <c r="BS377">
        <v>0.94932000000000005</v>
      </c>
      <c r="BT377">
        <v>0.75619999999999998</v>
      </c>
      <c r="BU377">
        <v>1.2554000000000001</v>
      </c>
      <c r="BV377">
        <v>0.21154000000000001</v>
      </c>
      <c r="CE377" t="s">
        <v>183</v>
      </c>
      <c r="CF377">
        <v>2.4527380000000001</v>
      </c>
      <c r="CG377">
        <v>1.662588</v>
      </c>
      <c r="CH377">
        <v>1.4753000000000001</v>
      </c>
      <c r="CI377">
        <v>0.14574500000000001</v>
      </c>
      <c r="CQ377" t="s">
        <v>408</v>
      </c>
      <c r="CR377">
        <v>-4.8125999999999998</v>
      </c>
      <c r="CS377">
        <v>30.42388</v>
      </c>
      <c r="CT377">
        <v>-0.15820000000000001</v>
      </c>
      <c r="CU377">
        <v>0.87465000000000004</v>
      </c>
      <c r="DE377" t="s">
        <v>405</v>
      </c>
      <c r="DF377">
        <v>-334.89037000000002</v>
      </c>
      <c r="DG377">
        <v>369.33654000000001</v>
      </c>
      <c r="DH377">
        <v>-0.90669999999999995</v>
      </c>
      <c r="DI377">
        <v>0.36600120000000003</v>
      </c>
    </row>
    <row r="378" spans="57:132" x14ac:dyDescent="0.45">
      <c r="BE378" t="s">
        <v>454</v>
      </c>
      <c r="BF378" t="s">
        <v>455</v>
      </c>
      <c r="BG378">
        <v>0</v>
      </c>
      <c r="BH378" t="s">
        <v>842</v>
      </c>
      <c r="BI378">
        <v>1E-3</v>
      </c>
      <c r="BJ378" t="s">
        <v>843</v>
      </c>
      <c r="BK378">
        <v>0.01</v>
      </c>
      <c r="BL378" t="s">
        <v>844</v>
      </c>
      <c r="BM378">
        <v>0.05</v>
      </c>
      <c r="BN378" t="s">
        <v>870</v>
      </c>
      <c r="BO378">
        <v>0.1</v>
      </c>
      <c r="BP378" t="s">
        <v>871</v>
      </c>
      <c r="BR378" t="s">
        <v>377</v>
      </c>
      <c r="BS378">
        <v>-0.66752</v>
      </c>
      <c r="BT378">
        <v>0.55874999999999997</v>
      </c>
      <c r="BU378">
        <v>-1.1947000000000001</v>
      </c>
      <c r="BV378">
        <v>0.23433999999999999</v>
      </c>
      <c r="CE378" t="s">
        <v>377</v>
      </c>
      <c r="CF378">
        <v>-2.375562</v>
      </c>
      <c r="CG378">
        <v>1.339038</v>
      </c>
      <c r="CH378">
        <v>-1.7741</v>
      </c>
      <c r="CI378">
        <v>8.1486000000000003E-2</v>
      </c>
      <c r="CJ378" t="s">
        <v>481</v>
      </c>
      <c r="CR378">
        <v>0.87465000000000004</v>
      </c>
      <c r="DF378">
        <v>0.36600120000000003</v>
      </c>
      <c r="DR378" t="s">
        <v>462</v>
      </c>
      <c r="DS378" t="s">
        <v>463</v>
      </c>
      <c r="DT378" t="s">
        <v>450</v>
      </c>
      <c r="DU378" t="s">
        <v>464</v>
      </c>
      <c r="DV378">
        <v>140900</v>
      </c>
      <c r="EA378" t="s">
        <v>870</v>
      </c>
    </row>
    <row r="379" spans="57:132" x14ac:dyDescent="0.45">
      <c r="BR379" t="s">
        <v>382</v>
      </c>
      <c r="BS379">
        <v>0.15923000000000001</v>
      </c>
      <c r="BT379">
        <v>0.14097000000000001</v>
      </c>
      <c r="BU379">
        <v>1.1294999999999999</v>
      </c>
      <c r="BV379">
        <v>0.26071</v>
      </c>
      <c r="CE379" t="s">
        <v>382</v>
      </c>
      <c r="CF379">
        <v>0.14418</v>
      </c>
      <c r="CG379">
        <v>0.16200999999999999</v>
      </c>
      <c r="CH379">
        <v>0.88990000000000002</v>
      </c>
      <c r="CI379">
        <v>0.37730399999999997</v>
      </c>
      <c r="CQ379" t="s">
        <v>526</v>
      </c>
      <c r="CR379">
        <v>-2.73272</v>
      </c>
      <c r="CS379">
        <v>2.2153</v>
      </c>
      <c r="CT379">
        <v>-1.2336</v>
      </c>
      <c r="CU379">
        <v>0.22044</v>
      </c>
      <c r="DE379" t="s">
        <v>526</v>
      </c>
      <c r="DF379">
        <v>-1.3444799999999999</v>
      </c>
      <c r="DG379">
        <v>2.21</v>
      </c>
      <c r="DH379">
        <v>-0.60840000000000005</v>
      </c>
      <c r="DI379">
        <v>0.54386860000000004</v>
      </c>
      <c r="DR379" t="s">
        <v>465</v>
      </c>
      <c r="DS379" t="s">
        <v>463</v>
      </c>
      <c r="DT379" t="s">
        <v>450</v>
      </c>
      <c r="DU379" t="s">
        <v>464</v>
      </c>
      <c r="DV379">
        <v>68242</v>
      </c>
      <c r="EB379">
        <v>0.1</v>
      </c>
    </row>
    <row r="380" spans="57:132" x14ac:dyDescent="0.45">
      <c r="BE380" t="s">
        <v>462</v>
      </c>
      <c r="BF380" t="s">
        <v>463</v>
      </c>
      <c r="BG380" t="s">
        <v>450</v>
      </c>
      <c r="BH380" t="s">
        <v>464</v>
      </c>
      <c r="BI380">
        <v>70239</v>
      </c>
      <c r="BR380" t="s">
        <v>381</v>
      </c>
      <c r="BS380">
        <v>0.13533999999999999</v>
      </c>
      <c r="BT380">
        <v>0.14746999999999999</v>
      </c>
      <c r="BU380">
        <v>0.91769999999999996</v>
      </c>
      <c r="BV380">
        <v>0.36042000000000002</v>
      </c>
      <c r="CE380" t="s">
        <v>381</v>
      </c>
      <c r="CF380">
        <v>-0.56565699999999997</v>
      </c>
      <c r="CG380">
        <v>0.80727400000000005</v>
      </c>
      <c r="CH380">
        <v>-0.70069999999999999</v>
      </c>
      <c r="CI380">
        <v>0.48639199999999999</v>
      </c>
      <c r="CQ380" t="s">
        <v>453</v>
      </c>
      <c r="CR380">
        <v>0.22044</v>
      </c>
      <c r="DE380" t="s">
        <v>453</v>
      </c>
      <c r="DF380">
        <v>0.54386860000000004</v>
      </c>
      <c r="DR380" t="s">
        <v>466</v>
      </c>
      <c r="DS380">
        <v>0.51568999999999998</v>
      </c>
    </row>
    <row r="381" spans="57:132" x14ac:dyDescent="0.45">
      <c r="BE381" t="s">
        <v>465</v>
      </c>
      <c r="BF381" t="s">
        <v>463</v>
      </c>
      <c r="BG381" t="s">
        <v>450</v>
      </c>
      <c r="BH381" t="s">
        <v>464</v>
      </c>
      <c r="BI381">
        <v>27345</v>
      </c>
      <c r="BR381" t="s">
        <v>383</v>
      </c>
      <c r="BS381">
        <v>0.13297999999999999</v>
      </c>
      <c r="BT381">
        <v>0.16628999999999999</v>
      </c>
      <c r="BU381">
        <v>0.79969999999999997</v>
      </c>
      <c r="BV381">
        <v>0.42534</v>
      </c>
      <c r="CE381" t="s">
        <v>383</v>
      </c>
      <c r="CF381">
        <v>-3.3251999999999997E-2</v>
      </c>
      <c r="CG381">
        <v>0.1991</v>
      </c>
      <c r="CH381">
        <v>-0.16700000000000001</v>
      </c>
      <c r="CI381">
        <v>0.86796099999999998</v>
      </c>
      <c r="CQ381" t="s">
        <v>454</v>
      </c>
      <c r="CR381" t="s">
        <v>455</v>
      </c>
      <c r="CS381">
        <v>0</v>
      </c>
      <c r="CT381" t="s">
        <v>842</v>
      </c>
      <c r="CU381">
        <v>1E-3</v>
      </c>
      <c r="CV381" t="s">
        <v>843</v>
      </c>
      <c r="CW381">
        <v>0.01</v>
      </c>
      <c r="CX381" t="s">
        <v>844</v>
      </c>
      <c r="CY381">
        <v>0.05</v>
      </c>
      <c r="CZ381" t="s">
        <v>870</v>
      </c>
      <c r="DA381">
        <v>0.1</v>
      </c>
      <c r="DB381" t="s">
        <v>871</v>
      </c>
      <c r="DE381" t="s">
        <v>454</v>
      </c>
      <c r="DF381" t="s">
        <v>455</v>
      </c>
      <c r="DG381">
        <v>0</v>
      </c>
      <c r="DH381" t="s">
        <v>842</v>
      </c>
      <c r="DI381">
        <v>1E-3</v>
      </c>
      <c r="DJ381" t="s">
        <v>843</v>
      </c>
      <c r="DK381">
        <v>0.01</v>
      </c>
      <c r="DL381" t="s">
        <v>844</v>
      </c>
      <c r="DM381">
        <v>0.05</v>
      </c>
      <c r="DN381" t="s">
        <v>870</v>
      </c>
      <c r="DO381">
        <v>0.1</v>
      </c>
      <c r="DP381" t="s">
        <v>871</v>
      </c>
      <c r="DR381" t="s">
        <v>467</v>
      </c>
      <c r="DS381" t="s">
        <v>466</v>
      </c>
      <c r="DT381">
        <v>0.44777</v>
      </c>
    </row>
    <row r="382" spans="57:132" x14ac:dyDescent="0.45">
      <c r="BE382" t="s">
        <v>466</v>
      </c>
      <c r="BF382">
        <v>0.61068</v>
      </c>
      <c r="BR382" t="s">
        <v>453</v>
      </c>
      <c r="CE382" t="s">
        <v>453</v>
      </c>
      <c r="CL382" t="s">
        <v>472</v>
      </c>
      <c r="CM382">
        <v>0.22900999999999999</v>
      </c>
      <c r="DR382" t="s">
        <v>468</v>
      </c>
      <c r="DS382">
        <v>63.780999999999999</v>
      </c>
      <c r="DT382" t="s">
        <v>469</v>
      </c>
      <c r="DU382">
        <v>10</v>
      </c>
      <c r="DV382" t="s">
        <v>470</v>
      </c>
      <c r="DW382">
        <v>599</v>
      </c>
      <c r="DX382" t="s">
        <v>471</v>
      </c>
      <c r="DY382" t="s">
        <v>472</v>
      </c>
      <c r="DZ382" t="s">
        <v>473</v>
      </c>
    </row>
    <row r="383" spans="57:132" x14ac:dyDescent="0.45">
      <c r="BE383" t="s">
        <v>467</v>
      </c>
      <c r="BF383" t="s">
        <v>466</v>
      </c>
      <c r="BG383">
        <v>0.56930000000000003</v>
      </c>
      <c r="BR383" t="s">
        <v>454</v>
      </c>
      <c r="BS383" t="s">
        <v>455</v>
      </c>
      <c r="BT383">
        <v>0</v>
      </c>
      <c r="BU383" t="s">
        <v>842</v>
      </c>
      <c r="BV383">
        <v>1E-3</v>
      </c>
      <c r="BW383" t="s">
        <v>843</v>
      </c>
      <c r="BX383">
        <v>0.01</v>
      </c>
      <c r="BY383" t="s">
        <v>844</v>
      </c>
      <c r="BZ383">
        <v>0.05</v>
      </c>
      <c r="CA383" t="s">
        <v>870</v>
      </c>
      <c r="CB383">
        <v>0.1</v>
      </c>
      <c r="CC383" t="s">
        <v>871</v>
      </c>
      <c r="CE383" t="s">
        <v>454</v>
      </c>
      <c r="CF383" t="s">
        <v>455</v>
      </c>
      <c r="CG383">
        <v>0</v>
      </c>
      <c r="CH383" t="s">
        <v>842</v>
      </c>
      <c r="CI383">
        <v>1E-3</v>
      </c>
      <c r="CJ383" t="s">
        <v>843</v>
      </c>
      <c r="CK383">
        <v>0.01</v>
      </c>
      <c r="CQ383" t="s">
        <v>462</v>
      </c>
      <c r="CR383" t="s">
        <v>463</v>
      </c>
      <c r="CS383" t="s">
        <v>450</v>
      </c>
      <c r="CT383" t="s">
        <v>464</v>
      </c>
      <c r="CU383">
        <v>36201</v>
      </c>
      <c r="DE383" t="s">
        <v>462</v>
      </c>
      <c r="DF383" t="s">
        <v>463</v>
      </c>
      <c r="DG383" t="s">
        <v>450</v>
      </c>
      <c r="DH383" t="s">
        <v>464</v>
      </c>
      <c r="DI383">
        <v>51875</v>
      </c>
      <c r="DR383" t="s">
        <v>674</v>
      </c>
      <c r="DS383" t="s">
        <v>530</v>
      </c>
      <c r="DT383" t="s">
        <v>877</v>
      </c>
    </row>
    <row r="384" spans="57:132" x14ac:dyDescent="0.45">
      <c r="BE384" t="s">
        <v>468</v>
      </c>
      <c r="BF384">
        <v>36.220300000000002</v>
      </c>
      <c r="BG384" t="s">
        <v>469</v>
      </c>
      <c r="BH384">
        <v>11</v>
      </c>
      <c r="BI384" t="s">
        <v>470</v>
      </c>
      <c r="BJ384">
        <v>254</v>
      </c>
      <c r="BK384" t="s">
        <v>471</v>
      </c>
      <c r="BL384" t="s">
        <v>472</v>
      </c>
      <c r="BM384" t="s">
        <v>473</v>
      </c>
      <c r="BN384" s="1">
        <v>2.2200000000000001E-16</v>
      </c>
      <c r="CQ384" t="s">
        <v>465</v>
      </c>
      <c r="CR384" t="s">
        <v>463</v>
      </c>
      <c r="CS384" t="s">
        <v>450</v>
      </c>
      <c r="CT384" t="s">
        <v>464</v>
      </c>
      <c r="CU384">
        <v>11925</v>
      </c>
      <c r="DE384" t="s">
        <v>465</v>
      </c>
      <c r="DF384" t="s">
        <v>463</v>
      </c>
      <c r="DG384" t="s">
        <v>450</v>
      </c>
      <c r="DH384" t="s">
        <v>464</v>
      </c>
      <c r="DI384">
        <v>20460</v>
      </c>
      <c r="DR384" t="s">
        <v>1035</v>
      </c>
      <c r="EA384" s="1">
        <v>2.2200000000000001E-16</v>
      </c>
    </row>
    <row r="385" spans="57:132" x14ac:dyDescent="0.45">
      <c r="BE385" t="s">
        <v>674</v>
      </c>
      <c r="BF385" t="s">
        <v>541</v>
      </c>
      <c r="BG385" t="s">
        <v>877</v>
      </c>
      <c r="BR385" t="s">
        <v>462</v>
      </c>
      <c r="BS385" t="s">
        <v>463</v>
      </c>
      <c r="BT385" t="s">
        <v>450</v>
      </c>
      <c r="BU385" t="s">
        <v>464</v>
      </c>
      <c r="BV385">
        <v>977.43</v>
      </c>
      <c r="CE385" t="s">
        <v>462</v>
      </c>
      <c r="CF385" t="s">
        <v>463</v>
      </c>
      <c r="CG385" t="s">
        <v>450</v>
      </c>
      <c r="CH385" t="s">
        <v>464</v>
      </c>
      <c r="CI385">
        <v>2724.7</v>
      </c>
      <c r="CQ385" t="s">
        <v>466</v>
      </c>
      <c r="CR385">
        <v>0.67059000000000002</v>
      </c>
      <c r="DE385" t="s">
        <v>466</v>
      </c>
      <c r="DF385">
        <v>0.60558999999999996</v>
      </c>
      <c r="DR385" t="s">
        <v>416</v>
      </c>
      <c r="DS385" t="s">
        <v>417</v>
      </c>
      <c r="DT385" t="s">
        <v>418</v>
      </c>
      <c r="DU385" t="s">
        <v>419</v>
      </c>
      <c r="DV385" t="s">
        <v>420</v>
      </c>
    </row>
    <row r="386" spans="57:132" x14ac:dyDescent="0.45">
      <c r="BE386" t="s">
        <v>1038</v>
      </c>
      <c r="BR386" t="s">
        <v>465</v>
      </c>
      <c r="BS386" t="s">
        <v>463</v>
      </c>
      <c r="BT386" t="s">
        <v>450</v>
      </c>
      <c r="BU386" t="s">
        <v>464</v>
      </c>
      <c r="BV386">
        <v>867.35</v>
      </c>
      <c r="CE386" t="s">
        <v>465</v>
      </c>
      <c r="CF386" t="s">
        <v>463</v>
      </c>
      <c r="CG386" t="s">
        <v>450</v>
      </c>
      <c r="CH386" t="s">
        <v>464</v>
      </c>
      <c r="CI386">
        <v>2322.1</v>
      </c>
      <c r="CN386" t="s">
        <v>433</v>
      </c>
      <c r="CO386" t="s">
        <v>423</v>
      </c>
      <c r="CP386" t="s">
        <v>863</v>
      </c>
      <c r="CQ386" t="s">
        <v>467</v>
      </c>
      <c r="CR386" t="s">
        <v>466</v>
      </c>
      <c r="CS386">
        <v>0.59350000000000003</v>
      </c>
      <c r="DE386" t="s">
        <v>467</v>
      </c>
      <c r="DF386" t="s">
        <v>466</v>
      </c>
      <c r="DG386">
        <v>0.53985000000000005</v>
      </c>
    </row>
    <row r="387" spans="57:132" x14ac:dyDescent="0.45">
      <c r="BE387" t="s">
        <v>416</v>
      </c>
      <c r="BF387" t="s">
        <v>417</v>
      </c>
      <c r="BG387" t="s">
        <v>418</v>
      </c>
      <c r="BH387" t="s">
        <v>419</v>
      </c>
      <c r="BI387" t="s">
        <v>420</v>
      </c>
      <c r="BR387" t="s">
        <v>466</v>
      </c>
      <c r="BS387">
        <v>0.11262</v>
      </c>
      <c r="CE387" t="s">
        <v>466</v>
      </c>
      <c r="CF387">
        <v>0.14774999999999999</v>
      </c>
      <c r="CQ387" t="s">
        <v>468</v>
      </c>
      <c r="CR387">
        <v>19.136099999999999</v>
      </c>
      <c r="CS387" t="s">
        <v>469</v>
      </c>
      <c r="CT387">
        <v>10</v>
      </c>
      <c r="CU387" t="s">
        <v>470</v>
      </c>
      <c r="CV387">
        <v>94</v>
      </c>
      <c r="CW387" t="s">
        <v>471</v>
      </c>
      <c r="CX387" t="s">
        <v>472</v>
      </c>
      <c r="CY387" t="s">
        <v>473</v>
      </c>
      <c r="CZ387" s="1">
        <v>2.2200000000000001E-16</v>
      </c>
      <c r="DE387" t="s">
        <v>468</v>
      </c>
      <c r="DF387">
        <v>23.031300000000002</v>
      </c>
      <c r="DG387" t="s">
        <v>469</v>
      </c>
      <c r="DH387">
        <v>10</v>
      </c>
      <c r="DI387" t="s">
        <v>470</v>
      </c>
      <c r="DJ387">
        <v>150</v>
      </c>
      <c r="DK387" t="s">
        <v>471</v>
      </c>
      <c r="DL387" t="s">
        <v>472</v>
      </c>
      <c r="DM387" t="s">
        <v>473</v>
      </c>
      <c r="DN387" s="1">
        <v>2.2200000000000001E-16</v>
      </c>
      <c r="DR387" t="s">
        <v>421</v>
      </c>
    </row>
    <row r="388" spans="57:132" x14ac:dyDescent="0.45">
      <c r="BR388" t="s">
        <v>467</v>
      </c>
      <c r="BS388" t="s">
        <v>466</v>
      </c>
      <c r="BT388">
        <v>-6.0852000000000003E-2</v>
      </c>
      <c r="CE388" t="s">
        <v>467</v>
      </c>
      <c r="CF388" t="s">
        <v>466</v>
      </c>
      <c r="CG388">
        <v>-8.0532000000000006E-2</v>
      </c>
      <c r="CL388" t="s">
        <v>423</v>
      </c>
      <c r="CM388" t="s">
        <v>761</v>
      </c>
      <c r="CN388" t="s">
        <v>423</v>
      </c>
      <c r="CO388">
        <v>63</v>
      </c>
      <c r="CQ388" t="s">
        <v>861</v>
      </c>
      <c r="DE388" t="s">
        <v>861</v>
      </c>
      <c r="DR388" t="s">
        <v>422</v>
      </c>
      <c r="DS388" t="s">
        <v>423</v>
      </c>
      <c r="DT388" t="s">
        <v>520</v>
      </c>
      <c r="DU388" t="s">
        <v>425</v>
      </c>
      <c r="DV388" t="s">
        <v>423</v>
      </c>
      <c r="DW388" t="s">
        <v>521</v>
      </c>
      <c r="DX388" t="s">
        <v>431</v>
      </c>
      <c r="DY388" t="s">
        <v>423</v>
      </c>
      <c r="DZ388" t="s">
        <v>761</v>
      </c>
    </row>
    <row r="389" spans="57:132" x14ac:dyDescent="0.45">
      <c r="BE389" t="s">
        <v>421</v>
      </c>
      <c r="BR389" t="s">
        <v>468</v>
      </c>
      <c r="BS389">
        <v>2.4113500000000001</v>
      </c>
      <c r="BT389" t="s">
        <v>469</v>
      </c>
      <c r="BU389">
        <v>7</v>
      </c>
      <c r="BV389" t="s">
        <v>470</v>
      </c>
      <c r="BW389">
        <v>133</v>
      </c>
      <c r="BX389" t="s">
        <v>471</v>
      </c>
      <c r="BY389" t="s">
        <v>472</v>
      </c>
      <c r="BZ389">
        <v>2.3477000000000001E-2</v>
      </c>
      <c r="CE389" t="s">
        <v>468</v>
      </c>
      <c r="CF389">
        <v>1.3869100000000001</v>
      </c>
      <c r="CG389" t="s">
        <v>469</v>
      </c>
      <c r="CH389">
        <v>7</v>
      </c>
      <c r="CI389" t="s">
        <v>470</v>
      </c>
      <c r="CJ389">
        <v>56</v>
      </c>
      <c r="CK389" t="s">
        <v>471</v>
      </c>
      <c r="CQ389" t="s">
        <v>1051</v>
      </c>
      <c r="DE389" t="s">
        <v>1051</v>
      </c>
    </row>
    <row r="390" spans="57:132" x14ac:dyDescent="0.45">
      <c r="BE390" t="s">
        <v>422</v>
      </c>
      <c r="BF390" t="s">
        <v>423</v>
      </c>
      <c r="BG390" t="s">
        <v>520</v>
      </c>
      <c r="BH390" t="s">
        <v>425</v>
      </c>
      <c r="BI390" t="s">
        <v>423</v>
      </c>
      <c r="BJ390" t="s">
        <v>521</v>
      </c>
      <c r="BK390" t="s">
        <v>431</v>
      </c>
      <c r="BL390" t="s">
        <v>423</v>
      </c>
      <c r="BM390" t="s">
        <v>761</v>
      </c>
      <c r="BN390" t="s">
        <v>433</v>
      </c>
      <c r="BO390" t="s">
        <v>423</v>
      </c>
      <c r="BP390" t="s">
        <v>863</v>
      </c>
      <c r="BR390" t="s">
        <v>674</v>
      </c>
      <c r="BS390" t="s">
        <v>501</v>
      </c>
      <c r="BT390">
        <v>2000</v>
      </c>
      <c r="CE390" t="s">
        <v>674</v>
      </c>
      <c r="CF390" t="s">
        <v>501</v>
      </c>
      <c r="CG390">
        <v>2000</v>
      </c>
      <c r="CL390" t="s">
        <v>942</v>
      </c>
      <c r="CM390" t="s">
        <v>868</v>
      </c>
      <c r="CQ390" t="s">
        <v>669</v>
      </c>
      <c r="CR390" t="s">
        <v>601</v>
      </c>
      <c r="CS390" t="s">
        <v>193</v>
      </c>
      <c r="CT390" t="s">
        <v>389</v>
      </c>
      <c r="CU390" t="s">
        <v>854</v>
      </c>
      <c r="CV390" t="s">
        <v>1017</v>
      </c>
      <c r="CW390" t="s">
        <v>420</v>
      </c>
      <c r="CX390" t="s">
        <v>1018</v>
      </c>
      <c r="CY390" t="s">
        <v>1052</v>
      </c>
      <c r="DE390" t="s">
        <v>669</v>
      </c>
      <c r="DF390" t="s">
        <v>601</v>
      </c>
      <c r="DG390" t="s">
        <v>146</v>
      </c>
      <c r="DH390" t="s">
        <v>389</v>
      </c>
      <c r="DI390" t="s">
        <v>854</v>
      </c>
      <c r="DJ390" t="s">
        <v>1017</v>
      </c>
      <c r="DK390" t="s">
        <v>420</v>
      </c>
      <c r="DL390" t="s">
        <v>1018</v>
      </c>
      <c r="DM390" t="s">
        <v>1052</v>
      </c>
      <c r="DR390" t="s">
        <v>436</v>
      </c>
      <c r="DS390" t="s">
        <v>437</v>
      </c>
      <c r="DT390" t="s">
        <v>864</v>
      </c>
      <c r="DU390" t="s">
        <v>423</v>
      </c>
      <c r="DV390" t="s">
        <v>1036</v>
      </c>
      <c r="DW390" t="s">
        <v>866</v>
      </c>
      <c r="DX390" t="s">
        <v>423</v>
      </c>
      <c r="DY390" t="s">
        <v>920</v>
      </c>
      <c r="DZ390" t="s">
        <v>868</v>
      </c>
      <c r="EA390" t="s">
        <v>433</v>
      </c>
    </row>
    <row r="391" spans="57:132" x14ac:dyDescent="0.45">
      <c r="BR391" t="s">
        <v>1093</v>
      </c>
      <c r="CE391" t="s">
        <v>1112</v>
      </c>
      <c r="CQ391" t="s">
        <v>1051</v>
      </c>
      <c r="DE391" t="s">
        <v>1051</v>
      </c>
      <c r="EB391" t="s">
        <v>423</v>
      </c>
    </row>
    <row r="392" spans="57:132" x14ac:dyDescent="0.45">
      <c r="BE392" t="s">
        <v>436</v>
      </c>
      <c r="BF392" t="s">
        <v>437</v>
      </c>
      <c r="BG392" t="s">
        <v>864</v>
      </c>
      <c r="BH392" t="s">
        <v>423</v>
      </c>
      <c r="BI392" t="s">
        <v>1039</v>
      </c>
      <c r="BJ392" t="s">
        <v>866</v>
      </c>
      <c r="BK392" t="s">
        <v>423</v>
      </c>
      <c r="BL392" t="s">
        <v>1040</v>
      </c>
      <c r="BM392" t="s">
        <v>868</v>
      </c>
      <c r="BN392" t="s">
        <v>423</v>
      </c>
      <c r="BO392">
        <v>202</v>
      </c>
      <c r="BR392" t="s">
        <v>416</v>
      </c>
      <c r="BS392" t="s">
        <v>417</v>
      </c>
      <c r="BT392" t="s">
        <v>418</v>
      </c>
      <c r="BU392" t="s">
        <v>419</v>
      </c>
      <c r="BV392" t="s">
        <v>420</v>
      </c>
      <c r="CE392" t="s">
        <v>416</v>
      </c>
      <c r="CF392" t="s">
        <v>417</v>
      </c>
      <c r="CG392" t="s">
        <v>418</v>
      </c>
      <c r="CH392" t="s">
        <v>419</v>
      </c>
      <c r="CI392" t="s">
        <v>420</v>
      </c>
      <c r="DR392" t="s">
        <v>710</v>
      </c>
      <c r="EA392" t="s">
        <v>423</v>
      </c>
    </row>
    <row r="393" spans="57:132" x14ac:dyDescent="0.45">
      <c r="CL393" t="s">
        <v>448</v>
      </c>
      <c r="CQ393" t="s">
        <v>861</v>
      </c>
      <c r="CR393" t="s">
        <v>420</v>
      </c>
      <c r="CS393" t="s">
        <v>1016</v>
      </c>
      <c r="CT393">
        <v>5</v>
      </c>
      <c r="DE393" t="s">
        <v>861</v>
      </c>
      <c r="DF393" t="s">
        <v>420</v>
      </c>
      <c r="DG393" t="s">
        <v>1016</v>
      </c>
      <c r="DH393">
        <v>5</v>
      </c>
      <c r="DS393" t="s">
        <v>443</v>
      </c>
      <c r="DT393" t="s">
        <v>444</v>
      </c>
      <c r="DU393" t="s">
        <v>445</v>
      </c>
      <c r="DV393" t="s">
        <v>446</v>
      </c>
      <c r="DW393" t="s">
        <v>447</v>
      </c>
      <c r="DX393" t="s">
        <v>445</v>
      </c>
      <c r="DY393" t="s">
        <v>448</v>
      </c>
      <c r="EB393">
        <v>590</v>
      </c>
    </row>
    <row r="394" spans="57:132" x14ac:dyDescent="0.45">
      <c r="BE394" t="s">
        <v>710</v>
      </c>
      <c r="BR394" t="s">
        <v>421</v>
      </c>
      <c r="CE394" t="s">
        <v>421</v>
      </c>
      <c r="DR394">
        <v>-39.970799999999997</v>
      </c>
      <c r="DS394">
        <v>-9.1823999999999995</v>
      </c>
      <c r="DT394">
        <v>-0.4224</v>
      </c>
      <c r="DU394">
        <v>8.8626000000000005</v>
      </c>
      <c r="DV394">
        <v>42.606299999999997</v>
      </c>
    </row>
    <row r="395" spans="57:132" x14ac:dyDescent="0.45">
      <c r="BF395" t="s">
        <v>443</v>
      </c>
      <c r="BG395" t="s">
        <v>444</v>
      </c>
      <c r="BH395" t="s">
        <v>445</v>
      </c>
      <c r="BI395" t="s">
        <v>446</v>
      </c>
      <c r="BJ395" t="s">
        <v>447</v>
      </c>
      <c r="BK395" t="s">
        <v>445</v>
      </c>
      <c r="BL395" t="s">
        <v>448</v>
      </c>
      <c r="BR395" t="s">
        <v>422</v>
      </c>
      <c r="BS395" t="s">
        <v>423</v>
      </c>
      <c r="BT395" t="s">
        <v>520</v>
      </c>
      <c r="BU395" t="s">
        <v>425</v>
      </c>
      <c r="BV395" t="s">
        <v>423</v>
      </c>
      <c r="BW395" t="s">
        <v>521</v>
      </c>
      <c r="BX395" t="s">
        <v>431</v>
      </c>
      <c r="BY395" t="s">
        <v>423</v>
      </c>
      <c r="BZ395" t="s">
        <v>761</v>
      </c>
      <c r="CA395" t="s">
        <v>433</v>
      </c>
      <c r="CB395" t="s">
        <v>423</v>
      </c>
      <c r="CC395" t="s">
        <v>863</v>
      </c>
      <c r="CE395" t="s">
        <v>422</v>
      </c>
      <c r="CF395" t="s">
        <v>423</v>
      </c>
      <c r="CG395" t="s">
        <v>520</v>
      </c>
      <c r="CH395" t="s">
        <v>425</v>
      </c>
      <c r="CI395" t="s">
        <v>423</v>
      </c>
      <c r="CJ395" t="s">
        <v>521</v>
      </c>
      <c r="CK395" t="s">
        <v>431</v>
      </c>
      <c r="CQ395" t="s">
        <v>674</v>
      </c>
      <c r="CR395" t="s">
        <v>414</v>
      </c>
      <c r="DE395" t="s">
        <v>674</v>
      </c>
      <c r="DF395" t="s">
        <v>414</v>
      </c>
    </row>
    <row r="396" spans="57:132" x14ac:dyDescent="0.45">
      <c r="BE396" s="1">
        <v>-26.79</v>
      </c>
      <c r="BF396" s="1">
        <v>-3.1753</v>
      </c>
      <c r="BG396" s="1">
        <v>4.3519000000000004E-15</v>
      </c>
      <c r="BH396" s="1">
        <v>3.5141</v>
      </c>
      <c r="BI396" s="1">
        <v>19.635999999999999</v>
      </c>
      <c r="CQ396" t="s">
        <v>1110</v>
      </c>
      <c r="DE396" t="s">
        <v>1091</v>
      </c>
      <c r="DR396" t="s">
        <v>715</v>
      </c>
    </row>
    <row r="397" spans="57:132" x14ac:dyDescent="0.45">
      <c r="BR397" t="s">
        <v>601</v>
      </c>
      <c r="BS397" t="s">
        <v>437</v>
      </c>
      <c r="BT397" t="s">
        <v>864</v>
      </c>
      <c r="BU397" t="s">
        <v>423</v>
      </c>
      <c r="BV397" t="s">
        <v>882</v>
      </c>
      <c r="BW397" t="s">
        <v>866</v>
      </c>
      <c r="BX397" t="s">
        <v>423</v>
      </c>
      <c r="BY397" t="s">
        <v>942</v>
      </c>
      <c r="BZ397" t="s">
        <v>868</v>
      </c>
      <c r="CA397" t="s">
        <v>423</v>
      </c>
      <c r="CB397">
        <v>140</v>
      </c>
      <c r="CE397" t="s">
        <v>601</v>
      </c>
      <c r="CF397" t="s">
        <v>437</v>
      </c>
      <c r="CG397" t="s">
        <v>864</v>
      </c>
      <c r="CH397" t="s">
        <v>423</v>
      </c>
      <c r="CI397" t="s">
        <v>897</v>
      </c>
      <c r="CJ397" t="s">
        <v>866</v>
      </c>
      <c r="CK397" t="s">
        <v>423</v>
      </c>
      <c r="CQ397" t="s">
        <v>416</v>
      </c>
      <c r="CR397" t="s">
        <v>417</v>
      </c>
      <c r="CS397" t="s">
        <v>418</v>
      </c>
      <c r="CT397" t="s">
        <v>419</v>
      </c>
      <c r="CU397" t="s">
        <v>420</v>
      </c>
      <c r="DE397" t="s">
        <v>416</v>
      </c>
      <c r="DF397" t="s">
        <v>417</v>
      </c>
      <c r="DG397" t="s">
        <v>418</v>
      </c>
      <c r="DH397" t="s">
        <v>419</v>
      </c>
      <c r="DI397" t="s">
        <v>420</v>
      </c>
      <c r="DS397" t="s">
        <v>370</v>
      </c>
      <c r="DT397" t="s">
        <v>371</v>
      </c>
      <c r="DU397" t="s">
        <v>372</v>
      </c>
      <c r="DV397" t="s">
        <v>373</v>
      </c>
      <c r="DW397" t="s">
        <v>374</v>
      </c>
      <c r="DX397" t="s">
        <v>452</v>
      </c>
    </row>
    <row r="398" spans="57:132" x14ac:dyDescent="0.45">
      <c r="BE398" t="s">
        <v>715</v>
      </c>
      <c r="DR398" t="s">
        <v>181</v>
      </c>
      <c r="DS398">
        <v>-9.2811483999999993</v>
      </c>
      <c r="DT398">
        <v>3.2566782000000001</v>
      </c>
      <c r="DU398">
        <v>-2.8498999999999999</v>
      </c>
      <c r="DV398">
        <v>4.5380000000000004E-3</v>
      </c>
      <c r="DW398" t="s">
        <v>487</v>
      </c>
    </row>
    <row r="399" spans="57:132" x14ac:dyDescent="0.45">
      <c r="BF399" t="s">
        <v>370</v>
      </c>
      <c r="BG399" t="s">
        <v>371</v>
      </c>
      <c r="BH399" t="s">
        <v>372</v>
      </c>
      <c r="BI399" t="s">
        <v>373</v>
      </c>
      <c r="BJ399" t="s">
        <v>374</v>
      </c>
      <c r="BK399" t="s">
        <v>452</v>
      </c>
      <c r="BR399" t="s">
        <v>710</v>
      </c>
      <c r="CE399" t="s">
        <v>710</v>
      </c>
      <c r="CQ399" t="s">
        <v>421</v>
      </c>
      <c r="DE399" t="s">
        <v>421</v>
      </c>
      <c r="DS399">
        <v>4.5380000000000004E-3</v>
      </c>
    </row>
    <row r="400" spans="57:132" x14ac:dyDescent="0.45">
      <c r="BE400" t="s">
        <v>181</v>
      </c>
      <c r="BF400">
        <v>-5.6788499999999997</v>
      </c>
      <c r="BG400">
        <v>2.6040899999999998</v>
      </c>
      <c r="BH400">
        <v>-2.1806999999999999</v>
      </c>
      <c r="BI400">
        <v>3.06267E-2</v>
      </c>
      <c r="BJ400" t="s">
        <v>376</v>
      </c>
      <c r="BS400" t="s">
        <v>443</v>
      </c>
      <c r="BT400" t="s">
        <v>444</v>
      </c>
      <c r="BU400" t="s">
        <v>445</v>
      </c>
      <c r="BV400" t="s">
        <v>446</v>
      </c>
      <c r="BW400" t="s">
        <v>447</v>
      </c>
      <c r="BX400" t="s">
        <v>445</v>
      </c>
      <c r="BY400" t="s">
        <v>448</v>
      </c>
      <c r="CF400" t="s">
        <v>443</v>
      </c>
      <c r="CG400" t="s">
        <v>444</v>
      </c>
      <c r="CH400" t="s">
        <v>445</v>
      </c>
      <c r="CI400" t="s">
        <v>446</v>
      </c>
      <c r="CJ400" t="s">
        <v>447</v>
      </c>
      <c r="CK400" t="s">
        <v>445</v>
      </c>
      <c r="CQ400" t="s">
        <v>422</v>
      </c>
      <c r="CR400" t="s">
        <v>423</v>
      </c>
      <c r="CS400" t="s">
        <v>520</v>
      </c>
      <c r="CT400" t="s">
        <v>425</v>
      </c>
      <c r="CU400" t="s">
        <v>423</v>
      </c>
      <c r="CV400" t="s">
        <v>521</v>
      </c>
      <c r="CW400" t="s">
        <v>431</v>
      </c>
      <c r="CX400" t="s">
        <v>423</v>
      </c>
      <c r="CY400" t="s">
        <v>761</v>
      </c>
      <c r="CZ400" t="s">
        <v>433</v>
      </c>
      <c r="DA400" t="s">
        <v>423</v>
      </c>
      <c r="DB400" t="s">
        <v>863</v>
      </c>
      <c r="DE400" t="s">
        <v>422</v>
      </c>
      <c r="DF400" t="s">
        <v>423</v>
      </c>
      <c r="DG400" t="s">
        <v>520</v>
      </c>
      <c r="DH400" t="s">
        <v>425</v>
      </c>
      <c r="DI400" t="s">
        <v>423</v>
      </c>
      <c r="DJ400" t="s">
        <v>521</v>
      </c>
      <c r="DK400" t="s">
        <v>431</v>
      </c>
      <c r="DL400" t="s">
        <v>423</v>
      </c>
      <c r="DM400" t="s">
        <v>761</v>
      </c>
      <c r="DN400" t="s">
        <v>433</v>
      </c>
      <c r="DO400" t="s">
        <v>423</v>
      </c>
      <c r="DP400" t="s">
        <v>863</v>
      </c>
      <c r="DR400" t="s">
        <v>182</v>
      </c>
      <c r="DS400">
        <v>1.5227600000000001E-2</v>
      </c>
      <c r="DT400">
        <v>0.16257659999999999</v>
      </c>
      <c r="DU400">
        <v>9.3700000000000006E-2</v>
      </c>
      <c r="DV400">
        <v>0.92540999999999995</v>
      </c>
    </row>
    <row r="401" spans="57:127" x14ac:dyDescent="0.45">
      <c r="BE401" t="s">
        <v>182</v>
      </c>
      <c r="BF401">
        <v>0.12323000000000001</v>
      </c>
      <c r="BG401">
        <v>0.14047000000000001</v>
      </c>
      <c r="BH401">
        <v>0.87729999999999997</v>
      </c>
      <c r="BI401">
        <v>0.38163209999999997</v>
      </c>
      <c r="BR401">
        <v>-32.955399999999997</v>
      </c>
      <c r="BS401">
        <v>-4.2347999999999999</v>
      </c>
      <c r="BT401">
        <v>1.2819</v>
      </c>
      <c r="BU401">
        <v>6.4002999999999997</v>
      </c>
      <c r="BV401">
        <v>32.153599999999997</v>
      </c>
      <c r="CE401">
        <v>-20.74701</v>
      </c>
      <c r="CF401">
        <v>-5.7501899999999999</v>
      </c>
      <c r="CG401">
        <v>0.24967</v>
      </c>
      <c r="CH401">
        <v>4.7608199999999998</v>
      </c>
      <c r="CI401">
        <v>28.088809999999999</v>
      </c>
      <c r="DS401">
        <v>0.92540999999999995</v>
      </c>
    </row>
    <row r="402" spans="57:127" x14ac:dyDescent="0.45">
      <c r="BE402" t="s">
        <v>183</v>
      </c>
      <c r="BF402">
        <v>-2.9876299999999998</v>
      </c>
      <c r="BG402">
        <v>0.86592000000000002</v>
      </c>
      <c r="BH402">
        <v>-3.4502000000000002</v>
      </c>
      <c r="BI402">
        <v>7.1219999999999996E-4</v>
      </c>
      <c r="BJ402" t="s">
        <v>375</v>
      </c>
      <c r="CQ402" t="s">
        <v>601</v>
      </c>
      <c r="CR402" t="s">
        <v>437</v>
      </c>
      <c r="CS402" t="s">
        <v>864</v>
      </c>
      <c r="CT402" t="s">
        <v>423</v>
      </c>
      <c r="CU402" t="s">
        <v>897</v>
      </c>
      <c r="CV402" t="s">
        <v>866</v>
      </c>
      <c r="CW402" t="s">
        <v>423</v>
      </c>
      <c r="CX402" t="s">
        <v>926</v>
      </c>
      <c r="CY402" t="s">
        <v>868</v>
      </c>
      <c r="CZ402" t="s">
        <v>423</v>
      </c>
      <c r="DA402">
        <v>135</v>
      </c>
      <c r="DE402" t="s">
        <v>601</v>
      </c>
      <c r="DF402" t="s">
        <v>437</v>
      </c>
      <c r="DG402" t="s">
        <v>864</v>
      </c>
      <c r="DH402" t="s">
        <v>423</v>
      </c>
      <c r="DI402" t="s">
        <v>882</v>
      </c>
      <c r="DJ402" t="s">
        <v>866</v>
      </c>
      <c r="DK402" t="s">
        <v>423</v>
      </c>
      <c r="DL402" t="s">
        <v>926</v>
      </c>
      <c r="DM402" t="s">
        <v>868</v>
      </c>
      <c r="DN402" t="s">
        <v>423</v>
      </c>
      <c r="DO402">
        <v>300</v>
      </c>
      <c r="DR402" t="s">
        <v>183</v>
      </c>
      <c r="DS402">
        <v>0.32311909999999999</v>
      </c>
      <c r="DT402">
        <v>1.0254732</v>
      </c>
      <c r="DU402">
        <v>0.31509999999999999</v>
      </c>
      <c r="DV402">
        <v>0.75281100000000001</v>
      </c>
    </row>
    <row r="403" spans="57:127" x14ac:dyDescent="0.45">
      <c r="BE403" t="s">
        <v>377</v>
      </c>
      <c r="BF403">
        <v>1.10883</v>
      </c>
      <c r="BG403">
        <v>0.49776999999999999</v>
      </c>
      <c r="BH403">
        <v>2.2275999999999998</v>
      </c>
      <c r="BI403">
        <v>2.72663E-2</v>
      </c>
      <c r="BJ403" t="s">
        <v>376</v>
      </c>
      <c r="BR403" t="s">
        <v>715</v>
      </c>
      <c r="CE403" t="s">
        <v>715</v>
      </c>
      <c r="DS403">
        <v>0.75281100000000001</v>
      </c>
    </row>
    <row r="404" spans="57:127" x14ac:dyDescent="0.45">
      <c r="BE404" t="s">
        <v>194</v>
      </c>
      <c r="BF404">
        <v>11.97457</v>
      </c>
      <c r="BG404">
        <v>2.8624299999999998</v>
      </c>
      <c r="BH404">
        <v>4.1833999999999998</v>
      </c>
      <c r="BI404" s="1">
        <v>4.6690000000000002E-5</v>
      </c>
      <c r="BJ404" t="s">
        <v>375</v>
      </c>
      <c r="BS404" t="s">
        <v>370</v>
      </c>
      <c r="BT404" t="s">
        <v>371</v>
      </c>
      <c r="BU404" t="s">
        <v>372</v>
      </c>
      <c r="BV404" t="s">
        <v>373</v>
      </c>
      <c r="BW404" t="s">
        <v>374</v>
      </c>
      <c r="BX404" t="s">
        <v>452</v>
      </c>
      <c r="CF404" t="s">
        <v>370</v>
      </c>
      <c r="CG404" t="s">
        <v>371</v>
      </c>
      <c r="CH404" t="s">
        <v>372</v>
      </c>
      <c r="CI404" t="s">
        <v>373</v>
      </c>
      <c r="CJ404" t="s">
        <v>374</v>
      </c>
      <c r="CK404" t="s">
        <v>452</v>
      </c>
      <c r="CQ404" t="s">
        <v>710</v>
      </c>
      <c r="DE404" t="s">
        <v>710</v>
      </c>
      <c r="DR404" t="s">
        <v>377</v>
      </c>
      <c r="DS404">
        <v>1.2104052000000001</v>
      </c>
      <c r="DT404">
        <v>0.51940120000000001</v>
      </c>
      <c r="DU404">
        <v>2.3304</v>
      </c>
      <c r="DV404">
        <v>2.0147999999999999E-2</v>
      </c>
      <c r="DW404" t="s">
        <v>376</v>
      </c>
    </row>
    <row r="405" spans="57:127" x14ac:dyDescent="0.45">
      <c r="BE405" t="s">
        <v>378</v>
      </c>
      <c r="BF405">
        <v>2.3396499999999998</v>
      </c>
      <c r="BG405">
        <v>2.5994999999999999</v>
      </c>
      <c r="BH405">
        <v>0.9</v>
      </c>
      <c r="BI405">
        <v>0.36941950000000001</v>
      </c>
      <c r="BR405" t="s">
        <v>181</v>
      </c>
      <c r="BS405">
        <v>151.22817000000001</v>
      </c>
      <c r="BT405">
        <v>37.005589999999998</v>
      </c>
      <c r="BU405">
        <v>4.0865999999999998</v>
      </c>
      <c r="BV405" s="1">
        <v>8.2579999999999999E-5</v>
      </c>
      <c r="BW405" t="s">
        <v>375</v>
      </c>
      <c r="CE405" t="s">
        <v>181</v>
      </c>
      <c r="CF405">
        <v>-92.083889999999997</v>
      </c>
      <c r="CG405">
        <v>28.379349999999999</v>
      </c>
      <c r="CH405">
        <v>-3.2448000000000001</v>
      </c>
      <c r="CI405">
        <v>2.1940000000000002E-3</v>
      </c>
      <c r="CJ405" t="s">
        <v>487</v>
      </c>
      <c r="CN405" t="s">
        <v>870</v>
      </c>
      <c r="CO405">
        <v>0.1</v>
      </c>
      <c r="CP405" t="s">
        <v>871</v>
      </c>
      <c r="CR405" t="s">
        <v>443</v>
      </c>
      <c r="CS405" t="s">
        <v>444</v>
      </c>
      <c r="CT405" t="s">
        <v>445</v>
      </c>
      <c r="CU405" t="s">
        <v>446</v>
      </c>
      <c r="CV405" t="s">
        <v>447</v>
      </c>
      <c r="CW405" t="s">
        <v>445</v>
      </c>
      <c r="CX405" t="s">
        <v>448</v>
      </c>
      <c r="DF405" t="s">
        <v>443</v>
      </c>
      <c r="DG405" t="s">
        <v>444</v>
      </c>
      <c r="DH405" t="s">
        <v>445</v>
      </c>
      <c r="DI405" t="s">
        <v>446</v>
      </c>
      <c r="DJ405" t="s">
        <v>447</v>
      </c>
      <c r="DK405" t="s">
        <v>445</v>
      </c>
      <c r="DL405" t="s">
        <v>448</v>
      </c>
      <c r="DS405">
        <v>2.0147999999999999E-2</v>
      </c>
    </row>
    <row r="406" spans="57:127" x14ac:dyDescent="0.45">
      <c r="BE406" t="s">
        <v>382</v>
      </c>
      <c r="BF406">
        <v>0.18573999999999999</v>
      </c>
      <c r="BG406">
        <v>0.24601000000000001</v>
      </c>
      <c r="BH406">
        <v>0.755</v>
      </c>
      <c r="BI406">
        <v>0.45132369999999999</v>
      </c>
      <c r="BR406" t="s">
        <v>182</v>
      </c>
      <c r="BS406">
        <v>-7.1705199999999998</v>
      </c>
      <c r="BT406">
        <v>1.8582399999999999</v>
      </c>
      <c r="BU406">
        <v>-3.8588</v>
      </c>
      <c r="BV406">
        <v>1.9090000000000001E-4</v>
      </c>
      <c r="BW406" t="s">
        <v>375</v>
      </c>
      <c r="CE406" t="s">
        <v>182</v>
      </c>
      <c r="CF406">
        <v>4.5237499999999997</v>
      </c>
      <c r="CG406">
        <v>1.5441499999999999</v>
      </c>
      <c r="CH406">
        <v>2.9296000000000002</v>
      </c>
      <c r="CI406">
        <v>5.267E-3</v>
      </c>
      <c r="CJ406" t="s">
        <v>487</v>
      </c>
      <c r="CQ406">
        <v>-31.091799999999999</v>
      </c>
      <c r="CR406">
        <v>-7.6801000000000004</v>
      </c>
      <c r="CS406">
        <v>0.19120000000000001</v>
      </c>
      <c r="CT406">
        <v>8.2936999999999994</v>
      </c>
      <c r="CU406">
        <v>26.2376</v>
      </c>
      <c r="DE406">
        <v>-29.0349</v>
      </c>
      <c r="DF406">
        <v>-4.6873199999999997</v>
      </c>
      <c r="DG406">
        <v>0.60824</v>
      </c>
      <c r="DH406">
        <v>5.0947399999999998</v>
      </c>
      <c r="DI406">
        <v>31.618130000000001</v>
      </c>
      <c r="DR406" t="s">
        <v>194</v>
      </c>
      <c r="DS406">
        <v>-18.612964300000002</v>
      </c>
      <c r="DT406">
        <v>2.9418997</v>
      </c>
      <c r="DU406">
        <v>-6.3269000000000002</v>
      </c>
      <c r="DV406" s="1">
        <v>5.2029999999999995E-10</v>
      </c>
      <c r="DW406" t="s">
        <v>375</v>
      </c>
    </row>
    <row r="407" spans="57:127" x14ac:dyDescent="0.45">
      <c r="BE407" t="s">
        <v>381</v>
      </c>
      <c r="BF407">
        <v>0.23422999999999999</v>
      </c>
      <c r="BG407">
        <v>0.43651000000000001</v>
      </c>
      <c r="BH407">
        <v>0.53659999999999997</v>
      </c>
      <c r="BI407">
        <v>0.59227430000000003</v>
      </c>
      <c r="BR407" t="s">
        <v>183</v>
      </c>
      <c r="BS407">
        <v>268.26497000000001</v>
      </c>
      <c r="BT407">
        <v>50.973779999999998</v>
      </c>
      <c r="BU407">
        <v>5.2628000000000004</v>
      </c>
      <c r="BV407" s="1">
        <v>6.906E-7</v>
      </c>
      <c r="BW407" t="s">
        <v>375</v>
      </c>
      <c r="CE407" t="s">
        <v>183</v>
      </c>
      <c r="CF407">
        <v>-43.847920000000002</v>
      </c>
      <c r="CG407">
        <v>28.121639999999999</v>
      </c>
      <c r="CH407">
        <v>-1.5591999999999999</v>
      </c>
      <c r="CI407">
        <v>0.12579799999999999</v>
      </c>
      <c r="CL407" t="s">
        <v>844</v>
      </c>
      <c r="CM407">
        <v>0.05</v>
      </c>
      <c r="DS407" s="1">
        <v>5.2029999999999995E-10</v>
      </c>
      <c r="DV407" s="1"/>
    </row>
    <row r="408" spans="57:127" x14ac:dyDescent="0.45">
      <c r="BE408" t="s">
        <v>383</v>
      </c>
      <c r="BF408">
        <v>-0.51173999999999997</v>
      </c>
      <c r="BG408">
        <v>0.27185999999999999</v>
      </c>
      <c r="BH408">
        <v>-1.8824000000000001</v>
      </c>
      <c r="BI408">
        <v>6.1554600000000001E-2</v>
      </c>
      <c r="BJ408" t="s">
        <v>481</v>
      </c>
      <c r="BR408" t="s">
        <v>377</v>
      </c>
      <c r="BS408">
        <v>-22.595230000000001</v>
      </c>
      <c r="BT408">
        <v>5.2350099999999999</v>
      </c>
      <c r="BU408">
        <v>-4.3162000000000003</v>
      </c>
      <c r="BV408" s="1">
        <v>3.4409999999999998E-5</v>
      </c>
      <c r="BW408" t="s">
        <v>375</v>
      </c>
      <c r="CE408" t="s">
        <v>377</v>
      </c>
      <c r="CF408">
        <v>7.9848999999999997</v>
      </c>
      <c r="CG408">
        <v>3.71455</v>
      </c>
      <c r="CH408">
        <v>2.1496</v>
      </c>
      <c r="CI408">
        <v>3.6878000000000001E-2</v>
      </c>
      <c r="CJ408" t="s">
        <v>376</v>
      </c>
      <c r="CQ408" t="s">
        <v>715</v>
      </c>
      <c r="DE408" t="s">
        <v>715</v>
      </c>
      <c r="DR408" t="s">
        <v>378</v>
      </c>
      <c r="DS408">
        <v>-11.050656200000001</v>
      </c>
      <c r="DT408">
        <v>3.8013409</v>
      </c>
      <c r="DU408">
        <v>-2.907</v>
      </c>
      <c r="DV408">
        <v>3.7959999999999999E-3</v>
      </c>
      <c r="DW408" t="s">
        <v>487</v>
      </c>
    </row>
    <row r="409" spans="57:127" x14ac:dyDescent="0.45">
      <c r="BE409" t="s">
        <v>384</v>
      </c>
      <c r="BF409">
        <v>7.1926699999999997</v>
      </c>
      <c r="BG409">
        <v>5.5744699999999998</v>
      </c>
      <c r="BH409">
        <v>1.2903</v>
      </c>
      <c r="BI409">
        <v>0.1987672</v>
      </c>
      <c r="BR409" t="s">
        <v>378</v>
      </c>
      <c r="BS409">
        <v>53.460120000000003</v>
      </c>
      <c r="BT409">
        <v>13.264279999999999</v>
      </c>
      <c r="BU409">
        <v>4.0304000000000002</v>
      </c>
      <c r="BV409">
        <v>1.019E-4</v>
      </c>
      <c r="BW409" t="s">
        <v>375</v>
      </c>
      <c r="CE409" t="s">
        <v>378</v>
      </c>
      <c r="CF409">
        <v>-57.235149999999997</v>
      </c>
      <c r="CG409">
        <v>11.057790000000001</v>
      </c>
      <c r="CH409">
        <v>-5.1760000000000002</v>
      </c>
      <c r="CI409" s="1">
        <v>4.8579999999999999E-6</v>
      </c>
      <c r="CJ409" t="s">
        <v>375</v>
      </c>
      <c r="CR409" t="s">
        <v>370</v>
      </c>
      <c r="CS409" t="s">
        <v>371</v>
      </c>
      <c r="CT409" t="s">
        <v>372</v>
      </c>
      <c r="CU409" t="s">
        <v>373</v>
      </c>
      <c r="CV409" t="s">
        <v>374</v>
      </c>
      <c r="CW409" t="s">
        <v>452</v>
      </c>
      <c r="DF409" t="s">
        <v>370</v>
      </c>
      <c r="DG409" t="s">
        <v>371</v>
      </c>
      <c r="DH409" t="s">
        <v>372</v>
      </c>
      <c r="DI409" t="s">
        <v>373</v>
      </c>
      <c r="DJ409" t="s">
        <v>374</v>
      </c>
      <c r="DK409" t="s">
        <v>452</v>
      </c>
      <c r="DS409">
        <v>3.7959999999999999E-3</v>
      </c>
    </row>
    <row r="410" spans="57:127" x14ac:dyDescent="0.45">
      <c r="BE410" t="s">
        <v>869</v>
      </c>
      <c r="BF410">
        <v>-0.51439999999999997</v>
      </c>
      <c r="BG410">
        <v>0.13957</v>
      </c>
      <c r="BH410">
        <v>-3.6855000000000002</v>
      </c>
      <c r="BI410">
        <v>3.098E-4</v>
      </c>
      <c r="BJ410" t="s">
        <v>375</v>
      </c>
      <c r="BR410" t="s">
        <v>382</v>
      </c>
      <c r="BS410">
        <v>1.6505300000000001</v>
      </c>
      <c r="BT410">
        <v>0.81454000000000004</v>
      </c>
      <c r="BU410">
        <v>2.0263</v>
      </c>
      <c r="BV410">
        <v>4.5106100000000003E-2</v>
      </c>
      <c r="BW410" t="s">
        <v>376</v>
      </c>
      <c r="CE410" t="s">
        <v>382</v>
      </c>
      <c r="CF410">
        <v>2.35758</v>
      </c>
      <c r="CG410">
        <v>1.53244</v>
      </c>
      <c r="CH410">
        <v>1.5385</v>
      </c>
      <c r="CI410">
        <v>0.13078899999999999</v>
      </c>
      <c r="CQ410" t="s">
        <v>181</v>
      </c>
      <c r="CR410">
        <v>-33.117649999999998</v>
      </c>
      <c r="CS410">
        <v>7.3767899999999997</v>
      </c>
      <c r="CT410">
        <v>-4.4893999999999998</v>
      </c>
      <c r="CU410" s="1">
        <v>1.6719999999999999E-5</v>
      </c>
      <c r="CV410" t="s">
        <v>375</v>
      </c>
      <c r="DE410" t="s">
        <v>181</v>
      </c>
      <c r="DF410">
        <v>-23.91244</v>
      </c>
      <c r="DG410">
        <v>3.4078599999999999</v>
      </c>
      <c r="DH410">
        <v>-7.0168999999999997</v>
      </c>
      <c r="DI410" s="1">
        <v>1.8049999999999998E-11</v>
      </c>
      <c r="DJ410" t="s">
        <v>375</v>
      </c>
      <c r="DR410" t="s">
        <v>382</v>
      </c>
      <c r="DS410">
        <v>-0.70934509999999995</v>
      </c>
      <c r="DT410">
        <v>0.2507277</v>
      </c>
      <c r="DU410">
        <v>-2.8290999999999999</v>
      </c>
      <c r="DV410">
        <v>4.8380000000000003E-3</v>
      </c>
      <c r="DW410" t="s">
        <v>487</v>
      </c>
    </row>
    <row r="411" spans="57:127" x14ac:dyDescent="0.45">
      <c r="BE411" t="s">
        <v>453</v>
      </c>
      <c r="BR411" t="s">
        <v>381</v>
      </c>
      <c r="BS411">
        <v>0.12285</v>
      </c>
      <c r="BT411">
        <v>0.84762000000000004</v>
      </c>
      <c r="BU411">
        <v>0.1449</v>
      </c>
      <c r="BV411">
        <v>0.88502670000000006</v>
      </c>
      <c r="CE411" t="s">
        <v>381</v>
      </c>
      <c r="CF411">
        <v>0.46877000000000002</v>
      </c>
      <c r="CG411">
        <v>1.5450699999999999</v>
      </c>
      <c r="CH411">
        <v>0.3034</v>
      </c>
      <c r="CI411">
        <v>0.76295500000000005</v>
      </c>
      <c r="CR411" s="1">
        <v>1.6719999999999999E-5</v>
      </c>
      <c r="CU411" s="1"/>
      <c r="DF411" s="1">
        <v>1.8049999999999998E-11</v>
      </c>
      <c r="DI411" s="1"/>
      <c r="DS411">
        <v>4.8380000000000003E-3</v>
      </c>
    </row>
    <row r="412" spans="57:127" x14ac:dyDescent="0.45">
      <c r="BE412" t="s">
        <v>454</v>
      </c>
      <c r="BF412" t="s">
        <v>455</v>
      </c>
      <c r="BG412">
        <v>0</v>
      </c>
      <c r="BH412" t="s">
        <v>842</v>
      </c>
      <c r="BI412">
        <v>1E-3</v>
      </c>
      <c r="BJ412" t="s">
        <v>843</v>
      </c>
      <c r="BK412">
        <v>0.01</v>
      </c>
      <c r="BL412" t="s">
        <v>844</v>
      </c>
      <c r="BM412">
        <v>0.05</v>
      </c>
      <c r="BN412" t="s">
        <v>870</v>
      </c>
      <c r="BO412">
        <v>0.1</v>
      </c>
      <c r="BP412" t="s">
        <v>871</v>
      </c>
      <c r="BR412" t="s">
        <v>383</v>
      </c>
      <c r="BS412">
        <v>0.20211999999999999</v>
      </c>
      <c r="BT412">
        <v>0.42564000000000002</v>
      </c>
      <c r="BU412">
        <v>0.47489999999999999</v>
      </c>
      <c r="BV412">
        <v>0.63580950000000003</v>
      </c>
      <c r="CE412" t="s">
        <v>383</v>
      </c>
      <c r="CF412">
        <v>-0.86306000000000005</v>
      </c>
      <c r="CG412">
        <v>0.97809999999999997</v>
      </c>
      <c r="CH412">
        <v>-0.88239999999999996</v>
      </c>
      <c r="CI412">
        <v>0.382156</v>
      </c>
      <c r="CQ412" t="s">
        <v>182</v>
      </c>
      <c r="CR412">
        <v>1.1223399999999999</v>
      </c>
      <c r="CS412">
        <v>0.26275999999999999</v>
      </c>
      <c r="CT412">
        <v>4.2713999999999999</v>
      </c>
      <c r="CU412" s="1">
        <v>3.9530000000000003E-5</v>
      </c>
      <c r="CV412" t="s">
        <v>375</v>
      </c>
      <c r="DE412" t="s">
        <v>182</v>
      </c>
      <c r="DF412">
        <v>1.8297099999999999</v>
      </c>
      <c r="DG412">
        <v>0.15315999999999999</v>
      </c>
      <c r="DH412">
        <v>11.9466</v>
      </c>
      <c r="DI412" s="1">
        <v>2.2E-16</v>
      </c>
      <c r="DJ412" t="s">
        <v>375</v>
      </c>
      <c r="DR412" t="s">
        <v>381</v>
      </c>
      <c r="DS412">
        <v>3.2466999999999999E-3</v>
      </c>
      <c r="DT412">
        <v>0.33280870000000001</v>
      </c>
      <c r="DU412">
        <v>9.7999999999999997E-3</v>
      </c>
      <c r="DV412">
        <v>0.99221999999999999</v>
      </c>
    </row>
    <row r="413" spans="57:127" x14ac:dyDescent="0.45">
      <c r="BR413" t="s">
        <v>453</v>
      </c>
      <c r="CE413" t="s">
        <v>453</v>
      </c>
      <c r="CL413" t="s">
        <v>472</v>
      </c>
      <c r="CM413" s="1">
        <v>1.2956E-8</v>
      </c>
      <c r="CR413" s="1">
        <v>3.9530000000000003E-5</v>
      </c>
      <c r="CU413" s="1"/>
      <c r="DF413" s="1">
        <v>2.2E-16</v>
      </c>
      <c r="DI413" s="1"/>
      <c r="DS413">
        <v>0.99221999999999999</v>
      </c>
    </row>
    <row r="414" spans="57:127" x14ac:dyDescent="0.45">
      <c r="BE414" t="s">
        <v>462</v>
      </c>
      <c r="BF414" t="s">
        <v>463</v>
      </c>
      <c r="BG414" t="s">
        <v>450</v>
      </c>
      <c r="BH414" t="s">
        <v>464</v>
      </c>
      <c r="BI414">
        <v>14200</v>
      </c>
      <c r="BR414" t="s">
        <v>454</v>
      </c>
      <c r="BS414" t="s">
        <v>455</v>
      </c>
      <c r="BT414">
        <v>0</v>
      </c>
      <c r="BU414" t="s">
        <v>842</v>
      </c>
      <c r="BV414">
        <v>1E-3</v>
      </c>
      <c r="BW414" t="s">
        <v>843</v>
      </c>
      <c r="BX414">
        <v>0.01</v>
      </c>
      <c r="BY414" t="s">
        <v>844</v>
      </c>
      <c r="BZ414">
        <v>0.05</v>
      </c>
      <c r="CA414" t="s">
        <v>870</v>
      </c>
      <c r="CB414">
        <v>0.1</v>
      </c>
      <c r="CC414" t="s">
        <v>871</v>
      </c>
      <c r="CE414" t="s">
        <v>454</v>
      </c>
      <c r="CF414" t="s">
        <v>455</v>
      </c>
      <c r="CG414">
        <v>0</v>
      </c>
      <c r="CH414" t="s">
        <v>842</v>
      </c>
      <c r="CI414">
        <v>1E-3</v>
      </c>
      <c r="CJ414" t="s">
        <v>843</v>
      </c>
      <c r="CK414">
        <v>0.01</v>
      </c>
      <c r="CQ414" t="s">
        <v>183</v>
      </c>
      <c r="CR414">
        <v>1.24169</v>
      </c>
      <c r="CS414">
        <v>1.0155799999999999</v>
      </c>
      <c r="CT414">
        <v>1.2225999999999999</v>
      </c>
      <c r="CU414">
        <v>0.22390099999999999</v>
      </c>
      <c r="DE414" t="s">
        <v>183</v>
      </c>
      <c r="DF414">
        <v>-1.6530499999999999</v>
      </c>
      <c r="DG414">
        <v>0.65612999999999999</v>
      </c>
      <c r="DH414">
        <v>-2.5194000000000001</v>
      </c>
      <c r="DI414">
        <v>1.2330000000000001E-2</v>
      </c>
      <c r="DJ414" t="s">
        <v>376</v>
      </c>
      <c r="DR414" t="s">
        <v>383</v>
      </c>
      <c r="DS414">
        <v>-0.19510440000000001</v>
      </c>
      <c r="DT414">
        <v>0.31818229999999997</v>
      </c>
      <c r="DU414">
        <v>-0.61319999999999997</v>
      </c>
      <c r="DV414">
        <v>0.54000899999999996</v>
      </c>
    </row>
    <row r="415" spans="57:127" x14ac:dyDescent="0.45">
      <c r="BE415" t="s">
        <v>465</v>
      </c>
      <c r="BF415" t="s">
        <v>463</v>
      </c>
      <c r="BG415" t="s">
        <v>450</v>
      </c>
      <c r="BH415" t="s">
        <v>464</v>
      </c>
      <c r="BI415">
        <v>8882.4</v>
      </c>
      <c r="CR415">
        <v>0.22390099999999999</v>
      </c>
      <c r="DF415">
        <v>1.2330000000000001E-2</v>
      </c>
      <c r="DS415">
        <v>0.54000899999999996</v>
      </c>
    </row>
    <row r="416" spans="57:127" x14ac:dyDescent="0.45">
      <c r="BE416" t="s">
        <v>466</v>
      </c>
      <c r="BF416">
        <v>0.37448999999999999</v>
      </c>
      <c r="BR416" t="s">
        <v>462</v>
      </c>
      <c r="BS416" t="s">
        <v>463</v>
      </c>
      <c r="BT416" t="s">
        <v>450</v>
      </c>
      <c r="BU416" t="s">
        <v>464</v>
      </c>
      <c r="BV416">
        <v>26920</v>
      </c>
      <c r="CE416" t="s">
        <v>462</v>
      </c>
      <c r="CF416" t="s">
        <v>463</v>
      </c>
      <c r="CG416" t="s">
        <v>450</v>
      </c>
      <c r="CH416" t="s">
        <v>464</v>
      </c>
      <c r="CI416">
        <v>15062</v>
      </c>
      <c r="CL416" t="s">
        <v>1029</v>
      </c>
      <c r="CQ416" t="s">
        <v>377</v>
      </c>
      <c r="CR416">
        <v>3.0423100000000001</v>
      </c>
      <c r="CS416">
        <v>0.92793999999999999</v>
      </c>
      <c r="CT416">
        <v>3.2786</v>
      </c>
      <c r="CU416">
        <v>1.371E-3</v>
      </c>
      <c r="CV416" t="s">
        <v>487</v>
      </c>
      <c r="DE416" t="s">
        <v>377</v>
      </c>
      <c r="DF416">
        <v>4.2108100000000004</v>
      </c>
      <c r="DG416">
        <v>0.39894000000000002</v>
      </c>
      <c r="DH416">
        <v>10.555099999999999</v>
      </c>
      <c r="DI416" s="1">
        <v>2.2E-16</v>
      </c>
      <c r="DJ416" t="s">
        <v>375</v>
      </c>
      <c r="DR416" t="s">
        <v>384</v>
      </c>
      <c r="DS416">
        <v>20.5106553</v>
      </c>
      <c r="DT416">
        <v>11.4678986</v>
      </c>
      <c r="DU416">
        <v>1.7885</v>
      </c>
      <c r="DV416">
        <v>7.4243000000000003E-2</v>
      </c>
      <c r="DW416" t="s">
        <v>481</v>
      </c>
    </row>
    <row r="417" spans="57:132" x14ac:dyDescent="0.45">
      <c r="BE417" t="s">
        <v>467</v>
      </c>
      <c r="BF417" t="s">
        <v>466</v>
      </c>
      <c r="BG417">
        <v>0.23336000000000001</v>
      </c>
      <c r="BR417" t="s">
        <v>465</v>
      </c>
      <c r="BS417" t="s">
        <v>463</v>
      </c>
      <c r="BT417" t="s">
        <v>450</v>
      </c>
      <c r="BU417" t="s">
        <v>464</v>
      </c>
      <c r="BV417">
        <v>13060</v>
      </c>
      <c r="CE417" t="s">
        <v>465</v>
      </c>
      <c r="CF417" t="s">
        <v>463</v>
      </c>
      <c r="CG417" t="s">
        <v>450</v>
      </c>
      <c r="CH417" t="s">
        <v>464</v>
      </c>
      <c r="CI417">
        <v>5113.8</v>
      </c>
      <c r="CR417">
        <v>1.371E-3</v>
      </c>
      <c r="DF417" s="1">
        <v>2.2E-16</v>
      </c>
      <c r="DI417" s="1"/>
      <c r="DS417">
        <v>7.4243000000000003E-2</v>
      </c>
    </row>
    <row r="418" spans="57:132" x14ac:dyDescent="0.45">
      <c r="BE418" t="s">
        <v>468</v>
      </c>
      <c r="BF418">
        <v>8.9258699999999997</v>
      </c>
      <c r="BG418" t="s">
        <v>469</v>
      </c>
      <c r="BH418">
        <v>11</v>
      </c>
      <c r="BI418" t="s">
        <v>470</v>
      </c>
      <c r="BJ418">
        <v>164</v>
      </c>
      <c r="BK418" t="s">
        <v>471</v>
      </c>
      <c r="BL418" t="s">
        <v>472</v>
      </c>
      <c r="BM418" s="1">
        <v>2.3426000000000001E-12</v>
      </c>
      <c r="BR418" t="s">
        <v>466</v>
      </c>
      <c r="BS418">
        <v>0.51483999999999996</v>
      </c>
      <c r="CE418" t="s">
        <v>466</v>
      </c>
      <c r="CF418">
        <v>0.66049000000000002</v>
      </c>
      <c r="CQ418" t="s">
        <v>378</v>
      </c>
      <c r="CR418">
        <v>-37.901820000000001</v>
      </c>
      <c r="CS418">
        <v>5.5708099999999998</v>
      </c>
      <c r="CT418">
        <v>-6.8036000000000003</v>
      </c>
      <c r="CU418" s="1">
        <v>4.4809999999999998E-10</v>
      </c>
      <c r="CV418" t="s">
        <v>375</v>
      </c>
      <c r="DE418" t="s">
        <v>378</v>
      </c>
      <c r="DF418">
        <v>-31.22148</v>
      </c>
      <c r="DG418">
        <v>3.6626099999999999</v>
      </c>
      <c r="DH418">
        <v>-8.5244</v>
      </c>
      <c r="DI418" s="1">
        <v>1.0759999999999999E-15</v>
      </c>
      <c r="DJ418" t="s">
        <v>375</v>
      </c>
      <c r="DR418" t="s">
        <v>869</v>
      </c>
      <c r="DS418">
        <v>-0.5243139</v>
      </c>
      <c r="DT418">
        <v>6.9864700000000002E-2</v>
      </c>
      <c r="DU418">
        <v>-7.5046999999999997</v>
      </c>
      <c r="DV418" s="1">
        <v>2.5049999999999999E-13</v>
      </c>
      <c r="DW418" t="s">
        <v>375</v>
      </c>
    </row>
    <row r="419" spans="57:132" x14ac:dyDescent="0.45">
      <c r="BE419" t="s">
        <v>861</v>
      </c>
      <c r="BR419" t="s">
        <v>467</v>
      </c>
      <c r="BS419" t="s">
        <v>466</v>
      </c>
      <c r="BT419">
        <v>0.39788000000000001</v>
      </c>
      <c r="CE419" t="s">
        <v>467</v>
      </c>
      <c r="CF419" t="s">
        <v>466</v>
      </c>
      <c r="CG419">
        <v>0.54239000000000004</v>
      </c>
      <c r="CR419" s="1">
        <v>4.4809999999999998E-10</v>
      </c>
      <c r="CU419" s="1"/>
      <c r="DF419" s="1">
        <v>1.0759999999999999E-15</v>
      </c>
      <c r="DI419" s="1"/>
      <c r="DR419" t="s">
        <v>453</v>
      </c>
      <c r="DS419" s="1">
        <v>2.5049999999999999E-13</v>
      </c>
    </row>
    <row r="420" spans="57:132" x14ac:dyDescent="0.45">
      <c r="BR420" t="s">
        <v>468</v>
      </c>
      <c r="BS420">
        <v>14.8565</v>
      </c>
      <c r="BT420" t="s">
        <v>469</v>
      </c>
      <c r="BU420">
        <v>8</v>
      </c>
      <c r="BV420" t="s">
        <v>470</v>
      </c>
      <c r="BW420">
        <v>112</v>
      </c>
      <c r="BX420" t="s">
        <v>471</v>
      </c>
      <c r="BY420" t="s">
        <v>472</v>
      </c>
      <c r="BZ420" s="1">
        <v>1.1973E-14</v>
      </c>
      <c r="CE420" t="s">
        <v>468</v>
      </c>
      <c r="CF420">
        <v>11.1859</v>
      </c>
      <c r="CG420" t="s">
        <v>469</v>
      </c>
      <c r="CH420">
        <v>8</v>
      </c>
      <c r="CI420" t="s">
        <v>470</v>
      </c>
      <c r="CJ420">
        <v>46</v>
      </c>
      <c r="CK420" t="s">
        <v>471</v>
      </c>
      <c r="CQ420" t="s">
        <v>382</v>
      </c>
      <c r="CR420">
        <v>-0.52986999999999995</v>
      </c>
      <c r="CS420">
        <v>0.51375999999999999</v>
      </c>
      <c r="CT420">
        <v>-1.0314000000000001</v>
      </c>
      <c r="CU420">
        <v>0.304483</v>
      </c>
      <c r="DE420" t="s">
        <v>382</v>
      </c>
      <c r="DF420">
        <v>-0.37028</v>
      </c>
      <c r="DG420">
        <v>0.21448</v>
      </c>
      <c r="DH420">
        <v>-1.7263999999999999</v>
      </c>
      <c r="DI420">
        <v>8.541E-2</v>
      </c>
      <c r="DJ420" t="s">
        <v>481</v>
      </c>
      <c r="DR420" t="s">
        <v>454</v>
      </c>
      <c r="DS420" t="s">
        <v>455</v>
      </c>
      <c r="DT420">
        <v>0</v>
      </c>
      <c r="DU420" t="s">
        <v>842</v>
      </c>
      <c r="DV420">
        <v>1E-3</v>
      </c>
      <c r="DW420" t="s">
        <v>843</v>
      </c>
      <c r="DX420">
        <v>0.01</v>
      </c>
      <c r="DY420" t="s">
        <v>844</v>
      </c>
      <c r="DZ420">
        <v>0.05</v>
      </c>
    </row>
    <row r="421" spans="57:132" x14ac:dyDescent="0.45">
      <c r="BE421" t="s">
        <v>861</v>
      </c>
      <c r="BF421" t="s">
        <v>420</v>
      </c>
      <c r="BG421" t="s">
        <v>1016</v>
      </c>
      <c r="BH421">
        <v>5</v>
      </c>
      <c r="BI421" t="s">
        <v>902</v>
      </c>
      <c r="BJ421" t="s">
        <v>384</v>
      </c>
      <c r="BK421" t="s">
        <v>470</v>
      </c>
      <c r="BL421" t="s">
        <v>526</v>
      </c>
      <c r="BR421" t="s">
        <v>861</v>
      </c>
      <c r="CE421" t="s">
        <v>861</v>
      </c>
      <c r="CN421" t="s">
        <v>433</v>
      </c>
      <c r="CO421" t="s">
        <v>423</v>
      </c>
      <c r="CP421" t="s">
        <v>863</v>
      </c>
      <c r="CR421">
        <v>0.304483</v>
      </c>
      <c r="DF421">
        <v>8.541E-2</v>
      </c>
    </row>
    <row r="422" spans="57:132" x14ac:dyDescent="0.45">
      <c r="CQ422" t="s">
        <v>381</v>
      </c>
      <c r="CR422">
        <v>-2.0873300000000001</v>
      </c>
      <c r="CS422">
        <v>0.77076999999999996</v>
      </c>
      <c r="CT422">
        <v>-2.7081</v>
      </c>
      <c r="CU422">
        <v>7.7730000000000004E-3</v>
      </c>
      <c r="CV422" t="s">
        <v>487</v>
      </c>
      <c r="DE422" t="s">
        <v>381</v>
      </c>
      <c r="DF422">
        <v>-0.22700000000000001</v>
      </c>
      <c r="DG422">
        <v>0.39121</v>
      </c>
      <c r="DH422">
        <v>-0.58020000000000005</v>
      </c>
      <c r="DI422">
        <v>0.56223000000000001</v>
      </c>
      <c r="DR422" t="s">
        <v>462</v>
      </c>
      <c r="DS422" t="s">
        <v>463</v>
      </c>
      <c r="DT422" t="s">
        <v>450</v>
      </c>
      <c r="DU422" t="s">
        <v>464</v>
      </c>
      <c r="DV422">
        <v>354350</v>
      </c>
      <c r="EA422" t="s">
        <v>870</v>
      </c>
    </row>
    <row r="423" spans="57:132" x14ac:dyDescent="0.45">
      <c r="BE423" t="s">
        <v>674</v>
      </c>
      <c r="BF423" t="s">
        <v>414</v>
      </c>
      <c r="BR423" t="s">
        <v>861</v>
      </c>
      <c r="BS423" t="s">
        <v>420</v>
      </c>
      <c r="BT423" t="s">
        <v>1016</v>
      </c>
      <c r="BU423">
        <v>5</v>
      </c>
      <c r="BV423" t="s">
        <v>902</v>
      </c>
      <c r="BW423" t="s">
        <v>384</v>
      </c>
      <c r="BX423" t="s">
        <v>470</v>
      </c>
      <c r="BY423" t="s">
        <v>1029</v>
      </c>
      <c r="CE423" t="s">
        <v>861</v>
      </c>
      <c r="CF423" t="s">
        <v>420</v>
      </c>
      <c r="CG423" t="s">
        <v>1016</v>
      </c>
      <c r="CH423">
        <v>5</v>
      </c>
      <c r="CI423" t="s">
        <v>902</v>
      </c>
      <c r="CJ423" t="s">
        <v>384</v>
      </c>
      <c r="CK423" t="s">
        <v>470</v>
      </c>
      <c r="CL423" t="s">
        <v>423</v>
      </c>
      <c r="CM423" t="s">
        <v>761</v>
      </c>
      <c r="CN423" t="s">
        <v>423</v>
      </c>
      <c r="CO423">
        <v>105</v>
      </c>
      <c r="CR423">
        <v>7.7730000000000004E-3</v>
      </c>
      <c r="DF423">
        <v>0.56223000000000001</v>
      </c>
      <c r="DR423" t="s">
        <v>465</v>
      </c>
      <c r="DS423" t="s">
        <v>463</v>
      </c>
      <c r="DT423" t="s">
        <v>450</v>
      </c>
      <c r="DU423" t="s">
        <v>464</v>
      </c>
      <c r="DV423">
        <v>98974</v>
      </c>
      <c r="EB423">
        <v>0.1</v>
      </c>
    </row>
    <row r="424" spans="57:132" x14ac:dyDescent="0.45">
      <c r="BE424" t="s">
        <v>1041</v>
      </c>
      <c r="CQ424" t="s">
        <v>383</v>
      </c>
      <c r="CR424">
        <v>0.43009999999999998</v>
      </c>
      <c r="CS424">
        <v>0.49481999999999998</v>
      </c>
      <c r="CT424">
        <v>0.86919999999999997</v>
      </c>
      <c r="CU424">
        <v>0.38649699999999998</v>
      </c>
      <c r="DE424" t="s">
        <v>383</v>
      </c>
      <c r="DF424">
        <v>-0.17729</v>
      </c>
      <c r="DG424">
        <v>0.21293000000000001</v>
      </c>
      <c r="DH424">
        <v>-0.83260000000000001</v>
      </c>
      <c r="DI424">
        <v>0.40581</v>
      </c>
      <c r="DR424" t="s">
        <v>466</v>
      </c>
      <c r="DS424">
        <v>0.72067999999999999</v>
      </c>
    </row>
    <row r="425" spans="57:132" x14ac:dyDescent="0.45">
      <c r="BE425" t="s">
        <v>416</v>
      </c>
      <c r="BF425" t="s">
        <v>417</v>
      </c>
      <c r="BG425" t="s">
        <v>418</v>
      </c>
      <c r="BH425" t="s">
        <v>419</v>
      </c>
      <c r="BI425" t="s">
        <v>420</v>
      </c>
      <c r="BR425" t="s">
        <v>674</v>
      </c>
      <c r="BS425" t="s">
        <v>414</v>
      </c>
      <c r="CE425" t="s">
        <v>674</v>
      </c>
      <c r="CF425" t="s">
        <v>414</v>
      </c>
      <c r="CL425" t="s">
        <v>926</v>
      </c>
      <c r="CM425" t="s">
        <v>868</v>
      </c>
      <c r="CQ425" t="s">
        <v>453</v>
      </c>
      <c r="CR425">
        <v>0.38649699999999998</v>
      </c>
      <c r="DE425" t="s">
        <v>453</v>
      </c>
      <c r="DF425">
        <v>0.40581</v>
      </c>
      <c r="DR425" t="s">
        <v>467</v>
      </c>
      <c r="DS425" t="s">
        <v>466</v>
      </c>
      <c r="DT425">
        <v>0.69979000000000002</v>
      </c>
    </row>
    <row r="426" spans="57:132" x14ac:dyDescent="0.45">
      <c r="BR426" t="s">
        <v>1094</v>
      </c>
      <c r="CE426" t="s">
        <v>1113</v>
      </c>
      <c r="CQ426" t="s">
        <v>454</v>
      </c>
      <c r="CR426" t="s">
        <v>455</v>
      </c>
      <c r="CS426">
        <v>0</v>
      </c>
      <c r="CT426" t="s">
        <v>842</v>
      </c>
      <c r="CU426">
        <v>1E-3</v>
      </c>
      <c r="CV426" t="s">
        <v>843</v>
      </c>
      <c r="CW426">
        <v>0.01</v>
      </c>
      <c r="CX426" t="s">
        <v>844</v>
      </c>
      <c r="CY426">
        <v>0.05</v>
      </c>
      <c r="CZ426" t="s">
        <v>870</v>
      </c>
      <c r="DA426">
        <v>0.1</v>
      </c>
      <c r="DB426" t="s">
        <v>871</v>
      </c>
      <c r="DE426" t="s">
        <v>454</v>
      </c>
      <c r="DF426" t="s">
        <v>455</v>
      </c>
      <c r="DG426">
        <v>0</v>
      </c>
      <c r="DH426" t="s">
        <v>842</v>
      </c>
      <c r="DI426">
        <v>1E-3</v>
      </c>
      <c r="DJ426" t="s">
        <v>843</v>
      </c>
      <c r="DK426">
        <v>0.01</v>
      </c>
      <c r="DL426" t="s">
        <v>844</v>
      </c>
      <c r="DM426">
        <v>0.05</v>
      </c>
      <c r="DN426" t="s">
        <v>870</v>
      </c>
      <c r="DO426">
        <v>0.1</v>
      </c>
      <c r="DP426" t="s">
        <v>871</v>
      </c>
      <c r="DR426" t="s">
        <v>468</v>
      </c>
      <c r="DS426">
        <v>128.54</v>
      </c>
      <c r="DT426" t="s">
        <v>469</v>
      </c>
      <c r="DU426">
        <v>11</v>
      </c>
      <c r="DV426" t="s">
        <v>470</v>
      </c>
      <c r="DW426">
        <v>548</v>
      </c>
      <c r="DX426" t="s">
        <v>471</v>
      </c>
      <c r="DY426" t="s">
        <v>472</v>
      </c>
      <c r="DZ426" t="s">
        <v>473</v>
      </c>
    </row>
    <row r="427" spans="57:132" x14ac:dyDescent="0.45">
      <c r="BE427" t="s">
        <v>421</v>
      </c>
      <c r="BR427" t="s">
        <v>416</v>
      </c>
      <c r="BS427" t="s">
        <v>417</v>
      </c>
      <c r="BT427" t="s">
        <v>418</v>
      </c>
      <c r="BU427" t="s">
        <v>419</v>
      </c>
      <c r="BV427" t="s">
        <v>420</v>
      </c>
      <c r="CE427" t="s">
        <v>416</v>
      </c>
      <c r="CF427" t="s">
        <v>417</v>
      </c>
      <c r="CG427" t="s">
        <v>418</v>
      </c>
      <c r="CH427" t="s">
        <v>419</v>
      </c>
      <c r="CI427" t="s">
        <v>420</v>
      </c>
      <c r="DR427" t="s">
        <v>674</v>
      </c>
      <c r="DS427" t="s">
        <v>536</v>
      </c>
      <c r="DT427" t="s">
        <v>877</v>
      </c>
    </row>
    <row r="428" spans="57:132" x14ac:dyDescent="0.45">
      <c r="BE428" t="s">
        <v>422</v>
      </c>
      <c r="BF428" t="s">
        <v>423</v>
      </c>
      <c r="BG428" t="s">
        <v>520</v>
      </c>
      <c r="BH428" t="s">
        <v>425</v>
      </c>
      <c r="BI428" t="s">
        <v>423</v>
      </c>
      <c r="BJ428" t="s">
        <v>521</v>
      </c>
      <c r="BK428" t="s">
        <v>431</v>
      </c>
      <c r="BL428" t="s">
        <v>423</v>
      </c>
      <c r="BM428" t="s">
        <v>761</v>
      </c>
      <c r="BN428" t="s">
        <v>433</v>
      </c>
      <c r="BO428" t="s">
        <v>423</v>
      </c>
      <c r="BP428" t="s">
        <v>863</v>
      </c>
      <c r="CL428" t="s">
        <v>448</v>
      </c>
      <c r="CQ428" t="s">
        <v>462</v>
      </c>
      <c r="CR428" t="s">
        <v>463</v>
      </c>
      <c r="CS428" t="s">
        <v>450</v>
      </c>
      <c r="CT428" t="s">
        <v>464</v>
      </c>
      <c r="CU428">
        <v>52839</v>
      </c>
      <c r="DE428" t="s">
        <v>462</v>
      </c>
      <c r="DF428" t="s">
        <v>463</v>
      </c>
      <c r="DG428" t="s">
        <v>450</v>
      </c>
      <c r="DH428" t="s">
        <v>464</v>
      </c>
      <c r="DI428">
        <v>80742</v>
      </c>
      <c r="DR428" t="s">
        <v>1037</v>
      </c>
      <c r="EA428" s="1">
        <v>2.2200000000000001E-16</v>
      </c>
    </row>
    <row r="429" spans="57:132" x14ac:dyDescent="0.45">
      <c r="BR429" t="s">
        <v>421</v>
      </c>
      <c r="CE429" t="s">
        <v>421</v>
      </c>
      <c r="CQ429" t="s">
        <v>465</v>
      </c>
      <c r="CR429" t="s">
        <v>463</v>
      </c>
      <c r="CS429" t="s">
        <v>450</v>
      </c>
      <c r="CT429" t="s">
        <v>464</v>
      </c>
      <c r="CU429">
        <v>18453</v>
      </c>
      <c r="DE429" t="s">
        <v>465</v>
      </c>
      <c r="DF429" t="s">
        <v>463</v>
      </c>
      <c r="DG429" t="s">
        <v>450</v>
      </c>
      <c r="DH429" t="s">
        <v>464</v>
      </c>
      <c r="DI429">
        <v>28685</v>
      </c>
      <c r="DR429" t="s">
        <v>416</v>
      </c>
      <c r="DS429" t="s">
        <v>417</v>
      </c>
      <c r="DT429" t="s">
        <v>418</v>
      </c>
      <c r="DU429" t="s">
        <v>419</v>
      </c>
      <c r="DV429" t="s">
        <v>420</v>
      </c>
    </row>
    <row r="430" spans="57:132" x14ac:dyDescent="0.45">
      <c r="BE430" t="s">
        <v>436</v>
      </c>
      <c r="BF430" t="s">
        <v>437</v>
      </c>
      <c r="BG430" t="s">
        <v>864</v>
      </c>
      <c r="BH430" t="s">
        <v>423</v>
      </c>
      <c r="BI430" t="s">
        <v>1036</v>
      </c>
      <c r="BJ430" t="s">
        <v>866</v>
      </c>
      <c r="BK430" t="s">
        <v>423</v>
      </c>
      <c r="BL430" t="s">
        <v>867</v>
      </c>
      <c r="BM430" t="s">
        <v>868</v>
      </c>
      <c r="BN430" t="s">
        <v>423</v>
      </c>
      <c r="BO430">
        <v>514</v>
      </c>
      <c r="BR430" t="s">
        <v>422</v>
      </c>
      <c r="BS430" t="s">
        <v>423</v>
      </c>
      <c r="BT430" t="s">
        <v>520</v>
      </c>
      <c r="BU430" t="s">
        <v>425</v>
      </c>
      <c r="BV430" t="s">
        <v>423</v>
      </c>
      <c r="BW430" t="s">
        <v>521</v>
      </c>
      <c r="BX430" t="s">
        <v>431</v>
      </c>
      <c r="BY430" t="s">
        <v>423</v>
      </c>
      <c r="BZ430" t="s">
        <v>761</v>
      </c>
      <c r="CA430" t="s">
        <v>433</v>
      </c>
      <c r="CB430" t="s">
        <v>423</v>
      </c>
      <c r="CC430" t="s">
        <v>863</v>
      </c>
      <c r="CE430" t="s">
        <v>422</v>
      </c>
      <c r="CF430" t="s">
        <v>423</v>
      </c>
      <c r="CG430" t="s">
        <v>520</v>
      </c>
      <c r="CH430" t="s">
        <v>425</v>
      </c>
      <c r="CI430" t="s">
        <v>423</v>
      </c>
      <c r="CJ430" t="s">
        <v>521</v>
      </c>
      <c r="CK430" t="s">
        <v>431</v>
      </c>
      <c r="CQ430" t="s">
        <v>466</v>
      </c>
      <c r="CR430">
        <v>0.65078000000000003</v>
      </c>
      <c r="DE430" t="s">
        <v>466</v>
      </c>
      <c r="DF430">
        <v>0.64473000000000003</v>
      </c>
    </row>
    <row r="431" spans="57:132" x14ac:dyDescent="0.45">
      <c r="CQ431" t="s">
        <v>467</v>
      </c>
      <c r="CR431" t="s">
        <v>466</v>
      </c>
      <c r="CS431">
        <v>0.60341999999999996</v>
      </c>
      <c r="DE431" t="s">
        <v>467</v>
      </c>
      <c r="DF431" t="s">
        <v>466</v>
      </c>
      <c r="DG431">
        <v>0.60946</v>
      </c>
      <c r="DR431" t="s">
        <v>421</v>
      </c>
    </row>
    <row r="432" spans="57:132" x14ac:dyDescent="0.45">
      <c r="BE432" t="s">
        <v>710</v>
      </c>
      <c r="BR432" t="s">
        <v>601</v>
      </c>
      <c r="BS432" t="s">
        <v>437</v>
      </c>
      <c r="BT432" t="s">
        <v>864</v>
      </c>
      <c r="BU432" t="s">
        <v>423</v>
      </c>
      <c r="BV432" t="s">
        <v>944</v>
      </c>
      <c r="BW432" t="s">
        <v>866</v>
      </c>
      <c r="BX432" t="s">
        <v>423</v>
      </c>
      <c r="BY432" t="s">
        <v>926</v>
      </c>
      <c r="BZ432" t="s">
        <v>868</v>
      </c>
      <c r="CA432" t="s">
        <v>423</v>
      </c>
      <c r="CB432">
        <v>285</v>
      </c>
      <c r="CE432" t="s">
        <v>601</v>
      </c>
      <c r="CF432" t="s">
        <v>437</v>
      </c>
      <c r="CG432" t="s">
        <v>864</v>
      </c>
      <c r="CH432" t="s">
        <v>423</v>
      </c>
      <c r="CI432" t="s">
        <v>942</v>
      </c>
      <c r="CJ432" t="s">
        <v>866</v>
      </c>
      <c r="CK432" t="s">
        <v>423</v>
      </c>
      <c r="CQ432" t="s">
        <v>468</v>
      </c>
      <c r="CR432">
        <v>27.486499999999999</v>
      </c>
      <c r="CS432" t="s">
        <v>469</v>
      </c>
      <c r="CT432">
        <v>8</v>
      </c>
      <c r="CU432" t="s">
        <v>470</v>
      </c>
      <c r="CV432">
        <v>118</v>
      </c>
      <c r="CW432" t="s">
        <v>471</v>
      </c>
      <c r="CX432" t="s">
        <v>472</v>
      </c>
      <c r="CY432" t="s">
        <v>473</v>
      </c>
      <c r="CZ432" s="1">
        <v>2.2200000000000001E-16</v>
      </c>
      <c r="DE432" t="s">
        <v>468</v>
      </c>
      <c r="DF432">
        <v>61.7014</v>
      </c>
      <c r="DG432" t="s">
        <v>469</v>
      </c>
      <c r="DH432">
        <v>8</v>
      </c>
      <c r="DI432" t="s">
        <v>470</v>
      </c>
      <c r="DJ432">
        <v>272</v>
      </c>
      <c r="DK432" t="s">
        <v>471</v>
      </c>
      <c r="DL432" t="s">
        <v>472</v>
      </c>
      <c r="DM432" t="s">
        <v>473</v>
      </c>
      <c r="DN432" s="1">
        <v>2.2200000000000001E-16</v>
      </c>
      <c r="DR432" t="s">
        <v>422</v>
      </c>
      <c r="DS432" t="s">
        <v>423</v>
      </c>
      <c r="DT432" t="s">
        <v>520</v>
      </c>
      <c r="DU432" t="s">
        <v>425</v>
      </c>
      <c r="DV432" t="s">
        <v>423</v>
      </c>
      <c r="DW432" t="s">
        <v>521</v>
      </c>
      <c r="DX432" t="s">
        <v>431</v>
      </c>
      <c r="DY432" t="s">
        <v>423</v>
      </c>
      <c r="DZ432" t="s">
        <v>761</v>
      </c>
    </row>
    <row r="433" spans="57:132" x14ac:dyDescent="0.45">
      <c r="BF433" t="s">
        <v>443</v>
      </c>
      <c r="BG433" t="s">
        <v>444</v>
      </c>
      <c r="BH433" t="s">
        <v>445</v>
      </c>
      <c r="BI433" t="s">
        <v>446</v>
      </c>
      <c r="BJ433" t="s">
        <v>447</v>
      </c>
      <c r="BK433" t="s">
        <v>445</v>
      </c>
      <c r="BL433" t="s">
        <v>448</v>
      </c>
      <c r="CQ433" t="s">
        <v>674</v>
      </c>
      <c r="CR433" t="s">
        <v>488</v>
      </c>
      <c r="CS433">
        <v>2000</v>
      </c>
      <c r="DE433" t="s">
        <v>674</v>
      </c>
      <c r="DF433" t="s">
        <v>488</v>
      </c>
      <c r="DG433">
        <v>2000</v>
      </c>
    </row>
    <row r="434" spans="57:132" x14ac:dyDescent="0.45">
      <c r="BE434">
        <v>-47.348686999999998</v>
      </c>
      <c r="BF434">
        <v>-9.4992590000000003</v>
      </c>
      <c r="BG434">
        <v>-6.0233000000000002E-2</v>
      </c>
      <c r="BH434">
        <v>8.3626769999999997</v>
      </c>
      <c r="BI434">
        <v>37.056434000000003</v>
      </c>
      <c r="BR434" t="s">
        <v>710</v>
      </c>
      <c r="CE434" t="s">
        <v>710</v>
      </c>
      <c r="CQ434" t="s">
        <v>1111</v>
      </c>
      <c r="DE434" t="s">
        <v>1092</v>
      </c>
      <c r="DR434" t="s">
        <v>436</v>
      </c>
      <c r="DS434" t="s">
        <v>437</v>
      </c>
      <c r="DT434" t="s">
        <v>864</v>
      </c>
      <c r="DU434" t="s">
        <v>423</v>
      </c>
      <c r="DV434" t="s">
        <v>895</v>
      </c>
      <c r="DW434" t="s">
        <v>866</v>
      </c>
      <c r="DX434" t="s">
        <v>423</v>
      </c>
      <c r="DY434" t="s">
        <v>889</v>
      </c>
      <c r="DZ434" t="s">
        <v>868</v>
      </c>
      <c r="EA434" t="s">
        <v>433</v>
      </c>
    </row>
    <row r="435" spans="57:132" x14ac:dyDescent="0.45">
      <c r="BS435" t="s">
        <v>443</v>
      </c>
      <c r="BT435" t="s">
        <v>444</v>
      </c>
      <c r="BU435" t="s">
        <v>445</v>
      </c>
      <c r="BV435" t="s">
        <v>446</v>
      </c>
      <c r="BW435" t="s">
        <v>447</v>
      </c>
      <c r="BX435" t="s">
        <v>445</v>
      </c>
      <c r="BY435" t="s">
        <v>448</v>
      </c>
      <c r="CF435" t="s">
        <v>443</v>
      </c>
      <c r="CG435" t="s">
        <v>444</v>
      </c>
      <c r="CH435" t="s">
        <v>445</v>
      </c>
      <c r="CI435" t="s">
        <v>446</v>
      </c>
      <c r="CJ435" t="s">
        <v>447</v>
      </c>
      <c r="CK435" t="s">
        <v>445</v>
      </c>
      <c r="CQ435" t="s">
        <v>416</v>
      </c>
      <c r="CR435" t="s">
        <v>417</v>
      </c>
      <c r="CS435" t="s">
        <v>418</v>
      </c>
      <c r="CT435" t="s">
        <v>419</v>
      </c>
      <c r="CU435" t="s">
        <v>420</v>
      </c>
      <c r="DE435" t="s">
        <v>416</v>
      </c>
      <c r="DF435" t="s">
        <v>417</v>
      </c>
      <c r="DG435" t="s">
        <v>418</v>
      </c>
      <c r="DH435" t="s">
        <v>419</v>
      </c>
      <c r="DI435" t="s">
        <v>420</v>
      </c>
      <c r="EB435" t="s">
        <v>423</v>
      </c>
    </row>
    <row r="436" spans="57:132" x14ac:dyDescent="0.45">
      <c r="BE436" t="s">
        <v>715</v>
      </c>
      <c r="BR436">
        <v>-30.312200000000001</v>
      </c>
      <c r="BS436">
        <v>-4.4916999999999998</v>
      </c>
      <c r="BT436">
        <v>0.41160000000000002</v>
      </c>
      <c r="BU436">
        <v>4.4488000000000003</v>
      </c>
      <c r="BV436">
        <v>28.595400000000001</v>
      </c>
      <c r="CE436">
        <v>-21.817820000000001</v>
      </c>
      <c r="CF436">
        <v>-6.6809099999999999</v>
      </c>
      <c r="CG436">
        <v>-0.31512000000000001</v>
      </c>
      <c r="CH436">
        <v>6.3170700000000002</v>
      </c>
      <c r="CI436">
        <v>25.979099999999999</v>
      </c>
      <c r="DR436" t="s">
        <v>710</v>
      </c>
      <c r="EA436" t="s">
        <v>423</v>
      </c>
    </row>
    <row r="437" spans="57:132" x14ac:dyDescent="0.45">
      <c r="BF437" t="s">
        <v>370</v>
      </c>
      <c r="BG437" t="s">
        <v>371</v>
      </c>
      <c r="BH437" t="s">
        <v>372</v>
      </c>
      <c r="BI437" t="s">
        <v>373</v>
      </c>
      <c r="BJ437" t="s">
        <v>374</v>
      </c>
      <c r="BK437" t="s">
        <v>452</v>
      </c>
      <c r="CQ437" t="s">
        <v>421</v>
      </c>
      <c r="DE437" t="s">
        <v>421</v>
      </c>
      <c r="DS437" t="s">
        <v>443</v>
      </c>
      <c r="DT437" t="s">
        <v>444</v>
      </c>
      <c r="DU437" t="s">
        <v>445</v>
      </c>
      <c r="DV437" t="s">
        <v>446</v>
      </c>
      <c r="DW437" t="s">
        <v>447</v>
      </c>
      <c r="DX437" t="s">
        <v>445</v>
      </c>
      <c r="DY437" t="s">
        <v>448</v>
      </c>
      <c r="EB437">
        <v>282</v>
      </c>
    </row>
    <row r="438" spans="57:132" x14ac:dyDescent="0.45">
      <c r="BE438" t="s">
        <v>181</v>
      </c>
      <c r="BF438">
        <v>-8.3985099999999999</v>
      </c>
      <c r="BG438">
        <v>4.2568000000000001</v>
      </c>
      <c r="BH438">
        <v>-1.9730000000000001</v>
      </c>
      <c r="BI438">
        <v>4.9079999999999999E-2</v>
      </c>
      <c r="BJ438" t="s">
        <v>376</v>
      </c>
      <c r="BR438" t="s">
        <v>715</v>
      </c>
      <c r="CE438" t="s">
        <v>715</v>
      </c>
      <c r="CQ438" t="s">
        <v>422</v>
      </c>
      <c r="CR438" t="s">
        <v>423</v>
      </c>
      <c r="CS438" t="s">
        <v>520</v>
      </c>
      <c r="CT438" t="s">
        <v>425</v>
      </c>
      <c r="CU438" t="s">
        <v>423</v>
      </c>
      <c r="CV438" t="s">
        <v>521</v>
      </c>
      <c r="CW438" t="s">
        <v>431</v>
      </c>
      <c r="CX438" t="s">
        <v>423</v>
      </c>
      <c r="CY438" t="s">
        <v>761</v>
      </c>
      <c r="CZ438" t="s">
        <v>433</v>
      </c>
      <c r="DA438" t="s">
        <v>423</v>
      </c>
      <c r="DB438" t="s">
        <v>863</v>
      </c>
      <c r="DE438" t="s">
        <v>422</v>
      </c>
      <c r="DF438" t="s">
        <v>423</v>
      </c>
      <c r="DG438" t="s">
        <v>520</v>
      </c>
      <c r="DH438" t="s">
        <v>425</v>
      </c>
      <c r="DI438" t="s">
        <v>423</v>
      </c>
      <c r="DJ438" t="s">
        <v>521</v>
      </c>
      <c r="DK438" t="s">
        <v>431</v>
      </c>
      <c r="DL438" t="s">
        <v>423</v>
      </c>
      <c r="DM438" t="s">
        <v>761</v>
      </c>
      <c r="DN438" t="s">
        <v>433</v>
      </c>
      <c r="DO438" t="s">
        <v>423</v>
      </c>
      <c r="DP438" t="s">
        <v>863</v>
      </c>
      <c r="DR438">
        <v>-29.200320999999999</v>
      </c>
      <c r="DS438">
        <v>-5.7967519999999997</v>
      </c>
      <c r="DT438">
        <v>-3.5638000000000003E-2</v>
      </c>
      <c r="DU438">
        <v>5.6429960000000001</v>
      </c>
      <c r="DV438">
        <v>29.023105000000001</v>
      </c>
    </row>
    <row r="439" spans="57:132" x14ac:dyDescent="0.45">
      <c r="BE439" t="s">
        <v>182</v>
      </c>
      <c r="BF439">
        <v>0.11473</v>
      </c>
      <c r="BG439">
        <v>0.19807</v>
      </c>
      <c r="BH439">
        <v>0.57920000000000005</v>
      </c>
      <c r="BI439">
        <v>0.56269999999999998</v>
      </c>
      <c r="BS439" t="s">
        <v>370</v>
      </c>
      <c r="BT439" t="s">
        <v>371</v>
      </c>
      <c r="BU439" t="s">
        <v>372</v>
      </c>
      <c r="BV439" t="s">
        <v>373</v>
      </c>
      <c r="BW439" t="s">
        <v>374</v>
      </c>
      <c r="BX439" t="s">
        <v>452</v>
      </c>
      <c r="CF439" t="s">
        <v>370</v>
      </c>
      <c r="CG439" t="s">
        <v>371</v>
      </c>
      <c r="CH439" t="s">
        <v>372</v>
      </c>
      <c r="CI439" t="s">
        <v>373</v>
      </c>
      <c r="CJ439" t="s">
        <v>374</v>
      </c>
      <c r="CK439" t="s">
        <v>452</v>
      </c>
    </row>
    <row r="440" spans="57:132" x14ac:dyDescent="0.45">
      <c r="BE440" t="s">
        <v>183</v>
      </c>
      <c r="BF440">
        <v>0.47310999999999998</v>
      </c>
      <c r="BG440">
        <v>1.3615699999999999</v>
      </c>
      <c r="BH440">
        <v>0.34749999999999998</v>
      </c>
      <c r="BI440">
        <v>0.72838999999999998</v>
      </c>
      <c r="BR440" t="s">
        <v>181</v>
      </c>
      <c r="BS440">
        <v>-18.698270000000001</v>
      </c>
      <c r="BT440">
        <v>3.5259200000000002</v>
      </c>
      <c r="BU440">
        <v>-5.3030999999999997</v>
      </c>
      <c r="BV440" s="1">
        <v>2.4629999999999998E-7</v>
      </c>
      <c r="BW440" t="s">
        <v>375</v>
      </c>
      <c r="CE440" t="s">
        <v>181</v>
      </c>
      <c r="CF440">
        <v>-11.665240000000001</v>
      </c>
      <c r="CG440">
        <v>8.7034199999999995</v>
      </c>
      <c r="CH440">
        <v>-1.3403</v>
      </c>
      <c r="CI440">
        <v>0.18359639999999999</v>
      </c>
      <c r="CQ440" t="s">
        <v>601</v>
      </c>
      <c r="CR440" t="s">
        <v>437</v>
      </c>
      <c r="CS440" t="s">
        <v>864</v>
      </c>
      <c r="CT440" t="s">
        <v>423</v>
      </c>
      <c r="CU440" t="s">
        <v>897</v>
      </c>
      <c r="CV440" t="s">
        <v>866</v>
      </c>
      <c r="CW440" t="s">
        <v>423</v>
      </c>
      <c r="CX440" t="s">
        <v>933</v>
      </c>
      <c r="CY440" t="s">
        <v>868</v>
      </c>
      <c r="CZ440" t="s">
        <v>423</v>
      </c>
      <c r="DA440">
        <v>72</v>
      </c>
      <c r="DE440" t="s">
        <v>601</v>
      </c>
      <c r="DF440" t="s">
        <v>437</v>
      </c>
      <c r="DG440" t="s">
        <v>864</v>
      </c>
      <c r="DH440" t="s">
        <v>423</v>
      </c>
      <c r="DI440" t="s">
        <v>882</v>
      </c>
      <c r="DJ440" t="s">
        <v>866</v>
      </c>
      <c r="DK440" t="s">
        <v>423</v>
      </c>
      <c r="DL440" t="s">
        <v>933</v>
      </c>
      <c r="DM440" t="s">
        <v>868</v>
      </c>
      <c r="DN440" t="s">
        <v>423</v>
      </c>
      <c r="DO440">
        <v>160</v>
      </c>
      <c r="DR440" t="s">
        <v>715</v>
      </c>
    </row>
    <row r="441" spans="57:132" x14ac:dyDescent="0.45">
      <c r="BE441" t="s">
        <v>377</v>
      </c>
      <c r="BF441">
        <v>1.03016</v>
      </c>
      <c r="BG441">
        <v>0.59894999999999998</v>
      </c>
      <c r="BH441">
        <v>1.7199</v>
      </c>
      <c r="BI441">
        <v>8.6099999999999996E-2</v>
      </c>
      <c r="BJ441" t="s">
        <v>481</v>
      </c>
      <c r="BR441" t="s">
        <v>182</v>
      </c>
      <c r="BS441">
        <v>1.5312760000000001</v>
      </c>
      <c r="BT441">
        <v>0.215755</v>
      </c>
      <c r="BU441">
        <v>7.0972999999999997</v>
      </c>
      <c r="BV441" s="1">
        <v>1.248E-11</v>
      </c>
      <c r="BW441" t="s">
        <v>375</v>
      </c>
      <c r="CE441" t="s">
        <v>182</v>
      </c>
      <c r="CF441">
        <v>-0.17207</v>
      </c>
      <c r="CG441">
        <v>0.40670000000000001</v>
      </c>
      <c r="CH441">
        <v>-0.42309999999999998</v>
      </c>
      <c r="CI441">
        <v>0.67326339999999996</v>
      </c>
      <c r="DS441" t="s">
        <v>370</v>
      </c>
      <c r="DT441" t="s">
        <v>371</v>
      </c>
      <c r="DU441" t="s">
        <v>372</v>
      </c>
      <c r="DV441" t="s">
        <v>373</v>
      </c>
      <c r="DW441" t="s">
        <v>374</v>
      </c>
      <c r="DX441" t="s">
        <v>452</v>
      </c>
    </row>
    <row r="442" spans="57:132" x14ac:dyDescent="0.45">
      <c r="BE442" t="s">
        <v>194</v>
      </c>
      <c r="BF442">
        <v>-20.7074</v>
      </c>
      <c r="BG442">
        <v>2.9440300000000001</v>
      </c>
      <c r="BH442">
        <v>-7.0336999999999996</v>
      </c>
      <c r="BI442" s="1">
        <v>7.1029999999999999E-12</v>
      </c>
      <c r="BJ442" t="s">
        <v>375</v>
      </c>
      <c r="BR442" t="s">
        <v>183</v>
      </c>
      <c r="BS442">
        <v>-1.5842320000000001</v>
      </c>
      <c r="BT442">
        <v>0.66644199999999998</v>
      </c>
      <c r="BU442">
        <v>-2.3772000000000002</v>
      </c>
      <c r="BV442">
        <v>1.8180000000000002E-2</v>
      </c>
      <c r="BW442" t="s">
        <v>376</v>
      </c>
      <c r="CE442" t="s">
        <v>183</v>
      </c>
      <c r="CF442">
        <v>2.8616000000000001</v>
      </c>
      <c r="CG442">
        <v>1.75423</v>
      </c>
      <c r="CH442">
        <v>1.6313</v>
      </c>
      <c r="CI442">
        <v>0.1064095</v>
      </c>
      <c r="CN442" t="s">
        <v>870</v>
      </c>
      <c r="CO442">
        <v>0.1</v>
      </c>
      <c r="CP442" t="s">
        <v>871</v>
      </c>
      <c r="CQ442" t="s">
        <v>710</v>
      </c>
      <c r="DE442" t="s">
        <v>710</v>
      </c>
      <c r="DR442" t="s">
        <v>181</v>
      </c>
      <c r="DS442">
        <v>-17.487169999999999</v>
      </c>
      <c r="DT442">
        <v>3.6667399999999999</v>
      </c>
      <c r="DU442">
        <v>-4.7690999999999999</v>
      </c>
      <c r="DV442" s="1">
        <v>3.1209999999999998E-6</v>
      </c>
      <c r="DW442" t="s">
        <v>375</v>
      </c>
    </row>
    <row r="443" spans="57:132" x14ac:dyDescent="0.45">
      <c r="BE443" t="s">
        <v>378</v>
      </c>
      <c r="BF443">
        <v>-6.1781300000000003</v>
      </c>
      <c r="BG443">
        <v>5.48482</v>
      </c>
      <c r="BH443">
        <v>-1.1264000000000001</v>
      </c>
      <c r="BI443">
        <v>0.26057000000000002</v>
      </c>
      <c r="BR443" t="s">
        <v>377</v>
      </c>
      <c r="BS443">
        <v>3.00949</v>
      </c>
      <c r="BT443">
        <v>0.72015799999999996</v>
      </c>
      <c r="BU443">
        <v>4.1788999999999996</v>
      </c>
      <c r="BV443" s="1">
        <v>4.0219999999999998E-5</v>
      </c>
      <c r="BW443" t="s">
        <v>375</v>
      </c>
      <c r="CE443" t="s">
        <v>377</v>
      </c>
      <c r="CF443">
        <v>-3.1431399999999998</v>
      </c>
      <c r="CG443">
        <v>1.6324399999999999</v>
      </c>
      <c r="CH443">
        <v>-1.9254</v>
      </c>
      <c r="CI443">
        <v>5.7404900000000002E-2</v>
      </c>
      <c r="CJ443" t="s">
        <v>481</v>
      </c>
      <c r="CR443" t="s">
        <v>443</v>
      </c>
      <c r="CS443" t="s">
        <v>444</v>
      </c>
      <c r="CT443" t="s">
        <v>445</v>
      </c>
      <c r="CU443" t="s">
        <v>446</v>
      </c>
      <c r="CV443" t="s">
        <v>447</v>
      </c>
      <c r="CW443" t="s">
        <v>445</v>
      </c>
      <c r="CX443" t="s">
        <v>448</v>
      </c>
      <c r="DF443" t="s">
        <v>443</v>
      </c>
      <c r="DG443" t="s">
        <v>444</v>
      </c>
      <c r="DH443" t="s">
        <v>445</v>
      </c>
      <c r="DI443" t="s">
        <v>446</v>
      </c>
      <c r="DJ443" t="s">
        <v>447</v>
      </c>
      <c r="DK443" t="s">
        <v>445</v>
      </c>
      <c r="DL443" t="s">
        <v>448</v>
      </c>
      <c r="DS443" s="1">
        <v>3.1209999999999998E-6</v>
      </c>
      <c r="DV443" s="1"/>
    </row>
    <row r="444" spans="57:132" x14ac:dyDescent="0.45">
      <c r="BE444" t="s">
        <v>382</v>
      </c>
      <c r="BF444">
        <v>-0.41998999999999997</v>
      </c>
      <c r="BG444">
        <v>0.27045000000000002</v>
      </c>
      <c r="BH444">
        <v>-1.5529999999999999</v>
      </c>
      <c r="BI444">
        <v>0.1211</v>
      </c>
      <c r="BR444" t="s">
        <v>378</v>
      </c>
      <c r="BS444">
        <v>-26.939488999999998</v>
      </c>
      <c r="BT444">
        <v>4.4111320000000003</v>
      </c>
      <c r="BU444">
        <v>-6.1071999999999997</v>
      </c>
      <c r="BV444" s="1">
        <v>3.7460000000000001E-9</v>
      </c>
      <c r="BW444" t="s">
        <v>375</v>
      </c>
      <c r="CE444" t="s">
        <v>378</v>
      </c>
      <c r="CF444">
        <v>-22.68262</v>
      </c>
      <c r="CG444">
        <v>6.3599800000000002</v>
      </c>
      <c r="CH444">
        <v>-3.5665</v>
      </c>
      <c r="CI444">
        <v>5.8790000000000003E-4</v>
      </c>
      <c r="CJ444" t="s">
        <v>375</v>
      </c>
      <c r="CL444" t="s">
        <v>844</v>
      </c>
      <c r="CM444">
        <v>0.05</v>
      </c>
      <c r="CQ444">
        <v>-31.191649999999999</v>
      </c>
      <c r="CR444">
        <v>-2.5526599999999999</v>
      </c>
      <c r="CS444">
        <v>0.48066999999999999</v>
      </c>
      <c r="CT444">
        <v>2.4883899999999999</v>
      </c>
      <c r="CU444">
        <v>11.301399999999999</v>
      </c>
      <c r="DE444">
        <v>-11.824540000000001</v>
      </c>
      <c r="DF444">
        <v>-1.24976</v>
      </c>
      <c r="DG444">
        <v>0.31967000000000001</v>
      </c>
      <c r="DH444">
        <v>1.3055099999999999</v>
      </c>
      <c r="DI444">
        <v>5.3953699999999998</v>
      </c>
      <c r="DR444" t="s">
        <v>182</v>
      </c>
      <c r="DS444">
        <v>0.22635</v>
      </c>
      <c r="DT444">
        <v>0.15820999999999999</v>
      </c>
      <c r="DU444">
        <v>1.4307000000000001</v>
      </c>
      <c r="DV444">
        <v>0.15373600000000001</v>
      </c>
    </row>
    <row r="445" spans="57:132" x14ac:dyDescent="0.45">
      <c r="BE445" t="s">
        <v>381</v>
      </c>
      <c r="BF445">
        <v>0.21870000000000001</v>
      </c>
      <c r="BG445">
        <v>0.31761</v>
      </c>
      <c r="BH445">
        <v>0.68859999999999999</v>
      </c>
      <c r="BI445">
        <v>0.49142999999999998</v>
      </c>
      <c r="BR445" t="s">
        <v>382</v>
      </c>
      <c r="BS445">
        <v>3.8309000000000003E-2</v>
      </c>
      <c r="BT445">
        <v>0.32086900000000002</v>
      </c>
      <c r="BU445">
        <v>0.11940000000000001</v>
      </c>
      <c r="BV445">
        <v>0.90505999999999998</v>
      </c>
      <c r="CE445" t="s">
        <v>382</v>
      </c>
      <c r="CF445">
        <v>1.3504100000000001</v>
      </c>
      <c r="CG445">
        <v>0.73314000000000001</v>
      </c>
      <c r="CH445">
        <v>1.8419000000000001</v>
      </c>
      <c r="CI445">
        <v>6.8850999999999996E-2</v>
      </c>
      <c r="CJ445" t="s">
        <v>481</v>
      </c>
      <c r="DS445">
        <v>0.15373600000000001</v>
      </c>
    </row>
    <row r="446" spans="57:132" x14ac:dyDescent="0.45">
      <c r="BE446" t="s">
        <v>383</v>
      </c>
      <c r="BF446">
        <v>-0.69503000000000004</v>
      </c>
      <c r="BG446">
        <v>0.31236999999999998</v>
      </c>
      <c r="BH446">
        <v>-2.2250000000000001</v>
      </c>
      <c r="BI446">
        <v>2.6550000000000001E-2</v>
      </c>
      <c r="BJ446" t="s">
        <v>376</v>
      </c>
      <c r="BR446" t="s">
        <v>381</v>
      </c>
      <c r="BS446">
        <v>-0.48183100000000001</v>
      </c>
      <c r="BT446">
        <v>0.41243000000000002</v>
      </c>
      <c r="BU446">
        <v>-1.1682999999999999</v>
      </c>
      <c r="BV446">
        <v>0.24378</v>
      </c>
      <c r="CE446" t="s">
        <v>381</v>
      </c>
      <c r="CF446">
        <v>-1.9704600000000001</v>
      </c>
      <c r="CG446">
        <v>1.1724000000000001</v>
      </c>
      <c r="CH446">
        <v>-1.6807000000000001</v>
      </c>
      <c r="CI446">
        <v>9.6366300000000002E-2</v>
      </c>
      <c r="CJ446" t="s">
        <v>481</v>
      </c>
      <c r="CQ446" t="s">
        <v>715</v>
      </c>
      <c r="DE446" t="s">
        <v>715</v>
      </c>
      <c r="DR446" t="s">
        <v>183</v>
      </c>
      <c r="DS446">
        <v>-1.52017</v>
      </c>
      <c r="DT446">
        <v>1.6274</v>
      </c>
      <c r="DU446">
        <v>-0.93410000000000004</v>
      </c>
      <c r="DV446">
        <v>0.35113519999999998</v>
      </c>
    </row>
    <row r="447" spans="57:132" x14ac:dyDescent="0.45">
      <c r="BE447" t="s">
        <v>384</v>
      </c>
      <c r="BF447">
        <v>27.90166</v>
      </c>
      <c r="BG447">
        <v>20.922440000000002</v>
      </c>
      <c r="BH447">
        <v>1.3335999999999999</v>
      </c>
      <c r="BI447">
        <v>0.18299000000000001</v>
      </c>
      <c r="BR447" t="s">
        <v>383</v>
      </c>
      <c r="BS447">
        <v>-0.101755</v>
      </c>
      <c r="BT447">
        <v>0.209096</v>
      </c>
      <c r="BU447">
        <v>-0.48659999999999998</v>
      </c>
      <c r="BV447">
        <v>0.62692999999999999</v>
      </c>
      <c r="CE447" t="s">
        <v>383</v>
      </c>
      <c r="CF447">
        <v>0.14119999999999999</v>
      </c>
      <c r="CG447">
        <v>0.51132</v>
      </c>
      <c r="CH447">
        <v>0.27610000000000001</v>
      </c>
      <c r="CI447">
        <v>0.78308820000000001</v>
      </c>
      <c r="CR447" t="s">
        <v>370</v>
      </c>
      <c r="CS447" t="s">
        <v>371</v>
      </c>
      <c r="CT447" t="s">
        <v>372</v>
      </c>
      <c r="CU447" t="s">
        <v>373</v>
      </c>
      <c r="CV447" t="s">
        <v>374</v>
      </c>
      <c r="CW447" t="s">
        <v>452</v>
      </c>
      <c r="DF447" t="s">
        <v>370</v>
      </c>
      <c r="DG447" t="s">
        <v>371</v>
      </c>
      <c r="DH447" t="s">
        <v>372</v>
      </c>
      <c r="DI447" t="s">
        <v>373</v>
      </c>
      <c r="DJ447" t="s">
        <v>374</v>
      </c>
      <c r="DK447" t="s">
        <v>452</v>
      </c>
      <c r="DS447">
        <v>0.35113519999999998</v>
      </c>
    </row>
    <row r="448" spans="57:132" x14ac:dyDescent="0.45">
      <c r="BE448" t="s">
        <v>526</v>
      </c>
      <c r="BF448">
        <v>-7.9920600000000004</v>
      </c>
      <c r="BG448">
        <v>1.55525</v>
      </c>
      <c r="BH448">
        <v>-5.1387999999999998</v>
      </c>
      <c r="BI448" s="1">
        <v>4.0559999999999998E-7</v>
      </c>
      <c r="BJ448" t="s">
        <v>375</v>
      </c>
      <c r="BR448" t="s">
        <v>405</v>
      </c>
      <c r="BS448">
        <v>11.219298999999999</v>
      </c>
      <c r="BT448">
        <v>17.774728</v>
      </c>
      <c r="BU448">
        <v>0.63119999999999998</v>
      </c>
      <c r="BV448">
        <v>0.52847999999999995</v>
      </c>
      <c r="CE448" t="s">
        <v>408</v>
      </c>
      <c r="CF448">
        <v>9.9914900000000006</v>
      </c>
      <c r="CG448">
        <v>37.733879999999999</v>
      </c>
      <c r="CH448">
        <v>0.26479999999999998</v>
      </c>
      <c r="CI448">
        <v>0.79179169999999999</v>
      </c>
      <c r="CN448" s="1">
        <v>2.2200000000000001E-16</v>
      </c>
      <c r="CQ448" t="s">
        <v>181</v>
      </c>
      <c r="CR448">
        <v>14.679876999999999</v>
      </c>
      <c r="CS448">
        <v>4.9235059999999997</v>
      </c>
      <c r="CT448">
        <v>2.9815999999999998</v>
      </c>
      <c r="CU448">
        <v>4.2389999999999997E-3</v>
      </c>
      <c r="CV448" t="s">
        <v>487</v>
      </c>
      <c r="DE448" t="s">
        <v>181</v>
      </c>
      <c r="DF448">
        <v>2.27277</v>
      </c>
      <c r="DG448">
        <v>3.8218200000000002</v>
      </c>
      <c r="DH448">
        <v>0.59470000000000001</v>
      </c>
      <c r="DI448">
        <v>0.55306999999999995</v>
      </c>
      <c r="DR448" t="s">
        <v>377</v>
      </c>
      <c r="DS448">
        <v>0.56503000000000003</v>
      </c>
      <c r="DT448">
        <v>0.72316999999999998</v>
      </c>
      <c r="DU448">
        <v>0.78129999999999999</v>
      </c>
      <c r="DV448">
        <v>0.43534640000000002</v>
      </c>
    </row>
    <row r="449" spans="57:130" x14ac:dyDescent="0.45">
      <c r="BE449" t="s">
        <v>453</v>
      </c>
      <c r="BR449" t="s">
        <v>869</v>
      </c>
      <c r="BS449">
        <v>-0.102601</v>
      </c>
      <c r="BT449">
        <v>4.5211000000000001E-2</v>
      </c>
      <c r="BU449">
        <v>-2.2694000000000001</v>
      </c>
      <c r="BV449">
        <v>2.4080000000000001E-2</v>
      </c>
      <c r="BW449" t="s">
        <v>376</v>
      </c>
      <c r="CE449" t="s">
        <v>869</v>
      </c>
      <c r="CF449">
        <v>-0.59031</v>
      </c>
      <c r="CG449">
        <v>0.14388999999999999</v>
      </c>
      <c r="CH449">
        <v>-4.1024000000000003</v>
      </c>
      <c r="CI449" s="1">
        <v>9.1030000000000001E-5</v>
      </c>
      <c r="CJ449" t="s">
        <v>375</v>
      </c>
      <c r="CR449">
        <v>4.2389999999999997E-3</v>
      </c>
      <c r="DF449">
        <v>0.55306999999999995</v>
      </c>
      <c r="DS449">
        <v>0.43534640000000002</v>
      </c>
    </row>
    <row r="450" spans="57:130" x14ac:dyDescent="0.45">
      <c r="BE450" t="s">
        <v>454</v>
      </c>
      <c r="BF450" t="s">
        <v>455</v>
      </c>
      <c r="BG450">
        <v>0</v>
      </c>
      <c r="BH450" t="s">
        <v>842</v>
      </c>
      <c r="BI450">
        <v>1E-3</v>
      </c>
      <c r="BJ450" t="s">
        <v>843</v>
      </c>
      <c r="BK450">
        <v>0.01</v>
      </c>
      <c r="BL450" t="s">
        <v>844</v>
      </c>
      <c r="BM450">
        <v>0.05</v>
      </c>
      <c r="BN450" t="s">
        <v>870</v>
      </c>
      <c r="BO450">
        <v>0.1</v>
      </c>
      <c r="BP450" t="s">
        <v>871</v>
      </c>
      <c r="BR450" t="s">
        <v>453</v>
      </c>
      <c r="CE450" t="s">
        <v>453</v>
      </c>
      <c r="CL450" t="s">
        <v>472</v>
      </c>
      <c r="CM450" t="s">
        <v>473</v>
      </c>
      <c r="CQ450" t="s">
        <v>182</v>
      </c>
      <c r="CR450">
        <v>-0.83703099999999997</v>
      </c>
      <c r="CS450">
        <v>0.27064899999999997</v>
      </c>
      <c r="CT450">
        <v>-3.0926999999999998</v>
      </c>
      <c r="CU450">
        <v>3.091E-3</v>
      </c>
      <c r="CV450" t="s">
        <v>487</v>
      </c>
      <c r="DE450" t="s">
        <v>182</v>
      </c>
      <c r="DF450">
        <v>-0.19139999999999999</v>
      </c>
      <c r="DG450">
        <v>0.10537000000000001</v>
      </c>
      <c r="DH450">
        <v>-1.8164</v>
      </c>
      <c r="DI450">
        <v>7.1550000000000002E-2</v>
      </c>
      <c r="DJ450" t="s">
        <v>481</v>
      </c>
      <c r="DR450" t="s">
        <v>194</v>
      </c>
      <c r="DS450">
        <v>-5.4018899999999999</v>
      </c>
      <c r="DT450">
        <v>4.38314</v>
      </c>
      <c r="DU450">
        <v>-1.2323999999999999</v>
      </c>
      <c r="DV450">
        <v>0.2189304</v>
      </c>
    </row>
    <row r="451" spans="57:130" x14ac:dyDescent="0.45">
      <c r="BR451" t="s">
        <v>454</v>
      </c>
      <c r="BS451" t="s">
        <v>455</v>
      </c>
      <c r="BT451">
        <v>0</v>
      </c>
      <c r="BU451" t="s">
        <v>842</v>
      </c>
      <c r="BV451">
        <v>1E-3</v>
      </c>
      <c r="BW451" t="s">
        <v>843</v>
      </c>
      <c r="BX451">
        <v>0.01</v>
      </c>
      <c r="BY451" t="s">
        <v>844</v>
      </c>
      <c r="BZ451">
        <v>0.05</v>
      </c>
      <c r="CA451" t="s">
        <v>870</v>
      </c>
      <c r="CB451">
        <v>0.1</v>
      </c>
      <c r="CC451" t="s">
        <v>871</v>
      </c>
      <c r="CE451" t="s">
        <v>454</v>
      </c>
      <c r="CF451" t="s">
        <v>455</v>
      </c>
      <c r="CG451">
        <v>0</v>
      </c>
      <c r="CH451" t="s">
        <v>842</v>
      </c>
      <c r="CI451">
        <v>1E-3</v>
      </c>
      <c r="CJ451" t="s">
        <v>843</v>
      </c>
      <c r="CK451">
        <v>0.01</v>
      </c>
      <c r="CR451">
        <v>3.091E-3</v>
      </c>
      <c r="DF451">
        <v>7.1550000000000002E-2</v>
      </c>
      <c r="DS451">
        <v>0.2189304</v>
      </c>
    </row>
    <row r="452" spans="57:130" x14ac:dyDescent="0.45">
      <c r="BE452" t="s">
        <v>462</v>
      </c>
      <c r="BF452" t="s">
        <v>463</v>
      </c>
      <c r="BG452" t="s">
        <v>450</v>
      </c>
      <c r="BH452" t="s">
        <v>464</v>
      </c>
      <c r="BI452">
        <v>249620</v>
      </c>
      <c r="CQ452" t="s">
        <v>183</v>
      </c>
      <c r="CR452">
        <v>2.4527380000000001</v>
      </c>
      <c r="CS452">
        <v>1.662588</v>
      </c>
      <c r="CT452">
        <v>1.4753000000000001</v>
      </c>
      <c r="CU452">
        <v>0.14574500000000001</v>
      </c>
      <c r="DE452" t="s">
        <v>183</v>
      </c>
      <c r="DF452">
        <v>0.94932000000000005</v>
      </c>
      <c r="DG452">
        <v>0.75619999999999998</v>
      </c>
      <c r="DH452">
        <v>1.2554000000000001</v>
      </c>
      <c r="DI452">
        <v>0.21154000000000001</v>
      </c>
      <c r="DR452" t="s">
        <v>378</v>
      </c>
      <c r="DS452">
        <v>-17.863880000000002</v>
      </c>
      <c r="DT452">
        <v>5.3249700000000004</v>
      </c>
      <c r="DU452">
        <v>-3.3546999999999998</v>
      </c>
      <c r="DV452">
        <v>9.1580000000000003E-4</v>
      </c>
      <c r="DW452" t="s">
        <v>375</v>
      </c>
    </row>
    <row r="453" spans="57:130" x14ac:dyDescent="0.45">
      <c r="BE453" t="s">
        <v>465</v>
      </c>
      <c r="BF453" t="s">
        <v>463</v>
      </c>
      <c r="BG453" t="s">
        <v>450</v>
      </c>
      <c r="BH453" t="s">
        <v>464</v>
      </c>
      <c r="BI453">
        <v>90297</v>
      </c>
      <c r="BR453" t="s">
        <v>462</v>
      </c>
      <c r="BS453" t="s">
        <v>463</v>
      </c>
      <c r="BT453" t="s">
        <v>450</v>
      </c>
      <c r="BU453" t="s">
        <v>464</v>
      </c>
      <c r="BV453">
        <v>72916</v>
      </c>
      <c r="CE453" t="s">
        <v>462</v>
      </c>
      <c r="CF453" t="s">
        <v>463</v>
      </c>
      <c r="CG453" t="s">
        <v>450</v>
      </c>
      <c r="CH453" t="s">
        <v>464</v>
      </c>
      <c r="CI453">
        <v>46800</v>
      </c>
      <c r="CR453">
        <v>0.14574500000000001</v>
      </c>
      <c r="DF453">
        <v>0.21154000000000001</v>
      </c>
      <c r="DS453">
        <v>9.1580000000000003E-4</v>
      </c>
    </row>
    <row r="454" spans="57:130" x14ac:dyDescent="0.45">
      <c r="BE454" t="s">
        <v>466</v>
      </c>
      <c r="BF454">
        <v>0.63827</v>
      </c>
      <c r="BR454" t="s">
        <v>465</v>
      </c>
      <c r="BS454" t="s">
        <v>463</v>
      </c>
      <c r="BT454" t="s">
        <v>450</v>
      </c>
      <c r="BU454" t="s">
        <v>464</v>
      </c>
      <c r="BV454">
        <v>26117</v>
      </c>
      <c r="CE454" t="s">
        <v>465</v>
      </c>
      <c r="CF454" t="s">
        <v>463</v>
      </c>
      <c r="CG454" t="s">
        <v>450</v>
      </c>
      <c r="CH454" t="s">
        <v>464</v>
      </c>
      <c r="CI454">
        <v>10133</v>
      </c>
      <c r="CN454" t="s">
        <v>433</v>
      </c>
      <c r="CO454" t="s">
        <v>423</v>
      </c>
      <c r="CP454" t="s">
        <v>863</v>
      </c>
      <c r="CQ454" t="s">
        <v>377</v>
      </c>
      <c r="CR454">
        <v>-2.375562</v>
      </c>
      <c r="CS454">
        <v>1.339038</v>
      </c>
      <c r="CT454">
        <v>-1.7741</v>
      </c>
      <c r="CU454">
        <v>8.1486000000000003E-2</v>
      </c>
      <c r="CV454" t="s">
        <v>481</v>
      </c>
      <c r="DE454" t="s">
        <v>377</v>
      </c>
      <c r="DF454">
        <v>-0.66752</v>
      </c>
      <c r="DG454">
        <v>0.55874999999999997</v>
      </c>
      <c r="DH454">
        <v>-1.1947000000000001</v>
      </c>
      <c r="DI454">
        <v>0.23433999999999999</v>
      </c>
      <c r="DR454" t="s">
        <v>382</v>
      </c>
      <c r="DS454">
        <v>-0.58879000000000004</v>
      </c>
      <c r="DT454">
        <v>0.27055000000000001</v>
      </c>
      <c r="DU454">
        <v>-2.1762999999999999</v>
      </c>
      <c r="DV454">
        <v>3.0456799999999999E-2</v>
      </c>
      <c r="DW454" t="s">
        <v>376</v>
      </c>
    </row>
    <row r="455" spans="57:130" x14ac:dyDescent="0.45">
      <c r="BE455" t="s">
        <v>467</v>
      </c>
      <c r="BF455" t="s">
        <v>466</v>
      </c>
      <c r="BG455">
        <v>0.60685</v>
      </c>
      <c r="BR455" t="s">
        <v>466</v>
      </c>
      <c r="BS455">
        <v>0.64181999999999995</v>
      </c>
      <c r="CE455" t="s">
        <v>466</v>
      </c>
      <c r="CF455">
        <v>0.78347999999999995</v>
      </c>
      <c r="CR455">
        <v>8.1486000000000003E-2</v>
      </c>
      <c r="DF455">
        <v>0.23433999999999999</v>
      </c>
      <c r="DS455">
        <v>3.0456799999999999E-2</v>
      </c>
    </row>
    <row r="456" spans="57:130" x14ac:dyDescent="0.45">
      <c r="BE456" t="s">
        <v>468</v>
      </c>
      <c r="BF456">
        <v>75.712000000000003</v>
      </c>
      <c r="BG456" t="s">
        <v>469</v>
      </c>
      <c r="BH456">
        <v>11</v>
      </c>
      <c r="BI456" t="s">
        <v>470</v>
      </c>
      <c r="BJ456">
        <v>472</v>
      </c>
      <c r="BK456" t="s">
        <v>471</v>
      </c>
      <c r="BL456" t="s">
        <v>472</v>
      </c>
      <c r="BM456" t="s">
        <v>473</v>
      </c>
      <c r="BN456" s="1">
        <v>2.2200000000000001E-16</v>
      </c>
      <c r="BR456" t="s">
        <v>467</v>
      </c>
      <c r="BS456" t="s">
        <v>466</v>
      </c>
      <c r="BT456">
        <v>0.60263999999999995</v>
      </c>
      <c r="CE456" t="s">
        <v>467</v>
      </c>
      <c r="CF456" t="s">
        <v>466</v>
      </c>
      <c r="CG456">
        <v>0.74411000000000005</v>
      </c>
      <c r="CL456" t="s">
        <v>423</v>
      </c>
      <c r="CM456" t="s">
        <v>761</v>
      </c>
      <c r="CN456" t="s">
        <v>423</v>
      </c>
      <c r="CO456">
        <v>56</v>
      </c>
      <c r="CQ456" t="s">
        <v>382</v>
      </c>
      <c r="CR456">
        <v>0.14418</v>
      </c>
      <c r="CS456">
        <v>0.16200999999999999</v>
      </c>
      <c r="CT456">
        <v>0.88990000000000002</v>
      </c>
      <c r="CU456">
        <v>0.37730399999999997</v>
      </c>
      <c r="DE456" t="s">
        <v>382</v>
      </c>
      <c r="DF456">
        <v>0.15923000000000001</v>
      </c>
      <c r="DG456">
        <v>0.14097000000000001</v>
      </c>
      <c r="DH456">
        <v>1.1294999999999999</v>
      </c>
      <c r="DI456">
        <v>0.26071</v>
      </c>
      <c r="DR456" t="s">
        <v>381</v>
      </c>
      <c r="DS456">
        <v>0.16084000000000001</v>
      </c>
      <c r="DT456">
        <v>0.30697000000000002</v>
      </c>
      <c r="DU456">
        <v>0.52400000000000002</v>
      </c>
      <c r="DV456">
        <v>0.60075979999999995</v>
      </c>
    </row>
    <row r="457" spans="57:130" x14ac:dyDescent="0.45">
      <c r="BE457" t="s">
        <v>674</v>
      </c>
      <c r="BF457" t="s">
        <v>488</v>
      </c>
      <c r="BG457">
        <v>2000</v>
      </c>
      <c r="BR457" t="s">
        <v>468</v>
      </c>
      <c r="BS457">
        <v>45.872</v>
      </c>
      <c r="BT457" t="s">
        <v>469</v>
      </c>
      <c r="BU457">
        <v>10</v>
      </c>
      <c r="BV457" t="s">
        <v>470</v>
      </c>
      <c r="BW457">
        <v>256</v>
      </c>
      <c r="BX457" t="s">
        <v>471</v>
      </c>
      <c r="BY457" t="s">
        <v>472</v>
      </c>
      <c r="BZ457" t="s">
        <v>473</v>
      </c>
      <c r="CA457" s="1">
        <v>2.2200000000000001E-16</v>
      </c>
      <c r="CE457" t="s">
        <v>468</v>
      </c>
      <c r="CF457">
        <v>31.843</v>
      </c>
      <c r="CG457" t="s">
        <v>469</v>
      </c>
      <c r="CH457">
        <v>10</v>
      </c>
      <c r="CI457" t="s">
        <v>470</v>
      </c>
      <c r="CJ457">
        <v>88</v>
      </c>
      <c r="CK457" t="s">
        <v>471</v>
      </c>
      <c r="CR457">
        <v>0.37730399999999997</v>
      </c>
      <c r="DF457">
        <v>0.26071</v>
      </c>
      <c r="DS457">
        <v>0.60075979999999995</v>
      </c>
    </row>
    <row r="458" spans="57:130" x14ac:dyDescent="0.45">
      <c r="BE458" t="s">
        <v>1042</v>
      </c>
      <c r="BR458" t="s">
        <v>674</v>
      </c>
      <c r="BS458" t="s">
        <v>488</v>
      </c>
      <c r="BT458">
        <v>2000</v>
      </c>
      <c r="CE458" t="s">
        <v>674</v>
      </c>
      <c r="CF458" t="s">
        <v>488</v>
      </c>
      <c r="CG458">
        <v>2000</v>
      </c>
      <c r="CL458" t="s">
        <v>933</v>
      </c>
      <c r="CM458" t="s">
        <v>868</v>
      </c>
      <c r="CQ458" t="s">
        <v>381</v>
      </c>
      <c r="CR458">
        <v>-0.56565699999999997</v>
      </c>
      <c r="CS458">
        <v>0.80727400000000005</v>
      </c>
      <c r="CT458">
        <v>-0.70069999999999999</v>
      </c>
      <c r="CU458">
        <v>0.48639199999999999</v>
      </c>
      <c r="DE458" t="s">
        <v>381</v>
      </c>
      <c r="DF458">
        <v>0.13533999999999999</v>
      </c>
      <c r="DG458">
        <v>0.14746999999999999</v>
      </c>
      <c r="DH458">
        <v>0.91769999999999996</v>
      </c>
      <c r="DI458">
        <v>0.36042000000000002</v>
      </c>
      <c r="DR458" t="s">
        <v>383</v>
      </c>
      <c r="DS458">
        <v>-0.49643999999999999</v>
      </c>
      <c r="DT458">
        <v>0.12466000000000001</v>
      </c>
      <c r="DU458">
        <v>-3.9824000000000002</v>
      </c>
      <c r="DV458" s="1">
        <v>8.9120000000000001E-5</v>
      </c>
      <c r="DW458" t="s">
        <v>375</v>
      </c>
    </row>
    <row r="459" spans="57:130" x14ac:dyDescent="0.45">
      <c r="BE459" t="s">
        <v>416</v>
      </c>
      <c r="BF459" t="s">
        <v>417</v>
      </c>
      <c r="BG459" t="s">
        <v>418</v>
      </c>
      <c r="BH459" t="s">
        <v>419</v>
      </c>
      <c r="BI459" t="s">
        <v>420</v>
      </c>
      <c r="BR459" t="s">
        <v>1095</v>
      </c>
      <c r="CE459" t="s">
        <v>1114</v>
      </c>
      <c r="CR459">
        <v>0.48639199999999999</v>
      </c>
      <c r="DF459">
        <v>0.36042000000000002</v>
      </c>
      <c r="DS459" s="1">
        <v>8.9120000000000001E-5</v>
      </c>
      <c r="DV459" s="1"/>
    </row>
    <row r="460" spans="57:130" x14ac:dyDescent="0.45">
      <c r="BR460" t="s">
        <v>416</v>
      </c>
      <c r="BS460" t="s">
        <v>417</v>
      </c>
      <c r="BT460" t="s">
        <v>418</v>
      </c>
      <c r="BU460" t="s">
        <v>419</v>
      </c>
      <c r="BV460" t="s">
        <v>420</v>
      </c>
      <c r="CE460" t="s">
        <v>416</v>
      </c>
      <c r="CF460" t="s">
        <v>417</v>
      </c>
      <c r="CG460" t="s">
        <v>418</v>
      </c>
      <c r="CH460" t="s">
        <v>419</v>
      </c>
      <c r="CI460" t="s">
        <v>420</v>
      </c>
      <c r="CQ460" t="s">
        <v>383</v>
      </c>
      <c r="CR460">
        <v>-3.3251999999999997E-2</v>
      </c>
      <c r="CS460">
        <v>0.1991</v>
      </c>
      <c r="CT460">
        <v>-0.16700000000000001</v>
      </c>
      <c r="CU460">
        <v>0.86796099999999998</v>
      </c>
      <c r="DE460" t="s">
        <v>383</v>
      </c>
      <c r="DF460">
        <v>0.13297999999999999</v>
      </c>
      <c r="DG460">
        <v>0.16628999999999999</v>
      </c>
      <c r="DH460">
        <v>0.79969999999999997</v>
      </c>
      <c r="DI460">
        <v>0.42534</v>
      </c>
      <c r="DR460" t="s">
        <v>384</v>
      </c>
      <c r="DS460">
        <v>27.961179999999999</v>
      </c>
      <c r="DT460">
        <v>10.453620000000001</v>
      </c>
      <c r="DU460">
        <v>2.6747999999999998</v>
      </c>
      <c r="DV460">
        <v>7.9632000000000001E-3</v>
      </c>
      <c r="DW460" t="s">
        <v>487</v>
      </c>
    </row>
    <row r="461" spans="57:130" x14ac:dyDescent="0.45">
      <c r="BE461" t="s">
        <v>421</v>
      </c>
      <c r="CL461" t="s">
        <v>448</v>
      </c>
      <c r="CQ461" t="s">
        <v>453</v>
      </c>
      <c r="CR461">
        <v>0.86796099999999998</v>
      </c>
      <c r="DE461" t="s">
        <v>453</v>
      </c>
      <c r="DF461">
        <v>0.42534</v>
      </c>
      <c r="DS461">
        <v>7.9632000000000001E-3</v>
      </c>
    </row>
    <row r="462" spans="57:130" x14ac:dyDescent="0.45">
      <c r="BE462" t="s">
        <v>422</v>
      </c>
      <c r="BF462" t="s">
        <v>423</v>
      </c>
      <c r="BG462" t="s">
        <v>520</v>
      </c>
      <c r="BH462" t="s">
        <v>425</v>
      </c>
      <c r="BI462" t="s">
        <v>423</v>
      </c>
      <c r="BJ462" t="s">
        <v>521</v>
      </c>
      <c r="BK462" t="s">
        <v>431</v>
      </c>
      <c r="BL462" t="s">
        <v>423</v>
      </c>
      <c r="BM462" t="s">
        <v>761</v>
      </c>
      <c r="BN462" t="s">
        <v>433</v>
      </c>
      <c r="BO462" t="s">
        <v>423</v>
      </c>
      <c r="BP462" t="s">
        <v>863</v>
      </c>
      <c r="BR462" t="s">
        <v>421</v>
      </c>
      <c r="CE462" t="s">
        <v>421</v>
      </c>
      <c r="CQ462" t="s">
        <v>454</v>
      </c>
      <c r="CR462" t="s">
        <v>455</v>
      </c>
      <c r="CS462">
        <v>0</v>
      </c>
      <c r="CT462" t="s">
        <v>842</v>
      </c>
      <c r="CU462">
        <v>1E-3</v>
      </c>
      <c r="CV462" t="s">
        <v>843</v>
      </c>
      <c r="CW462">
        <v>0.01</v>
      </c>
      <c r="CX462" t="s">
        <v>844</v>
      </c>
      <c r="CY462">
        <v>0.05</v>
      </c>
      <c r="CZ462" t="s">
        <v>870</v>
      </c>
      <c r="DA462">
        <v>0.1</v>
      </c>
      <c r="DB462" t="s">
        <v>871</v>
      </c>
      <c r="DE462" t="s">
        <v>454</v>
      </c>
      <c r="DF462" t="s">
        <v>455</v>
      </c>
      <c r="DG462">
        <v>0</v>
      </c>
      <c r="DH462" t="s">
        <v>842</v>
      </c>
      <c r="DI462">
        <v>1E-3</v>
      </c>
      <c r="DJ462" t="s">
        <v>843</v>
      </c>
      <c r="DK462">
        <v>0.01</v>
      </c>
      <c r="DL462" t="s">
        <v>844</v>
      </c>
      <c r="DM462">
        <v>0.05</v>
      </c>
      <c r="DN462" t="s">
        <v>870</v>
      </c>
      <c r="DO462">
        <v>0.1</v>
      </c>
      <c r="DP462" t="s">
        <v>871</v>
      </c>
      <c r="DR462" t="s">
        <v>869</v>
      </c>
      <c r="DS462">
        <v>-0.37895000000000001</v>
      </c>
      <c r="DT462">
        <v>0.13743</v>
      </c>
      <c r="DU462">
        <v>-2.7574999999999998</v>
      </c>
      <c r="DV462">
        <v>6.2474000000000002E-3</v>
      </c>
      <c r="DW462" t="s">
        <v>487</v>
      </c>
    </row>
    <row r="463" spans="57:130" x14ac:dyDescent="0.45">
      <c r="BR463" t="s">
        <v>422</v>
      </c>
      <c r="BS463" t="s">
        <v>423</v>
      </c>
      <c r="BT463" t="s">
        <v>520</v>
      </c>
      <c r="BU463" t="s">
        <v>425</v>
      </c>
      <c r="BV463" t="s">
        <v>423</v>
      </c>
      <c r="BW463" t="s">
        <v>521</v>
      </c>
      <c r="BX463" t="s">
        <v>431</v>
      </c>
      <c r="BY463" t="s">
        <v>423</v>
      </c>
      <c r="BZ463" t="s">
        <v>761</v>
      </c>
      <c r="CA463" t="s">
        <v>433</v>
      </c>
      <c r="CB463" t="s">
        <v>423</v>
      </c>
      <c r="CC463" t="s">
        <v>863</v>
      </c>
      <c r="CE463" t="s">
        <v>422</v>
      </c>
      <c r="CF463" t="s">
        <v>423</v>
      </c>
      <c r="CG463" t="s">
        <v>520</v>
      </c>
      <c r="CH463" t="s">
        <v>425</v>
      </c>
      <c r="CI463" t="s">
        <v>423</v>
      </c>
      <c r="CJ463" t="s">
        <v>521</v>
      </c>
      <c r="CK463" t="s">
        <v>431</v>
      </c>
      <c r="DR463" t="s">
        <v>453</v>
      </c>
      <c r="DS463">
        <v>6.2474000000000002E-3</v>
      </c>
    </row>
    <row r="464" spans="57:130" x14ac:dyDescent="0.45">
      <c r="BE464" t="s">
        <v>436</v>
      </c>
      <c r="BF464" t="s">
        <v>437</v>
      </c>
      <c r="BG464" t="s">
        <v>864</v>
      </c>
      <c r="BH464" t="s">
        <v>423</v>
      </c>
      <c r="BI464" t="s">
        <v>1043</v>
      </c>
      <c r="BJ464" t="s">
        <v>866</v>
      </c>
      <c r="BK464" t="s">
        <v>423</v>
      </c>
      <c r="BL464" t="s">
        <v>1044</v>
      </c>
      <c r="BM464" t="s">
        <v>868</v>
      </c>
      <c r="BN464" t="s">
        <v>423</v>
      </c>
      <c r="BO464">
        <v>210</v>
      </c>
      <c r="CQ464" t="s">
        <v>462</v>
      </c>
      <c r="CR464" t="s">
        <v>463</v>
      </c>
      <c r="CS464" t="s">
        <v>450</v>
      </c>
      <c r="CT464" t="s">
        <v>464</v>
      </c>
      <c r="CU464">
        <v>2724.7</v>
      </c>
      <c r="DE464" t="s">
        <v>462</v>
      </c>
      <c r="DF464" t="s">
        <v>463</v>
      </c>
      <c r="DG464" t="s">
        <v>450</v>
      </c>
      <c r="DH464" t="s">
        <v>464</v>
      </c>
      <c r="DI464">
        <v>977.43</v>
      </c>
      <c r="DR464" t="s">
        <v>454</v>
      </c>
      <c r="DS464" t="s">
        <v>455</v>
      </c>
      <c r="DT464">
        <v>0</v>
      </c>
      <c r="DU464" t="s">
        <v>842</v>
      </c>
      <c r="DV464">
        <v>1E-3</v>
      </c>
      <c r="DW464" t="s">
        <v>843</v>
      </c>
      <c r="DX464">
        <v>0.01</v>
      </c>
      <c r="DY464" t="s">
        <v>844</v>
      </c>
      <c r="DZ464">
        <v>0.05</v>
      </c>
    </row>
    <row r="465" spans="57:132" x14ac:dyDescent="0.45">
      <c r="BR465" t="s">
        <v>601</v>
      </c>
      <c r="BS465" t="s">
        <v>437</v>
      </c>
      <c r="BT465" t="s">
        <v>864</v>
      </c>
      <c r="BU465" t="s">
        <v>423</v>
      </c>
      <c r="BV465" t="s">
        <v>944</v>
      </c>
      <c r="BW465" t="s">
        <v>866</v>
      </c>
      <c r="BX465" t="s">
        <v>423</v>
      </c>
      <c r="BY465" t="s">
        <v>933</v>
      </c>
      <c r="BZ465" t="s">
        <v>868</v>
      </c>
      <c r="CA465" t="s">
        <v>423</v>
      </c>
      <c r="CB465">
        <v>152</v>
      </c>
      <c r="CE465" t="s">
        <v>601</v>
      </c>
      <c r="CF465" t="s">
        <v>437</v>
      </c>
      <c r="CG465" t="s">
        <v>864</v>
      </c>
      <c r="CH465" t="s">
        <v>423</v>
      </c>
      <c r="CI465" t="s">
        <v>942</v>
      </c>
      <c r="CJ465" t="s">
        <v>866</v>
      </c>
      <c r="CK465" t="s">
        <v>423</v>
      </c>
      <c r="CQ465" t="s">
        <v>465</v>
      </c>
      <c r="CR465" t="s">
        <v>463</v>
      </c>
      <c r="CS465" t="s">
        <v>450</v>
      </c>
      <c r="CT465" t="s">
        <v>464</v>
      </c>
      <c r="CU465">
        <v>2322.1</v>
      </c>
      <c r="DE465" t="s">
        <v>465</v>
      </c>
      <c r="DF465" t="s">
        <v>463</v>
      </c>
      <c r="DG465" t="s">
        <v>450</v>
      </c>
      <c r="DH465" t="s">
        <v>464</v>
      </c>
      <c r="DI465">
        <v>867.35</v>
      </c>
    </row>
    <row r="466" spans="57:132" x14ac:dyDescent="0.45">
      <c r="BE466" t="s">
        <v>710</v>
      </c>
      <c r="CQ466" t="s">
        <v>466</v>
      </c>
      <c r="CR466">
        <v>0.14774999999999999</v>
      </c>
      <c r="DE466" t="s">
        <v>466</v>
      </c>
      <c r="DF466">
        <v>0.11262</v>
      </c>
      <c r="DR466" t="s">
        <v>462</v>
      </c>
      <c r="DS466" t="s">
        <v>463</v>
      </c>
      <c r="DT466" t="s">
        <v>450</v>
      </c>
      <c r="DU466" t="s">
        <v>464</v>
      </c>
      <c r="DV466">
        <v>70239</v>
      </c>
      <c r="EA466" t="s">
        <v>870</v>
      </c>
    </row>
    <row r="467" spans="57:132" x14ac:dyDescent="0.45">
      <c r="BF467" t="s">
        <v>443</v>
      </c>
      <c r="BG467" t="s">
        <v>444</v>
      </c>
      <c r="BH467" t="s">
        <v>445</v>
      </c>
      <c r="BI467" t="s">
        <v>446</v>
      </c>
      <c r="BJ467" t="s">
        <v>447</v>
      </c>
      <c r="BK467" t="s">
        <v>445</v>
      </c>
      <c r="BL467" t="s">
        <v>448</v>
      </c>
      <c r="BR467" t="s">
        <v>710</v>
      </c>
      <c r="CE467" t="s">
        <v>710</v>
      </c>
      <c r="CQ467" t="s">
        <v>467</v>
      </c>
      <c r="CR467" t="s">
        <v>466</v>
      </c>
      <c r="CS467">
        <v>-8.0532000000000006E-2</v>
      </c>
      <c r="DE467" t="s">
        <v>467</v>
      </c>
      <c r="DF467" t="s">
        <v>466</v>
      </c>
      <c r="DG467">
        <v>-6.0852000000000003E-2</v>
      </c>
      <c r="DR467" t="s">
        <v>465</v>
      </c>
      <c r="DS467" t="s">
        <v>463</v>
      </c>
      <c r="DT467" t="s">
        <v>450</v>
      </c>
      <c r="DU467" t="s">
        <v>464</v>
      </c>
      <c r="DV467">
        <v>27345</v>
      </c>
      <c r="EB467">
        <v>0.1</v>
      </c>
    </row>
    <row r="468" spans="57:132" x14ac:dyDescent="0.45">
      <c r="BE468">
        <v>-39.481299999999997</v>
      </c>
      <c r="BF468">
        <v>-4.9494999999999996</v>
      </c>
      <c r="BG468">
        <v>1.0705</v>
      </c>
      <c r="BH468">
        <v>5.4316000000000004</v>
      </c>
      <c r="BI468">
        <v>20.127099999999999</v>
      </c>
      <c r="BS468" t="s">
        <v>443</v>
      </c>
      <c r="BT468" t="s">
        <v>444</v>
      </c>
      <c r="BU468" t="s">
        <v>445</v>
      </c>
      <c r="BV468" t="s">
        <v>446</v>
      </c>
      <c r="BW468" t="s">
        <v>447</v>
      </c>
      <c r="BX468" t="s">
        <v>445</v>
      </c>
      <c r="BY468" t="s">
        <v>448</v>
      </c>
      <c r="CF468" t="s">
        <v>443</v>
      </c>
      <c r="CG468" t="s">
        <v>444</v>
      </c>
      <c r="CH468" t="s">
        <v>445</v>
      </c>
      <c r="CI468" t="s">
        <v>446</v>
      </c>
      <c r="CJ468" t="s">
        <v>447</v>
      </c>
      <c r="CK468" t="s">
        <v>445</v>
      </c>
      <c r="CQ468" t="s">
        <v>468</v>
      </c>
      <c r="CR468">
        <v>1.3869100000000001</v>
      </c>
      <c r="CS468" t="s">
        <v>469</v>
      </c>
      <c r="CT468">
        <v>7</v>
      </c>
      <c r="CU468" t="s">
        <v>470</v>
      </c>
      <c r="CV468">
        <v>56</v>
      </c>
      <c r="CW468" t="s">
        <v>471</v>
      </c>
      <c r="CX468" t="s">
        <v>472</v>
      </c>
      <c r="CY468">
        <v>0.22900999999999999</v>
      </c>
      <c r="DE468" t="s">
        <v>468</v>
      </c>
      <c r="DF468">
        <v>2.4113500000000001</v>
      </c>
      <c r="DG468" t="s">
        <v>469</v>
      </c>
      <c r="DH468">
        <v>7</v>
      </c>
      <c r="DI468" t="s">
        <v>470</v>
      </c>
      <c r="DJ468">
        <v>133</v>
      </c>
      <c r="DK468" t="s">
        <v>471</v>
      </c>
      <c r="DL468" t="s">
        <v>472</v>
      </c>
      <c r="DM468">
        <v>2.3477000000000001E-2</v>
      </c>
      <c r="DR468" t="s">
        <v>466</v>
      </c>
      <c r="DS468">
        <v>0.61068</v>
      </c>
    </row>
    <row r="469" spans="57:132" x14ac:dyDescent="0.45">
      <c r="BR469">
        <v>-12.146660000000001</v>
      </c>
      <c r="BS469">
        <v>-1.2331000000000001</v>
      </c>
      <c r="BT469">
        <v>0.32634999999999997</v>
      </c>
      <c r="BU469">
        <v>1.2430300000000001</v>
      </c>
      <c r="BV469">
        <v>5.2093699999999998</v>
      </c>
      <c r="CE469">
        <v>-7.0640999999999998</v>
      </c>
      <c r="CF469">
        <v>-2.3167</v>
      </c>
      <c r="CG469">
        <v>0.17330000000000001</v>
      </c>
      <c r="CH469">
        <v>1.9924999999999999</v>
      </c>
      <c r="CI469">
        <v>7.7838000000000003</v>
      </c>
      <c r="CQ469" t="s">
        <v>674</v>
      </c>
      <c r="CR469" t="s">
        <v>501</v>
      </c>
      <c r="CS469">
        <v>2000</v>
      </c>
      <c r="DE469" t="s">
        <v>674</v>
      </c>
      <c r="DF469" t="s">
        <v>501</v>
      </c>
      <c r="DG469">
        <v>2000</v>
      </c>
      <c r="DR469" t="s">
        <v>467</v>
      </c>
      <c r="DS469" t="s">
        <v>466</v>
      </c>
      <c r="DT469">
        <v>0.56930000000000003</v>
      </c>
    </row>
    <row r="470" spans="57:132" x14ac:dyDescent="0.45">
      <c r="BE470" t="s">
        <v>715</v>
      </c>
      <c r="CQ470" t="s">
        <v>1112</v>
      </c>
      <c r="DE470" t="s">
        <v>1093</v>
      </c>
      <c r="DR470" t="s">
        <v>468</v>
      </c>
      <c r="DS470">
        <v>36.220300000000002</v>
      </c>
      <c r="DT470" t="s">
        <v>469</v>
      </c>
      <c r="DU470">
        <v>11</v>
      </c>
      <c r="DV470" t="s">
        <v>470</v>
      </c>
      <c r="DW470">
        <v>254</v>
      </c>
      <c r="DX470" t="s">
        <v>471</v>
      </c>
      <c r="DY470" t="s">
        <v>472</v>
      </c>
      <c r="DZ470" t="s">
        <v>473</v>
      </c>
    </row>
    <row r="471" spans="57:132" x14ac:dyDescent="0.45">
      <c r="BF471" t="s">
        <v>370</v>
      </c>
      <c r="BG471" t="s">
        <v>371</v>
      </c>
      <c r="BH471" t="s">
        <v>372</v>
      </c>
      <c r="BI471" t="s">
        <v>373</v>
      </c>
      <c r="BJ471" t="s">
        <v>374</v>
      </c>
      <c r="BK471" t="s">
        <v>452</v>
      </c>
      <c r="BR471" t="s">
        <v>715</v>
      </c>
      <c r="CE471" t="s">
        <v>715</v>
      </c>
      <c r="CQ471" t="s">
        <v>416</v>
      </c>
      <c r="CR471" t="s">
        <v>417</v>
      </c>
      <c r="CS471" t="s">
        <v>418</v>
      </c>
      <c r="CT471" t="s">
        <v>419</v>
      </c>
      <c r="CU471" t="s">
        <v>420</v>
      </c>
      <c r="DE471" t="s">
        <v>416</v>
      </c>
      <c r="DF471" t="s">
        <v>417</v>
      </c>
      <c r="DG471" t="s">
        <v>418</v>
      </c>
      <c r="DH471" t="s">
        <v>419</v>
      </c>
      <c r="DI471" t="s">
        <v>420</v>
      </c>
      <c r="DR471" t="s">
        <v>674</v>
      </c>
      <c r="DS471" t="s">
        <v>541</v>
      </c>
      <c r="DT471" t="s">
        <v>877</v>
      </c>
    </row>
    <row r="472" spans="57:132" x14ac:dyDescent="0.45">
      <c r="BE472" t="s">
        <v>181</v>
      </c>
      <c r="BF472">
        <v>-19.52205</v>
      </c>
      <c r="BG472">
        <v>12.10101</v>
      </c>
      <c r="BH472">
        <v>-1.6133</v>
      </c>
      <c r="BI472">
        <v>0.10846</v>
      </c>
      <c r="BS472" t="s">
        <v>370</v>
      </c>
      <c r="BT472" t="s">
        <v>371</v>
      </c>
      <c r="BU472" t="s">
        <v>372</v>
      </c>
      <c r="BV472" t="s">
        <v>373</v>
      </c>
      <c r="BW472" t="s">
        <v>374</v>
      </c>
      <c r="BX472" t="s">
        <v>452</v>
      </c>
      <c r="CF472" t="s">
        <v>370</v>
      </c>
      <c r="CG472" t="s">
        <v>371</v>
      </c>
      <c r="CH472" t="s">
        <v>372</v>
      </c>
      <c r="CI472" t="s">
        <v>373</v>
      </c>
      <c r="CJ472" t="s">
        <v>374</v>
      </c>
      <c r="CK472" t="s">
        <v>452</v>
      </c>
      <c r="DR472" t="s">
        <v>1038</v>
      </c>
      <c r="EA472" s="1">
        <v>2.2200000000000001E-16</v>
      </c>
    </row>
    <row r="473" spans="57:132" x14ac:dyDescent="0.45">
      <c r="BE473" t="s">
        <v>182</v>
      </c>
      <c r="BF473">
        <v>-1.38933</v>
      </c>
      <c r="BG473">
        <v>0.28511999999999998</v>
      </c>
      <c r="BH473">
        <v>-4.8728999999999996</v>
      </c>
      <c r="BI473" s="1">
        <v>2.4219999999999999E-6</v>
      </c>
      <c r="BJ473" t="s">
        <v>375</v>
      </c>
      <c r="BR473" t="s">
        <v>181</v>
      </c>
      <c r="BS473">
        <v>3.8978999999999999</v>
      </c>
      <c r="BT473">
        <v>3.8225250000000002</v>
      </c>
      <c r="BU473">
        <v>1.0197000000000001</v>
      </c>
      <c r="BV473">
        <v>0.30985000000000001</v>
      </c>
      <c r="CE473" t="s">
        <v>181</v>
      </c>
      <c r="CF473">
        <v>25.847386</v>
      </c>
      <c r="CG473">
        <v>4.8226870000000002</v>
      </c>
      <c r="CH473">
        <v>5.3594999999999997</v>
      </c>
      <c r="CI473" s="1">
        <v>3.7419999999999999E-6</v>
      </c>
      <c r="CJ473" t="s">
        <v>375</v>
      </c>
      <c r="CQ473" t="s">
        <v>421</v>
      </c>
      <c r="DE473" t="s">
        <v>421</v>
      </c>
      <c r="DR473" t="s">
        <v>416</v>
      </c>
      <c r="DS473" t="s">
        <v>417</v>
      </c>
      <c r="DT473" t="s">
        <v>418</v>
      </c>
      <c r="DU473" t="s">
        <v>419</v>
      </c>
      <c r="DV473" t="s">
        <v>420</v>
      </c>
    </row>
    <row r="474" spans="57:132" x14ac:dyDescent="0.45">
      <c r="BE474" t="s">
        <v>183</v>
      </c>
      <c r="BF474">
        <v>-1.33375</v>
      </c>
      <c r="BG474">
        <v>1.9912000000000001</v>
      </c>
      <c r="BH474">
        <v>-0.66979999999999995</v>
      </c>
      <c r="BI474">
        <v>0.50383999999999995</v>
      </c>
      <c r="BR474" t="s">
        <v>182</v>
      </c>
      <c r="BS474">
        <v>-0.161825</v>
      </c>
      <c r="BT474">
        <v>9.3189999999999995E-2</v>
      </c>
      <c r="BU474">
        <v>-1.7364999999999999</v>
      </c>
      <c r="BV474">
        <v>8.4959999999999994E-2</v>
      </c>
      <c r="BW474" t="s">
        <v>481</v>
      </c>
      <c r="CE474" t="s">
        <v>182</v>
      </c>
      <c r="CF474">
        <v>-0.65731200000000001</v>
      </c>
      <c r="CG474">
        <v>0.254409</v>
      </c>
      <c r="CH474">
        <v>-2.5836999999999999</v>
      </c>
      <c r="CI474">
        <v>1.35347E-2</v>
      </c>
      <c r="CJ474" t="s">
        <v>376</v>
      </c>
      <c r="CN474" t="s">
        <v>870</v>
      </c>
      <c r="CO474">
        <v>0.1</v>
      </c>
      <c r="CP474" t="s">
        <v>871</v>
      </c>
      <c r="CQ474" t="s">
        <v>422</v>
      </c>
      <c r="CR474" t="s">
        <v>423</v>
      </c>
      <c r="CS474" t="s">
        <v>520</v>
      </c>
      <c r="CT474" t="s">
        <v>425</v>
      </c>
      <c r="CU474" t="s">
        <v>423</v>
      </c>
      <c r="CV474" t="s">
        <v>521</v>
      </c>
      <c r="CW474" t="s">
        <v>431</v>
      </c>
      <c r="CX474" t="s">
        <v>423</v>
      </c>
      <c r="CY474" t="s">
        <v>761</v>
      </c>
      <c r="CZ474" t="s">
        <v>433</v>
      </c>
      <c r="DA474" t="s">
        <v>423</v>
      </c>
      <c r="DB474" t="s">
        <v>863</v>
      </c>
      <c r="DE474" t="s">
        <v>422</v>
      </c>
      <c r="DF474" t="s">
        <v>423</v>
      </c>
      <c r="DG474" t="s">
        <v>520</v>
      </c>
      <c r="DH474" t="s">
        <v>425</v>
      </c>
      <c r="DI474" t="s">
        <v>423</v>
      </c>
      <c r="DJ474" t="s">
        <v>521</v>
      </c>
      <c r="DK474" t="s">
        <v>431</v>
      </c>
      <c r="DL474" t="s">
        <v>423</v>
      </c>
      <c r="DM474" t="s">
        <v>761</v>
      </c>
      <c r="DN474" t="s">
        <v>433</v>
      </c>
      <c r="DO474" t="s">
        <v>423</v>
      </c>
      <c r="DP474" t="s">
        <v>863</v>
      </c>
    </row>
    <row r="475" spans="57:132" x14ac:dyDescent="0.45">
      <c r="BE475" t="s">
        <v>377</v>
      </c>
      <c r="BF475">
        <v>4.5570199999999996</v>
      </c>
      <c r="BG475">
        <v>0.90010999999999997</v>
      </c>
      <c r="BH475">
        <v>5.0627000000000004</v>
      </c>
      <c r="BI475" s="1">
        <v>1.026E-6</v>
      </c>
      <c r="BJ475" t="s">
        <v>375</v>
      </c>
      <c r="BR475" t="s">
        <v>183</v>
      </c>
      <c r="BS475">
        <v>1.653035</v>
      </c>
      <c r="BT475">
        <v>0.89455700000000005</v>
      </c>
      <c r="BU475">
        <v>1.8479000000000001</v>
      </c>
      <c r="BV475">
        <v>6.7000000000000004E-2</v>
      </c>
      <c r="BW475" t="s">
        <v>481</v>
      </c>
      <c r="CE475" t="s">
        <v>183</v>
      </c>
      <c r="CF475">
        <v>5.5650250000000003</v>
      </c>
      <c r="CG475">
        <v>1.9157489999999999</v>
      </c>
      <c r="CH475">
        <v>2.9049</v>
      </c>
      <c r="CI475">
        <v>5.9582000000000003E-3</v>
      </c>
      <c r="CJ475" t="s">
        <v>487</v>
      </c>
      <c r="DR475" t="s">
        <v>421</v>
      </c>
    </row>
    <row r="476" spans="57:132" x14ac:dyDescent="0.45">
      <c r="BE476" t="s">
        <v>194</v>
      </c>
      <c r="BF476">
        <v>-16.808009999999999</v>
      </c>
      <c r="BG476">
        <v>2.8971800000000001</v>
      </c>
      <c r="BH476">
        <v>-5.8014999999999999</v>
      </c>
      <c r="BI476" s="1">
        <v>2.9469999999999999E-8</v>
      </c>
      <c r="BJ476" t="s">
        <v>375</v>
      </c>
      <c r="BR476" t="s">
        <v>377</v>
      </c>
      <c r="BS476">
        <v>-1.3189580000000001</v>
      </c>
      <c r="BT476">
        <v>0.625336</v>
      </c>
      <c r="BU476">
        <v>-2.1092</v>
      </c>
      <c r="BV476">
        <v>3.6940000000000001E-2</v>
      </c>
      <c r="BW476" t="s">
        <v>376</v>
      </c>
      <c r="CE476" t="s">
        <v>377</v>
      </c>
      <c r="CF476">
        <v>-5.9761899999999999</v>
      </c>
      <c r="CG476">
        <v>1.4168860000000001</v>
      </c>
      <c r="CH476">
        <v>-4.2178000000000004</v>
      </c>
      <c r="CI476">
        <v>1.372E-4</v>
      </c>
      <c r="CJ476" t="s">
        <v>375</v>
      </c>
      <c r="CL476" t="s">
        <v>844</v>
      </c>
      <c r="CM476">
        <v>0.05</v>
      </c>
      <c r="CQ476" t="s">
        <v>601</v>
      </c>
      <c r="CR476" t="s">
        <v>437</v>
      </c>
      <c r="CS476" t="s">
        <v>864</v>
      </c>
      <c r="CT476" t="s">
        <v>423</v>
      </c>
      <c r="CU476" t="s">
        <v>897</v>
      </c>
      <c r="CV476" t="s">
        <v>866</v>
      </c>
      <c r="CW476" t="s">
        <v>423</v>
      </c>
      <c r="CX476" t="s">
        <v>942</v>
      </c>
      <c r="CY476" t="s">
        <v>868</v>
      </c>
      <c r="CZ476" t="s">
        <v>423</v>
      </c>
      <c r="DA476">
        <v>63</v>
      </c>
      <c r="DE476" t="s">
        <v>601</v>
      </c>
      <c r="DF476" t="s">
        <v>437</v>
      </c>
      <c r="DG476" t="s">
        <v>864</v>
      </c>
      <c r="DH476" t="s">
        <v>423</v>
      </c>
      <c r="DI476" t="s">
        <v>882</v>
      </c>
      <c r="DJ476" t="s">
        <v>866</v>
      </c>
      <c r="DK476" t="s">
        <v>423</v>
      </c>
      <c r="DL476" t="s">
        <v>942</v>
      </c>
      <c r="DM476" t="s">
        <v>868</v>
      </c>
      <c r="DN476" t="s">
        <v>423</v>
      </c>
      <c r="DO476">
        <v>140</v>
      </c>
      <c r="DR476" t="s">
        <v>422</v>
      </c>
      <c r="DS476" t="s">
        <v>423</v>
      </c>
      <c r="DT476" t="s">
        <v>520</v>
      </c>
      <c r="DU476" t="s">
        <v>425</v>
      </c>
      <c r="DV476" t="s">
        <v>423</v>
      </c>
      <c r="DW476" t="s">
        <v>521</v>
      </c>
      <c r="DX476" t="s">
        <v>431</v>
      </c>
      <c r="DY476" t="s">
        <v>423</v>
      </c>
      <c r="DZ476" t="s">
        <v>761</v>
      </c>
    </row>
    <row r="477" spans="57:132" x14ac:dyDescent="0.45">
      <c r="BE477" t="s">
        <v>382</v>
      </c>
      <c r="BF477">
        <v>0.1719</v>
      </c>
      <c r="BG477">
        <v>0.22009999999999999</v>
      </c>
      <c r="BH477">
        <v>0.78100000000000003</v>
      </c>
      <c r="BI477">
        <v>0.43584000000000001</v>
      </c>
      <c r="BR477" t="s">
        <v>382</v>
      </c>
      <c r="BS477">
        <v>0.18024299999999999</v>
      </c>
      <c r="BT477">
        <v>0.173679</v>
      </c>
      <c r="BU477">
        <v>1.0378000000000001</v>
      </c>
      <c r="BV477">
        <v>0.30138999999999999</v>
      </c>
      <c r="CE477" t="s">
        <v>382</v>
      </c>
      <c r="CF477">
        <v>0.15379699999999999</v>
      </c>
      <c r="CG477">
        <v>0.21342</v>
      </c>
      <c r="CH477">
        <v>0.72060000000000002</v>
      </c>
      <c r="CI477">
        <v>0.47532859999999999</v>
      </c>
    </row>
    <row r="478" spans="57:132" x14ac:dyDescent="0.45">
      <c r="BE478" t="s">
        <v>381</v>
      </c>
      <c r="BF478">
        <v>-0.20646</v>
      </c>
      <c r="BG478">
        <v>0.10717</v>
      </c>
      <c r="BH478">
        <v>-1.9263999999999999</v>
      </c>
      <c r="BI478">
        <v>5.5640000000000002E-2</v>
      </c>
      <c r="BJ478" t="s">
        <v>481</v>
      </c>
      <c r="BR478" t="s">
        <v>381</v>
      </c>
      <c r="BS478">
        <v>9.3572000000000002E-2</v>
      </c>
      <c r="BT478">
        <v>0.13980300000000001</v>
      </c>
      <c r="BU478">
        <v>0.66930000000000001</v>
      </c>
      <c r="BV478">
        <v>0.50453999999999999</v>
      </c>
      <c r="CE478" t="s">
        <v>381</v>
      </c>
      <c r="CF478">
        <v>-0.19072700000000001</v>
      </c>
      <c r="CG478">
        <v>0.48297699999999999</v>
      </c>
      <c r="CH478">
        <v>-0.39489999999999997</v>
      </c>
      <c r="CI478">
        <v>0.69501570000000001</v>
      </c>
      <c r="CQ478" t="s">
        <v>710</v>
      </c>
      <c r="DE478" t="s">
        <v>710</v>
      </c>
      <c r="DR478" t="s">
        <v>436</v>
      </c>
      <c r="DS478" t="s">
        <v>437</v>
      </c>
      <c r="DT478" t="s">
        <v>864</v>
      </c>
      <c r="DU478" t="s">
        <v>423</v>
      </c>
      <c r="DV478" t="s">
        <v>1039</v>
      </c>
      <c r="DW478" t="s">
        <v>866</v>
      </c>
      <c r="DX478" t="s">
        <v>423</v>
      </c>
      <c r="DY478" t="s">
        <v>1040</v>
      </c>
      <c r="DZ478" t="s">
        <v>868</v>
      </c>
      <c r="EA478" t="s">
        <v>433</v>
      </c>
    </row>
    <row r="479" spans="57:132" x14ac:dyDescent="0.45">
      <c r="BE479" t="s">
        <v>383</v>
      </c>
      <c r="BF479">
        <v>-0.69925999999999999</v>
      </c>
      <c r="BG479">
        <v>0.15443999999999999</v>
      </c>
      <c r="BH479">
        <v>-4.5277000000000003</v>
      </c>
      <c r="BI479" s="1">
        <v>1.0890000000000001E-5</v>
      </c>
      <c r="BJ479" t="s">
        <v>375</v>
      </c>
      <c r="BR479" t="s">
        <v>383</v>
      </c>
      <c r="BS479">
        <v>0.14122699999999999</v>
      </c>
      <c r="BT479">
        <v>0.17565900000000001</v>
      </c>
      <c r="BU479">
        <v>0.80400000000000005</v>
      </c>
      <c r="BV479">
        <v>0.42293999999999998</v>
      </c>
      <c r="CE479" t="s">
        <v>383</v>
      </c>
      <c r="CF479">
        <v>0.33971699999999999</v>
      </c>
      <c r="CG479">
        <v>0.161306</v>
      </c>
      <c r="CH479">
        <v>2.1059999999999999</v>
      </c>
      <c r="CI479">
        <v>4.1523999999999998E-2</v>
      </c>
      <c r="CJ479" t="s">
        <v>376</v>
      </c>
      <c r="CR479" t="s">
        <v>443</v>
      </c>
      <c r="CS479" t="s">
        <v>444</v>
      </c>
      <c r="CT479" t="s">
        <v>445</v>
      </c>
      <c r="CU479" t="s">
        <v>446</v>
      </c>
      <c r="CV479" t="s">
        <v>447</v>
      </c>
      <c r="CW479" t="s">
        <v>445</v>
      </c>
      <c r="CX479" t="s">
        <v>448</v>
      </c>
      <c r="DF479" t="s">
        <v>443</v>
      </c>
      <c r="DG479" t="s">
        <v>444</v>
      </c>
      <c r="DH479" t="s">
        <v>445</v>
      </c>
      <c r="DI479" t="s">
        <v>446</v>
      </c>
      <c r="DJ479" t="s">
        <v>447</v>
      </c>
      <c r="DK479" t="s">
        <v>445</v>
      </c>
      <c r="DL479" t="s">
        <v>448</v>
      </c>
      <c r="EB479" t="s">
        <v>423</v>
      </c>
    </row>
    <row r="480" spans="57:132" x14ac:dyDescent="0.45">
      <c r="BE480" t="s">
        <v>384</v>
      </c>
      <c r="BF480">
        <v>-0.60343999999999998</v>
      </c>
      <c r="BG480">
        <v>11.746130000000001</v>
      </c>
      <c r="BH480">
        <v>-5.1400000000000001E-2</v>
      </c>
      <c r="BI480">
        <v>0.95909</v>
      </c>
      <c r="BR480" t="s">
        <v>405</v>
      </c>
      <c r="BS480">
        <v>-15.827037000000001</v>
      </c>
      <c r="BT480">
        <v>3.349888</v>
      </c>
      <c r="BU480">
        <v>-4.7245999999999997</v>
      </c>
      <c r="BV480" s="1">
        <v>6.139E-6</v>
      </c>
      <c r="BW480" t="s">
        <v>375</v>
      </c>
      <c r="CE480" t="s">
        <v>408</v>
      </c>
      <c r="CF480">
        <v>18.131627999999999</v>
      </c>
      <c r="CG480">
        <v>13.245162000000001</v>
      </c>
      <c r="CH480">
        <v>1.3689</v>
      </c>
      <c r="CI480">
        <v>0.1786615</v>
      </c>
      <c r="CQ480">
        <v>-20.74701</v>
      </c>
      <c r="CR480">
        <v>-5.7501899999999999</v>
      </c>
      <c r="CS480">
        <v>0.24967</v>
      </c>
      <c r="CT480">
        <v>4.7608199999999998</v>
      </c>
      <c r="CU480">
        <v>28.088809999999999</v>
      </c>
      <c r="DE480">
        <v>-32.955399999999997</v>
      </c>
      <c r="DF480">
        <v>-4.2347999999999999</v>
      </c>
      <c r="DG480">
        <v>1.2819</v>
      </c>
      <c r="DH480">
        <v>6.4002999999999997</v>
      </c>
      <c r="DI480">
        <v>32.153599999999997</v>
      </c>
      <c r="DR480" t="s">
        <v>710</v>
      </c>
      <c r="EA480" t="s">
        <v>423</v>
      </c>
    </row>
    <row r="481" spans="57:132" x14ac:dyDescent="0.45">
      <c r="BE481" t="s">
        <v>526</v>
      </c>
      <c r="BF481">
        <v>-2.07342</v>
      </c>
      <c r="BG481">
        <v>2.1847699999999999</v>
      </c>
      <c r="BH481">
        <v>-0.94899999999999995</v>
      </c>
      <c r="BI481">
        <v>0.34388999999999997</v>
      </c>
      <c r="BR481" t="s">
        <v>869</v>
      </c>
      <c r="BS481">
        <v>-3.7955999999999997E-2</v>
      </c>
      <c r="BT481">
        <v>3.5714999999999997E-2</v>
      </c>
      <c r="BU481">
        <v>-1.0627</v>
      </c>
      <c r="BV481">
        <v>0.28996</v>
      </c>
      <c r="CE481" t="s">
        <v>869</v>
      </c>
      <c r="CF481">
        <v>-0.22417799999999999</v>
      </c>
      <c r="CG481">
        <v>9.7742999999999997E-2</v>
      </c>
      <c r="CH481">
        <v>-2.2934999999999999</v>
      </c>
      <c r="CI481">
        <v>2.7149099999999999E-2</v>
      </c>
      <c r="CJ481" t="s">
        <v>376</v>
      </c>
      <c r="DS481" t="s">
        <v>443</v>
      </c>
      <c r="DT481" t="s">
        <v>444</v>
      </c>
      <c r="DU481" t="s">
        <v>445</v>
      </c>
      <c r="DV481" t="s">
        <v>446</v>
      </c>
      <c r="DW481" t="s">
        <v>447</v>
      </c>
      <c r="DX481" t="s">
        <v>445</v>
      </c>
      <c r="DY481" t="s">
        <v>448</v>
      </c>
      <c r="EB481">
        <v>202</v>
      </c>
    </row>
    <row r="482" spans="57:132" x14ac:dyDescent="0.45">
      <c r="BE482" t="s">
        <v>453</v>
      </c>
      <c r="BR482" t="s">
        <v>453</v>
      </c>
      <c r="CE482" t="s">
        <v>453</v>
      </c>
      <c r="CL482" t="s">
        <v>472</v>
      </c>
      <c r="CM482">
        <v>7.8308000000000006E-3</v>
      </c>
      <c r="CQ482" t="s">
        <v>715</v>
      </c>
      <c r="DE482" t="s">
        <v>715</v>
      </c>
      <c r="DR482" s="1">
        <v>-26.79</v>
      </c>
      <c r="DS482" s="1">
        <v>-3.1753</v>
      </c>
      <c r="DT482" s="1">
        <v>4.3519000000000004E-15</v>
      </c>
      <c r="DU482" s="1">
        <v>3.5141</v>
      </c>
      <c r="DV482" s="1">
        <v>19.635999999999999</v>
      </c>
    </row>
    <row r="483" spans="57:132" x14ac:dyDescent="0.45">
      <c r="BE483" t="s">
        <v>454</v>
      </c>
      <c r="BF483" t="s">
        <v>455</v>
      </c>
      <c r="BG483">
        <v>0</v>
      </c>
      <c r="BH483" t="s">
        <v>842</v>
      </c>
      <c r="BI483">
        <v>1E-3</v>
      </c>
      <c r="BJ483" t="s">
        <v>843</v>
      </c>
      <c r="BK483">
        <v>0.01</v>
      </c>
      <c r="BL483" t="s">
        <v>844</v>
      </c>
      <c r="BM483">
        <v>0.05</v>
      </c>
      <c r="BN483" t="s">
        <v>870</v>
      </c>
      <c r="BO483">
        <v>0.1</v>
      </c>
      <c r="BP483" t="s">
        <v>871</v>
      </c>
      <c r="BR483" t="s">
        <v>454</v>
      </c>
      <c r="BS483" t="s">
        <v>455</v>
      </c>
      <c r="BT483">
        <v>0</v>
      </c>
      <c r="BU483" t="s">
        <v>842</v>
      </c>
      <c r="BV483">
        <v>1E-3</v>
      </c>
      <c r="BW483" t="s">
        <v>843</v>
      </c>
      <c r="BX483">
        <v>0.01</v>
      </c>
      <c r="BY483" t="s">
        <v>844</v>
      </c>
      <c r="BZ483">
        <v>0.05</v>
      </c>
      <c r="CA483" t="s">
        <v>870</v>
      </c>
      <c r="CB483">
        <v>0.1</v>
      </c>
      <c r="CC483" t="s">
        <v>871</v>
      </c>
      <c r="CE483" t="s">
        <v>454</v>
      </c>
      <c r="CF483" t="s">
        <v>455</v>
      </c>
      <c r="CG483">
        <v>0</v>
      </c>
      <c r="CH483" t="s">
        <v>842</v>
      </c>
      <c r="CI483">
        <v>1E-3</v>
      </c>
      <c r="CJ483" t="s">
        <v>843</v>
      </c>
      <c r="CK483">
        <v>0.01</v>
      </c>
      <c r="CR483" t="s">
        <v>370</v>
      </c>
      <c r="CS483" t="s">
        <v>371</v>
      </c>
      <c r="CT483" t="s">
        <v>372</v>
      </c>
      <c r="CU483" t="s">
        <v>373</v>
      </c>
      <c r="CV483" t="s">
        <v>374</v>
      </c>
      <c r="CW483" t="s">
        <v>452</v>
      </c>
      <c r="DF483" t="s">
        <v>370</v>
      </c>
      <c r="DG483" t="s">
        <v>371</v>
      </c>
      <c r="DH483" t="s">
        <v>372</v>
      </c>
      <c r="DI483" t="s">
        <v>373</v>
      </c>
      <c r="DJ483" t="s">
        <v>374</v>
      </c>
      <c r="DK483" t="s">
        <v>452</v>
      </c>
    </row>
    <row r="484" spans="57:132" x14ac:dyDescent="0.45">
      <c r="CQ484" t="s">
        <v>181</v>
      </c>
      <c r="CR484">
        <v>-92.083889999999997</v>
      </c>
      <c r="CS484">
        <v>28.379349999999999</v>
      </c>
      <c r="CT484">
        <v>-3.2448000000000001</v>
      </c>
      <c r="CU484">
        <v>2.1940000000000002E-3</v>
      </c>
      <c r="CV484" t="s">
        <v>487</v>
      </c>
      <c r="DE484" t="s">
        <v>181</v>
      </c>
      <c r="DF484">
        <v>151.22817000000001</v>
      </c>
      <c r="DG484">
        <v>37.005589999999998</v>
      </c>
      <c r="DH484">
        <v>4.0865999999999998</v>
      </c>
      <c r="DI484" s="1">
        <v>8.2579999999999999E-5</v>
      </c>
      <c r="DJ484" t="s">
        <v>375</v>
      </c>
      <c r="DR484" t="s">
        <v>715</v>
      </c>
    </row>
    <row r="485" spans="57:132" x14ac:dyDescent="0.45">
      <c r="BE485" t="s">
        <v>462</v>
      </c>
      <c r="BF485" t="s">
        <v>463</v>
      </c>
      <c r="BG485" t="s">
        <v>450</v>
      </c>
      <c r="BH485" t="s">
        <v>464</v>
      </c>
      <c r="BI485">
        <v>39762</v>
      </c>
      <c r="BR485" t="s">
        <v>462</v>
      </c>
      <c r="BS485" t="s">
        <v>463</v>
      </c>
      <c r="BT485" t="s">
        <v>450</v>
      </c>
      <c r="BU485" t="s">
        <v>464</v>
      </c>
      <c r="BV485">
        <v>882.71</v>
      </c>
      <c r="CE485" t="s">
        <v>462</v>
      </c>
      <c r="CF485" t="s">
        <v>463</v>
      </c>
      <c r="CG485" t="s">
        <v>450</v>
      </c>
      <c r="CH485" t="s">
        <v>464</v>
      </c>
      <c r="CI485">
        <v>1244.5999999999999</v>
      </c>
      <c r="CR485">
        <v>2.1940000000000002E-3</v>
      </c>
      <c r="DF485" s="1">
        <v>8.2579999999999999E-5</v>
      </c>
      <c r="DI485" s="1"/>
      <c r="DS485" t="s">
        <v>370</v>
      </c>
      <c r="DT485" t="s">
        <v>371</v>
      </c>
      <c r="DU485" t="s">
        <v>372</v>
      </c>
      <c r="DV485" t="s">
        <v>373</v>
      </c>
      <c r="DW485" t="s">
        <v>374</v>
      </c>
      <c r="DX485" t="s">
        <v>452</v>
      </c>
    </row>
    <row r="486" spans="57:132" x14ac:dyDescent="0.45">
      <c r="BE486" t="s">
        <v>465</v>
      </c>
      <c r="BF486" t="s">
        <v>463</v>
      </c>
      <c r="BG486" t="s">
        <v>450</v>
      </c>
      <c r="BH486" t="s">
        <v>464</v>
      </c>
      <c r="BI486">
        <v>18105</v>
      </c>
      <c r="BR486" t="s">
        <v>465</v>
      </c>
      <c r="BS486" t="s">
        <v>463</v>
      </c>
      <c r="BT486" t="s">
        <v>450</v>
      </c>
      <c r="BU486" t="s">
        <v>464</v>
      </c>
      <c r="BV486">
        <v>759.66</v>
      </c>
      <c r="CE486" t="s">
        <v>465</v>
      </c>
      <c r="CF486" t="s">
        <v>463</v>
      </c>
      <c r="CG486" t="s">
        <v>450</v>
      </c>
      <c r="CH486" t="s">
        <v>464</v>
      </c>
      <c r="CI486">
        <v>742.58</v>
      </c>
      <c r="CN486" t="s">
        <v>433</v>
      </c>
      <c r="CO486" t="s">
        <v>423</v>
      </c>
      <c r="CP486" t="s">
        <v>863</v>
      </c>
      <c r="CQ486" t="s">
        <v>182</v>
      </c>
      <c r="CR486">
        <v>4.5237499999999997</v>
      </c>
      <c r="CS486">
        <v>1.5441499999999999</v>
      </c>
      <c r="CT486">
        <v>2.9296000000000002</v>
      </c>
      <c r="CU486">
        <v>5.267E-3</v>
      </c>
      <c r="CV486" t="s">
        <v>487</v>
      </c>
      <c r="DE486" t="s">
        <v>182</v>
      </c>
      <c r="DF486">
        <v>-7.1705199999999998</v>
      </c>
      <c r="DG486">
        <v>1.8582399999999999</v>
      </c>
      <c r="DH486">
        <v>-3.8588</v>
      </c>
      <c r="DI486">
        <v>1.9090000000000001E-4</v>
      </c>
      <c r="DJ486" t="s">
        <v>375</v>
      </c>
      <c r="DR486" t="s">
        <v>181</v>
      </c>
      <c r="DS486">
        <v>-5.6788499999999997</v>
      </c>
      <c r="DT486">
        <v>2.6040899999999998</v>
      </c>
      <c r="DU486">
        <v>-2.1806999999999999</v>
      </c>
      <c r="DV486">
        <v>3.06267E-2</v>
      </c>
      <c r="DW486" t="s">
        <v>376</v>
      </c>
    </row>
    <row r="487" spans="57:132" x14ac:dyDescent="0.45">
      <c r="BE487" t="s">
        <v>466</v>
      </c>
      <c r="BF487">
        <v>0.54466999999999999</v>
      </c>
      <c r="BR487" t="s">
        <v>466</v>
      </c>
      <c r="BS487">
        <v>0.1394</v>
      </c>
      <c r="CE487" t="s">
        <v>466</v>
      </c>
      <c r="CF487">
        <v>0.40338000000000002</v>
      </c>
      <c r="CR487">
        <v>5.267E-3</v>
      </c>
      <c r="DF487">
        <v>1.9090000000000001E-4</v>
      </c>
      <c r="DS487">
        <v>3.06267E-2</v>
      </c>
    </row>
    <row r="488" spans="57:132" x14ac:dyDescent="0.45">
      <c r="BE488" t="s">
        <v>467</v>
      </c>
      <c r="BF488" t="s">
        <v>466</v>
      </c>
      <c r="BG488">
        <v>0.46537000000000001</v>
      </c>
      <c r="BR488" t="s">
        <v>467</v>
      </c>
      <c r="BS488" t="s">
        <v>466</v>
      </c>
      <c r="BT488">
        <v>-4.7990999999999999E-2</v>
      </c>
      <c r="CE488" t="s">
        <v>467</v>
      </c>
      <c r="CF488" t="s">
        <v>466</v>
      </c>
      <c r="CG488">
        <v>0.17965</v>
      </c>
      <c r="CL488" t="s">
        <v>423</v>
      </c>
      <c r="CM488" t="s">
        <v>761</v>
      </c>
      <c r="CN488" t="s">
        <v>423</v>
      </c>
      <c r="CO488">
        <v>49</v>
      </c>
      <c r="CQ488" t="s">
        <v>183</v>
      </c>
      <c r="CR488">
        <v>-43.847920000000002</v>
      </c>
      <c r="CS488">
        <v>28.121639999999999</v>
      </c>
      <c r="CT488">
        <v>-1.5591999999999999</v>
      </c>
      <c r="CU488">
        <v>0.12579799999999999</v>
      </c>
      <c r="DE488" t="s">
        <v>183</v>
      </c>
      <c r="DF488">
        <v>268.26497000000001</v>
      </c>
      <c r="DG488">
        <v>50.973779999999998</v>
      </c>
      <c r="DH488">
        <v>5.2628000000000004</v>
      </c>
      <c r="DI488" s="1">
        <v>6.906E-7</v>
      </c>
      <c r="DJ488" t="s">
        <v>375</v>
      </c>
      <c r="DR488" t="s">
        <v>182</v>
      </c>
      <c r="DS488">
        <v>0.12323000000000001</v>
      </c>
      <c r="DT488">
        <v>0.14047000000000001</v>
      </c>
      <c r="DU488">
        <v>0.87729999999999997</v>
      </c>
      <c r="DV488">
        <v>0.38163209999999997</v>
      </c>
    </row>
    <row r="489" spans="57:132" x14ac:dyDescent="0.45">
      <c r="BE489" t="s">
        <v>468</v>
      </c>
      <c r="BF489">
        <v>21.292200000000001</v>
      </c>
      <c r="BG489" t="s">
        <v>469</v>
      </c>
      <c r="BH489">
        <v>10</v>
      </c>
      <c r="BI489" t="s">
        <v>470</v>
      </c>
      <c r="BJ489">
        <v>178</v>
      </c>
      <c r="BK489" t="s">
        <v>471</v>
      </c>
      <c r="BL489" t="s">
        <v>472</v>
      </c>
      <c r="BM489" t="s">
        <v>473</v>
      </c>
      <c r="BN489" s="1">
        <v>2.2200000000000001E-16</v>
      </c>
      <c r="BR489" t="s">
        <v>468</v>
      </c>
      <c r="BS489">
        <v>2.2317</v>
      </c>
      <c r="BT489" t="s">
        <v>469</v>
      </c>
      <c r="BU489">
        <v>9</v>
      </c>
      <c r="BV489" t="s">
        <v>470</v>
      </c>
      <c r="BW489">
        <v>124</v>
      </c>
      <c r="BX489" t="s">
        <v>471</v>
      </c>
      <c r="BY489" t="s">
        <v>472</v>
      </c>
      <c r="BZ489">
        <v>2.4107E-2</v>
      </c>
      <c r="CE489" t="s">
        <v>468</v>
      </c>
      <c r="CF489">
        <v>3.0049299999999999</v>
      </c>
      <c r="CG489" t="s">
        <v>469</v>
      </c>
      <c r="CH489">
        <v>9</v>
      </c>
      <c r="CI489" t="s">
        <v>470</v>
      </c>
      <c r="CJ489">
        <v>40</v>
      </c>
      <c r="CK489" t="s">
        <v>471</v>
      </c>
      <c r="CR489">
        <v>0.12579799999999999</v>
      </c>
      <c r="DF489" s="1">
        <v>6.906E-7</v>
      </c>
      <c r="DI489" s="1"/>
      <c r="DS489">
        <v>0.38163209999999997</v>
      </c>
    </row>
    <row r="490" spans="57:132" x14ac:dyDescent="0.45">
      <c r="BE490" t="s">
        <v>674</v>
      </c>
      <c r="BF490" t="s">
        <v>501</v>
      </c>
      <c r="BG490">
        <v>2000</v>
      </c>
      <c r="BR490" t="s">
        <v>674</v>
      </c>
      <c r="BS490" t="s">
        <v>501</v>
      </c>
      <c r="BT490">
        <v>2000</v>
      </c>
      <c r="CE490" t="s">
        <v>674</v>
      </c>
      <c r="CF490" t="s">
        <v>501</v>
      </c>
      <c r="CG490">
        <v>2000</v>
      </c>
      <c r="CL490" t="s">
        <v>942</v>
      </c>
      <c r="CM490" t="s">
        <v>868</v>
      </c>
      <c r="CQ490" t="s">
        <v>377</v>
      </c>
      <c r="CR490">
        <v>7.9848999999999997</v>
      </c>
      <c r="CS490">
        <v>3.71455</v>
      </c>
      <c r="CT490">
        <v>2.1496</v>
      </c>
      <c r="CU490">
        <v>3.6878000000000001E-2</v>
      </c>
      <c r="CV490" t="s">
        <v>376</v>
      </c>
      <c r="DE490" t="s">
        <v>377</v>
      </c>
      <c r="DF490">
        <v>-22.595230000000001</v>
      </c>
      <c r="DG490">
        <v>5.2350099999999999</v>
      </c>
      <c r="DH490">
        <v>-4.3162000000000003</v>
      </c>
      <c r="DI490" s="1">
        <v>3.4409999999999998E-5</v>
      </c>
      <c r="DJ490" t="s">
        <v>375</v>
      </c>
      <c r="DR490" t="s">
        <v>183</v>
      </c>
      <c r="DS490">
        <v>-2.9876299999999998</v>
      </c>
      <c r="DT490">
        <v>0.86592000000000002</v>
      </c>
      <c r="DU490">
        <v>-3.4502000000000002</v>
      </c>
      <c r="DV490">
        <v>7.1219999999999996E-4</v>
      </c>
      <c r="DW490" t="s">
        <v>375</v>
      </c>
    </row>
    <row r="491" spans="57:132" x14ac:dyDescent="0.45">
      <c r="BE491" t="s">
        <v>1045</v>
      </c>
      <c r="BR491" t="s">
        <v>1096</v>
      </c>
      <c r="CE491" t="s">
        <v>1115</v>
      </c>
      <c r="CR491">
        <v>3.6878000000000001E-2</v>
      </c>
      <c r="DF491" s="1">
        <v>3.4409999999999998E-5</v>
      </c>
      <c r="DI491" s="1"/>
      <c r="DS491">
        <v>7.1219999999999996E-4</v>
      </c>
    </row>
    <row r="492" spans="57:132" x14ac:dyDescent="0.45">
      <c r="BE492" t="s">
        <v>416</v>
      </c>
      <c r="BF492" t="s">
        <v>417</v>
      </c>
      <c r="BG492" t="s">
        <v>418</v>
      </c>
      <c r="BH492" t="s">
        <v>419</v>
      </c>
      <c r="BI492" t="s">
        <v>420</v>
      </c>
      <c r="BR492" t="s">
        <v>416</v>
      </c>
      <c r="BS492" t="s">
        <v>417</v>
      </c>
      <c r="BT492" t="s">
        <v>418</v>
      </c>
      <c r="BU492" t="s">
        <v>419</v>
      </c>
      <c r="BV492" t="s">
        <v>420</v>
      </c>
      <c r="CE492" t="s">
        <v>416</v>
      </c>
      <c r="CF492" t="s">
        <v>417</v>
      </c>
      <c r="CG492" t="s">
        <v>418</v>
      </c>
      <c r="CH492" t="s">
        <v>419</v>
      </c>
      <c r="CI492" t="s">
        <v>420</v>
      </c>
      <c r="CQ492" t="s">
        <v>378</v>
      </c>
      <c r="CR492">
        <v>-57.235149999999997</v>
      </c>
      <c r="CS492">
        <v>11.057790000000001</v>
      </c>
      <c r="CT492">
        <v>-5.1760000000000002</v>
      </c>
      <c r="CU492" s="1">
        <v>4.8579999999999999E-6</v>
      </c>
      <c r="CV492" t="s">
        <v>375</v>
      </c>
      <c r="DE492" t="s">
        <v>378</v>
      </c>
      <c r="DF492">
        <v>53.460120000000003</v>
      </c>
      <c r="DG492">
        <v>13.264279999999999</v>
      </c>
      <c r="DH492">
        <v>4.0304000000000002</v>
      </c>
      <c r="DI492">
        <v>1.019E-4</v>
      </c>
      <c r="DJ492" t="s">
        <v>375</v>
      </c>
      <c r="DR492" t="s">
        <v>377</v>
      </c>
      <c r="DS492">
        <v>1.10883</v>
      </c>
      <c r="DT492">
        <v>0.49776999999999999</v>
      </c>
      <c r="DU492">
        <v>2.2275999999999998</v>
      </c>
      <c r="DV492">
        <v>2.72663E-2</v>
      </c>
      <c r="DW492" t="s">
        <v>376</v>
      </c>
    </row>
    <row r="493" spans="57:132" x14ac:dyDescent="0.45">
      <c r="CL493" t="s">
        <v>448</v>
      </c>
      <c r="CR493" s="1">
        <v>4.8579999999999999E-6</v>
      </c>
      <c r="CU493" s="1"/>
      <c r="DF493">
        <v>1.019E-4</v>
      </c>
      <c r="DS493">
        <v>2.72663E-2</v>
      </c>
    </row>
    <row r="494" spans="57:132" x14ac:dyDescent="0.45">
      <c r="BE494" t="s">
        <v>421</v>
      </c>
      <c r="BR494" t="s">
        <v>421</v>
      </c>
      <c r="CE494" t="s">
        <v>421</v>
      </c>
      <c r="CQ494" t="s">
        <v>382</v>
      </c>
      <c r="CR494">
        <v>2.35758</v>
      </c>
      <c r="CS494">
        <v>1.53244</v>
      </c>
      <c r="CT494">
        <v>1.5385</v>
      </c>
      <c r="CU494">
        <v>0.13078899999999999</v>
      </c>
      <c r="DE494" t="s">
        <v>382</v>
      </c>
      <c r="DF494">
        <v>1.6505300000000001</v>
      </c>
      <c r="DG494">
        <v>0.81454000000000004</v>
      </c>
      <c r="DH494">
        <v>2.0263</v>
      </c>
      <c r="DI494">
        <v>4.5106100000000003E-2</v>
      </c>
      <c r="DJ494" t="s">
        <v>376</v>
      </c>
      <c r="DR494" t="s">
        <v>194</v>
      </c>
      <c r="DS494">
        <v>11.97457</v>
      </c>
      <c r="DT494">
        <v>2.8624299999999998</v>
      </c>
      <c r="DU494">
        <v>4.1833999999999998</v>
      </c>
      <c r="DV494" s="1">
        <v>4.6690000000000002E-5</v>
      </c>
      <c r="DW494" t="s">
        <v>375</v>
      </c>
    </row>
    <row r="495" spans="57:132" x14ac:dyDescent="0.45">
      <c r="BE495" t="s">
        <v>422</v>
      </c>
      <c r="BF495" t="s">
        <v>423</v>
      </c>
      <c r="BG495" t="s">
        <v>520</v>
      </c>
      <c r="BH495" t="s">
        <v>425</v>
      </c>
      <c r="BI495" t="s">
        <v>423</v>
      </c>
      <c r="BJ495" t="s">
        <v>521</v>
      </c>
      <c r="BK495" t="s">
        <v>431</v>
      </c>
      <c r="BL495" t="s">
        <v>423</v>
      </c>
      <c r="BM495" t="s">
        <v>761</v>
      </c>
      <c r="BN495" t="s">
        <v>433</v>
      </c>
      <c r="BO495" t="s">
        <v>423</v>
      </c>
      <c r="BP495" t="s">
        <v>863</v>
      </c>
      <c r="BR495" t="s">
        <v>422</v>
      </c>
      <c r="BS495" t="s">
        <v>423</v>
      </c>
      <c r="BT495" t="s">
        <v>520</v>
      </c>
      <c r="BU495" t="s">
        <v>425</v>
      </c>
      <c r="BV495" t="s">
        <v>423</v>
      </c>
      <c r="BW495" t="s">
        <v>521</v>
      </c>
      <c r="BX495" t="s">
        <v>431</v>
      </c>
      <c r="BY495" t="s">
        <v>423</v>
      </c>
      <c r="BZ495" t="s">
        <v>761</v>
      </c>
      <c r="CA495" t="s">
        <v>433</v>
      </c>
      <c r="CB495" t="s">
        <v>423</v>
      </c>
      <c r="CC495" t="s">
        <v>863</v>
      </c>
      <c r="CE495" t="s">
        <v>422</v>
      </c>
      <c r="CF495" t="s">
        <v>423</v>
      </c>
      <c r="CG495" t="s">
        <v>520</v>
      </c>
      <c r="CH495" t="s">
        <v>425</v>
      </c>
      <c r="CI495" t="s">
        <v>423</v>
      </c>
      <c r="CJ495" t="s">
        <v>521</v>
      </c>
      <c r="CK495" t="s">
        <v>431</v>
      </c>
      <c r="CR495">
        <v>0.13078899999999999</v>
      </c>
      <c r="DF495">
        <v>4.5106100000000003E-2</v>
      </c>
      <c r="DS495" s="1">
        <v>4.6690000000000002E-5</v>
      </c>
      <c r="DV495" s="1"/>
    </row>
    <row r="496" spans="57:132" x14ac:dyDescent="0.45">
      <c r="CQ496" t="s">
        <v>381</v>
      </c>
      <c r="CR496">
        <v>0.46877000000000002</v>
      </c>
      <c r="CS496">
        <v>1.5450699999999999</v>
      </c>
      <c r="CT496">
        <v>0.3034</v>
      </c>
      <c r="CU496">
        <v>0.76295500000000005</v>
      </c>
      <c r="DE496" t="s">
        <v>381</v>
      </c>
      <c r="DF496">
        <v>0.12285</v>
      </c>
      <c r="DG496">
        <v>0.84762000000000004</v>
      </c>
      <c r="DH496">
        <v>0.1449</v>
      </c>
      <c r="DI496">
        <v>0.88502670000000006</v>
      </c>
      <c r="DR496" t="s">
        <v>378</v>
      </c>
      <c r="DS496">
        <v>2.3396499999999998</v>
      </c>
      <c r="DT496">
        <v>2.5994999999999999</v>
      </c>
      <c r="DU496">
        <v>0.9</v>
      </c>
      <c r="DV496">
        <v>0.36941950000000001</v>
      </c>
    </row>
    <row r="497" spans="57:132" x14ac:dyDescent="0.45">
      <c r="BE497" t="s">
        <v>436</v>
      </c>
      <c r="BF497" t="s">
        <v>437</v>
      </c>
      <c r="BG497" t="s">
        <v>864</v>
      </c>
      <c r="BH497" t="s">
        <v>423</v>
      </c>
      <c r="BI497" t="s">
        <v>1036</v>
      </c>
      <c r="BJ497" t="s">
        <v>866</v>
      </c>
      <c r="BK497" t="s">
        <v>423</v>
      </c>
      <c r="BL497" t="s">
        <v>876</v>
      </c>
      <c r="BM497" t="s">
        <v>868</v>
      </c>
      <c r="BN497" t="s">
        <v>423</v>
      </c>
      <c r="BO497">
        <v>304</v>
      </c>
      <c r="BR497" t="s">
        <v>601</v>
      </c>
      <c r="BS497" t="s">
        <v>437</v>
      </c>
      <c r="BT497" t="s">
        <v>864</v>
      </c>
      <c r="BU497" t="s">
        <v>423</v>
      </c>
      <c r="BV497" t="s">
        <v>944</v>
      </c>
      <c r="BW497" t="s">
        <v>866</v>
      </c>
      <c r="BX497" t="s">
        <v>423</v>
      </c>
      <c r="BY497" t="s">
        <v>942</v>
      </c>
      <c r="BZ497" t="s">
        <v>868</v>
      </c>
      <c r="CA497" t="s">
        <v>423</v>
      </c>
      <c r="CB497">
        <v>133</v>
      </c>
      <c r="CE497" t="s">
        <v>601</v>
      </c>
      <c r="CF497" t="s">
        <v>437</v>
      </c>
      <c r="CG497" t="s">
        <v>864</v>
      </c>
      <c r="CH497" t="s">
        <v>423</v>
      </c>
      <c r="CI497" t="s">
        <v>942</v>
      </c>
      <c r="CJ497" t="s">
        <v>866</v>
      </c>
      <c r="CK497" t="s">
        <v>423</v>
      </c>
      <c r="CR497">
        <v>0.76295500000000005</v>
      </c>
      <c r="DF497">
        <v>0.88502670000000006</v>
      </c>
      <c r="DS497">
        <v>0.36941950000000001</v>
      </c>
    </row>
    <row r="498" spans="57:132" x14ac:dyDescent="0.45">
      <c r="CQ498" t="s">
        <v>383</v>
      </c>
      <c r="CR498">
        <v>-0.86306000000000005</v>
      </c>
      <c r="CS498">
        <v>0.97809999999999997</v>
      </c>
      <c r="CT498">
        <v>-0.88239999999999996</v>
      </c>
      <c r="CU498">
        <v>0.382156</v>
      </c>
      <c r="DE498" t="s">
        <v>383</v>
      </c>
      <c r="DF498">
        <v>0.20211999999999999</v>
      </c>
      <c r="DG498">
        <v>0.42564000000000002</v>
      </c>
      <c r="DH498">
        <v>0.47489999999999999</v>
      </c>
      <c r="DI498">
        <v>0.63580950000000003</v>
      </c>
      <c r="DR498" t="s">
        <v>382</v>
      </c>
      <c r="DS498">
        <v>0.18573999999999999</v>
      </c>
      <c r="DT498">
        <v>0.24601000000000001</v>
      </c>
      <c r="DU498">
        <v>0.755</v>
      </c>
      <c r="DV498">
        <v>0.45132369999999999</v>
      </c>
    </row>
    <row r="499" spans="57:132" x14ac:dyDescent="0.45">
      <c r="BE499" t="s">
        <v>710</v>
      </c>
      <c r="BR499" t="s">
        <v>710</v>
      </c>
      <c r="CE499" t="s">
        <v>710</v>
      </c>
      <c r="CQ499" t="s">
        <v>453</v>
      </c>
      <c r="CR499">
        <v>0.382156</v>
      </c>
      <c r="DE499" t="s">
        <v>453</v>
      </c>
      <c r="DF499">
        <v>0.63580950000000003</v>
      </c>
      <c r="DS499">
        <v>0.45132369999999999</v>
      </c>
    </row>
    <row r="500" spans="57:132" x14ac:dyDescent="0.45">
      <c r="BF500" t="s">
        <v>443</v>
      </c>
      <c r="BG500" t="s">
        <v>444</v>
      </c>
      <c r="BH500" t="s">
        <v>445</v>
      </c>
      <c r="BI500" t="s">
        <v>446</v>
      </c>
      <c r="BJ500" t="s">
        <v>447</v>
      </c>
      <c r="BK500" t="s">
        <v>445</v>
      </c>
      <c r="BL500" t="s">
        <v>448</v>
      </c>
      <c r="BS500" t="s">
        <v>443</v>
      </c>
      <c r="BT500" t="s">
        <v>444</v>
      </c>
      <c r="BU500" t="s">
        <v>445</v>
      </c>
      <c r="BV500" t="s">
        <v>446</v>
      </c>
      <c r="BW500" t="s">
        <v>447</v>
      </c>
      <c r="BX500" t="s">
        <v>445</v>
      </c>
      <c r="BY500" t="s">
        <v>448</v>
      </c>
      <c r="CF500" t="s">
        <v>443</v>
      </c>
      <c r="CG500" t="s">
        <v>444</v>
      </c>
      <c r="CH500" t="s">
        <v>445</v>
      </c>
      <c r="CI500" t="s">
        <v>446</v>
      </c>
      <c r="CJ500" t="s">
        <v>447</v>
      </c>
      <c r="CK500" t="s">
        <v>445</v>
      </c>
      <c r="CQ500" t="s">
        <v>454</v>
      </c>
      <c r="CR500" t="s">
        <v>455</v>
      </c>
      <c r="CS500">
        <v>0</v>
      </c>
      <c r="CT500" t="s">
        <v>842</v>
      </c>
      <c r="CU500">
        <v>1E-3</v>
      </c>
      <c r="CV500" t="s">
        <v>843</v>
      </c>
      <c r="CW500">
        <v>0.01</v>
      </c>
      <c r="CX500" t="s">
        <v>844</v>
      </c>
      <c r="CY500">
        <v>0.05</v>
      </c>
      <c r="CZ500" t="s">
        <v>870</v>
      </c>
      <c r="DA500">
        <v>0.1</v>
      </c>
      <c r="DB500" t="s">
        <v>871</v>
      </c>
      <c r="DE500" t="s">
        <v>454</v>
      </c>
      <c r="DF500" t="s">
        <v>455</v>
      </c>
      <c r="DG500">
        <v>0</v>
      </c>
      <c r="DH500" t="s">
        <v>842</v>
      </c>
      <c r="DI500">
        <v>1E-3</v>
      </c>
      <c r="DJ500" t="s">
        <v>843</v>
      </c>
      <c r="DK500">
        <v>0.01</v>
      </c>
      <c r="DL500" t="s">
        <v>844</v>
      </c>
      <c r="DM500">
        <v>0.05</v>
      </c>
      <c r="DN500" t="s">
        <v>870</v>
      </c>
      <c r="DO500">
        <v>0.1</v>
      </c>
      <c r="DP500" t="s">
        <v>871</v>
      </c>
      <c r="DR500" t="s">
        <v>381</v>
      </c>
      <c r="DS500">
        <v>0.23422999999999999</v>
      </c>
      <c r="DT500">
        <v>0.43651000000000001</v>
      </c>
      <c r="DU500">
        <v>0.53659999999999997</v>
      </c>
      <c r="DV500">
        <v>0.59227430000000003</v>
      </c>
    </row>
    <row r="501" spans="57:132" x14ac:dyDescent="0.45">
      <c r="BE501">
        <v>-27.59057</v>
      </c>
      <c r="BF501">
        <v>-6.5515999999999996</v>
      </c>
      <c r="BG501">
        <v>-0.40827000000000002</v>
      </c>
      <c r="BH501">
        <v>5.8591100000000003</v>
      </c>
      <c r="BI501">
        <v>40.081629999999997</v>
      </c>
      <c r="BR501">
        <v>-30.7608</v>
      </c>
      <c r="BS501">
        <v>-5.2565999999999997</v>
      </c>
      <c r="BT501">
        <v>1.2811999999999999</v>
      </c>
      <c r="BU501">
        <v>5.3019999999999996</v>
      </c>
      <c r="BV501">
        <v>31.5276</v>
      </c>
      <c r="CE501">
        <v>-12.7784</v>
      </c>
      <c r="CF501">
        <v>-4.8867099999999999</v>
      </c>
      <c r="CG501">
        <v>-0.28771000000000002</v>
      </c>
      <c r="CH501">
        <v>3.8246500000000001</v>
      </c>
      <c r="CI501">
        <v>16.231560000000002</v>
      </c>
      <c r="DS501">
        <v>0.59227430000000003</v>
      </c>
    </row>
    <row r="502" spans="57:132" x14ac:dyDescent="0.45">
      <c r="CQ502" t="s">
        <v>462</v>
      </c>
      <c r="CR502" t="s">
        <v>463</v>
      </c>
      <c r="CS502" t="s">
        <v>450</v>
      </c>
      <c r="CT502" t="s">
        <v>464</v>
      </c>
      <c r="CU502">
        <v>15062</v>
      </c>
      <c r="DE502" t="s">
        <v>462</v>
      </c>
      <c r="DF502" t="s">
        <v>463</v>
      </c>
      <c r="DG502" t="s">
        <v>450</v>
      </c>
      <c r="DH502" t="s">
        <v>464</v>
      </c>
      <c r="DI502">
        <v>26920</v>
      </c>
      <c r="DR502" t="s">
        <v>383</v>
      </c>
      <c r="DS502">
        <v>-0.51173999999999997</v>
      </c>
      <c r="DT502">
        <v>0.27185999999999999</v>
      </c>
      <c r="DU502">
        <v>-1.8824000000000001</v>
      </c>
      <c r="DV502">
        <v>6.1554600000000001E-2</v>
      </c>
      <c r="DW502" t="s">
        <v>481</v>
      </c>
    </row>
    <row r="503" spans="57:132" x14ac:dyDescent="0.45">
      <c r="BE503" t="s">
        <v>715</v>
      </c>
      <c r="BR503" t="s">
        <v>715</v>
      </c>
      <c r="CE503" t="s">
        <v>715</v>
      </c>
      <c r="CQ503" t="s">
        <v>465</v>
      </c>
      <c r="CR503" t="s">
        <v>463</v>
      </c>
      <c r="CS503" t="s">
        <v>450</v>
      </c>
      <c r="CT503" t="s">
        <v>464</v>
      </c>
      <c r="CU503">
        <v>5113.8</v>
      </c>
      <c r="DE503" t="s">
        <v>465</v>
      </c>
      <c r="DF503" t="s">
        <v>463</v>
      </c>
      <c r="DG503" t="s">
        <v>450</v>
      </c>
      <c r="DH503" t="s">
        <v>464</v>
      </c>
      <c r="DI503">
        <v>13060</v>
      </c>
      <c r="DS503">
        <v>6.1554600000000001E-2</v>
      </c>
    </row>
    <row r="504" spans="57:132" x14ac:dyDescent="0.45">
      <c r="BF504" t="s">
        <v>370</v>
      </c>
      <c r="BG504" t="s">
        <v>371</v>
      </c>
      <c r="BH504" t="s">
        <v>372</v>
      </c>
      <c r="BI504" t="s">
        <v>373</v>
      </c>
      <c r="BJ504" t="s">
        <v>374</v>
      </c>
      <c r="BK504" t="s">
        <v>452</v>
      </c>
      <c r="BS504" t="s">
        <v>370</v>
      </c>
      <c r="BT504" t="s">
        <v>371</v>
      </c>
      <c r="BU504" t="s">
        <v>372</v>
      </c>
      <c r="BV504" t="s">
        <v>373</v>
      </c>
      <c r="BW504" t="s">
        <v>374</v>
      </c>
      <c r="BX504" t="s">
        <v>452</v>
      </c>
      <c r="CF504" t="s">
        <v>370</v>
      </c>
      <c r="CG504" t="s">
        <v>371</v>
      </c>
      <c r="CH504" t="s">
        <v>372</v>
      </c>
      <c r="CI504" t="s">
        <v>373</v>
      </c>
      <c r="CJ504" t="s">
        <v>374</v>
      </c>
      <c r="CK504" t="s">
        <v>452</v>
      </c>
      <c r="CQ504" t="s">
        <v>466</v>
      </c>
      <c r="CR504">
        <v>0.66049000000000002</v>
      </c>
      <c r="DE504" t="s">
        <v>466</v>
      </c>
      <c r="DF504">
        <v>0.51483999999999996</v>
      </c>
      <c r="DR504" t="s">
        <v>384</v>
      </c>
      <c r="DS504">
        <v>7.1926699999999997</v>
      </c>
      <c r="DT504">
        <v>5.5744699999999998</v>
      </c>
      <c r="DU504">
        <v>1.2903</v>
      </c>
      <c r="DV504">
        <v>0.1987672</v>
      </c>
    </row>
    <row r="505" spans="57:132" x14ac:dyDescent="0.45">
      <c r="BE505" t="s">
        <v>181</v>
      </c>
      <c r="BF505">
        <v>-17.243569999999998</v>
      </c>
      <c r="BG505">
        <v>3.94252</v>
      </c>
      <c r="BH505">
        <v>-4.3737000000000004</v>
      </c>
      <c r="BI505" s="1">
        <v>1.7620000000000001E-5</v>
      </c>
      <c r="BJ505" t="s">
        <v>375</v>
      </c>
      <c r="BR505" t="s">
        <v>181</v>
      </c>
      <c r="BS505">
        <v>155.83606</v>
      </c>
      <c r="BT505">
        <v>35.94406</v>
      </c>
      <c r="BU505">
        <v>4.3354999999999997</v>
      </c>
      <c r="BV505" s="1">
        <v>3.3699999999999999E-5</v>
      </c>
      <c r="BW505" t="s">
        <v>375</v>
      </c>
      <c r="CE505" t="s">
        <v>181</v>
      </c>
      <c r="CF505">
        <v>-52.394919999999999</v>
      </c>
      <c r="CG505">
        <v>41.2151</v>
      </c>
      <c r="CH505">
        <v>-1.2713000000000001</v>
      </c>
      <c r="CI505">
        <v>0.21279999999999999</v>
      </c>
      <c r="CQ505" t="s">
        <v>467</v>
      </c>
      <c r="CR505" t="s">
        <v>466</v>
      </c>
      <c r="CS505">
        <v>0.54239000000000004</v>
      </c>
      <c r="DE505" t="s">
        <v>467</v>
      </c>
      <c r="DF505" t="s">
        <v>466</v>
      </c>
      <c r="DG505">
        <v>0.39788000000000001</v>
      </c>
      <c r="DS505">
        <v>0.1987672</v>
      </c>
    </row>
    <row r="506" spans="57:132" x14ac:dyDescent="0.45">
      <c r="BE506" t="s">
        <v>182</v>
      </c>
      <c r="BF506">
        <v>0.68930999999999998</v>
      </c>
      <c r="BG506">
        <v>0.20155000000000001</v>
      </c>
      <c r="BH506">
        <v>3.42</v>
      </c>
      <c r="BI506">
        <v>7.2579999999999997E-4</v>
      </c>
      <c r="BJ506" t="s">
        <v>375</v>
      </c>
      <c r="BR506" t="s">
        <v>182</v>
      </c>
      <c r="BS506">
        <v>-7.53688</v>
      </c>
      <c r="BT506">
        <v>1.8166</v>
      </c>
      <c r="BU506">
        <v>-4.1489000000000003</v>
      </c>
      <c r="BV506" s="1">
        <v>6.8449999999999997E-5</v>
      </c>
      <c r="BW506" t="s">
        <v>375</v>
      </c>
      <c r="CE506" t="s">
        <v>182</v>
      </c>
      <c r="CF506">
        <v>2.7156899999999999</v>
      </c>
      <c r="CG506">
        <v>2.2187800000000002</v>
      </c>
      <c r="CH506">
        <v>1.224</v>
      </c>
      <c r="CI506">
        <v>0.22991</v>
      </c>
      <c r="CQ506" t="s">
        <v>468</v>
      </c>
      <c r="CR506">
        <v>11.1859</v>
      </c>
      <c r="CS506" t="s">
        <v>469</v>
      </c>
      <c r="CT506">
        <v>8</v>
      </c>
      <c r="CU506" t="s">
        <v>470</v>
      </c>
      <c r="CV506">
        <v>46</v>
      </c>
      <c r="CW506" t="s">
        <v>471</v>
      </c>
      <c r="CX506" t="s">
        <v>472</v>
      </c>
      <c r="CY506" s="1">
        <v>1.2956E-8</v>
      </c>
      <c r="DE506" t="s">
        <v>468</v>
      </c>
      <c r="DF506">
        <v>14.8565</v>
      </c>
      <c r="DG506" t="s">
        <v>469</v>
      </c>
      <c r="DH506">
        <v>8</v>
      </c>
      <c r="DI506" t="s">
        <v>470</v>
      </c>
      <c r="DJ506">
        <v>112</v>
      </c>
      <c r="DK506" t="s">
        <v>471</v>
      </c>
      <c r="DL506" t="s">
        <v>472</v>
      </c>
      <c r="DM506" s="1">
        <v>1.1973E-14</v>
      </c>
      <c r="DR506" t="s">
        <v>869</v>
      </c>
      <c r="DS506">
        <v>-0.51439999999999997</v>
      </c>
      <c r="DT506">
        <v>0.13957</v>
      </c>
      <c r="DU506">
        <v>-3.6855000000000002</v>
      </c>
      <c r="DV506">
        <v>3.098E-4</v>
      </c>
      <c r="DW506" t="s">
        <v>375</v>
      </c>
    </row>
    <row r="507" spans="57:132" x14ac:dyDescent="0.45">
      <c r="BE507" t="s">
        <v>183</v>
      </c>
      <c r="BF507">
        <v>5.7085999999999997</v>
      </c>
      <c r="BG507">
        <v>2.6188799999999999</v>
      </c>
      <c r="BH507">
        <v>2.1798000000000002</v>
      </c>
      <c r="BI507">
        <v>3.0160200000000002E-2</v>
      </c>
      <c r="BJ507" t="s">
        <v>376</v>
      </c>
      <c r="BR507" t="s">
        <v>183</v>
      </c>
      <c r="BS507">
        <v>293.35442</v>
      </c>
      <c r="BT507">
        <v>50.934669999999997</v>
      </c>
      <c r="BU507">
        <v>5.7594000000000003</v>
      </c>
      <c r="BV507" s="1">
        <v>8.6439999999999998E-8</v>
      </c>
      <c r="BW507" t="s">
        <v>375</v>
      </c>
      <c r="CE507" t="s">
        <v>183</v>
      </c>
      <c r="CF507">
        <v>-50.900089999999999</v>
      </c>
      <c r="CG507">
        <v>42.384050000000002</v>
      </c>
      <c r="CH507">
        <v>-1.2009000000000001</v>
      </c>
      <c r="CI507">
        <v>0.23859</v>
      </c>
      <c r="CN507" t="s">
        <v>870</v>
      </c>
      <c r="CO507">
        <v>0.1</v>
      </c>
      <c r="CP507" t="s">
        <v>871</v>
      </c>
      <c r="CQ507" t="s">
        <v>861</v>
      </c>
      <c r="DE507" t="s">
        <v>861</v>
      </c>
      <c r="DR507" t="s">
        <v>453</v>
      </c>
      <c r="DS507">
        <v>3.098E-4</v>
      </c>
    </row>
    <row r="508" spans="57:132" x14ac:dyDescent="0.45">
      <c r="BE508" t="s">
        <v>377</v>
      </c>
      <c r="BF508">
        <v>0.42222999999999999</v>
      </c>
      <c r="BG508">
        <v>0.67759000000000003</v>
      </c>
      <c r="BH508">
        <v>0.62309999999999999</v>
      </c>
      <c r="BI508">
        <v>0.53373490000000001</v>
      </c>
      <c r="BR508" t="s">
        <v>377</v>
      </c>
      <c r="BS508">
        <v>-24.909269999999999</v>
      </c>
      <c r="BT508">
        <v>5.2452199999999998</v>
      </c>
      <c r="BU508">
        <v>-4.7488999999999999</v>
      </c>
      <c r="BV508" s="1">
        <v>6.567E-6</v>
      </c>
      <c r="BW508" t="s">
        <v>375</v>
      </c>
      <c r="CE508" t="s">
        <v>377</v>
      </c>
      <c r="CF508">
        <v>6.5330899999999996</v>
      </c>
      <c r="CG508">
        <v>6.2668100000000004</v>
      </c>
      <c r="CH508">
        <v>1.0425</v>
      </c>
      <c r="CI508">
        <v>0.30499999999999999</v>
      </c>
      <c r="DR508" t="s">
        <v>454</v>
      </c>
      <c r="DS508" t="s">
        <v>455</v>
      </c>
      <c r="DT508">
        <v>0</v>
      </c>
      <c r="DU508" t="s">
        <v>842</v>
      </c>
      <c r="DV508">
        <v>1E-3</v>
      </c>
      <c r="DW508" t="s">
        <v>843</v>
      </c>
      <c r="DX508">
        <v>0.01</v>
      </c>
      <c r="DY508" t="s">
        <v>844</v>
      </c>
      <c r="DZ508">
        <v>0.05</v>
      </c>
    </row>
    <row r="509" spans="57:132" x14ac:dyDescent="0.45">
      <c r="BE509" t="s">
        <v>378</v>
      </c>
      <c r="BF509">
        <v>-14.29463</v>
      </c>
      <c r="BG509">
        <v>5.1387299999999998</v>
      </c>
      <c r="BH509">
        <v>-2.7816999999999998</v>
      </c>
      <c r="BI509">
        <v>5.7980999999999996E-3</v>
      </c>
      <c r="BJ509" t="s">
        <v>487</v>
      </c>
      <c r="BR509" t="s">
        <v>378</v>
      </c>
      <c r="BS509">
        <v>47.901609999999998</v>
      </c>
      <c r="BT509">
        <v>13.30729</v>
      </c>
      <c r="BU509">
        <v>3.5996999999999999</v>
      </c>
      <c r="BV509">
        <v>4.8990000000000004E-4</v>
      </c>
      <c r="BW509" t="s">
        <v>375</v>
      </c>
      <c r="CE509" t="s">
        <v>378</v>
      </c>
      <c r="CF509">
        <v>-25.42952</v>
      </c>
      <c r="CG509">
        <v>14.88592</v>
      </c>
      <c r="CH509">
        <v>-1.7082999999999999</v>
      </c>
      <c r="CI509">
        <v>9.7269999999999995E-2</v>
      </c>
      <c r="CJ509" t="s">
        <v>481</v>
      </c>
      <c r="CL509" t="s">
        <v>844</v>
      </c>
      <c r="CM509">
        <v>0.05</v>
      </c>
      <c r="CQ509" t="s">
        <v>861</v>
      </c>
      <c r="CR509" t="s">
        <v>420</v>
      </c>
      <c r="CS509" t="s">
        <v>1016</v>
      </c>
      <c r="CT509">
        <v>5</v>
      </c>
      <c r="CU509" t="s">
        <v>902</v>
      </c>
      <c r="CV509" t="s">
        <v>384</v>
      </c>
      <c r="CW509" t="s">
        <v>470</v>
      </c>
      <c r="CX509" t="s">
        <v>1029</v>
      </c>
      <c r="DE509" t="s">
        <v>861</v>
      </c>
      <c r="DF509" t="s">
        <v>420</v>
      </c>
      <c r="DG509" t="s">
        <v>1016</v>
      </c>
      <c r="DH509">
        <v>5</v>
      </c>
      <c r="DI509" t="s">
        <v>902</v>
      </c>
      <c r="DJ509" t="s">
        <v>384</v>
      </c>
      <c r="DK509" t="s">
        <v>470</v>
      </c>
      <c r="DL509" t="s">
        <v>1029</v>
      </c>
    </row>
    <row r="510" spans="57:132" x14ac:dyDescent="0.45">
      <c r="BE510" t="s">
        <v>382</v>
      </c>
      <c r="BF510">
        <v>1.07074</v>
      </c>
      <c r="BG510">
        <v>0.43726999999999999</v>
      </c>
      <c r="BH510">
        <v>2.4487000000000001</v>
      </c>
      <c r="BI510">
        <v>1.49917E-2</v>
      </c>
      <c r="BJ510" t="s">
        <v>376</v>
      </c>
      <c r="BR510" t="s">
        <v>382</v>
      </c>
      <c r="BS510">
        <v>1.8798999999999999</v>
      </c>
      <c r="BT510">
        <v>0.76878000000000002</v>
      </c>
      <c r="BU510">
        <v>2.4453</v>
      </c>
      <c r="BV510">
        <v>1.6152199999999999E-2</v>
      </c>
      <c r="BW510" t="s">
        <v>376</v>
      </c>
      <c r="CE510" t="s">
        <v>382</v>
      </c>
      <c r="CF510">
        <v>1.0365500000000001</v>
      </c>
      <c r="CG510">
        <v>0.92496999999999996</v>
      </c>
      <c r="CH510">
        <v>1.1206</v>
      </c>
      <c r="CI510">
        <v>0.27078000000000002</v>
      </c>
      <c r="DR510" t="s">
        <v>462</v>
      </c>
      <c r="DS510" t="s">
        <v>463</v>
      </c>
      <c r="DT510" t="s">
        <v>450</v>
      </c>
      <c r="DU510" t="s">
        <v>464</v>
      </c>
      <c r="DV510">
        <v>14200</v>
      </c>
      <c r="EA510" t="s">
        <v>870</v>
      </c>
    </row>
    <row r="511" spans="57:132" x14ac:dyDescent="0.45">
      <c r="BE511" t="s">
        <v>381</v>
      </c>
      <c r="BF511">
        <v>-0.20927000000000001</v>
      </c>
      <c r="BG511">
        <v>0.73609000000000002</v>
      </c>
      <c r="BH511">
        <v>-0.2843</v>
      </c>
      <c r="BI511">
        <v>0.77640149999999997</v>
      </c>
      <c r="BR511" t="s">
        <v>381</v>
      </c>
      <c r="BS511">
        <v>0.20799999999999999</v>
      </c>
      <c r="BT511">
        <v>0.90573000000000004</v>
      </c>
      <c r="BU511">
        <v>0.22969999999999999</v>
      </c>
      <c r="BV511">
        <v>0.81881400000000004</v>
      </c>
      <c r="CE511" t="s">
        <v>381</v>
      </c>
      <c r="CF511">
        <v>1.0039</v>
      </c>
      <c r="CG511">
        <v>1.2621599999999999</v>
      </c>
      <c r="CH511">
        <v>0.7954</v>
      </c>
      <c r="CI511">
        <v>0.43225000000000002</v>
      </c>
      <c r="CQ511" t="s">
        <v>674</v>
      </c>
      <c r="CR511" t="s">
        <v>414</v>
      </c>
      <c r="DE511" t="s">
        <v>674</v>
      </c>
      <c r="DF511" t="s">
        <v>414</v>
      </c>
      <c r="DR511" t="s">
        <v>465</v>
      </c>
      <c r="DS511" t="s">
        <v>463</v>
      </c>
      <c r="DT511" t="s">
        <v>450</v>
      </c>
      <c r="DU511" t="s">
        <v>464</v>
      </c>
      <c r="DV511">
        <v>8882.4</v>
      </c>
      <c r="EB511">
        <v>0.1</v>
      </c>
    </row>
    <row r="512" spans="57:132" x14ac:dyDescent="0.45">
      <c r="BE512" t="s">
        <v>383</v>
      </c>
      <c r="BF512">
        <v>-0.51075999999999999</v>
      </c>
      <c r="BG512">
        <v>0.46079999999999999</v>
      </c>
      <c r="BH512">
        <v>-1.1084000000000001</v>
      </c>
      <c r="BI512">
        <v>0.26869739999999998</v>
      </c>
      <c r="BR512" t="s">
        <v>383</v>
      </c>
      <c r="BS512">
        <v>0.18936</v>
      </c>
      <c r="BT512">
        <v>0.40390999999999999</v>
      </c>
      <c r="BU512">
        <v>0.46879999999999999</v>
      </c>
      <c r="BV512">
        <v>0.640177</v>
      </c>
      <c r="CE512" t="s">
        <v>383</v>
      </c>
      <c r="CF512">
        <v>-1.2252000000000001</v>
      </c>
      <c r="CG512">
        <v>0.44613000000000003</v>
      </c>
      <c r="CH512">
        <v>-2.7463000000000002</v>
      </c>
      <c r="CI512">
        <v>9.8099999999999993E-3</v>
      </c>
      <c r="CJ512" t="s">
        <v>487</v>
      </c>
      <c r="CQ512" t="s">
        <v>1113</v>
      </c>
      <c r="DE512" t="s">
        <v>1094</v>
      </c>
      <c r="DR512" t="s">
        <v>466</v>
      </c>
      <c r="DS512">
        <v>0.37448999999999999</v>
      </c>
    </row>
    <row r="513" spans="57:132" x14ac:dyDescent="0.45">
      <c r="BE513" t="s">
        <v>384</v>
      </c>
      <c r="BF513">
        <v>59.288429999999998</v>
      </c>
      <c r="BG513">
        <v>22.483720000000002</v>
      </c>
      <c r="BH513">
        <v>2.6368999999999998</v>
      </c>
      <c r="BI513">
        <v>8.8632999999999993E-3</v>
      </c>
      <c r="BJ513" t="s">
        <v>487</v>
      </c>
      <c r="BR513" t="s">
        <v>405</v>
      </c>
      <c r="BS513">
        <v>-582.75009999999997</v>
      </c>
      <c r="BT513">
        <v>410.75724000000002</v>
      </c>
      <c r="BU513">
        <v>-1.4187000000000001</v>
      </c>
      <c r="BV513">
        <v>0.1589701</v>
      </c>
      <c r="CE513" t="s">
        <v>408</v>
      </c>
      <c r="CF513">
        <v>-57.720149999999997</v>
      </c>
      <c r="CG513">
        <v>66.409030000000001</v>
      </c>
      <c r="CH513">
        <v>-0.86919999999999997</v>
      </c>
      <c r="CI513">
        <v>0.39123000000000002</v>
      </c>
      <c r="CQ513" t="s">
        <v>416</v>
      </c>
      <c r="CR513" t="s">
        <v>417</v>
      </c>
      <c r="CS513" t="s">
        <v>418</v>
      </c>
      <c r="CT513" t="s">
        <v>419</v>
      </c>
      <c r="CU513" t="s">
        <v>420</v>
      </c>
      <c r="DE513" t="s">
        <v>416</v>
      </c>
      <c r="DF513" t="s">
        <v>417</v>
      </c>
      <c r="DG513" t="s">
        <v>418</v>
      </c>
      <c r="DH513" t="s">
        <v>419</v>
      </c>
      <c r="DI513" t="s">
        <v>420</v>
      </c>
      <c r="DR513" t="s">
        <v>467</v>
      </c>
      <c r="DS513" t="s">
        <v>466</v>
      </c>
      <c r="DT513">
        <v>0.23336000000000001</v>
      </c>
    </row>
    <row r="514" spans="57:132" x14ac:dyDescent="0.45">
      <c r="BE514" t="s">
        <v>526</v>
      </c>
      <c r="BF514">
        <v>-1.4542999999999999</v>
      </c>
      <c r="BG514">
        <v>1.6903600000000001</v>
      </c>
      <c r="BH514">
        <v>-0.86029999999999995</v>
      </c>
      <c r="BI514">
        <v>0.39038109999999998</v>
      </c>
      <c r="BR514" t="s">
        <v>869</v>
      </c>
      <c r="BS514">
        <v>0.60748000000000002</v>
      </c>
      <c r="BT514">
        <v>0.20296</v>
      </c>
      <c r="BU514">
        <v>2.9931000000000001</v>
      </c>
      <c r="BV514">
        <v>3.4502999999999999E-3</v>
      </c>
      <c r="BW514" t="s">
        <v>487</v>
      </c>
      <c r="CE514" t="s">
        <v>869</v>
      </c>
      <c r="CF514">
        <v>-1.67048</v>
      </c>
      <c r="CG514">
        <v>0.25220999999999999</v>
      </c>
      <c r="CH514">
        <v>-6.6234000000000002</v>
      </c>
      <c r="CI514" s="1">
        <v>1.8090000000000001E-7</v>
      </c>
      <c r="CJ514" t="s">
        <v>375</v>
      </c>
      <c r="DR514" t="s">
        <v>468</v>
      </c>
      <c r="DS514">
        <v>8.9258699999999997</v>
      </c>
      <c r="DT514" t="s">
        <v>469</v>
      </c>
      <c r="DU514">
        <v>11</v>
      </c>
      <c r="DV514" t="s">
        <v>470</v>
      </c>
      <c r="DW514">
        <v>164</v>
      </c>
      <c r="DX514" t="s">
        <v>471</v>
      </c>
      <c r="DY514" t="s">
        <v>472</v>
      </c>
      <c r="DZ514" s="1">
        <v>2.3426000000000001E-12</v>
      </c>
    </row>
    <row r="515" spans="57:132" x14ac:dyDescent="0.45">
      <c r="BE515" t="s">
        <v>453</v>
      </c>
      <c r="BR515" t="s">
        <v>453</v>
      </c>
      <c r="CE515" t="s">
        <v>453</v>
      </c>
      <c r="CL515" t="s">
        <v>472</v>
      </c>
      <c r="CM515" s="1">
        <v>1.3851E-10</v>
      </c>
      <c r="CQ515" t="s">
        <v>421</v>
      </c>
      <c r="DE515" t="s">
        <v>421</v>
      </c>
      <c r="DR515" t="s">
        <v>861</v>
      </c>
    </row>
    <row r="516" spans="57:132" x14ac:dyDescent="0.45">
      <c r="BE516" t="s">
        <v>454</v>
      </c>
      <c r="BF516" t="s">
        <v>455</v>
      </c>
      <c r="BG516">
        <v>0</v>
      </c>
      <c r="BH516" t="s">
        <v>842</v>
      </c>
      <c r="BI516">
        <v>1E-3</v>
      </c>
      <c r="BJ516" t="s">
        <v>843</v>
      </c>
      <c r="BK516">
        <v>0.01</v>
      </c>
      <c r="BL516" t="s">
        <v>844</v>
      </c>
      <c r="BM516">
        <v>0.05</v>
      </c>
      <c r="BN516" t="s">
        <v>870</v>
      </c>
      <c r="BO516">
        <v>0.1</v>
      </c>
      <c r="BP516" t="s">
        <v>871</v>
      </c>
      <c r="BR516" t="s">
        <v>454</v>
      </c>
      <c r="BS516" t="s">
        <v>455</v>
      </c>
      <c r="BT516">
        <v>0</v>
      </c>
      <c r="BU516" t="s">
        <v>842</v>
      </c>
      <c r="BV516">
        <v>1E-3</v>
      </c>
      <c r="BW516" t="s">
        <v>843</v>
      </c>
      <c r="BX516">
        <v>0.01</v>
      </c>
      <c r="BY516" t="s">
        <v>844</v>
      </c>
      <c r="BZ516">
        <v>0.05</v>
      </c>
      <c r="CA516" t="s">
        <v>870</v>
      </c>
      <c r="CB516">
        <v>0.1</v>
      </c>
      <c r="CC516" t="s">
        <v>871</v>
      </c>
      <c r="CE516" t="s">
        <v>454</v>
      </c>
      <c r="CF516" t="s">
        <v>455</v>
      </c>
      <c r="CG516">
        <v>0</v>
      </c>
      <c r="CH516" t="s">
        <v>842</v>
      </c>
      <c r="CI516">
        <v>1E-3</v>
      </c>
      <c r="CJ516" t="s">
        <v>843</v>
      </c>
      <c r="CK516">
        <v>0.01</v>
      </c>
      <c r="CQ516" t="s">
        <v>422</v>
      </c>
      <c r="CR516" t="s">
        <v>423</v>
      </c>
      <c r="CS516" t="s">
        <v>520</v>
      </c>
      <c r="CT516" t="s">
        <v>425</v>
      </c>
      <c r="CU516" t="s">
        <v>423</v>
      </c>
      <c r="CV516" t="s">
        <v>521</v>
      </c>
      <c r="CW516" t="s">
        <v>431</v>
      </c>
      <c r="CX516" t="s">
        <v>423</v>
      </c>
      <c r="CY516" t="s">
        <v>761</v>
      </c>
      <c r="CZ516" t="s">
        <v>433</v>
      </c>
      <c r="DA516" t="s">
        <v>423</v>
      </c>
      <c r="DB516" t="s">
        <v>863</v>
      </c>
      <c r="DE516" t="s">
        <v>422</v>
      </c>
      <c r="DF516" t="s">
        <v>423</v>
      </c>
      <c r="DG516" t="s">
        <v>520</v>
      </c>
      <c r="DH516" t="s">
        <v>425</v>
      </c>
      <c r="DI516" t="s">
        <v>423</v>
      </c>
      <c r="DJ516" t="s">
        <v>521</v>
      </c>
      <c r="DK516" t="s">
        <v>431</v>
      </c>
      <c r="DL516" t="s">
        <v>423</v>
      </c>
      <c r="DM516" t="s">
        <v>761</v>
      </c>
      <c r="DN516" t="s">
        <v>433</v>
      </c>
      <c r="DO516" t="s">
        <v>423</v>
      </c>
      <c r="DP516" t="s">
        <v>863</v>
      </c>
    </row>
    <row r="517" spans="57:132" x14ac:dyDescent="0.45">
      <c r="DR517" t="s">
        <v>861</v>
      </c>
      <c r="DS517" t="s">
        <v>420</v>
      </c>
      <c r="DT517" t="s">
        <v>1016</v>
      </c>
      <c r="DU517">
        <v>5</v>
      </c>
      <c r="DV517" t="s">
        <v>902</v>
      </c>
      <c r="DW517" t="s">
        <v>384</v>
      </c>
      <c r="DX517" t="s">
        <v>470</v>
      </c>
      <c r="DY517" t="s">
        <v>526</v>
      </c>
    </row>
    <row r="518" spans="57:132" x14ac:dyDescent="0.45">
      <c r="BE518" t="s">
        <v>462</v>
      </c>
      <c r="BF518" t="s">
        <v>463</v>
      </c>
      <c r="BG518" t="s">
        <v>450</v>
      </c>
      <c r="BH518" t="s">
        <v>464</v>
      </c>
      <c r="BI518">
        <v>68534</v>
      </c>
      <c r="BR518" t="s">
        <v>462</v>
      </c>
      <c r="BS518" t="s">
        <v>463</v>
      </c>
      <c r="BT518" t="s">
        <v>450</v>
      </c>
      <c r="BU518" t="s">
        <v>464</v>
      </c>
      <c r="BV518">
        <v>26023</v>
      </c>
      <c r="CE518" t="s">
        <v>462</v>
      </c>
      <c r="CF518" t="s">
        <v>463</v>
      </c>
      <c r="CG518" t="s">
        <v>450</v>
      </c>
      <c r="CH518" t="s">
        <v>464</v>
      </c>
      <c r="CI518">
        <v>13700</v>
      </c>
      <c r="CL518" t="s">
        <v>526</v>
      </c>
      <c r="CQ518" t="s">
        <v>601</v>
      </c>
      <c r="CR518" t="s">
        <v>437</v>
      </c>
      <c r="CS518" t="s">
        <v>864</v>
      </c>
      <c r="CT518" t="s">
        <v>423</v>
      </c>
      <c r="CU518" t="s">
        <v>942</v>
      </c>
      <c r="CV518" t="s">
        <v>866</v>
      </c>
      <c r="CW518" t="s">
        <v>423</v>
      </c>
      <c r="CX518" t="s">
        <v>926</v>
      </c>
      <c r="CY518" t="s">
        <v>868</v>
      </c>
      <c r="CZ518" t="s">
        <v>423</v>
      </c>
      <c r="DA518">
        <v>105</v>
      </c>
      <c r="DE518" t="s">
        <v>601</v>
      </c>
      <c r="DF518" t="s">
        <v>437</v>
      </c>
      <c r="DG518" t="s">
        <v>864</v>
      </c>
      <c r="DH518" t="s">
        <v>423</v>
      </c>
      <c r="DI518" t="s">
        <v>944</v>
      </c>
      <c r="DJ518" t="s">
        <v>866</v>
      </c>
      <c r="DK518" t="s">
        <v>423</v>
      </c>
      <c r="DL518" t="s">
        <v>926</v>
      </c>
      <c r="DM518" t="s">
        <v>868</v>
      </c>
      <c r="DN518" t="s">
        <v>423</v>
      </c>
      <c r="DO518">
        <v>285</v>
      </c>
    </row>
    <row r="519" spans="57:132" x14ac:dyDescent="0.45">
      <c r="BE519" t="s">
        <v>465</v>
      </c>
      <c r="BF519" t="s">
        <v>463</v>
      </c>
      <c r="BG519" t="s">
        <v>450</v>
      </c>
      <c r="BH519" t="s">
        <v>464</v>
      </c>
      <c r="BI519">
        <v>32714</v>
      </c>
      <c r="BR519" t="s">
        <v>465</v>
      </c>
      <c r="BS519" t="s">
        <v>463</v>
      </c>
      <c r="BT519" t="s">
        <v>450</v>
      </c>
      <c r="BU519" t="s">
        <v>464</v>
      </c>
      <c r="BV519">
        <v>11783</v>
      </c>
      <c r="CE519" t="s">
        <v>465</v>
      </c>
      <c r="CF519" t="s">
        <v>463</v>
      </c>
      <c r="CG519" t="s">
        <v>450</v>
      </c>
      <c r="CH519" t="s">
        <v>464</v>
      </c>
      <c r="CI519">
        <v>2025.3</v>
      </c>
      <c r="DR519" t="s">
        <v>674</v>
      </c>
      <c r="DS519" t="s">
        <v>414</v>
      </c>
    </row>
    <row r="520" spans="57:132" x14ac:dyDescent="0.45">
      <c r="BE520" t="s">
        <v>466</v>
      </c>
      <c r="BF520">
        <v>0.52266999999999997</v>
      </c>
      <c r="BR520" t="s">
        <v>466</v>
      </c>
      <c r="BS520">
        <v>0.54720000000000002</v>
      </c>
      <c r="CE520" t="s">
        <v>466</v>
      </c>
      <c r="CF520">
        <v>0.85216999999999998</v>
      </c>
      <c r="CQ520" t="s">
        <v>710</v>
      </c>
      <c r="DE520" t="s">
        <v>710</v>
      </c>
      <c r="DR520" t="s">
        <v>1041</v>
      </c>
    </row>
    <row r="521" spans="57:132" x14ac:dyDescent="0.45">
      <c r="BE521" t="s">
        <v>467</v>
      </c>
      <c r="BF521" t="s">
        <v>466</v>
      </c>
      <c r="BG521">
        <v>0.45007000000000003</v>
      </c>
      <c r="BR521" t="s">
        <v>467</v>
      </c>
      <c r="BS521" t="s">
        <v>466</v>
      </c>
      <c r="BT521">
        <v>0.42530000000000001</v>
      </c>
      <c r="CE521" t="s">
        <v>467</v>
      </c>
      <c r="CF521" t="s">
        <v>466</v>
      </c>
      <c r="CG521">
        <v>0.77825</v>
      </c>
      <c r="CR521" t="s">
        <v>443</v>
      </c>
      <c r="CS521" t="s">
        <v>444</v>
      </c>
      <c r="CT521" t="s">
        <v>445</v>
      </c>
      <c r="CU521" t="s">
        <v>446</v>
      </c>
      <c r="CV521" t="s">
        <v>447</v>
      </c>
      <c r="CW521" t="s">
        <v>445</v>
      </c>
      <c r="CX521" t="s">
        <v>448</v>
      </c>
      <c r="DF521" t="s">
        <v>443</v>
      </c>
      <c r="DG521" t="s">
        <v>444</v>
      </c>
      <c r="DH521" t="s">
        <v>445</v>
      </c>
      <c r="DI521" t="s">
        <v>446</v>
      </c>
      <c r="DJ521" t="s">
        <v>447</v>
      </c>
      <c r="DK521" t="s">
        <v>445</v>
      </c>
      <c r="DL521" t="s">
        <v>448</v>
      </c>
      <c r="DR521" t="s">
        <v>416</v>
      </c>
      <c r="DS521" t="s">
        <v>417</v>
      </c>
      <c r="DT521" t="s">
        <v>418</v>
      </c>
      <c r="DU521" t="s">
        <v>419</v>
      </c>
      <c r="DV521" t="s">
        <v>420</v>
      </c>
    </row>
    <row r="522" spans="57:132" x14ac:dyDescent="0.45">
      <c r="BE522" t="s">
        <v>468</v>
      </c>
      <c r="BF522">
        <v>28.797999999999998</v>
      </c>
      <c r="BG522" t="s">
        <v>469</v>
      </c>
      <c r="BH522">
        <v>10</v>
      </c>
      <c r="BI522" t="s">
        <v>470</v>
      </c>
      <c r="BJ522">
        <v>263</v>
      </c>
      <c r="BK522" t="s">
        <v>471</v>
      </c>
      <c r="BL522" t="s">
        <v>472</v>
      </c>
      <c r="BM522" t="s">
        <v>473</v>
      </c>
      <c r="BN522" s="1">
        <v>2.2200000000000001E-16</v>
      </c>
      <c r="BR522" t="s">
        <v>468</v>
      </c>
      <c r="BS522">
        <v>12.5684</v>
      </c>
      <c r="BT522" t="s">
        <v>469</v>
      </c>
      <c r="BU522">
        <v>10</v>
      </c>
      <c r="BV522" t="s">
        <v>470</v>
      </c>
      <c r="BW522">
        <v>104</v>
      </c>
      <c r="BX522" t="s">
        <v>471</v>
      </c>
      <c r="BY522" t="s">
        <v>472</v>
      </c>
      <c r="BZ522" s="1">
        <v>4.4878999999999997E-14</v>
      </c>
      <c r="CE522" t="s">
        <v>468</v>
      </c>
      <c r="CF522">
        <v>18.446400000000001</v>
      </c>
      <c r="CG522" t="s">
        <v>469</v>
      </c>
      <c r="CH522">
        <v>10</v>
      </c>
      <c r="CI522" t="s">
        <v>470</v>
      </c>
      <c r="CJ522">
        <v>32</v>
      </c>
      <c r="CK522" t="s">
        <v>471</v>
      </c>
      <c r="CQ522">
        <v>-21.817820000000001</v>
      </c>
      <c r="CR522">
        <v>-6.6809099999999999</v>
      </c>
      <c r="CS522">
        <v>-0.31512000000000001</v>
      </c>
      <c r="CT522">
        <v>6.3170700000000002</v>
      </c>
      <c r="CU522">
        <v>25.979099999999999</v>
      </c>
      <c r="DE522">
        <v>-30.312200000000001</v>
      </c>
      <c r="DF522">
        <v>-4.4916999999999998</v>
      </c>
      <c r="DG522">
        <v>0.41160000000000002</v>
      </c>
      <c r="DH522">
        <v>4.4488000000000003</v>
      </c>
      <c r="DI522">
        <v>28.595400000000001</v>
      </c>
    </row>
    <row r="523" spans="57:132" x14ac:dyDescent="0.45">
      <c r="BE523" t="s">
        <v>674</v>
      </c>
      <c r="BF523" t="s">
        <v>530</v>
      </c>
      <c r="BG523" t="s">
        <v>877</v>
      </c>
      <c r="BR523" t="s">
        <v>861</v>
      </c>
      <c r="CE523" t="s">
        <v>861</v>
      </c>
      <c r="CN523" t="s">
        <v>433</v>
      </c>
      <c r="CO523" t="s">
        <v>423</v>
      </c>
      <c r="CP523" t="s">
        <v>863</v>
      </c>
      <c r="DR523" t="s">
        <v>421</v>
      </c>
    </row>
    <row r="524" spans="57:132" x14ac:dyDescent="0.45">
      <c r="BE524" t="s">
        <v>1046</v>
      </c>
      <c r="CQ524" t="s">
        <v>715</v>
      </c>
      <c r="DE524" t="s">
        <v>715</v>
      </c>
      <c r="DR524" t="s">
        <v>422</v>
      </c>
      <c r="DS524" t="s">
        <v>423</v>
      </c>
      <c r="DT524" t="s">
        <v>520</v>
      </c>
      <c r="DU524" t="s">
        <v>425</v>
      </c>
      <c r="DV524" t="s">
        <v>423</v>
      </c>
      <c r="DW524" t="s">
        <v>521</v>
      </c>
      <c r="DX524" t="s">
        <v>431</v>
      </c>
      <c r="DY524" t="s">
        <v>423</v>
      </c>
      <c r="DZ524" t="s">
        <v>761</v>
      </c>
    </row>
    <row r="525" spans="57:132" x14ac:dyDescent="0.45">
      <c r="BE525" t="s">
        <v>416</v>
      </c>
      <c r="BF525" t="s">
        <v>417</v>
      </c>
      <c r="BG525" t="s">
        <v>418</v>
      </c>
      <c r="BH525" t="s">
        <v>419</v>
      </c>
      <c r="BI525" t="s">
        <v>420</v>
      </c>
      <c r="BR525" t="s">
        <v>861</v>
      </c>
      <c r="BS525" t="s">
        <v>420</v>
      </c>
      <c r="BT525" t="s">
        <v>1016</v>
      </c>
      <c r="BU525">
        <v>5</v>
      </c>
      <c r="BV525" t="s">
        <v>902</v>
      </c>
      <c r="BW525" t="s">
        <v>384</v>
      </c>
      <c r="BX525" t="s">
        <v>470</v>
      </c>
      <c r="BY525" t="s">
        <v>526</v>
      </c>
      <c r="CE525" t="s">
        <v>861</v>
      </c>
      <c r="CF525" t="s">
        <v>420</v>
      </c>
      <c r="CG525" t="s">
        <v>1016</v>
      </c>
      <c r="CH525">
        <v>5</v>
      </c>
      <c r="CI525" t="s">
        <v>902</v>
      </c>
      <c r="CJ525" t="s">
        <v>384</v>
      </c>
      <c r="CK525" t="s">
        <v>470</v>
      </c>
      <c r="CL525" t="s">
        <v>423</v>
      </c>
      <c r="CM525" t="s">
        <v>761</v>
      </c>
      <c r="CN525" t="s">
        <v>423</v>
      </c>
      <c r="CO525">
        <v>105</v>
      </c>
      <c r="CR525" t="s">
        <v>370</v>
      </c>
      <c r="CS525" t="s">
        <v>371</v>
      </c>
      <c r="CT525" t="s">
        <v>372</v>
      </c>
      <c r="CU525" t="s">
        <v>373</v>
      </c>
      <c r="CV525" t="s">
        <v>374</v>
      </c>
      <c r="CW525" t="s">
        <v>452</v>
      </c>
      <c r="DF525" t="s">
        <v>370</v>
      </c>
      <c r="DG525" t="s">
        <v>371</v>
      </c>
      <c r="DH525" t="s">
        <v>372</v>
      </c>
      <c r="DI525" t="s">
        <v>373</v>
      </c>
      <c r="DJ525" t="s">
        <v>374</v>
      </c>
      <c r="DK525" t="s">
        <v>452</v>
      </c>
    </row>
    <row r="526" spans="57:132" x14ac:dyDescent="0.45">
      <c r="CQ526" t="s">
        <v>181</v>
      </c>
      <c r="CR526">
        <v>-11.665240000000001</v>
      </c>
      <c r="CS526">
        <v>8.7034199999999995</v>
      </c>
      <c r="CT526">
        <v>-1.3403</v>
      </c>
      <c r="CU526">
        <v>0.18359639999999999</v>
      </c>
      <c r="DE526" t="s">
        <v>181</v>
      </c>
      <c r="DF526">
        <v>-18.698270000000001</v>
      </c>
      <c r="DG526">
        <v>3.5259200000000002</v>
      </c>
      <c r="DH526">
        <v>-5.3030999999999997</v>
      </c>
      <c r="DI526" s="1">
        <v>2.4629999999999998E-7</v>
      </c>
      <c r="DJ526" t="s">
        <v>375</v>
      </c>
      <c r="DR526" t="s">
        <v>436</v>
      </c>
      <c r="DS526" t="s">
        <v>437</v>
      </c>
      <c r="DT526" t="s">
        <v>864</v>
      </c>
      <c r="DU526" t="s">
        <v>423</v>
      </c>
      <c r="DV526" t="s">
        <v>1036</v>
      </c>
      <c r="DW526" t="s">
        <v>866</v>
      </c>
      <c r="DX526" t="s">
        <v>423</v>
      </c>
      <c r="DY526" t="s">
        <v>867</v>
      </c>
      <c r="DZ526" t="s">
        <v>868</v>
      </c>
      <c r="EA526" t="s">
        <v>433</v>
      </c>
    </row>
    <row r="527" spans="57:132" x14ac:dyDescent="0.45">
      <c r="BE527" t="s">
        <v>421</v>
      </c>
      <c r="BR527" t="s">
        <v>674</v>
      </c>
      <c r="BS527" t="s">
        <v>414</v>
      </c>
      <c r="CE527" t="s">
        <v>674</v>
      </c>
      <c r="CF527" t="s">
        <v>414</v>
      </c>
      <c r="CL527" t="s">
        <v>926</v>
      </c>
      <c r="CM527" t="s">
        <v>868</v>
      </c>
      <c r="CR527">
        <v>0.18359639999999999</v>
      </c>
      <c r="DF527" s="1">
        <v>2.4629999999999998E-7</v>
      </c>
      <c r="DI527" s="1"/>
      <c r="EB527" t="s">
        <v>423</v>
      </c>
    </row>
    <row r="528" spans="57:132" x14ac:dyDescent="0.45">
      <c r="BE528" t="s">
        <v>422</v>
      </c>
      <c r="BF528" t="s">
        <v>423</v>
      </c>
      <c r="BG528" t="s">
        <v>520</v>
      </c>
      <c r="BH528" t="s">
        <v>425</v>
      </c>
      <c r="BI528" t="s">
        <v>423</v>
      </c>
      <c r="BJ528" t="s">
        <v>521</v>
      </c>
      <c r="BK528" t="s">
        <v>431</v>
      </c>
      <c r="BL528" t="s">
        <v>423</v>
      </c>
      <c r="BM528" t="s">
        <v>761</v>
      </c>
      <c r="BN528" t="s">
        <v>433</v>
      </c>
      <c r="BO528" t="s">
        <v>423</v>
      </c>
      <c r="BP528" t="s">
        <v>863</v>
      </c>
      <c r="BR528" t="s">
        <v>1097</v>
      </c>
      <c r="CE528" t="s">
        <v>1116</v>
      </c>
      <c r="CQ528" t="s">
        <v>182</v>
      </c>
      <c r="CR528">
        <v>-0.17207</v>
      </c>
      <c r="CS528">
        <v>0.40670000000000001</v>
      </c>
      <c r="CT528">
        <v>-0.42309999999999998</v>
      </c>
      <c r="CU528">
        <v>0.67326339999999996</v>
      </c>
      <c r="DE528" t="s">
        <v>182</v>
      </c>
      <c r="DF528">
        <v>1.5312760000000001</v>
      </c>
      <c r="DG528">
        <v>0.215755</v>
      </c>
      <c r="DH528">
        <v>7.0972999999999997</v>
      </c>
      <c r="DI528" s="1">
        <v>1.248E-11</v>
      </c>
      <c r="DJ528" t="s">
        <v>375</v>
      </c>
      <c r="DR528" t="s">
        <v>710</v>
      </c>
      <c r="EA528" t="s">
        <v>423</v>
      </c>
    </row>
    <row r="529" spans="57:132" x14ac:dyDescent="0.45">
      <c r="BR529" t="s">
        <v>416</v>
      </c>
      <c r="BS529" t="s">
        <v>417</v>
      </c>
      <c r="BT529" t="s">
        <v>418</v>
      </c>
      <c r="BU529" t="s">
        <v>419</v>
      </c>
      <c r="BV529" t="s">
        <v>420</v>
      </c>
      <c r="CE529" t="s">
        <v>416</v>
      </c>
      <c r="CF529" t="s">
        <v>417</v>
      </c>
      <c r="CG529" t="s">
        <v>418</v>
      </c>
      <c r="CH529" t="s">
        <v>419</v>
      </c>
      <c r="CI529" t="s">
        <v>420</v>
      </c>
      <c r="CR529">
        <v>0.67326339999999996</v>
      </c>
      <c r="DF529" s="1">
        <v>1.248E-11</v>
      </c>
      <c r="DI529" s="1"/>
      <c r="DS529" t="s">
        <v>443</v>
      </c>
      <c r="DT529" t="s">
        <v>444</v>
      </c>
      <c r="DU529" t="s">
        <v>445</v>
      </c>
      <c r="DV529" t="s">
        <v>446</v>
      </c>
      <c r="DW529" t="s">
        <v>447</v>
      </c>
      <c r="DX529" t="s">
        <v>445</v>
      </c>
      <c r="DY529" t="s">
        <v>448</v>
      </c>
      <c r="EB529">
        <v>514</v>
      </c>
    </row>
    <row r="530" spans="57:132" x14ac:dyDescent="0.45">
      <c r="BE530" t="s">
        <v>436</v>
      </c>
      <c r="BF530" t="s">
        <v>437</v>
      </c>
      <c r="BG530" t="s">
        <v>864</v>
      </c>
      <c r="BH530" t="s">
        <v>423</v>
      </c>
      <c r="BI530" t="s">
        <v>944</v>
      </c>
      <c r="BJ530" t="s">
        <v>866</v>
      </c>
      <c r="BK530" t="s">
        <v>423</v>
      </c>
      <c r="BL530" t="s">
        <v>1047</v>
      </c>
      <c r="BM530" t="s">
        <v>868</v>
      </c>
      <c r="BN530" t="s">
        <v>423</v>
      </c>
      <c r="BO530">
        <v>373</v>
      </c>
      <c r="CL530" t="s">
        <v>448</v>
      </c>
      <c r="CQ530" t="s">
        <v>183</v>
      </c>
      <c r="CR530">
        <v>2.8616000000000001</v>
      </c>
      <c r="CS530">
        <v>1.75423</v>
      </c>
      <c r="CT530">
        <v>1.6313</v>
      </c>
      <c r="CU530">
        <v>0.1064095</v>
      </c>
      <c r="DE530" t="s">
        <v>183</v>
      </c>
      <c r="DF530">
        <v>-1.5842320000000001</v>
      </c>
      <c r="DG530">
        <v>0.66644199999999998</v>
      </c>
      <c r="DH530">
        <v>-2.3772000000000002</v>
      </c>
      <c r="DI530">
        <v>1.8180000000000002E-2</v>
      </c>
      <c r="DJ530" t="s">
        <v>376</v>
      </c>
      <c r="DR530">
        <v>-47.348686999999998</v>
      </c>
      <c r="DS530">
        <v>-9.4992590000000003</v>
      </c>
      <c r="DT530">
        <v>-6.0233000000000002E-2</v>
      </c>
      <c r="DU530">
        <v>8.3626769999999997</v>
      </c>
      <c r="DV530">
        <v>37.056434000000003</v>
      </c>
    </row>
    <row r="531" spans="57:132" x14ac:dyDescent="0.45">
      <c r="BR531" t="s">
        <v>421</v>
      </c>
      <c r="CE531" t="s">
        <v>421</v>
      </c>
      <c r="CR531">
        <v>0.1064095</v>
      </c>
      <c r="DF531">
        <v>1.8180000000000002E-2</v>
      </c>
    </row>
    <row r="532" spans="57:132" x14ac:dyDescent="0.45">
      <c r="BE532" t="s">
        <v>710</v>
      </c>
      <c r="BR532" t="s">
        <v>422</v>
      </c>
      <c r="BS532" t="s">
        <v>423</v>
      </c>
      <c r="BT532" t="s">
        <v>520</v>
      </c>
      <c r="BU532" t="s">
        <v>425</v>
      </c>
      <c r="BV532" t="s">
        <v>423</v>
      </c>
      <c r="BW532" t="s">
        <v>521</v>
      </c>
      <c r="BX532" t="s">
        <v>431</v>
      </c>
      <c r="BY532" t="s">
        <v>423</v>
      </c>
      <c r="BZ532" t="s">
        <v>761</v>
      </c>
      <c r="CA532" t="s">
        <v>433</v>
      </c>
      <c r="CB532" t="s">
        <v>423</v>
      </c>
      <c r="CC532" t="s">
        <v>863</v>
      </c>
      <c r="CE532" t="s">
        <v>422</v>
      </c>
      <c r="CF532" t="s">
        <v>423</v>
      </c>
      <c r="CG532" t="s">
        <v>520</v>
      </c>
      <c r="CH532" t="s">
        <v>425</v>
      </c>
      <c r="CI532" t="s">
        <v>423</v>
      </c>
      <c r="CJ532" t="s">
        <v>521</v>
      </c>
      <c r="CK532" t="s">
        <v>431</v>
      </c>
      <c r="CQ532" t="s">
        <v>377</v>
      </c>
      <c r="CR532">
        <v>-3.1431399999999998</v>
      </c>
      <c r="CS532">
        <v>1.6324399999999999</v>
      </c>
      <c r="CT532">
        <v>-1.9254</v>
      </c>
      <c r="CU532">
        <v>5.7404900000000002E-2</v>
      </c>
      <c r="CV532" t="s">
        <v>481</v>
      </c>
      <c r="DE532" t="s">
        <v>377</v>
      </c>
      <c r="DF532">
        <v>3.00949</v>
      </c>
      <c r="DG532">
        <v>0.72015799999999996</v>
      </c>
      <c r="DH532">
        <v>4.1788999999999996</v>
      </c>
      <c r="DI532" s="1">
        <v>4.0219999999999998E-5</v>
      </c>
      <c r="DJ532" t="s">
        <v>375</v>
      </c>
      <c r="DR532" t="s">
        <v>715</v>
      </c>
    </row>
    <row r="533" spans="57:132" x14ac:dyDescent="0.45">
      <c r="BF533" t="s">
        <v>443</v>
      </c>
      <c r="BG533" t="s">
        <v>444</v>
      </c>
      <c r="BH533" t="s">
        <v>445</v>
      </c>
      <c r="BI533" t="s">
        <v>446</v>
      </c>
      <c r="BJ533" t="s">
        <v>447</v>
      </c>
      <c r="BK533" t="s">
        <v>445</v>
      </c>
      <c r="BL533" t="s">
        <v>448</v>
      </c>
      <c r="CR533">
        <v>5.7404900000000002E-2</v>
      </c>
      <c r="DF533" s="1">
        <v>4.0219999999999998E-5</v>
      </c>
      <c r="DI533" s="1"/>
      <c r="DS533" t="s">
        <v>370</v>
      </c>
      <c r="DT533" t="s">
        <v>371</v>
      </c>
      <c r="DU533" t="s">
        <v>372</v>
      </c>
      <c r="DV533" t="s">
        <v>373</v>
      </c>
      <c r="DW533" t="s">
        <v>374</v>
      </c>
      <c r="DX533" t="s">
        <v>452</v>
      </c>
    </row>
    <row r="534" spans="57:132" x14ac:dyDescent="0.45">
      <c r="BE534">
        <v>-48.360419999999998</v>
      </c>
      <c r="BF534">
        <v>-8.7150099999999995</v>
      </c>
      <c r="BG534">
        <v>0.23660999999999999</v>
      </c>
      <c r="BH534">
        <v>8.2608200000000007</v>
      </c>
      <c r="BI534">
        <v>41.940530000000003</v>
      </c>
      <c r="BR534" t="s">
        <v>601</v>
      </c>
      <c r="BS534" t="s">
        <v>437</v>
      </c>
      <c r="BT534" t="s">
        <v>864</v>
      </c>
      <c r="BU534" t="s">
        <v>423</v>
      </c>
      <c r="BV534" t="s">
        <v>926</v>
      </c>
      <c r="BW534" t="s">
        <v>866</v>
      </c>
      <c r="BX534" t="s">
        <v>423</v>
      </c>
      <c r="BY534" t="s">
        <v>926</v>
      </c>
      <c r="BZ534" t="s">
        <v>868</v>
      </c>
      <c r="CA534" t="s">
        <v>423</v>
      </c>
      <c r="CB534">
        <v>225</v>
      </c>
      <c r="CE534" t="s">
        <v>601</v>
      </c>
      <c r="CF534" t="s">
        <v>437</v>
      </c>
      <c r="CG534" t="s">
        <v>864</v>
      </c>
      <c r="CH534" t="s">
        <v>423</v>
      </c>
      <c r="CI534" t="s">
        <v>942</v>
      </c>
      <c r="CJ534" t="s">
        <v>866</v>
      </c>
      <c r="CK534" t="s">
        <v>423</v>
      </c>
      <c r="CQ534" t="s">
        <v>378</v>
      </c>
      <c r="CR534">
        <v>-22.68262</v>
      </c>
      <c r="CS534">
        <v>6.3599800000000002</v>
      </c>
      <c r="CT534">
        <v>-3.5665</v>
      </c>
      <c r="CU534">
        <v>5.8790000000000003E-4</v>
      </c>
      <c r="CV534" t="s">
        <v>375</v>
      </c>
      <c r="DE534" t="s">
        <v>378</v>
      </c>
      <c r="DF534">
        <v>-26.939488999999998</v>
      </c>
      <c r="DG534">
        <v>4.4111320000000003</v>
      </c>
      <c r="DH534">
        <v>-6.1071999999999997</v>
      </c>
      <c r="DI534" s="1">
        <v>3.7460000000000001E-9</v>
      </c>
      <c r="DJ534" t="s">
        <v>375</v>
      </c>
      <c r="DR534" t="s">
        <v>181</v>
      </c>
      <c r="DS534">
        <v>-8.3985099999999999</v>
      </c>
      <c r="DT534">
        <v>4.2568000000000001</v>
      </c>
      <c r="DU534">
        <v>-1.9730000000000001</v>
      </c>
      <c r="DV534">
        <v>4.9079999999999999E-2</v>
      </c>
      <c r="DW534" t="s">
        <v>376</v>
      </c>
    </row>
    <row r="535" spans="57:132" x14ac:dyDescent="0.45">
      <c r="CR535">
        <v>5.8790000000000003E-4</v>
      </c>
      <c r="DF535" s="1">
        <v>3.7460000000000001E-9</v>
      </c>
      <c r="DI535" s="1"/>
      <c r="DS535">
        <v>4.9079999999999999E-2</v>
      </c>
    </row>
    <row r="536" spans="57:132" x14ac:dyDescent="0.45">
      <c r="BE536" t="s">
        <v>715</v>
      </c>
      <c r="BR536" t="s">
        <v>710</v>
      </c>
      <c r="CE536" t="s">
        <v>710</v>
      </c>
      <c r="CQ536" t="s">
        <v>382</v>
      </c>
      <c r="CR536">
        <v>1.3504100000000001</v>
      </c>
      <c r="CS536">
        <v>0.73314000000000001</v>
      </c>
      <c r="CT536">
        <v>1.8419000000000001</v>
      </c>
      <c r="CU536">
        <v>6.8850999999999996E-2</v>
      </c>
      <c r="CV536" t="s">
        <v>481</v>
      </c>
      <c r="DE536" t="s">
        <v>382</v>
      </c>
      <c r="DF536">
        <v>3.8309000000000003E-2</v>
      </c>
      <c r="DG536">
        <v>0.32086900000000002</v>
      </c>
      <c r="DH536">
        <v>0.11940000000000001</v>
      </c>
      <c r="DI536">
        <v>0.90505999999999998</v>
      </c>
      <c r="DR536" t="s">
        <v>182</v>
      </c>
      <c r="DS536">
        <v>0.11473</v>
      </c>
      <c r="DT536">
        <v>0.19807</v>
      </c>
      <c r="DU536">
        <v>0.57920000000000005</v>
      </c>
      <c r="DV536">
        <v>0.56269999999999998</v>
      </c>
    </row>
    <row r="537" spans="57:132" x14ac:dyDescent="0.45">
      <c r="BF537" t="s">
        <v>370</v>
      </c>
      <c r="BG537" t="s">
        <v>371</v>
      </c>
      <c r="BH537" t="s">
        <v>372</v>
      </c>
      <c r="BI537" t="s">
        <v>373</v>
      </c>
      <c r="BJ537" t="s">
        <v>374</v>
      </c>
      <c r="BK537" t="s">
        <v>452</v>
      </c>
      <c r="BS537" t="s">
        <v>443</v>
      </c>
      <c r="BT537" t="s">
        <v>444</v>
      </c>
      <c r="BU537" t="s">
        <v>445</v>
      </c>
      <c r="BV537" t="s">
        <v>446</v>
      </c>
      <c r="BW537" t="s">
        <v>447</v>
      </c>
      <c r="BX537" t="s">
        <v>445</v>
      </c>
      <c r="BY537" t="s">
        <v>448</v>
      </c>
      <c r="CF537" t="s">
        <v>443</v>
      </c>
      <c r="CG537" t="s">
        <v>444</v>
      </c>
      <c r="CH537" t="s">
        <v>445</v>
      </c>
      <c r="CI537" t="s">
        <v>446</v>
      </c>
      <c r="CJ537" t="s">
        <v>447</v>
      </c>
      <c r="CK537" t="s">
        <v>445</v>
      </c>
      <c r="CR537">
        <v>6.8850999999999996E-2</v>
      </c>
      <c r="DF537">
        <v>0.90505999999999998</v>
      </c>
      <c r="DS537">
        <v>0.56269999999999998</v>
      </c>
    </row>
    <row r="538" spans="57:132" x14ac:dyDescent="0.45">
      <c r="BE538" t="s">
        <v>181</v>
      </c>
      <c r="BF538">
        <v>-5.8953199999999999</v>
      </c>
      <c r="BG538">
        <v>4.2667799999999998</v>
      </c>
      <c r="BH538">
        <v>-1.3816999999999999</v>
      </c>
      <c r="BI538">
        <v>0.16796939999999999</v>
      </c>
      <c r="BR538">
        <v>-26.799923</v>
      </c>
      <c r="BS538">
        <v>-4.2399339999999999</v>
      </c>
      <c r="BT538">
        <v>2.6023000000000001E-2</v>
      </c>
      <c r="BU538">
        <v>5.2353930000000002</v>
      </c>
      <c r="BV538">
        <v>26.309283000000001</v>
      </c>
      <c r="CE538">
        <v>-27.252600000000001</v>
      </c>
      <c r="CF538">
        <v>-5.9947999999999997</v>
      </c>
      <c r="CG538">
        <v>-1.2545999999999999</v>
      </c>
      <c r="CH538">
        <v>7.8840000000000003</v>
      </c>
      <c r="CI538">
        <v>28.552299999999999</v>
      </c>
      <c r="CQ538" t="s">
        <v>381</v>
      </c>
      <c r="CR538">
        <v>-1.9704600000000001</v>
      </c>
      <c r="CS538">
        <v>1.1724000000000001</v>
      </c>
      <c r="CT538">
        <v>-1.6807000000000001</v>
      </c>
      <c r="CU538">
        <v>9.6366300000000002E-2</v>
      </c>
      <c r="CV538" t="s">
        <v>481</v>
      </c>
      <c r="DE538" t="s">
        <v>381</v>
      </c>
      <c r="DF538">
        <v>-0.48183100000000001</v>
      </c>
      <c r="DG538">
        <v>0.41243000000000002</v>
      </c>
      <c r="DH538">
        <v>-1.1682999999999999</v>
      </c>
      <c r="DI538">
        <v>0.24378</v>
      </c>
      <c r="DR538" t="s">
        <v>183</v>
      </c>
      <c r="DS538">
        <v>0.47310999999999998</v>
      </c>
      <c r="DT538">
        <v>1.3615699999999999</v>
      </c>
      <c r="DU538">
        <v>0.34749999999999998</v>
      </c>
      <c r="DV538">
        <v>0.72838999999999998</v>
      </c>
    </row>
    <row r="539" spans="57:132" x14ac:dyDescent="0.45">
      <c r="BE539" t="s">
        <v>182</v>
      </c>
      <c r="BF539">
        <v>-4.0649999999999999E-2</v>
      </c>
      <c r="BG539">
        <v>0.2019</v>
      </c>
      <c r="BH539">
        <v>-0.20130000000000001</v>
      </c>
      <c r="BI539">
        <v>0.84055190000000002</v>
      </c>
      <c r="CR539">
        <v>9.6366300000000002E-2</v>
      </c>
      <c r="DF539">
        <v>0.24378</v>
      </c>
      <c r="DS539">
        <v>0.72838999999999998</v>
      </c>
    </row>
    <row r="540" spans="57:132" x14ac:dyDescent="0.45">
      <c r="BE540" t="s">
        <v>183</v>
      </c>
      <c r="BF540">
        <v>2.2092999999999998</v>
      </c>
      <c r="BG540">
        <v>1.4856199999999999</v>
      </c>
      <c r="BH540">
        <v>1.4871000000000001</v>
      </c>
      <c r="BI540">
        <v>0.137901</v>
      </c>
      <c r="BR540" t="s">
        <v>715</v>
      </c>
      <c r="CE540" t="s">
        <v>715</v>
      </c>
      <c r="CQ540" t="s">
        <v>383</v>
      </c>
      <c r="CR540">
        <v>0.14119999999999999</v>
      </c>
      <c r="CS540">
        <v>0.51132</v>
      </c>
      <c r="CT540">
        <v>0.27610000000000001</v>
      </c>
      <c r="CU540">
        <v>0.78308820000000001</v>
      </c>
      <c r="DE540" t="s">
        <v>383</v>
      </c>
      <c r="DF540">
        <v>-0.101755</v>
      </c>
      <c r="DG540">
        <v>0.209096</v>
      </c>
      <c r="DH540">
        <v>-0.48659999999999998</v>
      </c>
      <c r="DI540">
        <v>0.62692999999999999</v>
      </c>
      <c r="DR540" t="s">
        <v>377</v>
      </c>
      <c r="DS540">
        <v>1.03016</v>
      </c>
      <c r="DT540">
        <v>0.59894999999999998</v>
      </c>
      <c r="DU540">
        <v>1.7199</v>
      </c>
      <c r="DV540">
        <v>8.6099999999999996E-2</v>
      </c>
      <c r="DW540" t="s">
        <v>481</v>
      </c>
    </row>
    <row r="541" spans="57:132" x14ac:dyDescent="0.45">
      <c r="BE541" t="s">
        <v>377</v>
      </c>
      <c r="BF541">
        <v>1.09188</v>
      </c>
      <c r="BG541">
        <v>0.53276999999999997</v>
      </c>
      <c r="BH541">
        <v>2.0493999999999999</v>
      </c>
      <c r="BI541">
        <v>4.1178600000000003E-2</v>
      </c>
      <c r="BJ541" t="s">
        <v>376</v>
      </c>
      <c r="BS541" t="s">
        <v>370</v>
      </c>
      <c r="BT541" t="s">
        <v>371</v>
      </c>
      <c r="BU541" t="s">
        <v>372</v>
      </c>
      <c r="BV541" t="s">
        <v>373</v>
      </c>
      <c r="BW541" t="s">
        <v>374</v>
      </c>
      <c r="BX541" t="s">
        <v>452</v>
      </c>
      <c r="CF541" t="s">
        <v>370</v>
      </c>
      <c r="CG541" t="s">
        <v>371</v>
      </c>
      <c r="CH541" t="s">
        <v>372</v>
      </c>
      <c r="CI541" t="s">
        <v>373</v>
      </c>
      <c r="CJ541" t="s">
        <v>374</v>
      </c>
      <c r="CK541" t="s">
        <v>452</v>
      </c>
      <c r="CR541">
        <v>0.78308820000000001</v>
      </c>
      <c r="DF541">
        <v>0.62692999999999999</v>
      </c>
      <c r="DS541">
        <v>8.6099999999999996E-2</v>
      </c>
    </row>
    <row r="542" spans="57:132" x14ac:dyDescent="0.45">
      <c r="BE542" t="s">
        <v>194</v>
      </c>
      <c r="BF542">
        <v>-22.81737</v>
      </c>
      <c r="BG542">
        <v>3.2717100000000001</v>
      </c>
      <c r="BH542">
        <v>-6.9741</v>
      </c>
      <c r="BI542" s="1">
        <v>1.5900000000000001E-11</v>
      </c>
      <c r="BJ542" t="s">
        <v>375</v>
      </c>
      <c r="BR542" t="s">
        <v>181</v>
      </c>
      <c r="BS542">
        <v>-20.82151</v>
      </c>
      <c r="BT542">
        <v>4.4744299999999999</v>
      </c>
      <c r="BU542">
        <v>-4.6534000000000004</v>
      </c>
      <c r="BV542" s="1">
        <v>5.9329999999999998E-6</v>
      </c>
      <c r="BW542" t="s">
        <v>375</v>
      </c>
      <c r="CE542" t="s">
        <v>181</v>
      </c>
      <c r="CF542">
        <v>-18.252009999999999</v>
      </c>
      <c r="CG542">
        <v>7.9025369999999997</v>
      </c>
      <c r="CH542">
        <v>-2.3096000000000001</v>
      </c>
      <c r="CI542">
        <v>2.3248999999999999E-2</v>
      </c>
      <c r="CJ542" t="s">
        <v>376</v>
      </c>
      <c r="CQ542" t="s">
        <v>408</v>
      </c>
      <c r="CR542">
        <v>9.9914900000000006</v>
      </c>
      <c r="CS542">
        <v>37.733879999999999</v>
      </c>
      <c r="CT542">
        <v>0.26479999999999998</v>
      </c>
      <c r="CU542">
        <v>0.79179169999999999</v>
      </c>
      <c r="DE542" t="s">
        <v>405</v>
      </c>
      <c r="DF542">
        <v>11.219298999999999</v>
      </c>
      <c r="DG542">
        <v>17.774728</v>
      </c>
      <c r="DH542">
        <v>0.63119999999999998</v>
      </c>
      <c r="DI542">
        <v>0.52847999999999995</v>
      </c>
      <c r="DR542" t="s">
        <v>194</v>
      </c>
      <c r="DS542">
        <v>-20.7074</v>
      </c>
      <c r="DT542">
        <v>2.9440300000000001</v>
      </c>
      <c r="DU542">
        <v>-7.0336999999999996</v>
      </c>
      <c r="DV542" s="1">
        <v>7.1029999999999999E-12</v>
      </c>
      <c r="DW542" t="s">
        <v>375</v>
      </c>
    </row>
    <row r="543" spans="57:132" x14ac:dyDescent="0.45">
      <c r="BE543" t="s">
        <v>378</v>
      </c>
      <c r="BF543">
        <v>-9.4256499999999992</v>
      </c>
      <c r="BG543">
        <v>5.6682600000000001</v>
      </c>
      <c r="BH543">
        <v>-1.6629</v>
      </c>
      <c r="BI543">
        <v>9.7249600000000005E-2</v>
      </c>
      <c r="BJ543" t="s">
        <v>481</v>
      </c>
      <c r="BR543" t="s">
        <v>182</v>
      </c>
      <c r="BS543">
        <v>1.46482</v>
      </c>
      <c r="BT543">
        <v>0.23325000000000001</v>
      </c>
      <c r="BU543">
        <v>6.28</v>
      </c>
      <c r="BV543" s="1">
        <v>2.0690000000000002E-9</v>
      </c>
      <c r="BW543" t="s">
        <v>375</v>
      </c>
      <c r="CE543" t="s">
        <v>182</v>
      </c>
      <c r="CF543">
        <v>0.25814900000000002</v>
      </c>
      <c r="CG543">
        <v>0.30209000000000003</v>
      </c>
      <c r="CH543">
        <v>0.85450000000000004</v>
      </c>
      <c r="CI543">
        <v>0.39512370000000002</v>
      </c>
      <c r="CR543">
        <v>0.79179169999999999</v>
      </c>
      <c r="DF543">
        <v>0.52847999999999995</v>
      </c>
      <c r="DS543" s="1">
        <v>7.1029999999999999E-12</v>
      </c>
      <c r="DV543" s="1"/>
    </row>
    <row r="544" spans="57:132" x14ac:dyDescent="0.45">
      <c r="BE544" t="s">
        <v>382</v>
      </c>
      <c r="BF544">
        <v>-0.94208000000000003</v>
      </c>
      <c r="BG544">
        <v>0.2752</v>
      </c>
      <c r="BH544">
        <v>-3.4232999999999998</v>
      </c>
      <c r="BI544">
        <v>6.9360000000000005E-4</v>
      </c>
      <c r="BJ544" t="s">
        <v>375</v>
      </c>
      <c r="BR544" t="s">
        <v>183</v>
      </c>
      <c r="BS544">
        <v>-1.9180299999999999</v>
      </c>
      <c r="BT544">
        <v>0.82696000000000003</v>
      </c>
      <c r="BU544">
        <v>-2.3193999999999999</v>
      </c>
      <c r="BV544">
        <v>2.1385000000000001E-2</v>
      </c>
      <c r="BW544" t="s">
        <v>376</v>
      </c>
      <c r="CE544" t="s">
        <v>183</v>
      </c>
      <c r="CF544">
        <v>0.285638</v>
      </c>
      <c r="CG544">
        <v>1.587256</v>
      </c>
      <c r="CH544">
        <v>0.18</v>
      </c>
      <c r="CI544">
        <v>0.85760009999999998</v>
      </c>
      <c r="CN544" t="s">
        <v>870</v>
      </c>
      <c r="CO544">
        <v>0.1</v>
      </c>
      <c r="CP544" t="s">
        <v>871</v>
      </c>
      <c r="CQ544" t="s">
        <v>869</v>
      </c>
      <c r="CR544">
        <v>-0.59031</v>
      </c>
      <c r="CS544">
        <v>0.14388999999999999</v>
      </c>
      <c r="CT544">
        <v>-4.1024000000000003</v>
      </c>
      <c r="CU544" s="1">
        <v>9.1030000000000001E-5</v>
      </c>
      <c r="CV544" t="s">
        <v>375</v>
      </c>
      <c r="DE544" t="s">
        <v>869</v>
      </c>
      <c r="DF544">
        <v>-0.102601</v>
      </c>
      <c r="DG544">
        <v>4.5211000000000001E-2</v>
      </c>
      <c r="DH544">
        <v>-2.2694000000000001</v>
      </c>
      <c r="DI544">
        <v>2.4080000000000001E-2</v>
      </c>
      <c r="DJ544" t="s">
        <v>376</v>
      </c>
      <c r="DR544" t="s">
        <v>378</v>
      </c>
      <c r="DS544">
        <v>-6.1781300000000003</v>
      </c>
      <c r="DT544">
        <v>5.48482</v>
      </c>
      <c r="DU544">
        <v>-1.1264000000000001</v>
      </c>
      <c r="DV544">
        <v>0.26057000000000002</v>
      </c>
    </row>
    <row r="545" spans="57:132" x14ac:dyDescent="0.45">
      <c r="BE545" t="s">
        <v>381</v>
      </c>
      <c r="BF545">
        <v>-0.35466999999999999</v>
      </c>
      <c r="BG545">
        <v>0.26590999999999998</v>
      </c>
      <c r="BH545">
        <v>-1.3338000000000001</v>
      </c>
      <c r="BI545">
        <v>0.18314830000000001</v>
      </c>
      <c r="BR545" t="s">
        <v>377</v>
      </c>
      <c r="BS545">
        <v>3.1028199999999999</v>
      </c>
      <c r="BT545">
        <v>0.76637</v>
      </c>
      <c r="BU545">
        <v>4.0487000000000002</v>
      </c>
      <c r="BV545" s="1">
        <v>7.36E-5</v>
      </c>
      <c r="BW545" t="s">
        <v>375</v>
      </c>
      <c r="CE545" t="s">
        <v>377</v>
      </c>
      <c r="CF545">
        <v>0.22454499999999999</v>
      </c>
      <c r="CG545">
        <v>1.0636779999999999</v>
      </c>
      <c r="CH545">
        <v>0.21110000000000001</v>
      </c>
      <c r="CI545">
        <v>0.83329529999999996</v>
      </c>
      <c r="CQ545" t="s">
        <v>453</v>
      </c>
      <c r="CR545" s="1">
        <v>9.1030000000000001E-5</v>
      </c>
      <c r="DE545" t="s">
        <v>453</v>
      </c>
      <c r="DF545">
        <v>2.4080000000000001E-2</v>
      </c>
      <c r="DS545">
        <v>0.26057000000000002</v>
      </c>
    </row>
    <row r="546" spans="57:132" x14ac:dyDescent="0.45">
      <c r="BE546" t="s">
        <v>383</v>
      </c>
      <c r="BF546">
        <v>0.27962999999999999</v>
      </c>
      <c r="BG546">
        <v>0.51497000000000004</v>
      </c>
      <c r="BH546">
        <v>0.54300000000000004</v>
      </c>
      <c r="BI546">
        <v>0.58748319999999998</v>
      </c>
      <c r="BR546" t="s">
        <v>378</v>
      </c>
      <c r="BS546">
        <v>-23.21349</v>
      </c>
      <c r="BT546">
        <v>4.9965900000000003</v>
      </c>
      <c r="BU546">
        <v>-4.6459000000000001</v>
      </c>
      <c r="BV546" s="1">
        <v>6.1330000000000004E-6</v>
      </c>
      <c r="BW546" t="s">
        <v>375</v>
      </c>
      <c r="CE546" t="s">
        <v>378</v>
      </c>
      <c r="CF546">
        <v>-20.734127999999998</v>
      </c>
      <c r="CG546">
        <v>5.9647119999999996</v>
      </c>
      <c r="CH546">
        <v>-3.4761000000000002</v>
      </c>
      <c r="CI546">
        <v>7.9219999999999996E-4</v>
      </c>
      <c r="CJ546" t="s">
        <v>375</v>
      </c>
      <c r="CL546" t="s">
        <v>844</v>
      </c>
      <c r="CM546">
        <v>0.05</v>
      </c>
      <c r="CQ546" t="s">
        <v>454</v>
      </c>
      <c r="CR546" t="s">
        <v>455</v>
      </c>
      <c r="CS546">
        <v>0</v>
      </c>
      <c r="CT546" t="s">
        <v>842</v>
      </c>
      <c r="CU546">
        <v>1E-3</v>
      </c>
      <c r="CV546" t="s">
        <v>843</v>
      </c>
      <c r="CW546">
        <v>0.01</v>
      </c>
      <c r="CX546" t="s">
        <v>844</v>
      </c>
      <c r="CY546">
        <v>0.05</v>
      </c>
      <c r="CZ546" t="s">
        <v>870</v>
      </c>
      <c r="DA546">
        <v>0.1</v>
      </c>
      <c r="DB546" t="s">
        <v>871</v>
      </c>
      <c r="DE546" t="s">
        <v>454</v>
      </c>
      <c r="DF546" t="s">
        <v>455</v>
      </c>
      <c r="DG546">
        <v>0</v>
      </c>
      <c r="DH546" t="s">
        <v>842</v>
      </c>
      <c r="DI546">
        <v>1E-3</v>
      </c>
      <c r="DJ546" t="s">
        <v>843</v>
      </c>
      <c r="DK546">
        <v>0.01</v>
      </c>
      <c r="DL546" t="s">
        <v>844</v>
      </c>
      <c r="DM546">
        <v>0.05</v>
      </c>
      <c r="DN546" t="s">
        <v>870</v>
      </c>
      <c r="DO546">
        <v>0.1</v>
      </c>
      <c r="DP546" t="s">
        <v>871</v>
      </c>
      <c r="DR546" t="s">
        <v>382</v>
      </c>
      <c r="DS546">
        <v>-0.41998999999999997</v>
      </c>
      <c r="DT546">
        <v>0.27045000000000002</v>
      </c>
      <c r="DU546">
        <v>-1.5529999999999999</v>
      </c>
      <c r="DV546">
        <v>0.1211</v>
      </c>
    </row>
    <row r="547" spans="57:132" x14ac:dyDescent="0.45">
      <c r="BE547" t="s">
        <v>384</v>
      </c>
      <c r="BF547">
        <v>42.057929999999999</v>
      </c>
      <c r="BG547">
        <v>18.983470000000001</v>
      </c>
      <c r="BH547">
        <v>2.2155</v>
      </c>
      <c r="BI547">
        <v>2.7381800000000001E-2</v>
      </c>
      <c r="BJ547" t="s">
        <v>376</v>
      </c>
      <c r="BR547" t="s">
        <v>382</v>
      </c>
      <c r="BS547">
        <v>0.14371999999999999</v>
      </c>
      <c r="BT547">
        <v>0.31511</v>
      </c>
      <c r="BU547">
        <v>0.45610000000000001</v>
      </c>
      <c r="BV547">
        <v>0.64881500000000003</v>
      </c>
      <c r="CE547" t="s">
        <v>382</v>
      </c>
      <c r="CF547">
        <v>1.1788670000000001</v>
      </c>
      <c r="CG547">
        <v>0.80264500000000005</v>
      </c>
      <c r="CH547">
        <v>1.4686999999999999</v>
      </c>
      <c r="CI547">
        <v>0.1454724</v>
      </c>
      <c r="DS547">
        <v>0.1211</v>
      </c>
    </row>
    <row r="548" spans="57:132" x14ac:dyDescent="0.45">
      <c r="BE548" t="s">
        <v>526</v>
      </c>
      <c r="BF548">
        <v>-7.89147</v>
      </c>
      <c r="BG548">
        <v>1.61792</v>
      </c>
      <c r="BH548">
        <v>-4.8775000000000004</v>
      </c>
      <c r="BI548" s="1">
        <v>1.6470000000000001E-6</v>
      </c>
      <c r="BJ548" t="s">
        <v>375</v>
      </c>
      <c r="BR548" t="s">
        <v>381</v>
      </c>
      <c r="BS548">
        <v>-0.82218000000000002</v>
      </c>
      <c r="BT548">
        <v>0.50199000000000005</v>
      </c>
      <c r="BU548">
        <v>-1.6377999999999999</v>
      </c>
      <c r="BV548">
        <v>0.10302799999999999</v>
      </c>
      <c r="CE548" t="s">
        <v>381</v>
      </c>
      <c r="CF548">
        <v>-2.4177909999999998</v>
      </c>
      <c r="CG548">
        <v>0.77291100000000001</v>
      </c>
      <c r="CH548">
        <v>-3.1282000000000001</v>
      </c>
      <c r="CI548">
        <v>2.3854000000000002E-3</v>
      </c>
      <c r="CJ548" t="s">
        <v>487</v>
      </c>
      <c r="CQ548" t="s">
        <v>462</v>
      </c>
      <c r="CR548" t="s">
        <v>463</v>
      </c>
      <c r="CS548" t="s">
        <v>450</v>
      </c>
      <c r="CT548" t="s">
        <v>464</v>
      </c>
      <c r="CU548">
        <v>46800</v>
      </c>
      <c r="DE548" t="s">
        <v>462</v>
      </c>
      <c r="DF548" t="s">
        <v>463</v>
      </c>
      <c r="DG548" t="s">
        <v>450</v>
      </c>
      <c r="DH548" t="s">
        <v>464</v>
      </c>
      <c r="DI548">
        <v>72916</v>
      </c>
      <c r="DR548" t="s">
        <v>381</v>
      </c>
      <c r="DS548">
        <v>0.21870000000000001</v>
      </c>
      <c r="DT548">
        <v>0.31761</v>
      </c>
      <c r="DU548">
        <v>0.68859999999999999</v>
      </c>
      <c r="DV548">
        <v>0.49142999999999998</v>
      </c>
    </row>
    <row r="549" spans="57:132" x14ac:dyDescent="0.45">
      <c r="BE549" t="s">
        <v>453</v>
      </c>
      <c r="BR549" t="s">
        <v>383</v>
      </c>
      <c r="BS549">
        <v>-0.25573000000000001</v>
      </c>
      <c r="BT549">
        <v>0.26818999999999998</v>
      </c>
      <c r="BU549">
        <v>-0.9536</v>
      </c>
      <c r="BV549">
        <v>0.34145900000000001</v>
      </c>
      <c r="CE549" t="s">
        <v>383</v>
      </c>
      <c r="CF549">
        <v>-5.6825000000000001E-2</v>
      </c>
      <c r="CG549">
        <v>0.50543000000000005</v>
      </c>
      <c r="CH549">
        <v>-0.1124</v>
      </c>
      <c r="CI549">
        <v>0.91074010000000005</v>
      </c>
      <c r="CQ549" t="s">
        <v>465</v>
      </c>
      <c r="CR549" t="s">
        <v>463</v>
      </c>
      <c r="CS549" t="s">
        <v>450</v>
      </c>
      <c r="CT549" t="s">
        <v>464</v>
      </c>
      <c r="CU549">
        <v>10133</v>
      </c>
      <c r="DE549" t="s">
        <v>465</v>
      </c>
      <c r="DF549" t="s">
        <v>463</v>
      </c>
      <c r="DG549" t="s">
        <v>450</v>
      </c>
      <c r="DH549" t="s">
        <v>464</v>
      </c>
      <c r="DI549">
        <v>26117</v>
      </c>
      <c r="DS549">
        <v>0.49142999999999998</v>
      </c>
    </row>
    <row r="550" spans="57:132" x14ac:dyDescent="0.45">
      <c r="BE550" t="s">
        <v>454</v>
      </c>
      <c r="BF550" t="s">
        <v>455</v>
      </c>
      <c r="BG550">
        <v>0</v>
      </c>
      <c r="BH550" t="s">
        <v>842</v>
      </c>
      <c r="BI550">
        <v>1E-3</v>
      </c>
      <c r="BJ550" t="s">
        <v>843</v>
      </c>
      <c r="BK550">
        <v>0.01</v>
      </c>
      <c r="BL550" t="s">
        <v>844</v>
      </c>
      <c r="BM550">
        <v>0.05</v>
      </c>
      <c r="BN550" t="s">
        <v>870</v>
      </c>
      <c r="BO550">
        <v>0.1</v>
      </c>
      <c r="BP550" t="s">
        <v>871</v>
      </c>
      <c r="BR550" t="s">
        <v>405</v>
      </c>
      <c r="BS550">
        <v>-0.53720999999999997</v>
      </c>
      <c r="BT550">
        <v>19.137599999999999</v>
      </c>
      <c r="BU550">
        <v>-2.81E-2</v>
      </c>
      <c r="BV550">
        <v>0.97763299999999997</v>
      </c>
      <c r="CE550" t="s">
        <v>408</v>
      </c>
      <c r="CF550">
        <v>89.457520000000002</v>
      </c>
      <c r="CG550">
        <v>44.091963</v>
      </c>
      <c r="CH550">
        <v>2.0289000000000001</v>
      </c>
      <c r="CI550">
        <v>4.5492299999999999E-2</v>
      </c>
      <c r="CJ550" t="s">
        <v>376</v>
      </c>
      <c r="CN550" s="1">
        <v>2.2200000000000001E-16</v>
      </c>
      <c r="CQ550" t="s">
        <v>466</v>
      </c>
      <c r="CR550">
        <v>0.78347999999999995</v>
      </c>
      <c r="DE550" t="s">
        <v>466</v>
      </c>
      <c r="DF550">
        <v>0.64181999999999995</v>
      </c>
      <c r="DR550" t="s">
        <v>383</v>
      </c>
      <c r="DS550">
        <v>-0.69503000000000004</v>
      </c>
      <c r="DT550">
        <v>0.31236999999999998</v>
      </c>
      <c r="DU550">
        <v>-2.2250000000000001</v>
      </c>
      <c r="DV550">
        <v>2.6550000000000001E-2</v>
      </c>
      <c r="DW550" t="s">
        <v>376</v>
      </c>
    </row>
    <row r="551" spans="57:132" x14ac:dyDescent="0.45">
      <c r="BR551" t="s">
        <v>526</v>
      </c>
      <c r="BS551">
        <v>-2.04969</v>
      </c>
      <c r="BT551">
        <v>0.77742</v>
      </c>
      <c r="BU551">
        <v>-2.6364999999999998</v>
      </c>
      <c r="BV551">
        <v>9.0340000000000004E-3</v>
      </c>
      <c r="BW551" t="s">
        <v>487</v>
      </c>
      <c r="CE551" t="s">
        <v>526</v>
      </c>
      <c r="CF551">
        <v>-1.8221229999999999</v>
      </c>
      <c r="CG551">
        <v>1.083906</v>
      </c>
      <c r="CH551">
        <v>-1.6811</v>
      </c>
      <c r="CI551">
        <v>9.6295400000000003E-2</v>
      </c>
      <c r="CJ551" t="s">
        <v>481</v>
      </c>
      <c r="CQ551" t="s">
        <v>467</v>
      </c>
      <c r="CR551" t="s">
        <v>466</v>
      </c>
      <c r="CS551">
        <v>0.74411000000000005</v>
      </c>
      <c r="DE551" t="s">
        <v>467</v>
      </c>
      <c r="DF551" t="s">
        <v>466</v>
      </c>
      <c r="DG551">
        <v>0.60263999999999995</v>
      </c>
      <c r="DS551">
        <v>2.6550000000000001E-2</v>
      </c>
    </row>
    <row r="552" spans="57:132" x14ac:dyDescent="0.45">
      <c r="BE552" t="s">
        <v>462</v>
      </c>
      <c r="BF552" t="s">
        <v>463</v>
      </c>
      <c r="BG552" t="s">
        <v>450</v>
      </c>
      <c r="BH552" t="s">
        <v>464</v>
      </c>
      <c r="BI552">
        <v>226130</v>
      </c>
      <c r="BR552" t="s">
        <v>453</v>
      </c>
      <c r="CE552" t="s">
        <v>453</v>
      </c>
      <c r="CL552" t="s">
        <v>472</v>
      </c>
      <c r="CM552" t="s">
        <v>473</v>
      </c>
      <c r="CQ552" t="s">
        <v>468</v>
      </c>
      <c r="CR552">
        <v>31.843</v>
      </c>
      <c r="CS552" t="s">
        <v>469</v>
      </c>
      <c r="CT552">
        <v>10</v>
      </c>
      <c r="CU552" t="s">
        <v>470</v>
      </c>
      <c r="CV552">
        <v>88</v>
      </c>
      <c r="CW552" t="s">
        <v>471</v>
      </c>
      <c r="CX552" t="s">
        <v>472</v>
      </c>
      <c r="CY552" t="s">
        <v>473</v>
      </c>
      <c r="CZ552" s="1">
        <v>2.2200000000000001E-16</v>
      </c>
      <c r="DE552" t="s">
        <v>468</v>
      </c>
      <c r="DF552">
        <v>45.872</v>
      </c>
      <c r="DG552" t="s">
        <v>469</v>
      </c>
      <c r="DH552">
        <v>10</v>
      </c>
      <c r="DI552" t="s">
        <v>470</v>
      </c>
      <c r="DJ552">
        <v>256</v>
      </c>
      <c r="DK552" t="s">
        <v>471</v>
      </c>
      <c r="DL552" t="s">
        <v>472</v>
      </c>
      <c r="DM552" t="s">
        <v>473</v>
      </c>
      <c r="DN552" s="1">
        <v>2.2200000000000001E-16</v>
      </c>
      <c r="DR552" t="s">
        <v>384</v>
      </c>
      <c r="DS552">
        <v>27.90166</v>
      </c>
      <c r="DT552">
        <v>20.922440000000002</v>
      </c>
      <c r="DU552">
        <v>1.3335999999999999</v>
      </c>
      <c r="DV552">
        <v>0.18299000000000001</v>
      </c>
    </row>
    <row r="553" spans="57:132" x14ac:dyDescent="0.45">
      <c r="BE553" t="s">
        <v>465</v>
      </c>
      <c r="BF553" t="s">
        <v>463</v>
      </c>
      <c r="BG553" t="s">
        <v>450</v>
      </c>
      <c r="BH553" t="s">
        <v>464</v>
      </c>
      <c r="BI553">
        <v>63649</v>
      </c>
      <c r="BR553" t="s">
        <v>454</v>
      </c>
      <c r="BS553" t="s">
        <v>455</v>
      </c>
      <c r="BT553">
        <v>0</v>
      </c>
      <c r="BU553" t="s">
        <v>842</v>
      </c>
      <c r="BV553">
        <v>1E-3</v>
      </c>
      <c r="BW553" t="s">
        <v>843</v>
      </c>
      <c r="BX553">
        <v>0.01</v>
      </c>
      <c r="BY553" t="s">
        <v>844</v>
      </c>
      <c r="BZ553">
        <v>0.05</v>
      </c>
      <c r="CA553" t="s">
        <v>870</v>
      </c>
      <c r="CB553">
        <v>0.1</v>
      </c>
      <c r="CC553" t="s">
        <v>871</v>
      </c>
      <c r="CE553" t="s">
        <v>454</v>
      </c>
      <c r="CF553" t="s">
        <v>455</v>
      </c>
      <c r="CG553">
        <v>0</v>
      </c>
      <c r="CH553" t="s">
        <v>842</v>
      </c>
      <c r="CI553">
        <v>1E-3</v>
      </c>
      <c r="CJ553" t="s">
        <v>843</v>
      </c>
      <c r="CK553">
        <v>0.01</v>
      </c>
      <c r="CQ553" t="s">
        <v>674</v>
      </c>
      <c r="CR553" t="s">
        <v>488</v>
      </c>
      <c r="CS553">
        <v>2000</v>
      </c>
      <c r="DE553" t="s">
        <v>674</v>
      </c>
      <c r="DF553" t="s">
        <v>488</v>
      </c>
      <c r="DG553">
        <v>2000</v>
      </c>
      <c r="DS553">
        <v>0.18299000000000001</v>
      </c>
    </row>
    <row r="554" spans="57:132" x14ac:dyDescent="0.45">
      <c r="BE554" t="s">
        <v>466</v>
      </c>
      <c r="BF554">
        <v>0.71853</v>
      </c>
      <c r="CQ554" t="s">
        <v>1114</v>
      </c>
      <c r="DE554" t="s">
        <v>1095</v>
      </c>
      <c r="DR554" t="s">
        <v>526</v>
      </c>
      <c r="DS554">
        <v>-7.9920600000000004</v>
      </c>
      <c r="DT554">
        <v>1.55525</v>
      </c>
      <c r="DU554">
        <v>-5.1387999999999998</v>
      </c>
      <c r="DV554" s="1">
        <v>4.0559999999999998E-7</v>
      </c>
      <c r="DW554" t="s">
        <v>375</v>
      </c>
    </row>
    <row r="555" spans="57:132" x14ac:dyDescent="0.45">
      <c r="BE555" t="s">
        <v>467</v>
      </c>
      <c r="BF555" t="s">
        <v>466</v>
      </c>
      <c r="BG555">
        <v>0.69472999999999996</v>
      </c>
      <c r="BR555" t="s">
        <v>462</v>
      </c>
      <c r="BS555" t="s">
        <v>463</v>
      </c>
      <c r="BT555" t="s">
        <v>450</v>
      </c>
      <c r="BU555" t="s">
        <v>464</v>
      </c>
      <c r="BV555">
        <v>57391</v>
      </c>
      <c r="CE555" t="s">
        <v>462</v>
      </c>
      <c r="CF555" t="s">
        <v>463</v>
      </c>
      <c r="CG555" t="s">
        <v>450</v>
      </c>
      <c r="CH555" t="s">
        <v>464</v>
      </c>
      <c r="CI555">
        <v>39894</v>
      </c>
      <c r="CQ555" t="s">
        <v>416</v>
      </c>
      <c r="CR555" t="s">
        <v>417</v>
      </c>
      <c r="CS555" t="s">
        <v>418</v>
      </c>
      <c r="CT555" t="s">
        <v>419</v>
      </c>
      <c r="CU555" t="s">
        <v>420</v>
      </c>
      <c r="DE555" t="s">
        <v>416</v>
      </c>
      <c r="DF555" t="s">
        <v>417</v>
      </c>
      <c r="DG555" t="s">
        <v>418</v>
      </c>
      <c r="DH555" t="s">
        <v>419</v>
      </c>
      <c r="DI555" t="s">
        <v>420</v>
      </c>
      <c r="DR555" t="s">
        <v>453</v>
      </c>
      <c r="DS555" s="1">
        <v>4.0559999999999998E-7</v>
      </c>
    </row>
    <row r="556" spans="57:132" x14ac:dyDescent="0.45">
      <c r="BE556" t="s">
        <v>468</v>
      </c>
      <c r="BF556">
        <v>79.598799999999997</v>
      </c>
      <c r="BG556" t="s">
        <v>469</v>
      </c>
      <c r="BH556">
        <v>11</v>
      </c>
      <c r="BI556" t="s">
        <v>470</v>
      </c>
      <c r="BJ556">
        <v>343</v>
      </c>
      <c r="BK556" t="s">
        <v>471</v>
      </c>
      <c r="BL556" t="s">
        <v>472</v>
      </c>
      <c r="BM556" t="s">
        <v>473</v>
      </c>
      <c r="BN556" s="1">
        <v>2.2200000000000001E-16</v>
      </c>
      <c r="BR556" t="s">
        <v>465</v>
      </c>
      <c r="BS556" t="s">
        <v>463</v>
      </c>
      <c r="BT556" t="s">
        <v>450</v>
      </c>
      <c r="BU556" t="s">
        <v>464</v>
      </c>
      <c r="BV556">
        <v>22120</v>
      </c>
      <c r="CE556" t="s">
        <v>465</v>
      </c>
      <c r="CF556" t="s">
        <v>463</v>
      </c>
      <c r="CG556" t="s">
        <v>450</v>
      </c>
      <c r="CH556" t="s">
        <v>464</v>
      </c>
      <c r="CI556">
        <v>13577</v>
      </c>
      <c r="CN556" t="s">
        <v>433</v>
      </c>
      <c r="CO556" t="s">
        <v>423</v>
      </c>
      <c r="CP556" t="s">
        <v>863</v>
      </c>
      <c r="DR556" t="s">
        <v>454</v>
      </c>
      <c r="DS556" t="s">
        <v>455</v>
      </c>
      <c r="DT556">
        <v>0</v>
      </c>
      <c r="DU556" t="s">
        <v>842</v>
      </c>
      <c r="DV556">
        <v>1E-3</v>
      </c>
      <c r="DW556" t="s">
        <v>843</v>
      </c>
      <c r="DX556">
        <v>0.01</v>
      </c>
      <c r="DY556" t="s">
        <v>844</v>
      </c>
      <c r="DZ556">
        <v>0.05</v>
      </c>
    </row>
    <row r="557" spans="57:132" x14ac:dyDescent="0.45">
      <c r="BE557" t="s">
        <v>674</v>
      </c>
      <c r="BF557" t="s">
        <v>536</v>
      </c>
      <c r="BG557" t="s">
        <v>877</v>
      </c>
      <c r="BR557" t="s">
        <v>466</v>
      </c>
      <c r="BS557">
        <v>0.61456999999999995</v>
      </c>
      <c r="CE557" t="s">
        <v>466</v>
      </c>
      <c r="CF557">
        <v>0.65966999999999998</v>
      </c>
      <c r="CQ557" t="s">
        <v>421</v>
      </c>
      <c r="DE557" t="s">
        <v>421</v>
      </c>
    </row>
    <row r="558" spans="57:132" x14ac:dyDescent="0.45">
      <c r="BE558" t="s">
        <v>1048</v>
      </c>
      <c r="BR558" t="s">
        <v>467</v>
      </c>
      <c r="BS558" t="s">
        <v>466</v>
      </c>
      <c r="BT558">
        <v>0.56830999999999998</v>
      </c>
      <c r="CE558" t="s">
        <v>467</v>
      </c>
      <c r="CF558" t="s">
        <v>466</v>
      </c>
      <c r="CG558">
        <v>0.5978</v>
      </c>
      <c r="CL558" t="s">
        <v>423</v>
      </c>
      <c r="CM558" t="s">
        <v>761</v>
      </c>
      <c r="CN558" t="s">
        <v>423</v>
      </c>
      <c r="CO558">
        <v>56</v>
      </c>
      <c r="CQ558" t="s">
        <v>422</v>
      </c>
      <c r="CR558" t="s">
        <v>423</v>
      </c>
      <c r="CS558" t="s">
        <v>520</v>
      </c>
      <c r="CT558" t="s">
        <v>425</v>
      </c>
      <c r="CU558" t="s">
        <v>423</v>
      </c>
      <c r="CV558" t="s">
        <v>521</v>
      </c>
      <c r="CW558" t="s">
        <v>431</v>
      </c>
      <c r="CX558" t="s">
        <v>423</v>
      </c>
      <c r="CY558" t="s">
        <v>761</v>
      </c>
      <c r="CZ558" t="s">
        <v>433</v>
      </c>
      <c r="DA558" t="s">
        <v>423</v>
      </c>
      <c r="DB558" t="s">
        <v>863</v>
      </c>
      <c r="DE558" t="s">
        <v>422</v>
      </c>
      <c r="DF558" t="s">
        <v>423</v>
      </c>
      <c r="DG558" t="s">
        <v>520</v>
      </c>
      <c r="DH558" t="s">
        <v>425</v>
      </c>
      <c r="DI558" t="s">
        <v>423</v>
      </c>
      <c r="DJ558" t="s">
        <v>521</v>
      </c>
      <c r="DK558" t="s">
        <v>431</v>
      </c>
      <c r="DL558" t="s">
        <v>423</v>
      </c>
      <c r="DM558" t="s">
        <v>761</v>
      </c>
      <c r="DN558" t="s">
        <v>433</v>
      </c>
      <c r="DO558" t="s">
        <v>423</v>
      </c>
      <c r="DP558" t="s">
        <v>863</v>
      </c>
      <c r="DR558" t="s">
        <v>462</v>
      </c>
      <c r="DS558" t="s">
        <v>463</v>
      </c>
      <c r="DT558" t="s">
        <v>450</v>
      </c>
      <c r="DU558" t="s">
        <v>464</v>
      </c>
      <c r="DV558">
        <v>249620</v>
      </c>
      <c r="EA558" t="s">
        <v>870</v>
      </c>
    </row>
    <row r="559" spans="57:132" x14ac:dyDescent="0.45">
      <c r="BE559" t="s">
        <v>416</v>
      </c>
      <c r="BF559" t="s">
        <v>417</v>
      </c>
      <c r="BG559" t="s">
        <v>418</v>
      </c>
      <c r="BH559" t="s">
        <v>419</v>
      </c>
      <c r="BI559" t="s">
        <v>420</v>
      </c>
      <c r="BR559" t="s">
        <v>468</v>
      </c>
      <c r="BS559">
        <v>31.889600000000002</v>
      </c>
      <c r="BT559" t="s">
        <v>469</v>
      </c>
      <c r="BU559">
        <v>10</v>
      </c>
      <c r="BV559" t="s">
        <v>470</v>
      </c>
      <c r="BW559">
        <v>200</v>
      </c>
      <c r="BX559" t="s">
        <v>471</v>
      </c>
      <c r="BY559" t="s">
        <v>472</v>
      </c>
      <c r="BZ559" t="s">
        <v>473</v>
      </c>
      <c r="CA559" s="1">
        <v>2.2200000000000001E-16</v>
      </c>
      <c r="CE559" t="s">
        <v>468</v>
      </c>
      <c r="CF559">
        <v>17.057500000000001</v>
      </c>
      <c r="CG559" t="s">
        <v>469</v>
      </c>
      <c r="CH559">
        <v>10</v>
      </c>
      <c r="CI559" t="s">
        <v>470</v>
      </c>
      <c r="CJ559">
        <v>88</v>
      </c>
      <c r="CK559" t="s">
        <v>471</v>
      </c>
      <c r="DR559" t="s">
        <v>465</v>
      </c>
      <c r="DS559" t="s">
        <v>463</v>
      </c>
      <c r="DT559" t="s">
        <v>450</v>
      </c>
      <c r="DU559" t="s">
        <v>464</v>
      </c>
      <c r="DV559">
        <v>90297</v>
      </c>
      <c r="EB559">
        <v>0.1</v>
      </c>
    </row>
    <row r="560" spans="57:132" x14ac:dyDescent="0.45">
      <c r="BR560" t="s">
        <v>674</v>
      </c>
      <c r="BS560" t="s">
        <v>488</v>
      </c>
      <c r="BT560">
        <v>2000</v>
      </c>
      <c r="CE560" t="s">
        <v>674</v>
      </c>
      <c r="CF560" t="s">
        <v>488</v>
      </c>
      <c r="CG560">
        <v>2000</v>
      </c>
      <c r="CL560" t="s">
        <v>933</v>
      </c>
      <c r="CM560" t="s">
        <v>868</v>
      </c>
      <c r="CQ560" t="s">
        <v>601</v>
      </c>
      <c r="CR560" t="s">
        <v>437</v>
      </c>
      <c r="CS560" t="s">
        <v>864</v>
      </c>
      <c r="CT560" t="s">
        <v>423</v>
      </c>
      <c r="CU560" t="s">
        <v>942</v>
      </c>
      <c r="CV560" t="s">
        <v>866</v>
      </c>
      <c r="CW560" t="s">
        <v>423</v>
      </c>
      <c r="CX560" t="s">
        <v>933</v>
      </c>
      <c r="CY560" t="s">
        <v>868</v>
      </c>
      <c r="CZ560" t="s">
        <v>423</v>
      </c>
      <c r="DA560">
        <v>56</v>
      </c>
      <c r="DE560" t="s">
        <v>601</v>
      </c>
      <c r="DF560" t="s">
        <v>437</v>
      </c>
      <c r="DG560" t="s">
        <v>864</v>
      </c>
      <c r="DH560" t="s">
        <v>423</v>
      </c>
      <c r="DI560" t="s">
        <v>944</v>
      </c>
      <c r="DJ560" t="s">
        <v>866</v>
      </c>
      <c r="DK560" t="s">
        <v>423</v>
      </c>
      <c r="DL560" t="s">
        <v>933</v>
      </c>
      <c r="DM560" t="s">
        <v>868</v>
      </c>
      <c r="DN560" t="s">
        <v>423</v>
      </c>
      <c r="DO560">
        <v>152</v>
      </c>
      <c r="DR560" t="s">
        <v>466</v>
      </c>
      <c r="DS560">
        <v>0.63827</v>
      </c>
    </row>
    <row r="561" spans="57:132" x14ac:dyDescent="0.45">
      <c r="BE561" t="s">
        <v>421</v>
      </c>
      <c r="BR561" t="s">
        <v>1098</v>
      </c>
      <c r="CE561" t="s">
        <v>1117</v>
      </c>
      <c r="DR561" t="s">
        <v>467</v>
      </c>
      <c r="DS561" t="s">
        <v>466</v>
      </c>
      <c r="DT561">
        <v>0.60685</v>
      </c>
    </row>
    <row r="562" spans="57:132" x14ac:dyDescent="0.45">
      <c r="BE562" t="s">
        <v>422</v>
      </c>
      <c r="BF562" t="s">
        <v>423</v>
      </c>
      <c r="BG562" t="s">
        <v>520</v>
      </c>
      <c r="BH562" t="s">
        <v>425</v>
      </c>
      <c r="BI562" t="s">
        <v>423</v>
      </c>
      <c r="BJ562" t="s">
        <v>521</v>
      </c>
      <c r="BK562" t="s">
        <v>431</v>
      </c>
      <c r="BL562" t="s">
        <v>423</v>
      </c>
      <c r="BM562" t="s">
        <v>761</v>
      </c>
      <c r="BN562" t="s">
        <v>433</v>
      </c>
      <c r="BO562" t="s">
        <v>423</v>
      </c>
      <c r="BP562" t="s">
        <v>863</v>
      </c>
      <c r="BR562" t="s">
        <v>416</v>
      </c>
      <c r="BS562" t="s">
        <v>417</v>
      </c>
      <c r="BT562" t="s">
        <v>418</v>
      </c>
      <c r="BU562" t="s">
        <v>419</v>
      </c>
      <c r="BV562" t="s">
        <v>420</v>
      </c>
      <c r="CE562" t="s">
        <v>416</v>
      </c>
      <c r="CF562" t="s">
        <v>417</v>
      </c>
      <c r="CG562" t="s">
        <v>418</v>
      </c>
      <c r="CH562" t="s">
        <v>419</v>
      </c>
      <c r="CI562" t="s">
        <v>420</v>
      </c>
      <c r="CQ562" t="s">
        <v>710</v>
      </c>
      <c r="DE562" t="s">
        <v>710</v>
      </c>
      <c r="DR562" t="s">
        <v>468</v>
      </c>
      <c r="DS562">
        <v>75.712000000000003</v>
      </c>
      <c r="DT562" t="s">
        <v>469</v>
      </c>
      <c r="DU562">
        <v>11</v>
      </c>
      <c r="DV562" t="s">
        <v>470</v>
      </c>
      <c r="DW562">
        <v>472</v>
      </c>
      <c r="DX562" t="s">
        <v>471</v>
      </c>
      <c r="DY562" t="s">
        <v>472</v>
      </c>
      <c r="DZ562" t="s">
        <v>473</v>
      </c>
    </row>
    <row r="563" spans="57:132" x14ac:dyDescent="0.45">
      <c r="CL563" t="s">
        <v>448</v>
      </c>
      <c r="CR563" t="s">
        <v>443</v>
      </c>
      <c r="CS563" t="s">
        <v>444</v>
      </c>
      <c r="CT563" t="s">
        <v>445</v>
      </c>
      <c r="CU563" t="s">
        <v>446</v>
      </c>
      <c r="CV563" t="s">
        <v>447</v>
      </c>
      <c r="CW563" t="s">
        <v>445</v>
      </c>
      <c r="CX563" t="s">
        <v>448</v>
      </c>
      <c r="DF563" t="s">
        <v>443</v>
      </c>
      <c r="DG563" t="s">
        <v>444</v>
      </c>
      <c r="DH563" t="s">
        <v>445</v>
      </c>
      <c r="DI563" t="s">
        <v>446</v>
      </c>
      <c r="DJ563" t="s">
        <v>447</v>
      </c>
      <c r="DK563" t="s">
        <v>445</v>
      </c>
      <c r="DL563" t="s">
        <v>448</v>
      </c>
      <c r="DR563" t="s">
        <v>674</v>
      </c>
      <c r="DS563" t="s">
        <v>488</v>
      </c>
      <c r="DT563">
        <v>2000</v>
      </c>
    </row>
    <row r="564" spans="57:132" x14ac:dyDescent="0.45">
      <c r="BE564" t="s">
        <v>436</v>
      </c>
      <c r="BF564" t="s">
        <v>437</v>
      </c>
      <c r="BG564" t="s">
        <v>864</v>
      </c>
      <c r="BH564" t="s">
        <v>423</v>
      </c>
      <c r="BI564" t="s">
        <v>946</v>
      </c>
      <c r="BJ564" t="s">
        <v>866</v>
      </c>
      <c r="BK564" t="s">
        <v>423</v>
      </c>
      <c r="BL564" t="s">
        <v>1049</v>
      </c>
      <c r="BM564" t="s">
        <v>868</v>
      </c>
      <c r="BN564" t="s">
        <v>423</v>
      </c>
      <c r="BO564">
        <v>76</v>
      </c>
      <c r="BR564" t="s">
        <v>421</v>
      </c>
      <c r="CE564" t="s">
        <v>421</v>
      </c>
      <c r="CQ564">
        <v>-7.0640999999999998</v>
      </c>
      <c r="CR564">
        <v>-2.3167</v>
      </c>
      <c r="CS564">
        <v>0.17330000000000001</v>
      </c>
      <c r="CT564">
        <v>1.9924999999999999</v>
      </c>
      <c r="CU564">
        <v>7.7838000000000003</v>
      </c>
      <c r="DE564">
        <v>-12.146660000000001</v>
      </c>
      <c r="DF564">
        <v>-1.2331000000000001</v>
      </c>
      <c r="DG564">
        <v>0.32634999999999997</v>
      </c>
      <c r="DH564">
        <v>1.2430300000000001</v>
      </c>
      <c r="DI564">
        <v>5.2093699999999998</v>
      </c>
      <c r="DR564" t="s">
        <v>1042</v>
      </c>
      <c r="EA564" s="1">
        <v>2.2200000000000001E-16</v>
      </c>
    </row>
    <row r="565" spans="57:132" x14ac:dyDescent="0.45">
      <c r="BR565" t="s">
        <v>422</v>
      </c>
      <c r="BS565" t="s">
        <v>423</v>
      </c>
      <c r="BT565" t="s">
        <v>520</v>
      </c>
      <c r="BU565" t="s">
        <v>425</v>
      </c>
      <c r="BV565" t="s">
        <v>423</v>
      </c>
      <c r="BW565" t="s">
        <v>521</v>
      </c>
      <c r="BX565" t="s">
        <v>431</v>
      </c>
      <c r="BY565" t="s">
        <v>423</v>
      </c>
      <c r="BZ565" t="s">
        <v>761</v>
      </c>
      <c r="CA565" t="s">
        <v>433</v>
      </c>
      <c r="CB565" t="s">
        <v>423</v>
      </c>
      <c r="CC565" t="s">
        <v>863</v>
      </c>
      <c r="CE565" t="s">
        <v>422</v>
      </c>
      <c r="CF565" t="s">
        <v>423</v>
      </c>
      <c r="CG565" t="s">
        <v>520</v>
      </c>
      <c r="CH565" t="s">
        <v>425</v>
      </c>
      <c r="CI565" t="s">
        <v>423</v>
      </c>
      <c r="CJ565" t="s">
        <v>521</v>
      </c>
      <c r="CK565" t="s">
        <v>431</v>
      </c>
      <c r="DR565" t="s">
        <v>416</v>
      </c>
      <c r="DS565" t="s">
        <v>417</v>
      </c>
      <c r="DT565" t="s">
        <v>418</v>
      </c>
      <c r="DU565" t="s">
        <v>419</v>
      </c>
      <c r="DV565" t="s">
        <v>420</v>
      </c>
    </row>
    <row r="566" spans="57:132" x14ac:dyDescent="0.45">
      <c r="BE566" t="s">
        <v>710</v>
      </c>
      <c r="CQ566" t="s">
        <v>715</v>
      </c>
      <c r="DE566" t="s">
        <v>715</v>
      </c>
    </row>
    <row r="567" spans="57:132" x14ac:dyDescent="0.45">
      <c r="BF567" t="s">
        <v>443</v>
      </c>
      <c r="BG567" t="s">
        <v>444</v>
      </c>
      <c r="BH567" t="s">
        <v>445</v>
      </c>
      <c r="BI567" t="s">
        <v>446</v>
      </c>
      <c r="BJ567" t="s">
        <v>447</v>
      </c>
      <c r="BK567" t="s">
        <v>445</v>
      </c>
      <c r="BL567" t="s">
        <v>448</v>
      </c>
      <c r="BR567" t="s">
        <v>601</v>
      </c>
      <c r="BS567" t="s">
        <v>437</v>
      </c>
      <c r="BT567" t="s">
        <v>864</v>
      </c>
      <c r="BU567" t="s">
        <v>423</v>
      </c>
      <c r="BV567" t="s">
        <v>926</v>
      </c>
      <c r="BW567" t="s">
        <v>866</v>
      </c>
      <c r="BX567" t="s">
        <v>423</v>
      </c>
      <c r="BY567" t="s">
        <v>933</v>
      </c>
      <c r="BZ567" t="s">
        <v>868</v>
      </c>
      <c r="CA567" t="s">
        <v>423</v>
      </c>
      <c r="CB567">
        <v>120</v>
      </c>
      <c r="CE567" t="s">
        <v>601</v>
      </c>
      <c r="CF567" t="s">
        <v>437</v>
      </c>
      <c r="CG567" t="s">
        <v>864</v>
      </c>
      <c r="CH567" t="s">
        <v>423</v>
      </c>
      <c r="CI567" t="s">
        <v>942</v>
      </c>
      <c r="CJ567" t="s">
        <v>866</v>
      </c>
      <c r="CK567" t="s">
        <v>423</v>
      </c>
      <c r="CR567" t="s">
        <v>370</v>
      </c>
      <c r="CS567" t="s">
        <v>371</v>
      </c>
      <c r="CT567" t="s">
        <v>372</v>
      </c>
      <c r="CU567" t="s">
        <v>373</v>
      </c>
      <c r="CV567" t="s">
        <v>374</v>
      </c>
      <c r="CW567" t="s">
        <v>452</v>
      </c>
      <c r="DF567" t="s">
        <v>370</v>
      </c>
      <c r="DG567" t="s">
        <v>371</v>
      </c>
      <c r="DH567" t="s">
        <v>372</v>
      </c>
      <c r="DI567" t="s">
        <v>373</v>
      </c>
      <c r="DJ567" t="s">
        <v>374</v>
      </c>
      <c r="DK567" t="s">
        <v>452</v>
      </c>
      <c r="DR567" t="s">
        <v>421</v>
      </c>
    </row>
    <row r="568" spans="57:132" x14ac:dyDescent="0.45">
      <c r="BE568">
        <v>-21.946059999999999</v>
      </c>
      <c r="BF568">
        <v>-6.0296700000000003</v>
      </c>
      <c r="BG568">
        <v>-0.92023999999999995</v>
      </c>
      <c r="BH568">
        <v>6.7495599999999998</v>
      </c>
      <c r="BI568">
        <v>24.432310000000001</v>
      </c>
      <c r="CQ568" t="s">
        <v>181</v>
      </c>
      <c r="CR568">
        <v>25.847386</v>
      </c>
      <c r="CS568">
        <v>4.8226870000000002</v>
      </c>
      <c r="CT568">
        <v>5.3594999999999997</v>
      </c>
      <c r="CU568" s="1">
        <v>3.7419999999999999E-6</v>
      </c>
      <c r="CV568" t="s">
        <v>375</v>
      </c>
      <c r="DE568" t="s">
        <v>181</v>
      </c>
      <c r="DF568">
        <v>3.8978999999999999</v>
      </c>
      <c r="DG568">
        <v>3.8225250000000002</v>
      </c>
      <c r="DH568">
        <v>1.0197000000000001</v>
      </c>
      <c r="DI568">
        <v>0.30985000000000001</v>
      </c>
      <c r="DR568" t="s">
        <v>422</v>
      </c>
      <c r="DS568" t="s">
        <v>423</v>
      </c>
      <c r="DT568" t="s">
        <v>520</v>
      </c>
      <c r="DU568" t="s">
        <v>425</v>
      </c>
      <c r="DV568" t="s">
        <v>423</v>
      </c>
      <c r="DW568" t="s">
        <v>521</v>
      </c>
      <c r="DX568" t="s">
        <v>431</v>
      </c>
      <c r="DY568" t="s">
        <v>423</v>
      </c>
      <c r="DZ568" t="s">
        <v>761</v>
      </c>
    </row>
    <row r="569" spans="57:132" x14ac:dyDescent="0.45">
      <c r="BR569" t="s">
        <v>710</v>
      </c>
      <c r="CE569" t="s">
        <v>710</v>
      </c>
      <c r="CR569" s="1">
        <v>3.7419999999999999E-6</v>
      </c>
      <c r="CU569" s="1"/>
      <c r="DF569">
        <v>0.30985000000000001</v>
      </c>
    </row>
    <row r="570" spans="57:132" x14ac:dyDescent="0.45">
      <c r="BE570" t="s">
        <v>715</v>
      </c>
      <c r="BS570" t="s">
        <v>443</v>
      </c>
      <c r="BT570" t="s">
        <v>444</v>
      </c>
      <c r="BU570" t="s">
        <v>445</v>
      </c>
      <c r="BV570" t="s">
        <v>446</v>
      </c>
      <c r="BW570" t="s">
        <v>447</v>
      </c>
      <c r="BX570" t="s">
        <v>445</v>
      </c>
      <c r="BY570" t="s">
        <v>448</v>
      </c>
      <c r="CF570" t="s">
        <v>443</v>
      </c>
      <c r="CG570" t="s">
        <v>444</v>
      </c>
      <c r="CH570" t="s">
        <v>445</v>
      </c>
      <c r="CI570" t="s">
        <v>446</v>
      </c>
      <c r="CJ570" t="s">
        <v>447</v>
      </c>
      <c r="CK570" t="s">
        <v>445</v>
      </c>
      <c r="CQ570" t="s">
        <v>182</v>
      </c>
      <c r="CR570">
        <v>-0.65731200000000001</v>
      </c>
      <c r="CS570">
        <v>0.254409</v>
      </c>
      <c r="CT570">
        <v>-2.5836999999999999</v>
      </c>
      <c r="CU570">
        <v>1.35347E-2</v>
      </c>
      <c r="CV570" t="s">
        <v>376</v>
      </c>
      <c r="DE570" t="s">
        <v>182</v>
      </c>
      <c r="DF570">
        <v>-0.161825</v>
      </c>
      <c r="DG570">
        <v>9.3189999999999995E-2</v>
      </c>
      <c r="DH570">
        <v>-1.7364999999999999</v>
      </c>
      <c r="DI570">
        <v>8.4959999999999994E-2</v>
      </c>
      <c r="DJ570" t="s">
        <v>481</v>
      </c>
      <c r="DR570" t="s">
        <v>436</v>
      </c>
      <c r="DS570" t="s">
        <v>437</v>
      </c>
      <c r="DT570" t="s">
        <v>864</v>
      </c>
      <c r="DU570" t="s">
        <v>423</v>
      </c>
      <c r="DV570" t="s">
        <v>1043</v>
      </c>
      <c r="DW570" t="s">
        <v>866</v>
      </c>
      <c r="DX570" t="s">
        <v>423</v>
      </c>
      <c r="DY570" t="s">
        <v>1044</v>
      </c>
      <c r="DZ570" t="s">
        <v>868</v>
      </c>
      <c r="EA570" t="s">
        <v>433</v>
      </c>
    </row>
    <row r="571" spans="57:132" x14ac:dyDescent="0.45">
      <c r="BF571" t="s">
        <v>370</v>
      </c>
      <c r="BG571" t="s">
        <v>371</v>
      </c>
      <c r="BH571" t="s">
        <v>372</v>
      </c>
      <c r="BI571" t="s">
        <v>373</v>
      </c>
      <c r="BJ571" t="s">
        <v>374</v>
      </c>
      <c r="BK571" t="s">
        <v>452</v>
      </c>
      <c r="BR571">
        <v>-11.679790000000001</v>
      </c>
      <c r="BS571">
        <v>-1.5693299999999999</v>
      </c>
      <c r="BT571">
        <v>0.28405999999999998</v>
      </c>
      <c r="BU571">
        <v>1.585</v>
      </c>
      <c r="BV571">
        <v>5.3491200000000001</v>
      </c>
      <c r="CE571">
        <v>-27.532550000000001</v>
      </c>
      <c r="CF571">
        <v>-2.9700299999999999</v>
      </c>
      <c r="CG571">
        <v>0.75475999999999999</v>
      </c>
      <c r="CH571">
        <v>3.5516200000000002</v>
      </c>
      <c r="CI571">
        <v>9.9022299999999994</v>
      </c>
      <c r="CR571">
        <v>1.35347E-2</v>
      </c>
      <c r="DF571">
        <v>8.4959999999999994E-2</v>
      </c>
      <c r="EB571" t="s">
        <v>423</v>
      </c>
    </row>
    <row r="572" spans="57:132" x14ac:dyDescent="0.45">
      <c r="BE572" t="s">
        <v>181</v>
      </c>
      <c r="BF572">
        <v>-5.2077669999999996</v>
      </c>
      <c r="BG572">
        <v>3.5050970000000001</v>
      </c>
      <c r="BH572">
        <v>-1.4858</v>
      </c>
      <c r="BI572">
        <v>0.14249020000000001</v>
      </c>
      <c r="CQ572" t="s">
        <v>183</v>
      </c>
      <c r="CR572">
        <v>5.5650250000000003</v>
      </c>
      <c r="CS572">
        <v>1.9157489999999999</v>
      </c>
      <c r="CT572">
        <v>2.9049</v>
      </c>
      <c r="CU572">
        <v>5.9582000000000003E-3</v>
      </c>
      <c r="CV572" t="s">
        <v>487</v>
      </c>
      <c r="DE572" t="s">
        <v>183</v>
      </c>
      <c r="DF572">
        <v>1.653035</v>
      </c>
      <c r="DG572">
        <v>0.89455700000000005</v>
      </c>
      <c r="DH572">
        <v>1.8479000000000001</v>
      </c>
      <c r="DI572">
        <v>6.7000000000000004E-2</v>
      </c>
      <c r="DJ572" t="s">
        <v>481</v>
      </c>
      <c r="DR572" t="s">
        <v>710</v>
      </c>
      <c r="EA572" t="s">
        <v>423</v>
      </c>
    </row>
    <row r="573" spans="57:132" x14ac:dyDescent="0.45">
      <c r="BE573" t="s">
        <v>182</v>
      </c>
      <c r="BF573">
        <v>-0.14688999999999999</v>
      </c>
      <c r="BG573">
        <v>0.159391</v>
      </c>
      <c r="BH573">
        <v>-0.92159999999999997</v>
      </c>
      <c r="BI573">
        <v>0.36038360000000003</v>
      </c>
      <c r="BR573" t="s">
        <v>715</v>
      </c>
      <c r="CE573" t="s">
        <v>715</v>
      </c>
      <c r="CR573">
        <v>5.9582000000000003E-3</v>
      </c>
      <c r="DF573">
        <v>6.7000000000000004E-2</v>
      </c>
      <c r="DS573" t="s">
        <v>443</v>
      </c>
      <c r="DT573" t="s">
        <v>444</v>
      </c>
      <c r="DU573" t="s">
        <v>445</v>
      </c>
      <c r="DV573" t="s">
        <v>446</v>
      </c>
      <c r="DW573" t="s">
        <v>447</v>
      </c>
      <c r="DX573" t="s">
        <v>445</v>
      </c>
      <c r="DY573" t="s">
        <v>448</v>
      </c>
      <c r="EB573">
        <v>210</v>
      </c>
    </row>
    <row r="574" spans="57:132" x14ac:dyDescent="0.45">
      <c r="BE574" t="s">
        <v>183</v>
      </c>
      <c r="BF574">
        <v>-3.3174399999999999</v>
      </c>
      <c r="BG574">
        <v>2.9113660000000001</v>
      </c>
      <c r="BH574">
        <v>-1.1395</v>
      </c>
      <c r="BI574">
        <v>0.25895829999999997</v>
      </c>
      <c r="BS574" t="s">
        <v>370</v>
      </c>
      <c r="BT574" t="s">
        <v>371</v>
      </c>
      <c r="BU574" t="s">
        <v>372</v>
      </c>
      <c r="BV574" t="s">
        <v>373</v>
      </c>
      <c r="BW574" t="s">
        <v>374</v>
      </c>
      <c r="BX574" t="s">
        <v>452</v>
      </c>
      <c r="CF574" t="s">
        <v>370</v>
      </c>
      <c r="CG574" t="s">
        <v>371</v>
      </c>
      <c r="CH574" t="s">
        <v>372</v>
      </c>
      <c r="CI574" t="s">
        <v>373</v>
      </c>
      <c r="CJ574" t="s">
        <v>374</v>
      </c>
      <c r="CK574" t="s">
        <v>452</v>
      </c>
      <c r="CQ574" t="s">
        <v>377</v>
      </c>
      <c r="CR574">
        <v>-5.9761899999999999</v>
      </c>
      <c r="CS574">
        <v>1.4168860000000001</v>
      </c>
      <c r="CT574">
        <v>-4.2178000000000004</v>
      </c>
      <c r="CU574">
        <v>1.372E-4</v>
      </c>
      <c r="CV574" t="s">
        <v>375</v>
      </c>
      <c r="DE574" t="s">
        <v>377</v>
      </c>
      <c r="DF574">
        <v>-1.3189580000000001</v>
      </c>
      <c r="DG574">
        <v>0.625336</v>
      </c>
      <c r="DH574">
        <v>-2.1092</v>
      </c>
      <c r="DI574">
        <v>3.6940000000000001E-2</v>
      </c>
      <c r="DJ574" t="s">
        <v>376</v>
      </c>
      <c r="DR574">
        <v>-39.481299999999997</v>
      </c>
      <c r="DS574">
        <v>-4.9494999999999996</v>
      </c>
      <c r="DT574">
        <v>1.0705</v>
      </c>
      <c r="DU574">
        <v>5.4316000000000004</v>
      </c>
      <c r="DV574">
        <v>20.127099999999999</v>
      </c>
    </row>
    <row r="575" spans="57:132" x14ac:dyDescent="0.45">
      <c r="BE575" t="s">
        <v>377</v>
      </c>
      <c r="BF575">
        <v>0.71395699999999995</v>
      </c>
      <c r="BG575">
        <v>1.1382159999999999</v>
      </c>
      <c r="BH575">
        <v>0.62729999999999997</v>
      </c>
      <c r="BI575">
        <v>0.53282980000000002</v>
      </c>
      <c r="BR575" t="s">
        <v>181</v>
      </c>
      <c r="BS575">
        <v>-0.708152</v>
      </c>
      <c r="BT575">
        <v>4.6280080000000003</v>
      </c>
      <c r="BU575">
        <v>-0.153</v>
      </c>
      <c r="BV575">
        <v>0.87870800000000004</v>
      </c>
      <c r="CE575" t="s">
        <v>181</v>
      </c>
      <c r="CF575">
        <v>10.38439</v>
      </c>
      <c r="CG575">
        <v>7.3401100000000001</v>
      </c>
      <c r="CH575">
        <v>1.4147000000000001</v>
      </c>
      <c r="CI575">
        <v>0.164881</v>
      </c>
      <c r="CR575">
        <v>1.372E-4</v>
      </c>
      <c r="DF575">
        <v>3.6940000000000001E-2</v>
      </c>
    </row>
    <row r="576" spans="57:132" x14ac:dyDescent="0.45">
      <c r="BE576" t="s">
        <v>194</v>
      </c>
      <c r="BF576">
        <v>-16.970208</v>
      </c>
      <c r="BG576">
        <v>9.7207779999999993</v>
      </c>
      <c r="BH576">
        <v>-1.7458</v>
      </c>
      <c r="BI576">
        <v>8.5886400000000002E-2</v>
      </c>
      <c r="BJ576" t="s">
        <v>481</v>
      </c>
      <c r="BR576" t="s">
        <v>182</v>
      </c>
      <c r="BS576">
        <v>-0.34829100000000002</v>
      </c>
      <c r="BT576">
        <v>0.122907</v>
      </c>
      <c r="BU576">
        <v>-2.8338000000000001</v>
      </c>
      <c r="BV576">
        <v>5.6080000000000001E-3</v>
      </c>
      <c r="BW576" t="s">
        <v>487</v>
      </c>
      <c r="CE576" t="s">
        <v>182</v>
      </c>
      <c r="CF576">
        <v>-1.3828400000000001</v>
      </c>
      <c r="CG576">
        <v>0.45</v>
      </c>
      <c r="CH576">
        <v>-3.073</v>
      </c>
      <c r="CI576">
        <v>3.8059999999999999E-3</v>
      </c>
      <c r="CJ576" t="s">
        <v>487</v>
      </c>
      <c r="CN576" t="s">
        <v>870</v>
      </c>
      <c r="CO576">
        <v>0.1</v>
      </c>
      <c r="CP576" t="s">
        <v>871</v>
      </c>
      <c r="CQ576" t="s">
        <v>382</v>
      </c>
      <c r="CR576">
        <v>0.15379699999999999</v>
      </c>
      <c r="CS576">
        <v>0.21342</v>
      </c>
      <c r="CT576">
        <v>0.72060000000000002</v>
      </c>
      <c r="CU576">
        <v>0.47532859999999999</v>
      </c>
      <c r="DE576" t="s">
        <v>382</v>
      </c>
      <c r="DF576">
        <v>0.18024299999999999</v>
      </c>
      <c r="DG576">
        <v>0.173679</v>
      </c>
      <c r="DH576">
        <v>1.0378000000000001</v>
      </c>
      <c r="DI576">
        <v>0.30138999999999999</v>
      </c>
      <c r="DR576" t="s">
        <v>715</v>
      </c>
    </row>
    <row r="577" spans="57:128" x14ac:dyDescent="0.45">
      <c r="BE577" t="s">
        <v>378</v>
      </c>
      <c r="BF577">
        <v>-2.3549009999999999</v>
      </c>
      <c r="BG577">
        <v>4.289288</v>
      </c>
      <c r="BH577">
        <v>-0.54900000000000004</v>
      </c>
      <c r="BI577">
        <v>0.58499659999999998</v>
      </c>
      <c r="BR577" t="s">
        <v>183</v>
      </c>
      <c r="BS577">
        <v>1.1663E-2</v>
      </c>
      <c r="BT577">
        <v>1.0612079999999999</v>
      </c>
      <c r="BU577">
        <v>1.0999999999999999E-2</v>
      </c>
      <c r="BV577">
        <v>0.99125399999999997</v>
      </c>
      <c r="CE577" t="s">
        <v>183</v>
      </c>
      <c r="CF577">
        <v>-2.5133800000000002</v>
      </c>
      <c r="CG577">
        <v>1.5243800000000001</v>
      </c>
      <c r="CH577">
        <v>-1.6488</v>
      </c>
      <c r="CI577">
        <v>0.107025</v>
      </c>
      <c r="CR577">
        <v>0.47532859999999999</v>
      </c>
      <c r="DF577">
        <v>0.30138999999999999</v>
      </c>
      <c r="DS577" t="s">
        <v>370</v>
      </c>
      <c r="DT577" t="s">
        <v>371</v>
      </c>
      <c r="DU577" t="s">
        <v>372</v>
      </c>
      <c r="DV577" t="s">
        <v>373</v>
      </c>
      <c r="DW577" t="s">
        <v>374</v>
      </c>
      <c r="DX577" t="s">
        <v>452</v>
      </c>
    </row>
    <row r="578" spans="57:128" x14ac:dyDescent="0.45">
      <c r="BE578" t="s">
        <v>382</v>
      </c>
      <c r="BF578">
        <v>0.13563600000000001</v>
      </c>
      <c r="BG578">
        <v>0.26608199999999999</v>
      </c>
      <c r="BH578">
        <v>0.50980000000000003</v>
      </c>
      <c r="BI578">
        <v>0.61206349999999998</v>
      </c>
      <c r="BR578" t="s">
        <v>377</v>
      </c>
      <c r="BS578">
        <v>0.208256</v>
      </c>
      <c r="BT578">
        <v>0.76161900000000005</v>
      </c>
      <c r="BU578">
        <v>0.27339999999999998</v>
      </c>
      <c r="BV578">
        <v>0.785103</v>
      </c>
      <c r="CE578" t="s">
        <v>377</v>
      </c>
      <c r="CF578">
        <v>2.0497399999999999</v>
      </c>
      <c r="CG578">
        <v>1.1883999999999999</v>
      </c>
      <c r="CH578">
        <v>1.7248000000000001</v>
      </c>
      <c r="CI578">
        <v>9.2286999999999994E-2</v>
      </c>
      <c r="CJ578" t="s">
        <v>481</v>
      </c>
      <c r="CL578" t="s">
        <v>844</v>
      </c>
      <c r="CM578">
        <v>0.05</v>
      </c>
      <c r="CQ578" t="s">
        <v>381</v>
      </c>
      <c r="CR578">
        <v>-0.19072700000000001</v>
      </c>
      <c r="CS578">
        <v>0.48297699999999999</v>
      </c>
      <c r="CT578">
        <v>-0.39489999999999997</v>
      </c>
      <c r="CU578">
        <v>0.69501570000000001</v>
      </c>
      <c r="DE578" t="s">
        <v>381</v>
      </c>
      <c r="DF578">
        <v>9.3572000000000002E-2</v>
      </c>
      <c r="DG578">
        <v>0.13980300000000001</v>
      </c>
      <c r="DH578">
        <v>0.66930000000000001</v>
      </c>
      <c r="DI578">
        <v>0.50453999999999999</v>
      </c>
      <c r="DR578" t="s">
        <v>181</v>
      </c>
      <c r="DS578">
        <v>-19.52205</v>
      </c>
      <c r="DT578">
        <v>12.10101</v>
      </c>
      <c r="DU578">
        <v>-1.6133</v>
      </c>
      <c r="DV578">
        <v>0.10846</v>
      </c>
    </row>
    <row r="579" spans="57:128" x14ac:dyDescent="0.45">
      <c r="BE579" t="s">
        <v>381</v>
      </c>
      <c r="BF579">
        <v>0.52853899999999998</v>
      </c>
      <c r="BG579">
        <v>8.2705000000000001E-2</v>
      </c>
      <c r="BH579">
        <v>6.3906999999999998</v>
      </c>
      <c r="BI579" s="1">
        <v>2.5530000000000001E-8</v>
      </c>
      <c r="BJ579" t="s">
        <v>375</v>
      </c>
      <c r="BR579" t="s">
        <v>382</v>
      </c>
      <c r="BS579">
        <v>0.256573</v>
      </c>
      <c r="BT579">
        <v>0.15254400000000001</v>
      </c>
      <c r="BU579">
        <v>1.6819999999999999</v>
      </c>
      <c r="BV579">
        <v>9.5827999999999997E-2</v>
      </c>
      <c r="BW579" t="s">
        <v>481</v>
      </c>
      <c r="CE579" t="s">
        <v>382</v>
      </c>
      <c r="CF579">
        <v>0.15301999999999999</v>
      </c>
      <c r="CG579">
        <v>0.25477</v>
      </c>
      <c r="CH579">
        <v>0.60060000000000002</v>
      </c>
      <c r="CI579">
        <v>0.55146899999999999</v>
      </c>
      <c r="CR579">
        <v>0.69501570000000001</v>
      </c>
      <c r="DF579">
        <v>0.50453999999999999</v>
      </c>
      <c r="DS579">
        <v>0.10846</v>
      </c>
    </row>
    <row r="580" spans="57:128" x14ac:dyDescent="0.45">
      <c r="BE580" t="s">
        <v>383</v>
      </c>
      <c r="BF580">
        <v>-0.80802099999999999</v>
      </c>
      <c r="BG580">
        <v>9.5235E-2</v>
      </c>
      <c r="BH580">
        <v>-8.4845000000000006</v>
      </c>
      <c r="BI580" s="1">
        <v>6.4799999999999999E-12</v>
      </c>
      <c r="BJ580" t="s">
        <v>375</v>
      </c>
      <c r="BR580" t="s">
        <v>381</v>
      </c>
      <c r="BS580">
        <v>0.29442499999999999</v>
      </c>
      <c r="BT580">
        <v>0.115049</v>
      </c>
      <c r="BU580">
        <v>2.5590999999999999</v>
      </c>
      <c r="BV580">
        <v>1.2056000000000001E-2</v>
      </c>
      <c r="BW580" t="s">
        <v>376</v>
      </c>
      <c r="CE580" t="s">
        <v>381</v>
      </c>
      <c r="CF580">
        <v>-0.13539999999999999</v>
      </c>
      <c r="CG580">
        <v>0.86058000000000001</v>
      </c>
      <c r="CH580">
        <v>-0.1573</v>
      </c>
      <c r="CI580">
        <v>0.87577499999999997</v>
      </c>
      <c r="CQ580" t="s">
        <v>383</v>
      </c>
      <c r="CR580">
        <v>0.33971699999999999</v>
      </c>
      <c r="CS580">
        <v>0.161306</v>
      </c>
      <c r="CT580">
        <v>2.1059999999999999</v>
      </c>
      <c r="CU580">
        <v>4.1523999999999998E-2</v>
      </c>
      <c r="CV580" t="s">
        <v>376</v>
      </c>
      <c r="DE580" t="s">
        <v>383</v>
      </c>
      <c r="DF580">
        <v>0.14122699999999999</v>
      </c>
      <c r="DG580">
        <v>0.17565900000000001</v>
      </c>
      <c r="DH580">
        <v>0.80400000000000005</v>
      </c>
      <c r="DI580">
        <v>0.42293999999999998</v>
      </c>
      <c r="DR580" t="s">
        <v>182</v>
      </c>
      <c r="DS580">
        <v>-1.38933</v>
      </c>
      <c r="DT580">
        <v>0.28511999999999998</v>
      </c>
      <c r="DU580">
        <v>-4.8728999999999996</v>
      </c>
      <c r="DV580" s="1">
        <v>2.4219999999999999E-6</v>
      </c>
      <c r="DW580" t="s">
        <v>375</v>
      </c>
    </row>
    <row r="581" spans="57:128" x14ac:dyDescent="0.45">
      <c r="BE581" t="s">
        <v>384</v>
      </c>
      <c r="BF581">
        <v>73.944095000000004</v>
      </c>
      <c r="BG581">
        <v>18.588495999999999</v>
      </c>
      <c r="BH581">
        <v>3.9779</v>
      </c>
      <c r="BI581">
        <v>1.8709999999999999E-4</v>
      </c>
      <c r="BJ581" t="s">
        <v>375</v>
      </c>
      <c r="BR581" t="s">
        <v>383</v>
      </c>
      <c r="BS581">
        <v>0.17053699999999999</v>
      </c>
      <c r="BT581">
        <v>0.22153500000000001</v>
      </c>
      <c r="BU581">
        <v>0.76980000000000004</v>
      </c>
      <c r="BV581">
        <v>0.44331199999999998</v>
      </c>
      <c r="CE581" t="s">
        <v>383</v>
      </c>
      <c r="CF581">
        <v>0.15215000000000001</v>
      </c>
      <c r="CG581">
        <v>0.23904</v>
      </c>
      <c r="CH581">
        <v>0.63649999999999995</v>
      </c>
      <c r="CI581">
        <v>0.52807300000000001</v>
      </c>
      <c r="CR581">
        <v>4.1523999999999998E-2</v>
      </c>
      <c r="DF581">
        <v>0.42293999999999998</v>
      </c>
      <c r="DS581" s="1">
        <v>2.4219999999999999E-6</v>
      </c>
      <c r="DV581" s="1"/>
    </row>
    <row r="582" spans="57:128" x14ac:dyDescent="0.45">
      <c r="BE582" t="s">
        <v>526</v>
      </c>
      <c r="BF582">
        <v>-8.4803090000000001</v>
      </c>
      <c r="BG582">
        <v>1.837723</v>
      </c>
      <c r="BH582">
        <v>-4.6146000000000003</v>
      </c>
      <c r="BI582" s="1">
        <v>2.0740000000000001E-5</v>
      </c>
      <c r="BJ582" t="s">
        <v>375</v>
      </c>
      <c r="BR582" t="s">
        <v>405</v>
      </c>
      <c r="BS582">
        <v>-20.683244999999999</v>
      </c>
      <c r="BT582">
        <v>4.7631509999999997</v>
      </c>
      <c r="BU582">
        <v>-4.3422999999999998</v>
      </c>
      <c r="BV582" s="1">
        <v>3.4950000000000002E-5</v>
      </c>
      <c r="BW582" t="s">
        <v>375</v>
      </c>
      <c r="CE582" t="s">
        <v>408</v>
      </c>
      <c r="CF582">
        <v>12.398490000000001</v>
      </c>
      <c r="CG582">
        <v>15.686820000000001</v>
      </c>
      <c r="CH582">
        <v>0.79039999999999999</v>
      </c>
      <c r="CI582">
        <v>0.43396899999999999</v>
      </c>
      <c r="CQ582" t="s">
        <v>408</v>
      </c>
      <c r="CR582">
        <v>18.131627999999999</v>
      </c>
      <c r="CS582">
        <v>13.245162000000001</v>
      </c>
      <c r="CT582">
        <v>1.3689</v>
      </c>
      <c r="CU582">
        <v>0.1786615</v>
      </c>
      <c r="DE582" t="s">
        <v>405</v>
      </c>
      <c r="DF582">
        <v>-15.827037000000001</v>
      </c>
      <c r="DG582">
        <v>3.349888</v>
      </c>
      <c r="DH582">
        <v>-4.7245999999999997</v>
      </c>
      <c r="DI582" s="1">
        <v>6.139E-6</v>
      </c>
      <c r="DJ582" t="s">
        <v>375</v>
      </c>
      <c r="DR582" t="s">
        <v>183</v>
      </c>
      <c r="DS582">
        <v>-1.33375</v>
      </c>
      <c r="DT582">
        <v>1.9912000000000001</v>
      </c>
      <c r="DU582">
        <v>-0.66979999999999995</v>
      </c>
      <c r="DV582">
        <v>0.50383999999999995</v>
      </c>
    </row>
    <row r="583" spans="57:128" x14ac:dyDescent="0.45">
      <c r="BE583" t="s">
        <v>453</v>
      </c>
      <c r="BR583" t="s">
        <v>526</v>
      </c>
      <c r="BS583">
        <v>0.46668900000000002</v>
      </c>
      <c r="BT583">
        <v>0.60743400000000003</v>
      </c>
      <c r="BU583">
        <v>0.76829999999999998</v>
      </c>
      <c r="BV583">
        <v>0.44419700000000001</v>
      </c>
      <c r="CE583" t="s">
        <v>526</v>
      </c>
      <c r="CF583">
        <v>7.0544799999999999</v>
      </c>
      <c r="CG583">
        <v>3.2128800000000002</v>
      </c>
      <c r="CH583">
        <v>2.1957</v>
      </c>
      <c r="CI583">
        <v>3.3974999999999998E-2</v>
      </c>
      <c r="CJ583" t="s">
        <v>376</v>
      </c>
      <c r="CR583">
        <v>0.1786615</v>
      </c>
      <c r="DF583" s="1">
        <v>6.139E-6</v>
      </c>
      <c r="DI583" s="1"/>
      <c r="DS583">
        <v>0.50383999999999995</v>
      </c>
    </row>
    <row r="584" spans="57:128" x14ac:dyDescent="0.45">
      <c r="BE584" t="s">
        <v>454</v>
      </c>
      <c r="BF584" t="s">
        <v>455</v>
      </c>
      <c r="BG584">
        <v>0</v>
      </c>
      <c r="BH584" t="s">
        <v>842</v>
      </c>
      <c r="BI584">
        <v>1E-3</v>
      </c>
      <c r="BJ584" t="s">
        <v>843</v>
      </c>
      <c r="BK584">
        <v>0.01</v>
      </c>
      <c r="BL584" t="s">
        <v>844</v>
      </c>
      <c r="BM584">
        <v>0.05</v>
      </c>
      <c r="BN584" t="s">
        <v>870</v>
      </c>
      <c r="BO584">
        <v>0.1</v>
      </c>
      <c r="BP584" t="s">
        <v>871</v>
      </c>
      <c r="BR584" t="s">
        <v>453</v>
      </c>
      <c r="CE584" t="s">
        <v>453</v>
      </c>
      <c r="CL584" t="s">
        <v>472</v>
      </c>
      <c r="CM584">
        <v>0.10136000000000001</v>
      </c>
      <c r="CQ584" t="s">
        <v>869</v>
      </c>
      <c r="CR584">
        <v>-0.22417799999999999</v>
      </c>
      <c r="CS584">
        <v>9.7742999999999997E-2</v>
      </c>
      <c r="CT584">
        <v>-2.2934999999999999</v>
      </c>
      <c r="CU584">
        <v>2.7149099999999999E-2</v>
      </c>
      <c r="CV584" t="s">
        <v>376</v>
      </c>
      <c r="DE584" t="s">
        <v>869</v>
      </c>
      <c r="DF584">
        <v>-3.7955999999999997E-2</v>
      </c>
      <c r="DG584">
        <v>3.5714999999999997E-2</v>
      </c>
      <c r="DH584">
        <v>-1.0627</v>
      </c>
      <c r="DI584">
        <v>0.28996</v>
      </c>
      <c r="DR584" t="s">
        <v>377</v>
      </c>
      <c r="DS584">
        <v>4.5570199999999996</v>
      </c>
      <c r="DT584">
        <v>0.90010999999999997</v>
      </c>
      <c r="DU584">
        <v>5.0627000000000004</v>
      </c>
      <c r="DV584" s="1">
        <v>1.026E-6</v>
      </c>
      <c r="DW584" t="s">
        <v>375</v>
      </c>
    </row>
    <row r="585" spans="57:128" x14ac:dyDescent="0.45">
      <c r="BR585" t="s">
        <v>454</v>
      </c>
      <c r="BS585" t="s">
        <v>455</v>
      </c>
      <c r="BT585">
        <v>0</v>
      </c>
      <c r="BU585" t="s">
        <v>842</v>
      </c>
      <c r="BV585">
        <v>1E-3</v>
      </c>
      <c r="BW585" t="s">
        <v>843</v>
      </c>
      <c r="BX585">
        <v>0.01</v>
      </c>
      <c r="BY585" t="s">
        <v>844</v>
      </c>
      <c r="BZ585">
        <v>0.05</v>
      </c>
      <c r="CA585" t="s">
        <v>870</v>
      </c>
      <c r="CB585">
        <v>0.1</v>
      </c>
      <c r="CC585" t="s">
        <v>871</v>
      </c>
      <c r="CE585" t="s">
        <v>454</v>
      </c>
      <c r="CF585" t="s">
        <v>455</v>
      </c>
      <c r="CG585">
        <v>0</v>
      </c>
      <c r="CH585" t="s">
        <v>842</v>
      </c>
      <c r="CI585">
        <v>1E-3</v>
      </c>
      <c r="CJ585" t="s">
        <v>843</v>
      </c>
      <c r="CK585">
        <v>0.01</v>
      </c>
      <c r="CQ585" t="s">
        <v>453</v>
      </c>
      <c r="CR585">
        <v>2.7149099999999999E-2</v>
      </c>
      <c r="DE585" t="s">
        <v>453</v>
      </c>
      <c r="DF585">
        <v>0.28996</v>
      </c>
      <c r="DS585" s="1">
        <v>1.026E-6</v>
      </c>
      <c r="DV585" s="1"/>
    </row>
    <row r="586" spans="57:128" x14ac:dyDescent="0.45">
      <c r="BE586" t="s">
        <v>462</v>
      </c>
      <c r="BF586" t="s">
        <v>463</v>
      </c>
      <c r="BG586" t="s">
        <v>450</v>
      </c>
      <c r="BH586" t="s">
        <v>464</v>
      </c>
      <c r="BI586">
        <v>19529</v>
      </c>
      <c r="CQ586" t="s">
        <v>454</v>
      </c>
      <c r="CR586" t="s">
        <v>455</v>
      </c>
      <c r="CS586">
        <v>0</v>
      </c>
      <c r="CT586" t="s">
        <v>842</v>
      </c>
      <c r="CU586">
        <v>1E-3</v>
      </c>
      <c r="CV586" t="s">
        <v>843</v>
      </c>
      <c r="CW586">
        <v>0.01</v>
      </c>
      <c r="CX586" t="s">
        <v>844</v>
      </c>
      <c r="CY586">
        <v>0.05</v>
      </c>
      <c r="CZ586" t="s">
        <v>870</v>
      </c>
      <c r="DA586">
        <v>0.1</v>
      </c>
      <c r="DB586" t="s">
        <v>871</v>
      </c>
      <c r="DE586" t="s">
        <v>454</v>
      </c>
      <c r="DF586" t="s">
        <v>455</v>
      </c>
      <c r="DG586">
        <v>0</v>
      </c>
      <c r="DH586" t="s">
        <v>842</v>
      </c>
      <c r="DI586">
        <v>1E-3</v>
      </c>
      <c r="DJ586" t="s">
        <v>843</v>
      </c>
      <c r="DK586">
        <v>0.01</v>
      </c>
      <c r="DL586" t="s">
        <v>844</v>
      </c>
      <c r="DM586">
        <v>0.05</v>
      </c>
      <c r="DN586" t="s">
        <v>870</v>
      </c>
      <c r="DO586">
        <v>0.1</v>
      </c>
      <c r="DP586" t="s">
        <v>871</v>
      </c>
      <c r="DR586" t="s">
        <v>194</v>
      </c>
      <c r="DS586">
        <v>-16.808009999999999</v>
      </c>
      <c r="DT586">
        <v>2.8971800000000001</v>
      </c>
      <c r="DU586">
        <v>-5.8014999999999999</v>
      </c>
      <c r="DV586" s="1">
        <v>2.9469999999999999E-8</v>
      </c>
      <c r="DW586" t="s">
        <v>375</v>
      </c>
    </row>
    <row r="587" spans="57:128" x14ac:dyDescent="0.45">
      <c r="BE587" t="s">
        <v>465</v>
      </c>
      <c r="BF587" t="s">
        <v>463</v>
      </c>
      <c r="BG587" t="s">
        <v>450</v>
      </c>
      <c r="BH587" t="s">
        <v>464</v>
      </c>
      <c r="BI587">
        <v>6167.1</v>
      </c>
      <c r="BR587" t="s">
        <v>462</v>
      </c>
      <c r="BS587" t="s">
        <v>463</v>
      </c>
      <c r="BT587" t="s">
        <v>450</v>
      </c>
      <c r="BU587" t="s">
        <v>464</v>
      </c>
      <c r="BV587">
        <v>905.89</v>
      </c>
      <c r="CE587" t="s">
        <v>462</v>
      </c>
      <c r="CF587" t="s">
        <v>463</v>
      </c>
      <c r="CG587" t="s">
        <v>450</v>
      </c>
      <c r="CH587" t="s">
        <v>464</v>
      </c>
      <c r="CI587">
        <v>2596.4</v>
      </c>
      <c r="DS587" s="1">
        <v>2.9469999999999999E-8</v>
      </c>
      <c r="DV587" s="1"/>
    </row>
    <row r="588" spans="57:128" x14ac:dyDescent="0.45">
      <c r="BE588" t="s">
        <v>466</v>
      </c>
      <c r="BF588">
        <v>0.68420999999999998</v>
      </c>
      <c r="BR588" t="s">
        <v>465</v>
      </c>
      <c r="BS588" t="s">
        <v>463</v>
      </c>
      <c r="BT588" t="s">
        <v>450</v>
      </c>
      <c r="BU588" t="s">
        <v>464</v>
      </c>
      <c r="BV588">
        <v>769.62</v>
      </c>
      <c r="CE588" t="s">
        <v>465</v>
      </c>
      <c r="CF588" t="s">
        <v>463</v>
      </c>
      <c r="CG588" t="s">
        <v>450</v>
      </c>
      <c r="CH588" t="s">
        <v>464</v>
      </c>
      <c r="CI588">
        <v>1852</v>
      </c>
      <c r="CN588" t="s">
        <v>433</v>
      </c>
      <c r="CO588" t="s">
        <v>423</v>
      </c>
      <c r="CP588" t="s">
        <v>863</v>
      </c>
      <c r="CQ588" t="s">
        <v>462</v>
      </c>
      <c r="CR588" t="s">
        <v>463</v>
      </c>
      <c r="CS588" t="s">
        <v>450</v>
      </c>
      <c r="CT588" t="s">
        <v>464</v>
      </c>
      <c r="CU588">
        <v>1244.5999999999999</v>
      </c>
      <c r="DE588" t="s">
        <v>462</v>
      </c>
      <c r="DF588" t="s">
        <v>463</v>
      </c>
      <c r="DG588" t="s">
        <v>450</v>
      </c>
      <c r="DH588" t="s">
        <v>464</v>
      </c>
      <c r="DI588">
        <v>882.71</v>
      </c>
      <c r="DR588" t="s">
        <v>382</v>
      </c>
      <c r="DS588">
        <v>0.1719</v>
      </c>
      <c r="DT588">
        <v>0.22009999999999999</v>
      </c>
      <c r="DU588">
        <v>0.78100000000000003</v>
      </c>
      <c r="DV588">
        <v>0.43584000000000001</v>
      </c>
    </row>
    <row r="589" spans="57:128" x14ac:dyDescent="0.45">
      <c r="BE589" t="s">
        <v>467</v>
      </c>
      <c r="BF589" t="s">
        <v>466</v>
      </c>
      <c r="BG589">
        <v>0.61173</v>
      </c>
      <c r="BR589" t="s">
        <v>466</v>
      </c>
      <c r="BS589">
        <v>0.15043000000000001</v>
      </c>
      <c r="CE589" t="s">
        <v>466</v>
      </c>
      <c r="CF589">
        <v>0.28670000000000001</v>
      </c>
      <c r="CQ589" t="s">
        <v>465</v>
      </c>
      <c r="CR589" t="s">
        <v>463</v>
      </c>
      <c r="CS589" t="s">
        <v>450</v>
      </c>
      <c r="CT589" t="s">
        <v>464</v>
      </c>
      <c r="CU589">
        <v>742.58</v>
      </c>
      <c r="DE589" t="s">
        <v>465</v>
      </c>
      <c r="DF589" t="s">
        <v>463</v>
      </c>
      <c r="DG589" t="s">
        <v>450</v>
      </c>
      <c r="DH589" t="s">
        <v>464</v>
      </c>
      <c r="DI589">
        <v>759.66</v>
      </c>
      <c r="DS589">
        <v>0.43584000000000001</v>
      </c>
    </row>
    <row r="590" spans="57:128" x14ac:dyDescent="0.45">
      <c r="BE590" t="s">
        <v>468</v>
      </c>
      <c r="BF590">
        <v>12.014900000000001</v>
      </c>
      <c r="BG590" t="s">
        <v>469</v>
      </c>
      <c r="BH590">
        <v>11</v>
      </c>
      <c r="BI590" t="s">
        <v>470</v>
      </c>
      <c r="BJ590">
        <v>61</v>
      </c>
      <c r="BK590" t="s">
        <v>471</v>
      </c>
      <c r="BL590" t="s">
        <v>472</v>
      </c>
      <c r="BM590" s="1">
        <v>1.4029E-11</v>
      </c>
      <c r="BR590" t="s">
        <v>467</v>
      </c>
      <c r="BS590" t="s">
        <v>466</v>
      </c>
      <c r="BT590">
        <v>-5.3115000000000002E-2</v>
      </c>
      <c r="CE590" t="s">
        <v>467</v>
      </c>
      <c r="CF590" t="s">
        <v>466</v>
      </c>
      <c r="CG590">
        <v>1.9214999999999999E-2</v>
      </c>
      <c r="CL590" t="s">
        <v>423</v>
      </c>
      <c r="CM590" t="s">
        <v>761</v>
      </c>
      <c r="CN590" t="s">
        <v>423</v>
      </c>
      <c r="CO590">
        <v>49</v>
      </c>
      <c r="CQ590" t="s">
        <v>466</v>
      </c>
      <c r="CR590">
        <v>0.40338000000000002</v>
      </c>
      <c r="DE590" t="s">
        <v>466</v>
      </c>
      <c r="DF590">
        <v>0.1394</v>
      </c>
      <c r="DR590" t="s">
        <v>381</v>
      </c>
      <c r="DS590">
        <v>-0.20646</v>
      </c>
      <c r="DT590">
        <v>0.10717</v>
      </c>
      <c r="DU590">
        <v>-1.9263999999999999</v>
      </c>
      <c r="DV590">
        <v>5.5640000000000002E-2</v>
      </c>
      <c r="DW590" t="s">
        <v>481</v>
      </c>
    </row>
    <row r="591" spans="57:128" x14ac:dyDescent="0.45">
      <c r="BE591" t="s">
        <v>674</v>
      </c>
      <c r="BF591" t="s">
        <v>541</v>
      </c>
      <c r="BG591" t="s">
        <v>877</v>
      </c>
      <c r="BR591" t="s">
        <v>468</v>
      </c>
      <c r="BS591">
        <v>1.8886799999999999</v>
      </c>
      <c r="BT591" t="s">
        <v>469</v>
      </c>
      <c r="BU591">
        <v>9</v>
      </c>
      <c r="BV591" t="s">
        <v>470</v>
      </c>
      <c r="BW591">
        <v>96</v>
      </c>
      <c r="BX591" t="s">
        <v>471</v>
      </c>
      <c r="BY591" t="s">
        <v>472</v>
      </c>
      <c r="BZ591">
        <v>6.2668000000000001E-2</v>
      </c>
      <c r="CE591" t="s">
        <v>468</v>
      </c>
      <c r="CF591">
        <v>1.7863899999999999</v>
      </c>
      <c r="CG591" t="s">
        <v>469</v>
      </c>
      <c r="CH591">
        <v>9</v>
      </c>
      <c r="CI591" t="s">
        <v>470</v>
      </c>
      <c r="CJ591">
        <v>40</v>
      </c>
      <c r="CK591" t="s">
        <v>471</v>
      </c>
      <c r="CQ591" t="s">
        <v>467</v>
      </c>
      <c r="CR591" t="s">
        <v>466</v>
      </c>
      <c r="CS591">
        <v>0.17965</v>
      </c>
      <c r="DE591" t="s">
        <v>467</v>
      </c>
      <c r="DF591" t="s">
        <v>466</v>
      </c>
      <c r="DG591">
        <v>-4.7990999999999999E-2</v>
      </c>
      <c r="DS591">
        <v>5.5640000000000002E-2</v>
      </c>
    </row>
    <row r="592" spans="57:128" x14ac:dyDescent="0.45">
      <c r="BE592" t="s">
        <v>1050</v>
      </c>
      <c r="BR592" t="s">
        <v>674</v>
      </c>
      <c r="BS592" t="s">
        <v>501</v>
      </c>
      <c r="BT592">
        <v>2000</v>
      </c>
      <c r="CE592" t="s">
        <v>674</v>
      </c>
      <c r="CF592" t="s">
        <v>501</v>
      </c>
      <c r="CG592">
        <v>2000</v>
      </c>
      <c r="CL592" t="s">
        <v>942</v>
      </c>
      <c r="CM592" t="s">
        <v>868</v>
      </c>
      <c r="CQ592" t="s">
        <v>468</v>
      </c>
      <c r="CR592">
        <v>3.0049299999999999</v>
      </c>
      <c r="CS592" t="s">
        <v>469</v>
      </c>
      <c r="CT592">
        <v>9</v>
      </c>
      <c r="CU592" t="s">
        <v>470</v>
      </c>
      <c r="CV592">
        <v>40</v>
      </c>
      <c r="CW592" t="s">
        <v>471</v>
      </c>
      <c r="CX592" t="s">
        <v>472</v>
      </c>
      <c r="CY592">
        <v>7.8308000000000006E-3</v>
      </c>
      <c r="DE592" t="s">
        <v>468</v>
      </c>
      <c r="DF592">
        <v>2.2317</v>
      </c>
      <c r="DG592" t="s">
        <v>469</v>
      </c>
      <c r="DH592">
        <v>9</v>
      </c>
      <c r="DI592" t="s">
        <v>470</v>
      </c>
      <c r="DJ592">
        <v>124</v>
      </c>
      <c r="DK592" t="s">
        <v>471</v>
      </c>
      <c r="DL592" t="s">
        <v>472</v>
      </c>
      <c r="DM592">
        <v>2.4107E-2</v>
      </c>
      <c r="DR592" t="s">
        <v>383</v>
      </c>
      <c r="DS592">
        <v>-0.69925999999999999</v>
      </c>
      <c r="DT592">
        <v>0.15443999999999999</v>
      </c>
      <c r="DU592">
        <v>-4.5277000000000003</v>
      </c>
      <c r="DV592" s="1">
        <v>1.0890000000000001E-5</v>
      </c>
      <c r="DW592" t="s">
        <v>375</v>
      </c>
    </row>
    <row r="593" spans="57:132" x14ac:dyDescent="0.45">
      <c r="BE593" t="s">
        <v>416</v>
      </c>
      <c r="BF593" t="s">
        <v>417</v>
      </c>
      <c r="BG593" t="s">
        <v>418</v>
      </c>
      <c r="BH593" t="s">
        <v>419</v>
      </c>
      <c r="BI593" t="s">
        <v>420</v>
      </c>
      <c r="BR593" t="s">
        <v>1099</v>
      </c>
      <c r="CE593" t="s">
        <v>1118</v>
      </c>
      <c r="CQ593" t="s">
        <v>674</v>
      </c>
      <c r="CR593" t="s">
        <v>501</v>
      </c>
      <c r="CS593">
        <v>2000</v>
      </c>
      <c r="DE593" t="s">
        <v>674</v>
      </c>
      <c r="DF593" t="s">
        <v>501</v>
      </c>
      <c r="DG593">
        <v>2000</v>
      </c>
      <c r="DS593" s="1">
        <v>1.0890000000000001E-5</v>
      </c>
      <c r="DV593" s="1"/>
    </row>
    <row r="594" spans="57:132" x14ac:dyDescent="0.45">
      <c r="BR594" t="s">
        <v>416</v>
      </c>
      <c r="BS594" t="s">
        <v>417</v>
      </c>
      <c r="BT594" t="s">
        <v>418</v>
      </c>
      <c r="BU594" t="s">
        <v>419</v>
      </c>
      <c r="BV594" t="s">
        <v>420</v>
      </c>
      <c r="CE594" t="s">
        <v>416</v>
      </c>
      <c r="CF594" t="s">
        <v>417</v>
      </c>
      <c r="CG594" t="s">
        <v>418</v>
      </c>
      <c r="CH594" t="s">
        <v>419</v>
      </c>
      <c r="CI594" t="s">
        <v>420</v>
      </c>
      <c r="CQ594" t="s">
        <v>1115</v>
      </c>
      <c r="DE594" t="s">
        <v>1096</v>
      </c>
      <c r="DR594" t="s">
        <v>384</v>
      </c>
      <c r="DS594">
        <v>-0.60343999999999998</v>
      </c>
      <c r="DT594">
        <v>11.746130000000001</v>
      </c>
      <c r="DU594">
        <v>-5.1400000000000001E-2</v>
      </c>
      <c r="DV594">
        <v>0.95909</v>
      </c>
    </row>
    <row r="595" spans="57:132" x14ac:dyDescent="0.45">
      <c r="BE595" t="s">
        <v>421</v>
      </c>
      <c r="CL595" t="s">
        <v>448</v>
      </c>
      <c r="CQ595" t="s">
        <v>416</v>
      </c>
      <c r="CR595" t="s">
        <v>417</v>
      </c>
      <c r="CS595" t="s">
        <v>418</v>
      </c>
      <c r="CT595" t="s">
        <v>419</v>
      </c>
      <c r="CU595" t="s">
        <v>420</v>
      </c>
      <c r="DE595" t="s">
        <v>416</v>
      </c>
      <c r="DF595" t="s">
        <v>417</v>
      </c>
      <c r="DG595" t="s">
        <v>418</v>
      </c>
      <c r="DH595" t="s">
        <v>419</v>
      </c>
      <c r="DI595" t="s">
        <v>420</v>
      </c>
      <c r="DS595">
        <v>0.95909</v>
      </c>
    </row>
    <row r="596" spans="57:132" x14ac:dyDescent="0.45">
      <c r="BE596" t="s">
        <v>422</v>
      </c>
      <c r="BF596" t="s">
        <v>423</v>
      </c>
      <c r="BG596" t="s">
        <v>520</v>
      </c>
      <c r="BH596" t="s">
        <v>425</v>
      </c>
      <c r="BI596" t="s">
        <v>423</v>
      </c>
      <c r="BJ596" t="s">
        <v>521</v>
      </c>
      <c r="BK596" t="s">
        <v>431</v>
      </c>
      <c r="BL596" t="s">
        <v>423</v>
      </c>
      <c r="BM596" t="s">
        <v>761</v>
      </c>
      <c r="BN596" t="s">
        <v>433</v>
      </c>
      <c r="BO596" t="s">
        <v>423</v>
      </c>
      <c r="BP596" t="s">
        <v>863</v>
      </c>
      <c r="BR596" t="s">
        <v>421</v>
      </c>
      <c r="CE596" t="s">
        <v>421</v>
      </c>
      <c r="DR596" t="s">
        <v>526</v>
      </c>
      <c r="DS596">
        <v>-2.07342</v>
      </c>
      <c r="DT596">
        <v>2.1847699999999999</v>
      </c>
      <c r="DU596">
        <v>-0.94899999999999995</v>
      </c>
      <c r="DV596">
        <v>0.34388999999999997</v>
      </c>
    </row>
    <row r="597" spans="57:132" x14ac:dyDescent="0.45">
      <c r="BR597" t="s">
        <v>422</v>
      </c>
      <c r="BS597" t="s">
        <v>423</v>
      </c>
      <c r="BT597" t="s">
        <v>520</v>
      </c>
      <c r="BU597" t="s">
        <v>425</v>
      </c>
      <c r="BV597" t="s">
        <v>423</v>
      </c>
      <c r="BW597" t="s">
        <v>521</v>
      </c>
      <c r="BX597" t="s">
        <v>431</v>
      </c>
      <c r="BY597" t="s">
        <v>423</v>
      </c>
      <c r="BZ597" t="s">
        <v>761</v>
      </c>
      <c r="CA597" t="s">
        <v>433</v>
      </c>
      <c r="CB597" t="s">
        <v>423</v>
      </c>
      <c r="CC597" t="s">
        <v>863</v>
      </c>
      <c r="CE597" t="s">
        <v>422</v>
      </c>
      <c r="CF597" t="s">
        <v>423</v>
      </c>
      <c r="CG597" t="s">
        <v>520</v>
      </c>
      <c r="CH597" t="s">
        <v>425</v>
      </c>
      <c r="CI597" t="s">
        <v>423</v>
      </c>
      <c r="CJ597" t="s">
        <v>521</v>
      </c>
      <c r="CK597" t="s">
        <v>431</v>
      </c>
      <c r="CQ597" t="s">
        <v>421</v>
      </c>
      <c r="DE597" t="s">
        <v>421</v>
      </c>
      <c r="DR597" t="s">
        <v>453</v>
      </c>
      <c r="DS597">
        <v>0.34388999999999997</v>
      </c>
    </row>
    <row r="598" spans="57:132" x14ac:dyDescent="0.45">
      <c r="BE598" t="s">
        <v>436</v>
      </c>
      <c r="BF598" t="s">
        <v>437</v>
      </c>
      <c r="BG598" t="s">
        <v>864</v>
      </c>
      <c r="BH598" t="s">
        <v>423</v>
      </c>
      <c r="BI598" t="s">
        <v>933</v>
      </c>
      <c r="BJ598" t="s">
        <v>866</v>
      </c>
      <c r="BK598" t="s">
        <v>423</v>
      </c>
      <c r="BL598" t="s">
        <v>886</v>
      </c>
      <c r="BM598" t="s">
        <v>868</v>
      </c>
      <c r="BN598" t="s">
        <v>423</v>
      </c>
      <c r="BO598">
        <v>65</v>
      </c>
      <c r="CQ598" t="s">
        <v>422</v>
      </c>
      <c r="CR598" t="s">
        <v>423</v>
      </c>
      <c r="CS598" t="s">
        <v>520</v>
      </c>
      <c r="CT598" t="s">
        <v>425</v>
      </c>
      <c r="CU598" t="s">
        <v>423</v>
      </c>
      <c r="CV598" t="s">
        <v>521</v>
      </c>
      <c r="CW598" t="s">
        <v>431</v>
      </c>
      <c r="CX598" t="s">
        <v>423</v>
      </c>
      <c r="CY598" t="s">
        <v>761</v>
      </c>
      <c r="CZ598" t="s">
        <v>433</v>
      </c>
      <c r="DA598" t="s">
        <v>423</v>
      </c>
      <c r="DB598" t="s">
        <v>863</v>
      </c>
      <c r="DE598" t="s">
        <v>422</v>
      </c>
      <c r="DF598" t="s">
        <v>423</v>
      </c>
      <c r="DG598" t="s">
        <v>520</v>
      </c>
      <c r="DH598" t="s">
        <v>425</v>
      </c>
      <c r="DI598" t="s">
        <v>423</v>
      </c>
      <c r="DJ598" t="s">
        <v>521</v>
      </c>
      <c r="DK598" t="s">
        <v>431</v>
      </c>
      <c r="DL598" t="s">
        <v>423</v>
      </c>
      <c r="DM598" t="s">
        <v>761</v>
      </c>
      <c r="DN598" t="s">
        <v>433</v>
      </c>
      <c r="DO598" t="s">
        <v>423</v>
      </c>
      <c r="DP598" t="s">
        <v>863</v>
      </c>
      <c r="DR598" t="s">
        <v>454</v>
      </c>
      <c r="DS598" t="s">
        <v>455</v>
      </c>
      <c r="DT598">
        <v>0</v>
      </c>
      <c r="DU598" t="s">
        <v>842</v>
      </c>
      <c r="DV598">
        <v>1E-3</v>
      </c>
      <c r="DW598" t="s">
        <v>843</v>
      </c>
      <c r="DX598">
        <v>0.01</v>
      </c>
      <c r="DY598" t="s">
        <v>844</v>
      </c>
      <c r="DZ598">
        <v>0.05</v>
      </c>
    </row>
    <row r="599" spans="57:132" x14ac:dyDescent="0.45">
      <c r="BR599" t="s">
        <v>601</v>
      </c>
      <c r="BS599" t="s">
        <v>437</v>
      </c>
      <c r="BT599" t="s">
        <v>864</v>
      </c>
      <c r="BU599" t="s">
        <v>423</v>
      </c>
      <c r="BV599" t="s">
        <v>926</v>
      </c>
      <c r="BW599" t="s">
        <v>866</v>
      </c>
      <c r="BX599" t="s">
        <v>423</v>
      </c>
      <c r="BY599" t="s">
        <v>942</v>
      </c>
      <c r="BZ599" t="s">
        <v>868</v>
      </c>
      <c r="CA599" t="s">
        <v>423</v>
      </c>
      <c r="CB599">
        <v>105</v>
      </c>
      <c r="CE599" t="s">
        <v>601</v>
      </c>
      <c r="CF599" t="s">
        <v>437</v>
      </c>
      <c r="CG599" t="s">
        <v>864</v>
      </c>
      <c r="CH599" t="s">
        <v>423</v>
      </c>
      <c r="CI599" t="s">
        <v>942</v>
      </c>
      <c r="CJ599" t="s">
        <v>866</v>
      </c>
      <c r="CK599" t="s">
        <v>423</v>
      </c>
    </row>
    <row r="600" spans="57:132" x14ac:dyDescent="0.45">
      <c r="BE600" t="s">
        <v>710</v>
      </c>
      <c r="CQ600" t="s">
        <v>601</v>
      </c>
      <c r="CR600" t="s">
        <v>437</v>
      </c>
      <c r="CS600" t="s">
        <v>864</v>
      </c>
      <c r="CT600" t="s">
        <v>423</v>
      </c>
      <c r="CU600" t="s">
        <v>942</v>
      </c>
      <c r="CV600" t="s">
        <v>866</v>
      </c>
      <c r="CW600" t="s">
        <v>423</v>
      </c>
      <c r="CX600" t="s">
        <v>942</v>
      </c>
      <c r="CY600" t="s">
        <v>868</v>
      </c>
      <c r="CZ600" t="s">
        <v>423</v>
      </c>
      <c r="DA600">
        <v>49</v>
      </c>
      <c r="DE600" t="s">
        <v>601</v>
      </c>
      <c r="DF600" t="s">
        <v>437</v>
      </c>
      <c r="DG600" t="s">
        <v>864</v>
      </c>
      <c r="DH600" t="s">
        <v>423</v>
      </c>
      <c r="DI600" t="s">
        <v>944</v>
      </c>
      <c r="DJ600" t="s">
        <v>866</v>
      </c>
      <c r="DK600" t="s">
        <v>423</v>
      </c>
      <c r="DL600" t="s">
        <v>942</v>
      </c>
      <c r="DM600" t="s">
        <v>868</v>
      </c>
      <c r="DN600" t="s">
        <v>423</v>
      </c>
      <c r="DO600">
        <v>133</v>
      </c>
      <c r="DR600" t="s">
        <v>462</v>
      </c>
      <c r="DS600" t="s">
        <v>463</v>
      </c>
      <c r="DT600" t="s">
        <v>450</v>
      </c>
      <c r="DU600" t="s">
        <v>464</v>
      </c>
      <c r="DV600">
        <v>39762</v>
      </c>
      <c r="EA600" t="s">
        <v>870</v>
      </c>
    </row>
    <row r="601" spans="57:132" x14ac:dyDescent="0.45">
      <c r="BF601" t="s">
        <v>443</v>
      </c>
      <c r="BG601" t="s">
        <v>444</v>
      </c>
      <c r="BH601" t="s">
        <v>445</v>
      </c>
      <c r="BI601" t="s">
        <v>446</v>
      </c>
      <c r="BJ601" t="s">
        <v>447</v>
      </c>
      <c r="BK601" t="s">
        <v>445</v>
      </c>
      <c r="BL601" t="s">
        <v>448</v>
      </c>
      <c r="BR601" t="s">
        <v>710</v>
      </c>
      <c r="CE601" t="s">
        <v>710</v>
      </c>
      <c r="DR601" t="s">
        <v>465</v>
      </c>
      <c r="DS601" t="s">
        <v>463</v>
      </c>
      <c r="DT601" t="s">
        <v>450</v>
      </c>
      <c r="DU601" t="s">
        <v>464</v>
      </c>
      <c r="DV601">
        <v>18105</v>
      </c>
      <c r="EB601">
        <v>0.1</v>
      </c>
    </row>
    <row r="602" spans="57:132" x14ac:dyDescent="0.45">
      <c r="BE602">
        <v>-22.14189</v>
      </c>
      <c r="BF602">
        <v>-1.7766900000000001</v>
      </c>
      <c r="BG602">
        <v>0.49275999999999998</v>
      </c>
      <c r="BH602">
        <v>2.7494399999999999</v>
      </c>
      <c r="BI602">
        <v>13.06718</v>
      </c>
      <c r="BS602" t="s">
        <v>443</v>
      </c>
      <c r="BT602" t="s">
        <v>444</v>
      </c>
      <c r="BU602" t="s">
        <v>445</v>
      </c>
      <c r="BV602" t="s">
        <v>446</v>
      </c>
      <c r="BW602" t="s">
        <v>447</v>
      </c>
      <c r="BX602" t="s">
        <v>445</v>
      </c>
      <c r="BY602" t="s">
        <v>448</v>
      </c>
      <c r="CF602" t="s">
        <v>443</v>
      </c>
      <c r="CG602" t="s">
        <v>444</v>
      </c>
      <c r="CH602" t="s">
        <v>445</v>
      </c>
      <c r="CI602" t="s">
        <v>446</v>
      </c>
      <c r="CJ602" t="s">
        <v>447</v>
      </c>
      <c r="CK602" t="s">
        <v>445</v>
      </c>
      <c r="CQ602" t="s">
        <v>710</v>
      </c>
      <c r="DE602" t="s">
        <v>710</v>
      </c>
      <c r="DR602" t="s">
        <v>466</v>
      </c>
      <c r="DS602">
        <v>0.54466999999999999</v>
      </c>
    </row>
    <row r="603" spans="57:132" x14ac:dyDescent="0.45">
      <c r="BR603">
        <v>-27.683134500000001</v>
      </c>
      <c r="BS603">
        <v>-5.4901624</v>
      </c>
      <c r="BT603">
        <v>2.2125999999999999E-3</v>
      </c>
      <c r="BU603">
        <v>5.9672162999999996</v>
      </c>
      <c r="BV603">
        <v>30.313985800000001</v>
      </c>
      <c r="CE603">
        <v>-19.329529999999998</v>
      </c>
      <c r="CF603">
        <v>-6.9420099999999998</v>
      </c>
      <c r="CG603">
        <v>-0.57735000000000003</v>
      </c>
      <c r="CH603">
        <v>5.1718299999999999</v>
      </c>
      <c r="CI603">
        <v>27.015640000000001</v>
      </c>
      <c r="CR603" t="s">
        <v>443</v>
      </c>
      <c r="CS603" t="s">
        <v>444</v>
      </c>
      <c r="CT603" t="s">
        <v>445</v>
      </c>
      <c r="CU603" t="s">
        <v>446</v>
      </c>
      <c r="CV603" t="s">
        <v>447</v>
      </c>
      <c r="CW603" t="s">
        <v>445</v>
      </c>
      <c r="CX603" t="s">
        <v>448</v>
      </c>
      <c r="DF603" t="s">
        <v>443</v>
      </c>
      <c r="DG603" t="s">
        <v>444</v>
      </c>
      <c r="DH603" t="s">
        <v>445</v>
      </c>
      <c r="DI603" t="s">
        <v>446</v>
      </c>
      <c r="DJ603" t="s">
        <v>447</v>
      </c>
      <c r="DK603" t="s">
        <v>445</v>
      </c>
      <c r="DL603" t="s">
        <v>448</v>
      </c>
      <c r="DR603" t="s">
        <v>467</v>
      </c>
      <c r="DS603" t="s">
        <v>466</v>
      </c>
      <c r="DT603">
        <v>0.46537000000000001</v>
      </c>
    </row>
    <row r="604" spans="57:132" x14ac:dyDescent="0.45">
      <c r="BE604" t="s">
        <v>715</v>
      </c>
      <c r="CQ604">
        <v>-12.7784</v>
      </c>
      <c r="CR604">
        <v>-4.8867099999999999</v>
      </c>
      <c r="CS604">
        <v>-0.28771000000000002</v>
      </c>
      <c r="CT604">
        <v>3.8246500000000001</v>
      </c>
      <c r="CU604">
        <v>16.231560000000002</v>
      </c>
      <c r="DE604">
        <v>-30.7608</v>
      </c>
      <c r="DF604">
        <v>-5.2565999999999997</v>
      </c>
      <c r="DG604">
        <v>1.2811999999999999</v>
      </c>
      <c r="DH604">
        <v>5.3019999999999996</v>
      </c>
      <c r="DI604">
        <v>31.5276</v>
      </c>
      <c r="DR604" t="s">
        <v>468</v>
      </c>
      <c r="DS604">
        <v>21.292200000000001</v>
      </c>
      <c r="DT604" t="s">
        <v>469</v>
      </c>
      <c r="DU604">
        <v>10</v>
      </c>
      <c r="DV604" t="s">
        <v>470</v>
      </c>
      <c r="DW604">
        <v>178</v>
      </c>
      <c r="DX604" t="s">
        <v>471</v>
      </c>
      <c r="DY604" t="s">
        <v>472</v>
      </c>
      <c r="DZ604" t="s">
        <v>473</v>
      </c>
    </row>
    <row r="605" spans="57:132" x14ac:dyDescent="0.45">
      <c r="BF605" t="s">
        <v>370</v>
      </c>
      <c r="BG605" t="s">
        <v>371</v>
      </c>
      <c r="BH605" t="s">
        <v>372</v>
      </c>
      <c r="BI605" t="s">
        <v>373</v>
      </c>
      <c r="BJ605" t="s">
        <v>374</v>
      </c>
      <c r="BK605" t="s">
        <v>452</v>
      </c>
      <c r="BR605" t="s">
        <v>715</v>
      </c>
      <c r="CE605" t="s">
        <v>715</v>
      </c>
      <c r="DR605" t="s">
        <v>674</v>
      </c>
      <c r="DS605" t="s">
        <v>501</v>
      </c>
      <c r="DT605">
        <v>2000</v>
      </c>
    </row>
    <row r="606" spans="57:132" x14ac:dyDescent="0.45">
      <c r="BE606" t="s">
        <v>181</v>
      </c>
      <c r="BF606">
        <v>-14.847943000000001</v>
      </c>
      <c r="BG606">
        <v>2.1462180000000002</v>
      </c>
      <c r="BH606">
        <v>-6.9181999999999997</v>
      </c>
      <c r="BI606" s="1">
        <v>1.2089999999999999E-8</v>
      </c>
      <c r="BJ606" t="s">
        <v>375</v>
      </c>
      <c r="BS606" t="s">
        <v>370</v>
      </c>
      <c r="BT606" t="s">
        <v>371</v>
      </c>
      <c r="BU606" t="s">
        <v>372</v>
      </c>
      <c r="BV606" t="s">
        <v>373</v>
      </c>
      <c r="BW606" t="s">
        <v>374</v>
      </c>
      <c r="BX606" t="s">
        <v>452</v>
      </c>
      <c r="CF606" t="s">
        <v>370</v>
      </c>
      <c r="CG606" t="s">
        <v>371</v>
      </c>
      <c r="CH606" t="s">
        <v>372</v>
      </c>
      <c r="CI606" t="s">
        <v>373</v>
      </c>
      <c r="CJ606" t="s">
        <v>374</v>
      </c>
      <c r="CK606" t="s">
        <v>452</v>
      </c>
      <c r="CQ606" t="s">
        <v>715</v>
      </c>
      <c r="DE606" t="s">
        <v>715</v>
      </c>
      <c r="DR606" t="s">
        <v>1045</v>
      </c>
      <c r="EA606" s="1">
        <v>2.2200000000000001E-16</v>
      </c>
    </row>
    <row r="607" spans="57:132" x14ac:dyDescent="0.45">
      <c r="BE607" t="s">
        <v>182</v>
      </c>
      <c r="BF607">
        <v>0.31362800000000002</v>
      </c>
      <c r="BG607">
        <v>0.175427</v>
      </c>
      <c r="BH607">
        <v>1.7878000000000001</v>
      </c>
      <c r="BI607">
        <v>8.0396999999999996E-2</v>
      </c>
      <c r="BJ607" t="s">
        <v>481</v>
      </c>
      <c r="BR607" t="s">
        <v>181</v>
      </c>
      <c r="BS607">
        <v>133.213965</v>
      </c>
      <c r="BT607">
        <v>44.696707000000004</v>
      </c>
      <c r="BU607">
        <v>2.9803999999999999</v>
      </c>
      <c r="BV607">
        <v>3.8119999999999999E-3</v>
      </c>
      <c r="BW607" t="s">
        <v>487</v>
      </c>
      <c r="CE607" t="s">
        <v>181</v>
      </c>
      <c r="CF607">
        <v>-139.28836999999999</v>
      </c>
      <c r="CG607">
        <v>27.224139999999998</v>
      </c>
      <c r="CH607">
        <v>-5.1163999999999996</v>
      </c>
      <c r="CI607" s="1">
        <v>1.417E-5</v>
      </c>
      <c r="CJ607" t="s">
        <v>375</v>
      </c>
      <c r="CR607" t="s">
        <v>370</v>
      </c>
      <c r="CS607" t="s">
        <v>371</v>
      </c>
      <c r="CT607" t="s">
        <v>372</v>
      </c>
      <c r="CU607" t="s">
        <v>373</v>
      </c>
      <c r="CV607" t="s">
        <v>374</v>
      </c>
      <c r="CW607" t="s">
        <v>452</v>
      </c>
      <c r="DF607" t="s">
        <v>370</v>
      </c>
      <c r="DG607" t="s">
        <v>371</v>
      </c>
      <c r="DH607" t="s">
        <v>372</v>
      </c>
      <c r="DI607" t="s">
        <v>373</v>
      </c>
      <c r="DJ607" t="s">
        <v>374</v>
      </c>
      <c r="DK607" t="s">
        <v>452</v>
      </c>
      <c r="DR607" t="s">
        <v>416</v>
      </c>
      <c r="DS607" t="s">
        <v>417</v>
      </c>
      <c r="DT607" t="s">
        <v>418</v>
      </c>
      <c r="DU607" t="s">
        <v>419</v>
      </c>
      <c r="DV607" t="s">
        <v>420</v>
      </c>
    </row>
    <row r="608" spans="57:132" x14ac:dyDescent="0.45">
      <c r="BE608" t="s">
        <v>183</v>
      </c>
      <c r="BF608">
        <v>1.8495060000000001</v>
      </c>
      <c r="BG608">
        <v>1.074508</v>
      </c>
      <c r="BH608">
        <v>1.7213000000000001</v>
      </c>
      <c r="BI608">
        <v>9.1924000000000006E-2</v>
      </c>
      <c r="BJ608" t="s">
        <v>481</v>
      </c>
      <c r="BR608" t="s">
        <v>182</v>
      </c>
      <c r="BS608">
        <v>-6.4440169999999997</v>
      </c>
      <c r="BT608">
        <v>2.282994</v>
      </c>
      <c r="BU608">
        <v>-2.8226</v>
      </c>
      <c r="BV608">
        <v>6.0080000000000003E-3</v>
      </c>
      <c r="BW608" t="s">
        <v>487</v>
      </c>
      <c r="CE608" t="s">
        <v>182</v>
      </c>
      <c r="CF608">
        <v>7.3605700000000001</v>
      </c>
      <c r="CG608">
        <v>1.4921899999999999</v>
      </c>
      <c r="CH608">
        <v>4.9326999999999996</v>
      </c>
      <c r="CI608" s="1">
        <v>2.4159999999999999E-5</v>
      </c>
      <c r="CJ608" t="s">
        <v>375</v>
      </c>
      <c r="CQ608" t="s">
        <v>181</v>
      </c>
      <c r="CR608">
        <v>-52.394919999999999</v>
      </c>
      <c r="CS608">
        <v>41.2151</v>
      </c>
      <c r="CT608">
        <v>-1.2713000000000001</v>
      </c>
      <c r="CU608">
        <v>0.21279999999999999</v>
      </c>
      <c r="DE608" t="s">
        <v>181</v>
      </c>
      <c r="DF608">
        <v>155.83606</v>
      </c>
      <c r="DG608">
        <v>35.94406</v>
      </c>
      <c r="DH608">
        <v>4.3354999999999997</v>
      </c>
      <c r="DI608" s="1">
        <v>3.3699999999999999E-5</v>
      </c>
      <c r="DJ608" t="s">
        <v>375</v>
      </c>
    </row>
    <row r="609" spans="57:132" x14ac:dyDescent="0.45">
      <c r="BE609" t="s">
        <v>377</v>
      </c>
      <c r="BF609">
        <v>0.68712099999999998</v>
      </c>
      <c r="BG609">
        <v>0.44278099999999998</v>
      </c>
      <c r="BH609">
        <v>1.5518000000000001</v>
      </c>
      <c r="BI609">
        <v>0.127556</v>
      </c>
      <c r="BR609" t="s">
        <v>183</v>
      </c>
      <c r="BS609">
        <v>256.41724199999999</v>
      </c>
      <c r="BT609">
        <v>65.984142000000006</v>
      </c>
      <c r="BU609">
        <v>3.8860000000000001</v>
      </c>
      <c r="BV609">
        <v>2.0900000000000001E-4</v>
      </c>
      <c r="BW609" t="s">
        <v>375</v>
      </c>
      <c r="CE609" t="s">
        <v>183</v>
      </c>
      <c r="CF609">
        <v>-108.6144</v>
      </c>
      <c r="CG609">
        <v>41.423969999999997</v>
      </c>
      <c r="CH609">
        <v>-2.6219999999999999</v>
      </c>
      <c r="CI609">
        <v>1.3270000000000001E-2</v>
      </c>
      <c r="CJ609" t="s">
        <v>376</v>
      </c>
      <c r="CN609" t="s">
        <v>870</v>
      </c>
      <c r="CO609">
        <v>0.1</v>
      </c>
      <c r="CP609" t="s">
        <v>871</v>
      </c>
      <c r="CR609">
        <v>0.21279999999999999</v>
      </c>
      <c r="DF609" s="1">
        <v>3.3699999999999999E-5</v>
      </c>
      <c r="DI609" s="1"/>
      <c r="DR609" t="s">
        <v>421</v>
      </c>
    </row>
    <row r="610" spans="57:132" x14ac:dyDescent="0.45">
      <c r="BE610" t="s">
        <v>194</v>
      </c>
      <c r="BF610">
        <v>-1.538986</v>
      </c>
      <c r="BG610">
        <v>2.5372270000000001</v>
      </c>
      <c r="BH610">
        <v>-0.60660000000000003</v>
      </c>
      <c r="BI610">
        <v>0.54712400000000005</v>
      </c>
      <c r="BR610" t="s">
        <v>377</v>
      </c>
      <c r="BS610">
        <v>-21.374099000000001</v>
      </c>
      <c r="BT610">
        <v>6.8392200000000001</v>
      </c>
      <c r="BU610">
        <v>-3.1252</v>
      </c>
      <c r="BV610">
        <v>2.4759999999999999E-3</v>
      </c>
      <c r="BW610" t="s">
        <v>487</v>
      </c>
      <c r="CE610" t="s">
        <v>377</v>
      </c>
      <c r="CF610">
        <v>16.093959999999999</v>
      </c>
      <c r="CG610">
        <v>4.5150600000000001</v>
      </c>
      <c r="CH610">
        <v>3.5644999999999998</v>
      </c>
      <c r="CI610">
        <v>1.1689999999999999E-3</v>
      </c>
      <c r="CJ610" t="s">
        <v>487</v>
      </c>
      <c r="CQ610" t="s">
        <v>182</v>
      </c>
      <c r="CR610">
        <v>2.7156899999999999</v>
      </c>
      <c r="CS610">
        <v>2.2187800000000002</v>
      </c>
      <c r="CT610">
        <v>1.224</v>
      </c>
      <c r="CU610">
        <v>0.22991</v>
      </c>
      <c r="DE610" t="s">
        <v>182</v>
      </c>
      <c r="DF610">
        <v>-7.53688</v>
      </c>
      <c r="DG610">
        <v>1.8166</v>
      </c>
      <c r="DH610">
        <v>-4.1489000000000003</v>
      </c>
      <c r="DI610" s="1">
        <v>6.8449999999999997E-5</v>
      </c>
      <c r="DJ610" t="s">
        <v>375</v>
      </c>
      <c r="DR610" t="s">
        <v>422</v>
      </c>
      <c r="DS610" t="s">
        <v>423</v>
      </c>
      <c r="DT610" t="s">
        <v>520</v>
      </c>
      <c r="DU610" t="s">
        <v>425</v>
      </c>
      <c r="DV610" t="s">
        <v>423</v>
      </c>
      <c r="DW610" t="s">
        <v>521</v>
      </c>
      <c r="DX610" t="s">
        <v>431</v>
      </c>
      <c r="DY610" t="s">
        <v>423</v>
      </c>
      <c r="DZ610" t="s">
        <v>761</v>
      </c>
    </row>
    <row r="611" spans="57:132" x14ac:dyDescent="0.45">
      <c r="BE611" t="s">
        <v>378</v>
      </c>
      <c r="BF611">
        <v>-16.300889000000002</v>
      </c>
      <c r="BG611">
        <v>2.6668780000000001</v>
      </c>
      <c r="BH611">
        <v>-6.1124000000000001</v>
      </c>
      <c r="BI611" s="1">
        <v>1.9640000000000001E-7</v>
      </c>
      <c r="BJ611" t="s">
        <v>375</v>
      </c>
      <c r="BR611" t="s">
        <v>378</v>
      </c>
      <c r="BS611">
        <v>45.056359</v>
      </c>
      <c r="BT611">
        <v>14.095097000000001</v>
      </c>
      <c r="BU611">
        <v>3.1966000000000001</v>
      </c>
      <c r="BV611">
        <v>1.9919999999999998E-3</v>
      </c>
      <c r="BW611" t="s">
        <v>487</v>
      </c>
      <c r="CE611" t="s">
        <v>378</v>
      </c>
      <c r="CF611">
        <v>-68.166880000000006</v>
      </c>
      <c r="CG611">
        <v>8.9068100000000001</v>
      </c>
      <c r="CH611">
        <v>-7.6532999999999998</v>
      </c>
      <c r="CI611" s="1">
        <v>1.0099999999999999E-8</v>
      </c>
      <c r="CJ611" t="s">
        <v>375</v>
      </c>
      <c r="CL611" t="s">
        <v>844</v>
      </c>
      <c r="CM611">
        <v>0.05</v>
      </c>
      <c r="CR611">
        <v>0.22991</v>
      </c>
      <c r="DF611" s="1">
        <v>6.8449999999999997E-5</v>
      </c>
      <c r="DI611" s="1"/>
    </row>
    <row r="612" spans="57:132" x14ac:dyDescent="0.45">
      <c r="BE612" t="s">
        <v>382</v>
      </c>
      <c r="BF612">
        <v>-0.13079099999999999</v>
      </c>
      <c r="BG612">
        <v>0.480379</v>
      </c>
      <c r="BH612">
        <v>-0.27229999999999999</v>
      </c>
      <c r="BI612">
        <v>0.786636</v>
      </c>
      <c r="BR612" t="s">
        <v>382</v>
      </c>
      <c r="BS612">
        <v>2.3431150000000001</v>
      </c>
      <c r="BT612">
        <v>0.87315600000000004</v>
      </c>
      <c r="BU612">
        <v>2.6835</v>
      </c>
      <c r="BV612">
        <v>8.8509999999999995E-3</v>
      </c>
      <c r="BW612" t="s">
        <v>487</v>
      </c>
      <c r="CE612" t="s">
        <v>382</v>
      </c>
      <c r="CF612">
        <v>3.7196899999999999</v>
      </c>
      <c r="CG612">
        <v>1.7530600000000001</v>
      </c>
      <c r="CH612">
        <v>2.1217999999999999</v>
      </c>
      <c r="CI612">
        <v>4.1688999999999997E-2</v>
      </c>
      <c r="CJ612" t="s">
        <v>376</v>
      </c>
      <c r="CQ612" t="s">
        <v>183</v>
      </c>
      <c r="CR612">
        <v>-50.900089999999999</v>
      </c>
      <c r="CS612">
        <v>42.384050000000002</v>
      </c>
      <c r="CT612">
        <v>-1.2009000000000001</v>
      </c>
      <c r="CU612">
        <v>0.23859</v>
      </c>
      <c r="DE612" t="s">
        <v>183</v>
      </c>
      <c r="DF612">
        <v>293.35442</v>
      </c>
      <c r="DG612">
        <v>50.934669999999997</v>
      </c>
      <c r="DH612">
        <v>5.7594000000000003</v>
      </c>
      <c r="DI612" s="1">
        <v>8.6439999999999998E-8</v>
      </c>
      <c r="DJ612" t="s">
        <v>375</v>
      </c>
      <c r="DR612" t="s">
        <v>436</v>
      </c>
      <c r="DS612" t="s">
        <v>437</v>
      </c>
      <c r="DT612" t="s">
        <v>864</v>
      </c>
      <c r="DU612" t="s">
        <v>423</v>
      </c>
      <c r="DV612" t="s">
        <v>1036</v>
      </c>
      <c r="DW612" t="s">
        <v>866</v>
      </c>
      <c r="DX612" t="s">
        <v>423</v>
      </c>
      <c r="DY612" t="s">
        <v>876</v>
      </c>
      <c r="DZ612" t="s">
        <v>868</v>
      </c>
      <c r="EA612" t="s">
        <v>433</v>
      </c>
    </row>
    <row r="613" spans="57:132" x14ac:dyDescent="0.45">
      <c r="BE613" t="s">
        <v>381</v>
      </c>
      <c r="BF613">
        <v>2.0986999999999999E-2</v>
      </c>
      <c r="BG613">
        <v>0.43523200000000001</v>
      </c>
      <c r="BH613">
        <v>4.82E-2</v>
      </c>
      <c r="BI613">
        <v>0.96174899999999997</v>
      </c>
      <c r="BR613" t="s">
        <v>381</v>
      </c>
      <c r="BS613">
        <v>-0.30897400000000003</v>
      </c>
      <c r="BT613">
        <v>1.0472140000000001</v>
      </c>
      <c r="BU613">
        <v>-0.29499999999999998</v>
      </c>
      <c r="BV613">
        <v>0.76872499999999999</v>
      </c>
      <c r="CE613" t="s">
        <v>381</v>
      </c>
      <c r="CF613">
        <v>0.28416999999999998</v>
      </c>
      <c r="CG613">
        <v>1.6767700000000001</v>
      </c>
      <c r="CH613">
        <v>0.16950000000000001</v>
      </c>
      <c r="CI613">
        <v>0.86649100000000001</v>
      </c>
      <c r="CR613">
        <v>0.23859</v>
      </c>
      <c r="DF613" s="1">
        <v>8.6439999999999998E-8</v>
      </c>
      <c r="DI613" s="1"/>
      <c r="EB613" t="s">
        <v>423</v>
      </c>
    </row>
    <row r="614" spans="57:132" x14ac:dyDescent="0.45">
      <c r="BE614" t="s">
        <v>383</v>
      </c>
      <c r="BF614">
        <v>-5.8244999999999998E-2</v>
      </c>
      <c r="BG614">
        <v>0.18244099999999999</v>
      </c>
      <c r="BH614">
        <v>-0.31929999999999997</v>
      </c>
      <c r="BI614">
        <v>0.75097999999999998</v>
      </c>
      <c r="BR614" t="s">
        <v>383</v>
      </c>
      <c r="BS614">
        <v>5.5073999999999998E-2</v>
      </c>
      <c r="BT614">
        <v>0.51954699999999998</v>
      </c>
      <c r="BU614">
        <v>0.106</v>
      </c>
      <c r="BV614">
        <v>0.91584399999999999</v>
      </c>
      <c r="CE614" t="s">
        <v>383</v>
      </c>
      <c r="CF614">
        <v>-1.1399999999999999</v>
      </c>
      <c r="CG614">
        <v>1.0473300000000001</v>
      </c>
      <c r="CH614">
        <v>-1.0885</v>
      </c>
      <c r="CI614">
        <v>0.28451100000000001</v>
      </c>
      <c r="CQ614" t="s">
        <v>377</v>
      </c>
      <c r="CR614">
        <v>6.5330899999999996</v>
      </c>
      <c r="CS614">
        <v>6.2668100000000004</v>
      </c>
      <c r="CT614">
        <v>1.0425</v>
      </c>
      <c r="CU614">
        <v>0.30499999999999999</v>
      </c>
      <c r="DE614" t="s">
        <v>377</v>
      </c>
      <c r="DF614">
        <v>-24.909269999999999</v>
      </c>
      <c r="DG614">
        <v>5.2452199999999998</v>
      </c>
      <c r="DH614">
        <v>-4.7488999999999999</v>
      </c>
      <c r="DI614" s="1">
        <v>6.567E-6</v>
      </c>
      <c r="DJ614" t="s">
        <v>375</v>
      </c>
      <c r="DR614" t="s">
        <v>710</v>
      </c>
      <c r="EA614" t="s">
        <v>423</v>
      </c>
    </row>
    <row r="615" spans="57:132" x14ac:dyDescent="0.45">
      <c r="BE615" t="s">
        <v>384</v>
      </c>
      <c r="BF615">
        <v>17.906199000000001</v>
      </c>
      <c r="BG615">
        <v>6.2867959999999998</v>
      </c>
      <c r="BH615">
        <v>2.8481999999999998</v>
      </c>
      <c r="BI615">
        <v>6.5519999999999997E-3</v>
      </c>
      <c r="BJ615" t="s">
        <v>487</v>
      </c>
      <c r="BR615" t="s">
        <v>405</v>
      </c>
      <c r="BS615">
        <v>-787.72664999999995</v>
      </c>
      <c r="BT615">
        <v>379.26185299999997</v>
      </c>
      <c r="BU615">
        <v>-2.077</v>
      </c>
      <c r="BV615">
        <v>4.1010999999999999E-2</v>
      </c>
      <c r="BW615" t="s">
        <v>376</v>
      </c>
      <c r="CE615" t="s">
        <v>408</v>
      </c>
      <c r="CF615">
        <v>51.201079999999997</v>
      </c>
      <c r="CG615">
        <v>52.453609999999998</v>
      </c>
      <c r="CH615">
        <v>0.97609999999999997</v>
      </c>
      <c r="CI615">
        <v>0.33632600000000001</v>
      </c>
      <c r="CR615">
        <v>0.30499999999999999</v>
      </c>
      <c r="DF615" s="1">
        <v>6.567E-6</v>
      </c>
      <c r="DI615" s="1"/>
      <c r="DS615" t="s">
        <v>443</v>
      </c>
      <c r="DT615" t="s">
        <v>444</v>
      </c>
      <c r="DU615" t="s">
        <v>445</v>
      </c>
      <c r="DV615" t="s">
        <v>446</v>
      </c>
      <c r="DW615" t="s">
        <v>447</v>
      </c>
      <c r="DX615" t="s">
        <v>445</v>
      </c>
      <c r="DY615" t="s">
        <v>448</v>
      </c>
      <c r="EB615">
        <v>304</v>
      </c>
    </row>
    <row r="616" spans="57:132" x14ac:dyDescent="0.45">
      <c r="BE616" t="s">
        <v>526</v>
      </c>
      <c r="BF616">
        <v>6.6193049999999998</v>
      </c>
      <c r="BG616">
        <v>1.542891</v>
      </c>
      <c r="BH616">
        <v>4.2901999999999996</v>
      </c>
      <c r="BI616" s="1">
        <v>9.0790000000000003E-5</v>
      </c>
      <c r="BJ616" t="s">
        <v>375</v>
      </c>
      <c r="BR616" t="s">
        <v>526</v>
      </c>
      <c r="BS616">
        <v>4.3418760000000001</v>
      </c>
      <c r="BT616">
        <v>2.8202509999999998</v>
      </c>
      <c r="BU616">
        <v>1.5395000000000001</v>
      </c>
      <c r="BV616">
        <v>0.12762000000000001</v>
      </c>
      <c r="CE616" t="s">
        <v>526</v>
      </c>
      <c r="CF616">
        <v>-0.67779</v>
      </c>
      <c r="CG616">
        <v>3.4092799999999999</v>
      </c>
      <c r="CH616">
        <v>-0.1988</v>
      </c>
      <c r="CI616">
        <v>0.84367099999999995</v>
      </c>
      <c r="CQ616" t="s">
        <v>378</v>
      </c>
      <c r="CR616">
        <v>-25.42952</v>
      </c>
      <c r="CS616">
        <v>14.88592</v>
      </c>
      <c r="CT616">
        <v>-1.7082999999999999</v>
      </c>
      <c r="CU616">
        <v>9.7269999999999995E-2</v>
      </c>
      <c r="CV616" t="s">
        <v>481</v>
      </c>
      <c r="DE616" t="s">
        <v>378</v>
      </c>
      <c r="DF616">
        <v>47.901609999999998</v>
      </c>
      <c r="DG616">
        <v>13.30729</v>
      </c>
      <c r="DH616">
        <v>3.5996999999999999</v>
      </c>
      <c r="DI616">
        <v>4.8990000000000004E-4</v>
      </c>
      <c r="DJ616" t="s">
        <v>375</v>
      </c>
      <c r="DR616">
        <v>-27.59057</v>
      </c>
      <c r="DS616">
        <v>-6.5515999999999996</v>
      </c>
      <c r="DT616">
        <v>-0.40827000000000002</v>
      </c>
      <c r="DU616">
        <v>5.8591100000000003</v>
      </c>
      <c r="DV616">
        <v>40.081629999999997</v>
      </c>
    </row>
    <row r="617" spans="57:132" x14ac:dyDescent="0.45">
      <c r="BE617" t="s">
        <v>453</v>
      </c>
      <c r="BR617" t="s">
        <v>453</v>
      </c>
      <c r="CE617" t="s">
        <v>453</v>
      </c>
      <c r="CL617" t="s">
        <v>472</v>
      </c>
      <c r="CM617" s="1">
        <v>4.2453999999999997E-5</v>
      </c>
      <c r="CR617">
        <v>9.7269999999999995E-2</v>
      </c>
      <c r="DF617">
        <v>4.8990000000000004E-4</v>
      </c>
    </row>
    <row r="618" spans="57:132" x14ac:dyDescent="0.45">
      <c r="BE618" t="s">
        <v>454</v>
      </c>
      <c r="BF618" t="s">
        <v>455</v>
      </c>
      <c r="BG618">
        <v>0</v>
      </c>
      <c r="BH618" t="s">
        <v>842</v>
      </c>
      <c r="BI618">
        <v>1E-3</v>
      </c>
      <c r="BJ618" t="s">
        <v>843</v>
      </c>
      <c r="BK618">
        <v>0.01</v>
      </c>
      <c r="BL618" t="s">
        <v>844</v>
      </c>
      <c r="BM618">
        <v>0.05</v>
      </c>
      <c r="BN618" t="s">
        <v>870</v>
      </c>
      <c r="BO618">
        <v>0.1</v>
      </c>
      <c r="BP618" t="s">
        <v>871</v>
      </c>
      <c r="BR618" t="s">
        <v>454</v>
      </c>
      <c r="BS618" t="s">
        <v>455</v>
      </c>
      <c r="BT618">
        <v>0</v>
      </c>
      <c r="BU618" t="s">
        <v>842</v>
      </c>
      <c r="BV618">
        <v>1E-3</v>
      </c>
      <c r="BW618" t="s">
        <v>843</v>
      </c>
      <c r="BX618">
        <v>0.01</v>
      </c>
      <c r="BY618" t="s">
        <v>844</v>
      </c>
      <c r="BZ618">
        <v>0.05</v>
      </c>
      <c r="CA618" t="s">
        <v>870</v>
      </c>
      <c r="CB618">
        <v>0.1</v>
      </c>
      <c r="CC618" t="s">
        <v>871</v>
      </c>
      <c r="CE618" t="s">
        <v>454</v>
      </c>
      <c r="CF618" t="s">
        <v>455</v>
      </c>
      <c r="CG618">
        <v>0</v>
      </c>
      <c r="CH618" t="s">
        <v>842</v>
      </c>
      <c r="CI618">
        <v>1E-3</v>
      </c>
      <c r="CJ618" t="s">
        <v>843</v>
      </c>
      <c r="CK618">
        <v>0.01</v>
      </c>
      <c r="CQ618" t="s">
        <v>382</v>
      </c>
      <c r="CR618">
        <v>1.0365500000000001</v>
      </c>
      <c r="CS618">
        <v>0.92496999999999996</v>
      </c>
      <c r="CT618">
        <v>1.1206</v>
      </c>
      <c r="CU618">
        <v>0.27078000000000002</v>
      </c>
      <c r="DE618" t="s">
        <v>382</v>
      </c>
      <c r="DF618">
        <v>1.8798999999999999</v>
      </c>
      <c r="DG618">
        <v>0.76878000000000002</v>
      </c>
      <c r="DH618">
        <v>2.4453</v>
      </c>
      <c r="DI618">
        <v>1.6152199999999999E-2</v>
      </c>
      <c r="DJ618" t="s">
        <v>376</v>
      </c>
      <c r="DR618" t="s">
        <v>715</v>
      </c>
    </row>
    <row r="619" spans="57:132" x14ac:dyDescent="0.45">
      <c r="CR619">
        <v>0.27078000000000002</v>
      </c>
      <c r="DF619">
        <v>1.6152199999999999E-2</v>
      </c>
      <c r="DS619" t="s">
        <v>370</v>
      </c>
      <c r="DT619" t="s">
        <v>371</v>
      </c>
      <c r="DU619" t="s">
        <v>372</v>
      </c>
      <c r="DV619" t="s">
        <v>373</v>
      </c>
      <c r="DW619" t="s">
        <v>374</v>
      </c>
      <c r="DX619" t="s">
        <v>452</v>
      </c>
    </row>
    <row r="620" spans="57:132" x14ac:dyDescent="0.45">
      <c r="BE620" t="s">
        <v>462</v>
      </c>
      <c r="BF620" t="s">
        <v>463</v>
      </c>
      <c r="BG620" t="s">
        <v>450</v>
      </c>
      <c r="BH620" t="s">
        <v>464</v>
      </c>
      <c r="BI620">
        <v>3965.7</v>
      </c>
      <c r="BR620" t="s">
        <v>462</v>
      </c>
      <c r="BS620" t="s">
        <v>463</v>
      </c>
      <c r="BT620" t="s">
        <v>450</v>
      </c>
      <c r="BU620" t="s">
        <v>464</v>
      </c>
      <c r="BV620">
        <v>18332</v>
      </c>
      <c r="CE620" t="s">
        <v>462</v>
      </c>
      <c r="CF620" t="s">
        <v>463</v>
      </c>
      <c r="CG620" t="s">
        <v>450</v>
      </c>
      <c r="CH620" t="s">
        <v>464</v>
      </c>
      <c r="CI620">
        <v>13062</v>
      </c>
      <c r="CQ620" t="s">
        <v>381</v>
      </c>
      <c r="CR620">
        <v>1.0039</v>
      </c>
      <c r="CS620">
        <v>1.2621599999999999</v>
      </c>
      <c r="CT620">
        <v>0.7954</v>
      </c>
      <c r="CU620">
        <v>0.43225000000000002</v>
      </c>
      <c r="DE620" t="s">
        <v>381</v>
      </c>
      <c r="DF620">
        <v>0.20799999999999999</v>
      </c>
      <c r="DG620">
        <v>0.90573000000000004</v>
      </c>
      <c r="DH620">
        <v>0.22969999999999999</v>
      </c>
      <c r="DI620">
        <v>0.81881400000000004</v>
      </c>
      <c r="DR620" t="s">
        <v>181</v>
      </c>
      <c r="DS620">
        <v>-17.243569999999998</v>
      </c>
      <c r="DT620">
        <v>3.94252</v>
      </c>
      <c r="DU620">
        <v>-4.3737000000000004</v>
      </c>
      <c r="DV620" s="1">
        <v>1.7620000000000001E-5</v>
      </c>
      <c r="DW620" t="s">
        <v>375</v>
      </c>
    </row>
    <row r="621" spans="57:132" x14ac:dyDescent="0.45">
      <c r="BE621" t="s">
        <v>465</v>
      </c>
      <c r="BF621" t="s">
        <v>463</v>
      </c>
      <c r="BG621" t="s">
        <v>450</v>
      </c>
      <c r="BH621" t="s">
        <v>464</v>
      </c>
      <c r="BI621">
        <v>2023.4</v>
      </c>
      <c r="BR621" t="s">
        <v>465</v>
      </c>
      <c r="BS621" t="s">
        <v>463</v>
      </c>
      <c r="BT621" t="s">
        <v>450</v>
      </c>
      <c r="BU621" t="s">
        <v>464</v>
      </c>
      <c r="BV621">
        <v>9380</v>
      </c>
      <c r="CE621" t="s">
        <v>465</v>
      </c>
      <c r="CF621" t="s">
        <v>463</v>
      </c>
      <c r="CG621" t="s">
        <v>450</v>
      </c>
      <c r="CH621" t="s">
        <v>464</v>
      </c>
      <c r="CI621">
        <v>4519.3999999999996</v>
      </c>
      <c r="CR621">
        <v>0.43225000000000002</v>
      </c>
      <c r="DF621">
        <v>0.81881400000000004</v>
      </c>
      <c r="DS621" s="1">
        <v>1.7620000000000001E-5</v>
      </c>
      <c r="DV621" s="1"/>
    </row>
    <row r="622" spans="57:132" x14ac:dyDescent="0.45">
      <c r="BE622" t="s">
        <v>466</v>
      </c>
      <c r="BF622">
        <v>0.48976999999999998</v>
      </c>
      <c r="BR622" t="s">
        <v>466</v>
      </c>
      <c r="BS622">
        <v>0.48831999999999998</v>
      </c>
      <c r="CE622" t="s">
        <v>466</v>
      </c>
      <c r="CF622">
        <v>0.65402000000000005</v>
      </c>
      <c r="CQ622" t="s">
        <v>383</v>
      </c>
      <c r="CR622">
        <v>-1.2252000000000001</v>
      </c>
      <c r="CS622">
        <v>0.44613000000000003</v>
      </c>
      <c r="CT622">
        <v>-2.7463000000000002</v>
      </c>
      <c r="CU622">
        <v>9.8099999999999993E-3</v>
      </c>
      <c r="CV622" t="s">
        <v>487</v>
      </c>
      <c r="DE622" t="s">
        <v>383</v>
      </c>
      <c r="DF622">
        <v>0.18936</v>
      </c>
      <c r="DG622">
        <v>0.40390999999999999</v>
      </c>
      <c r="DH622">
        <v>0.46879999999999999</v>
      </c>
      <c r="DI622">
        <v>0.640177</v>
      </c>
      <c r="DR622" t="s">
        <v>182</v>
      </c>
      <c r="DS622">
        <v>0.68930999999999998</v>
      </c>
      <c r="DT622">
        <v>0.20155000000000001</v>
      </c>
      <c r="DU622">
        <v>3.42</v>
      </c>
      <c r="DV622">
        <v>7.2579999999999997E-4</v>
      </c>
      <c r="DW622" t="s">
        <v>375</v>
      </c>
    </row>
    <row r="623" spans="57:132" x14ac:dyDescent="0.45">
      <c r="BE623" t="s">
        <v>467</v>
      </c>
      <c r="BF623" t="s">
        <v>466</v>
      </c>
      <c r="BG623">
        <v>0.29010999999999998</v>
      </c>
      <c r="BR623" t="s">
        <v>467</v>
      </c>
      <c r="BS623" t="s">
        <v>466</v>
      </c>
      <c r="BT623">
        <v>0.33482000000000001</v>
      </c>
      <c r="CE623" t="s">
        <v>467</v>
      </c>
      <c r="CF623" t="s">
        <v>466</v>
      </c>
      <c r="CG623">
        <v>0.48103000000000001</v>
      </c>
      <c r="CR623">
        <v>9.8099999999999993E-3</v>
      </c>
      <c r="DF623">
        <v>0.640177</v>
      </c>
      <c r="DS623">
        <v>7.2579999999999997E-4</v>
      </c>
    </row>
    <row r="624" spans="57:132" x14ac:dyDescent="0.45">
      <c r="BE624" t="s">
        <v>468</v>
      </c>
      <c r="BF624">
        <v>4.0140700000000002</v>
      </c>
      <c r="BG624" t="s">
        <v>469</v>
      </c>
      <c r="BH624">
        <v>11</v>
      </c>
      <c r="BI624" t="s">
        <v>470</v>
      </c>
      <c r="BJ624">
        <v>46</v>
      </c>
      <c r="BK624" t="s">
        <v>471</v>
      </c>
      <c r="BL624" t="s">
        <v>472</v>
      </c>
      <c r="BM624">
        <v>3.9783E-4</v>
      </c>
      <c r="BR624" t="s">
        <v>468</v>
      </c>
      <c r="BS624">
        <v>7.6349099999999996</v>
      </c>
      <c r="BT624" t="s">
        <v>469</v>
      </c>
      <c r="BU624">
        <v>10</v>
      </c>
      <c r="BV624" t="s">
        <v>470</v>
      </c>
      <c r="BW624">
        <v>80</v>
      </c>
      <c r="BX624" t="s">
        <v>471</v>
      </c>
      <c r="BY624" t="s">
        <v>472</v>
      </c>
      <c r="BZ624" s="1">
        <v>1.9624000000000001E-8</v>
      </c>
      <c r="CE624" t="s">
        <v>468</v>
      </c>
      <c r="CF624">
        <v>6.0490300000000001</v>
      </c>
      <c r="CG624" t="s">
        <v>469</v>
      </c>
      <c r="CH624">
        <v>10</v>
      </c>
      <c r="CI624" t="s">
        <v>470</v>
      </c>
      <c r="CJ624">
        <v>32</v>
      </c>
      <c r="CK624" t="s">
        <v>471</v>
      </c>
      <c r="CQ624" t="s">
        <v>408</v>
      </c>
      <c r="CR624">
        <v>-57.720149999999997</v>
      </c>
      <c r="CS624">
        <v>66.409030000000001</v>
      </c>
      <c r="CT624">
        <v>-0.86919999999999997</v>
      </c>
      <c r="CU624">
        <v>0.39123000000000002</v>
      </c>
      <c r="DE624" t="s">
        <v>405</v>
      </c>
      <c r="DF624">
        <v>-582.75009999999997</v>
      </c>
      <c r="DG624">
        <v>410.75724000000002</v>
      </c>
      <c r="DH624">
        <v>-1.4187000000000001</v>
      </c>
      <c r="DI624">
        <v>0.1589701</v>
      </c>
      <c r="DR624" t="s">
        <v>183</v>
      </c>
      <c r="DS624">
        <v>5.7085999999999997</v>
      </c>
      <c r="DT624">
        <v>2.6188799999999999</v>
      </c>
      <c r="DU624">
        <v>2.1798000000000002</v>
      </c>
      <c r="DV624">
        <v>3.0160200000000002E-2</v>
      </c>
      <c r="DW624" t="s">
        <v>376</v>
      </c>
    </row>
    <row r="625" spans="57:130" x14ac:dyDescent="0.45">
      <c r="BE625" t="s">
        <v>861</v>
      </c>
      <c r="BR625" t="s">
        <v>861</v>
      </c>
      <c r="CE625" t="s">
        <v>861</v>
      </c>
      <c r="CR625">
        <v>0.39123000000000002</v>
      </c>
      <c r="DF625">
        <v>0.1589701</v>
      </c>
      <c r="DS625">
        <v>3.0160200000000002E-2</v>
      </c>
    </row>
    <row r="626" spans="57:130" x14ac:dyDescent="0.45">
      <c r="BE626" t="s">
        <v>1051</v>
      </c>
      <c r="CQ626" t="s">
        <v>869</v>
      </c>
      <c r="CR626">
        <v>-1.67048</v>
      </c>
      <c r="CS626">
        <v>0.25220999999999999</v>
      </c>
      <c r="CT626">
        <v>-6.6234000000000002</v>
      </c>
      <c r="CU626" s="1">
        <v>1.8090000000000001E-7</v>
      </c>
      <c r="CV626" t="s">
        <v>375</v>
      </c>
      <c r="DE626" t="s">
        <v>869</v>
      </c>
      <c r="DF626">
        <v>0.60748000000000002</v>
      </c>
      <c r="DG626">
        <v>0.20296</v>
      </c>
      <c r="DH626">
        <v>2.9931000000000001</v>
      </c>
      <c r="DI626">
        <v>3.4502999999999999E-3</v>
      </c>
      <c r="DJ626" t="s">
        <v>487</v>
      </c>
      <c r="DR626" t="s">
        <v>377</v>
      </c>
      <c r="DS626">
        <v>0.42222999999999999</v>
      </c>
      <c r="DT626">
        <v>0.67759000000000003</v>
      </c>
      <c r="DU626">
        <v>0.62309999999999999</v>
      </c>
      <c r="DV626">
        <v>0.53373490000000001</v>
      </c>
    </row>
    <row r="627" spans="57:130" x14ac:dyDescent="0.45">
      <c r="BE627" t="s">
        <v>669</v>
      </c>
      <c r="BF627" t="s">
        <v>601</v>
      </c>
      <c r="BG627" t="s">
        <v>127</v>
      </c>
      <c r="BH627" t="s">
        <v>389</v>
      </c>
      <c r="BI627" t="s">
        <v>854</v>
      </c>
      <c r="BJ627" t="s">
        <v>1017</v>
      </c>
      <c r="BK627" t="s">
        <v>420</v>
      </c>
      <c r="BL627" t="s">
        <v>1018</v>
      </c>
      <c r="BM627" t="s">
        <v>1052</v>
      </c>
      <c r="CQ627" t="s">
        <v>453</v>
      </c>
      <c r="CR627" s="1">
        <v>1.8090000000000001E-7</v>
      </c>
      <c r="DE627" t="s">
        <v>453</v>
      </c>
      <c r="DF627">
        <v>3.4502999999999999E-3</v>
      </c>
      <c r="DS627">
        <v>0.53373490000000001</v>
      </c>
    </row>
    <row r="628" spans="57:130" x14ac:dyDescent="0.45">
      <c r="BE628" t="s">
        <v>1051</v>
      </c>
      <c r="CQ628" t="s">
        <v>454</v>
      </c>
      <c r="CR628" t="s">
        <v>455</v>
      </c>
      <c r="CS628">
        <v>0</v>
      </c>
      <c r="CT628" t="s">
        <v>842</v>
      </c>
      <c r="CU628">
        <v>1E-3</v>
      </c>
      <c r="CV628" t="s">
        <v>843</v>
      </c>
      <c r="CW628">
        <v>0.01</v>
      </c>
      <c r="CX628" t="s">
        <v>844</v>
      </c>
      <c r="CY628">
        <v>0.05</v>
      </c>
      <c r="CZ628" t="s">
        <v>870</v>
      </c>
      <c r="DA628">
        <v>0.1</v>
      </c>
      <c r="DB628" t="s">
        <v>871</v>
      </c>
      <c r="DE628" t="s">
        <v>454</v>
      </c>
      <c r="DF628" t="s">
        <v>455</v>
      </c>
      <c r="DG628">
        <v>0</v>
      </c>
      <c r="DH628" t="s">
        <v>842</v>
      </c>
      <c r="DI628">
        <v>1E-3</v>
      </c>
      <c r="DJ628" t="s">
        <v>843</v>
      </c>
      <c r="DK628">
        <v>0.01</v>
      </c>
      <c r="DL628" t="s">
        <v>844</v>
      </c>
      <c r="DM628">
        <v>0.05</v>
      </c>
      <c r="DN628" t="s">
        <v>870</v>
      </c>
      <c r="DO628">
        <v>0.1</v>
      </c>
      <c r="DP628" t="s">
        <v>871</v>
      </c>
      <c r="DR628" t="s">
        <v>378</v>
      </c>
      <c r="DS628">
        <v>-14.29463</v>
      </c>
      <c r="DT628">
        <v>5.1387299999999998</v>
      </c>
      <c r="DU628">
        <v>-2.7816999999999998</v>
      </c>
      <c r="DV628">
        <v>5.7980999999999996E-3</v>
      </c>
      <c r="DW628" t="s">
        <v>487</v>
      </c>
    </row>
    <row r="629" spans="57:130" x14ac:dyDescent="0.45">
      <c r="DS629">
        <v>5.7980999999999996E-3</v>
      </c>
    </row>
    <row r="630" spans="57:130" x14ac:dyDescent="0.45">
      <c r="BE630" t="s">
        <v>861</v>
      </c>
      <c r="BF630" t="s">
        <v>420</v>
      </c>
      <c r="BG630" t="s">
        <v>1016</v>
      </c>
      <c r="BH630">
        <v>5</v>
      </c>
      <c r="CQ630" t="s">
        <v>462</v>
      </c>
      <c r="CR630" t="s">
        <v>463</v>
      </c>
      <c r="CS630" t="s">
        <v>450</v>
      </c>
      <c r="CT630" t="s">
        <v>464</v>
      </c>
      <c r="CU630">
        <v>13700</v>
      </c>
      <c r="DE630" t="s">
        <v>462</v>
      </c>
      <c r="DF630" t="s">
        <v>463</v>
      </c>
      <c r="DG630" t="s">
        <v>450</v>
      </c>
      <c r="DH630" t="s">
        <v>464</v>
      </c>
      <c r="DI630">
        <v>26023</v>
      </c>
      <c r="DR630" t="s">
        <v>382</v>
      </c>
      <c r="DS630">
        <v>1.07074</v>
      </c>
      <c r="DT630">
        <v>0.43726999999999999</v>
      </c>
      <c r="DU630">
        <v>2.4487000000000001</v>
      </c>
      <c r="DV630">
        <v>1.49917E-2</v>
      </c>
      <c r="DW630" t="s">
        <v>376</v>
      </c>
    </row>
    <row r="631" spans="57:130" x14ac:dyDescent="0.45">
      <c r="CQ631" t="s">
        <v>465</v>
      </c>
      <c r="CR631" t="s">
        <v>463</v>
      </c>
      <c r="CS631" t="s">
        <v>450</v>
      </c>
      <c r="CT631" t="s">
        <v>464</v>
      </c>
      <c r="CU631">
        <v>2025.3</v>
      </c>
      <c r="DE631" t="s">
        <v>465</v>
      </c>
      <c r="DF631" t="s">
        <v>463</v>
      </c>
      <c r="DG631" t="s">
        <v>450</v>
      </c>
      <c r="DH631" t="s">
        <v>464</v>
      </c>
      <c r="DI631">
        <v>11783</v>
      </c>
      <c r="DS631">
        <v>1.49917E-2</v>
      </c>
    </row>
    <row r="632" spans="57:130" x14ac:dyDescent="0.45">
      <c r="BE632" t="s">
        <v>674</v>
      </c>
      <c r="BF632" t="s">
        <v>414</v>
      </c>
      <c r="CQ632" t="s">
        <v>466</v>
      </c>
      <c r="CR632">
        <v>0.85216999999999998</v>
      </c>
      <c r="DE632" t="s">
        <v>466</v>
      </c>
      <c r="DF632">
        <v>0.54720000000000002</v>
      </c>
      <c r="DR632" t="s">
        <v>381</v>
      </c>
      <c r="DS632">
        <v>-0.20927000000000001</v>
      </c>
      <c r="DT632">
        <v>0.73609000000000002</v>
      </c>
      <c r="DU632">
        <v>-0.2843</v>
      </c>
      <c r="DV632">
        <v>0.77640149999999997</v>
      </c>
    </row>
    <row r="633" spans="57:130" x14ac:dyDescent="0.45">
      <c r="BE633" t="s">
        <v>1053</v>
      </c>
      <c r="CQ633" t="s">
        <v>467</v>
      </c>
      <c r="CR633" t="s">
        <v>466</v>
      </c>
      <c r="CS633">
        <v>0.77825</v>
      </c>
      <c r="DE633" t="s">
        <v>467</v>
      </c>
      <c r="DF633" t="s">
        <v>466</v>
      </c>
      <c r="DG633">
        <v>0.42530000000000001</v>
      </c>
      <c r="DS633">
        <v>0.77640149999999997</v>
      </c>
    </row>
    <row r="634" spans="57:130" x14ac:dyDescent="0.45">
      <c r="BE634" t="s">
        <v>416</v>
      </c>
      <c r="BF634" t="s">
        <v>417</v>
      </c>
      <c r="BG634" t="s">
        <v>418</v>
      </c>
      <c r="BH634" t="s">
        <v>419</v>
      </c>
      <c r="BI634" t="s">
        <v>420</v>
      </c>
      <c r="CQ634" t="s">
        <v>468</v>
      </c>
      <c r="CR634">
        <v>18.446400000000001</v>
      </c>
      <c r="CS634" t="s">
        <v>469</v>
      </c>
      <c r="CT634">
        <v>10</v>
      </c>
      <c r="CU634" t="s">
        <v>470</v>
      </c>
      <c r="CV634">
        <v>32</v>
      </c>
      <c r="CW634" t="s">
        <v>471</v>
      </c>
      <c r="CX634" t="s">
        <v>472</v>
      </c>
      <c r="CY634" s="1">
        <v>1.3851E-10</v>
      </c>
      <c r="DE634" t="s">
        <v>468</v>
      </c>
      <c r="DF634">
        <v>12.5684</v>
      </c>
      <c r="DG634" t="s">
        <v>469</v>
      </c>
      <c r="DH634">
        <v>10</v>
      </c>
      <c r="DI634" t="s">
        <v>470</v>
      </c>
      <c r="DJ634">
        <v>104</v>
      </c>
      <c r="DK634" t="s">
        <v>471</v>
      </c>
      <c r="DL634" t="s">
        <v>472</v>
      </c>
      <c r="DM634" s="1">
        <v>4.4878999999999997E-14</v>
      </c>
      <c r="DR634" t="s">
        <v>383</v>
      </c>
      <c r="DS634">
        <v>-0.51075999999999999</v>
      </c>
      <c r="DT634">
        <v>0.46079999999999999</v>
      </c>
      <c r="DU634">
        <v>-1.1084000000000001</v>
      </c>
      <c r="DV634">
        <v>0.26869739999999998</v>
      </c>
    </row>
    <row r="635" spans="57:130" x14ac:dyDescent="0.45">
      <c r="CQ635" t="s">
        <v>861</v>
      </c>
      <c r="DE635" t="s">
        <v>861</v>
      </c>
      <c r="DS635">
        <v>0.26869739999999998</v>
      </c>
    </row>
    <row r="636" spans="57:130" x14ac:dyDescent="0.45">
      <c r="BE636" t="s">
        <v>421</v>
      </c>
      <c r="DR636" t="s">
        <v>384</v>
      </c>
      <c r="DS636">
        <v>59.288429999999998</v>
      </c>
      <c r="DT636">
        <v>22.483720000000002</v>
      </c>
      <c r="DU636">
        <v>2.6368999999999998</v>
      </c>
      <c r="DV636">
        <v>8.8632999999999993E-3</v>
      </c>
      <c r="DW636" t="s">
        <v>487</v>
      </c>
    </row>
    <row r="637" spans="57:130" x14ac:dyDescent="0.45">
      <c r="BE637" t="s">
        <v>422</v>
      </c>
      <c r="BF637" t="s">
        <v>423</v>
      </c>
      <c r="BG637" t="s">
        <v>520</v>
      </c>
      <c r="BH637" t="s">
        <v>425</v>
      </c>
      <c r="BI637" t="s">
        <v>423</v>
      </c>
      <c r="BJ637" t="s">
        <v>521</v>
      </c>
      <c r="BK637" t="s">
        <v>431</v>
      </c>
      <c r="BL637" t="s">
        <v>423</v>
      </c>
      <c r="BM637" t="s">
        <v>761</v>
      </c>
      <c r="BN637" t="s">
        <v>433</v>
      </c>
      <c r="BO637" t="s">
        <v>423</v>
      </c>
      <c r="BP637" t="s">
        <v>863</v>
      </c>
      <c r="CQ637" t="s">
        <v>861</v>
      </c>
      <c r="CR637" t="s">
        <v>420</v>
      </c>
      <c r="CS637" t="s">
        <v>1016</v>
      </c>
      <c r="CT637">
        <v>5</v>
      </c>
      <c r="CU637" t="s">
        <v>902</v>
      </c>
      <c r="CV637" t="s">
        <v>384</v>
      </c>
      <c r="CW637" t="s">
        <v>470</v>
      </c>
      <c r="CX637" t="s">
        <v>526</v>
      </c>
      <c r="DE637" t="s">
        <v>861</v>
      </c>
      <c r="DF637" t="s">
        <v>420</v>
      </c>
      <c r="DG637" t="s">
        <v>1016</v>
      </c>
      <c r="DH637">
        <v>5</v>
      </c>
      <c r="DI637" t="s">
        <v>902</v>
      </c>
      <c r="DJ637" t="s">
        <v>384</v>
      </c>
      <c r="DK637" t="s">
        <v>470</v>
      </c>
      <c r="DL637" t="s">
        <v>526</v>
      </c>
      <c r="DS637">
        <v>8.8632999999999993E-3</v>
      </c>
    </row>
    <row r="638" spans="57:130" x14ac:dyDescent="0.45">
      <c r="DR638" t="s">
        <v>526</v>
      </c>
      <c r="DS638">
        <v>-1.4542999999999999</v>
      </c>
      <c r="DT638">
        <v>1.6903600000000001</v>
      </c>
      <c r="DU638">
        <v>-0.86029999999999995</v>
      </c>
      <c r="DV638">
        <v>0.39038109999999998</v>
      </c>
    </row>
    <row r="639" spans="57:130" x14ac:dyDescent="0.45">
      <c r="BE639" t="s">
        <v>601</v>
      </c>
      <c r="BF639" t="s">
        <v>437</v>
      </c>
      <c r="BG639" t="s">
        <v>864</v>
      </c>
      <c r="BH639" t="s">
        <v>423</v>
      </c>
      <c r="BI639" t="s">
        <v>1054</v>
      </c>
      <c r="BJ639" t="s">
        <v>866</v>
      </c>
      <c r="BK639" t="s">
        <v>423</v>
      </c>
      <c r="BL639" t="s">
        <v>926</v>
      </c>
      <c r="BM639" t="s">
        <v>868</v>
      </c>
      <c r="BN639" t="s">
        <v>423</v>
      </c>
      <c r="BO639">
        <v>870</v>
      </c>
      <c r="CQ639" t="s">
        <v>674</v>
      </c>
      <c r="CR639" t="s">
        <v>414</v>
      </c>
      <c r="DE639" t="s">
        <v>674</v>
      </c>
      <c r="DR639" t="s">
        <v>453</v>
      </c>
      <c r="DS639">
        <v>0.39038109999999998</v>
      </c>
    </row>
    <row r="640" spans="57:130" x14ac:dyDescent="0.45">
      <c r="CQ640" t="s">
        <v>1116</v>
      </c>
      <c r="DE640" t="s">
        <v>1097</v>
      </c>
      <c r="DF640" t="s">
        <v>414</v>
      </c>
      <c r="DR640" t="s">
        <v>454</v>
      </c>
      <c r="DS640" t="s">
        <v>455</v>
      </c>
      <c r="DT640">
        <v>0</v>
      </c>
      <c r="DU640" t="s">
        <v>842</v>
      </c>
      <c r="DV640">
        <v>1E-3</v>
      </c>
      <c r="DW640" t="s">
        <v>843</v>
      </c>
      <c r="DX640">
        <v>0.01</v>
      </c>
      <c r="DY640" t="s">
        <v>844</v>
      </c>
      <c r="DZ640">
        <v>0.05</v>
      </c>
    </row>
    <row r="641" spans="57:132" x14ac:dyDescent="0.45">
      <c r="BE641" t="s">
        <v>710</v>
      </c>
      <c r="CQ641" t="s">
        <v>416</v>
      </c>
      <c r="CR641" t="s">
        <v>417</v>
      </c>
      <c r="CS641" t="s">
        <v>418</v>
      </c>
      <c r="CT641" t="s">
        <v>419</v>
      </c>
      <c r="CU641" t="s">
        <v>420</v>
      </c>
      <c r="DE641" t="s">
        <v>416</v>
      </c>
      <c r="DG641" t="s">
        <v>418</v>
      </c>
      <c r="DH641" t="s">
        <v>419</v>
      </c>
      <c r="DI641" t="s">
        <v>420</v>
      </c>
    </row>
    <row r="642" spans="57:132" x14ac:dyDescent="0.45">
      <c r="BF642" t="s">
        <v>443</v>
      </c>
      <c r="BG642" t="s">
        <v>444</v>
      </c>
      <c r="BH642" t="s">
        <v>445</v>
      </c>
      <c r="BI642" t="s">
        <v>446</v>
      </c>
      <c r="BJ642" t="s">
        <v>447</v>
      </c>
      <c r="BK642" t="s">
        <v>445</v>
      </c>
      <c r="BL642" t="s">
        <v>448</v>
      </c>
      <c r="DE642" t="s">
        <v>417</v>
      </c>
      <c r="DQ642" t="s">
        <v>462</v>
      </c>
      <c r="DR642" t="s">
        <v>463</v>
      </c>
      <c r="DS642" t="s">
        <v>450</v>
      </c>
      <c r="DT642" t="s">
        <v>464</v>
      </c>
      <c r="DU642">
        <v>68534</v>
      </c>
      <c r="DZ642" t="s">
        <v>870</v>
      </c>
    </row>
    <row r="643" spans="57:132" x14ac:dyDescent="0.45">
      <c r="BE643">
        <v>-37.761800000000001</v>
      </c>
      <c r="BF643">
        <v>-8.9818999999999996</v>
      </c>
      <c r="BG643">
        <v>-1.1298999999999999</v>
      </c>
      <c r="BH643">
        <v>7.4763000000000002</v>
      </c>
      <c r="BI643">
        <v>53.097700000000003</v>
      </c>
      <c r="CQ643" t="s">
        <v>421</v>
      </c>
      <c r="DE643" t="s">
        <v>421</v>
      </c>
      <c r="DR643" t="s">
        <v>465</v>
      </c>
      <c r="DS643" t="s">
        <v>463</v>
      </c>
      <c r="DT643" t="s">
        <v>450</v>
      </c>
      <c r="DU643" t="s">
        <v>464</v>
      </c>
      <c r="DV643">
        <v>32714</v>
      </c>
      <c r="EB643">
        <v>0.1</v>
      </c>
    </row>
    <row r="644" spans="57:132" x14ac:dyDescent="0.45">
      <c r="CQ644" t="s">
        <v>422</v>
      </c>
      <c r="CR644" t="s">
        <v>423</v>
      </c>
      <c r="CS644" t="s">
        <v>520</v>
      </c>
      <c r="CT644" t="s">
        <v>425</v>
      </c>
      <c r="CU644" t="s">
        <v>423</v>
      </c>
      <c r="CV644" t="s">
        <v>521</v>
      </c>
      <c r="CW644" t="s">
        <v>431</v>
      </c>
      <c r="CX644" t="s">
        <v>423</v>
      </c>
      <c r="CY644" t="s">
        <v>761</v>
      </c>
      <c r="CZ644" t="s">
        <v>433</v>
      </c>
      <c r="DA644" t="s">
        <v>423</v>
      </c>
      <c r="DB644" t="s">
        <v>863</v>
      </c>
      <c r="DE644" t="s">
        <v>422</v>
      </c>
      <c r="DG644" t="s">
        <v>520</v>
      </c>
      <c r="DH644" t="s">
        <v>425</v>
      </c>
      <c r="DI644" t="s">
        <v>423</v>
      </c>
      <c r="DJ644" t="s">
        <v>521</v>
      </c>
      <c r="DK644" t="s">
        <v>431</v>
      </c>
      <c r="DL644" t="s">
        <v>423</v>
      </c>
      <c r="DM644" t="s">
        <v>761</v>
      </c>
      <c r="DN644" t="s">
        <v>433</v>
      </c>
      <c r="DO644" t="s">
        <v>423</v>
      </c>
      <c r="DP644" t="s">
        <v>863</v>
      </c>
      <c r="DR644" t="s">
        <v>466</v>
      </c>
      <c r="DS644">
        <v>0.52266999999999997</v>
      </c>
    </row>
    <row r="645" spans="57:132" x14ac:dyDescent="0.45">
      <c r="BE645" t="s">
        <v>715</v>
      </c>
      <c r="DF645" t="s">
        <v>423</v>
      </c>
      <c r="DR645" t="s">
        <v>467</v>
      </c>
      <c r="DS645" t="s">
        <v>466</v>
      </c>
      <c r="DT645">
        <v>0.45007000000000003</v>
      </c>
    </row>
    <row r="646" spans="57:132" x14ac:dyDescent="0.45">
      <c r="BF646" t="s">
        <v>370</v>
      </c>
      <c r="BG646" t="s">
        <v>371</v>
      </c>
      <c r="BH646" t="s">
        <v>372</v>
      </c>
      <c r="BI646" t="s">
        <v>373</v>
      </c>
      <c r="BJ646" t="s">
        <v>374</v>
      </c>
      <c r="BK646" t="s">
        <v>452</v>
      </c>
      <c r="CQ646" t="s">
        <v>601</v>
      </c>
      <c r="CR646" t="s">
        <v>437</v>
      </c>
      <c r="CS646" t="s">
        <v>864</v>
      </c>
      <c r="CT646" t="s">
        <v>423</v>
      </c>
      <c r="CU646" t="s">
        <v>942</v>
      </c>
      <c r="CV646" t="s">
        <v>866</v>
      </c>
      <c r="CW646" t="s">
        <v>423</v>
      </c>
      <c r="CX646" t="s">
        <v>926</v>
      </c>
      <c r="CY646" t="s">
        <v>868</v>
      </c>
      <c r="CZ646" t="s">
        <v>423</v>
      </c>
      <c r="DA646">
        <v>105</v>
      </c>
      <c r="DE646" t="s">
        <v>601</v>
      </c>
      <c r="DG646" t="s">
        <v>864</v>
      </c>
      <c r="DH646" t="s">
        <v>423</v>
      </c>
      <c r="DI646" t="s">
        <v>926</v>
      </c>
      <c r="DJ646" t="s">
        <v>866</v>
      </c>
      <c r="DK646" t="s">
        <v>423</v>
      </c>
      <c r="DL646" t="s">
        <v>926</v>
      </c>
      <c r="DM646" t="s">
        <v>868</v>
      </c>
      <c r="DN646" t="s">
        <v>423</v>
      </c>
      <c r="DO646">
        <v>225</v>
      </c>
      <c r="DR646" t="s">
        <v>468</v>
      </c>
      <c r="DS646">
        <v>28.797999999999998</v>
      </c>
      <c r="DT646" t="s">
        <v>469</v>
      </c>
      <c r="DU646">
        <v>10</v>
      </c>
      <c r="DV646" t="s">
        <v>470</v>
      </c>
      <c r="DW646">
        <v>263</v>
      </c>
      <c r="DX646" t="s">
        <v>471</v>
      </c>
      <c r="DY646" t="s">
        <v>472</v>
      </c>
      <c r="DZ646" t="s">
        <v>473</v>
      </c>
    </row>
    <row r="647" spans="57:132" x14ac:dyDescent="0.45">
      <c r="BE647" t="s">
        <v>181</v>
      </c>
      <c r="BF647">
        <v>-24.238150000000001</v>
      </c>
      <c r="BG647">
        <v>1.8945099999999999</v>
      </c>
      <c r="BH647">
        <v>-12.793900000000001</v>
      </c>
      <c r="BI647" t="s">
        <v>473</v>
      </c>
      <c r="BJ647" s="1">
        <v>2.2E-16</v>
      </c>
      <c r="BK647" t="s">
        <v>375</v>
      </c>
      <c r="DF647" t="s">
        <v>437</v>
      </c>
      <c r="DR647" t="s">
        <v>674</v>
      </c>
      <c r="DS647" t="s">
        <v>530</v>
      </c>
      <c r="DT647" t="s">
        <v>877</v>
      </c>
    </row>
    <row r="648" spans="57:132" x14ac:dyDescent="0.45">
      <c r="BE648" t="s">
        <v>182</v>
      </c>
      <c r="BF648">
        <v>0.90569999999999995</v>
      </c>
      <c r="BG648">
        <v>0.11817999999999999</v>
      </c>
      <c r="BH648">
        <v>7.6639999999999997</v>
      </c>
      <c r="BI648" s="1">
        <v>5.1929999999999999E-14</v>
      </c>
      <c r="BJ648" t="s">
        <v>375</v>
      </c>
      <c r="CQ648" t="s">
        <v>710</v>
      </c>
      <c r="DE648" t="s">
        <v>710</v>
      </c>
      <c r="DR648" t="s">
        <v>1046</v>
      </c>
      <c r="EA648" s="1">
        <v>2.2200000000000001E-16</v>
      </c>
    </row>
    <row r="649" spans="57:132" x14ac:dyDescent="0.45">
      <c r="BE649" t="s">
        <v>183</v>
      </c>
      <c r="BF649">
        <v>1.52061</v>
      </c>
      <c r="BG649">
        <v>0.72391000000000005</v>
      </c>
      <c r="BH649">
        <v>2.1004999999999998</v>
      </c>
      <c r="BI649">
        <v>3.5990000000000001E-2</v>
      </c>
      <c r="BJ649" t="s">
        <v>376</v>
      </c>
      <c r="DG649" t="s">
        <v>444</v>
      </c>
      <c r="DH649" t="s">
        <v>445</v>
      </c>
      <c r="DI649" t="s">
        <v>446</v>
      </c>
      <c r="DJ649" t="s">
        <v>447</v>
      </c>
      <c r="DK649" t="s">
        <v>445</v>
      </c>
      <c r="DL649" t="s">
        <v>448</v>
      </c>
      <c r="DR649" t="s">
        <v>416</v>
      </c>
      <c r="DS649" t="s">
        <v>417</v>
      </c>
      <c r="DT649" t="s">
        <v>418</v>
      </c>
      <c r="DU649" t="s">
        <v>419</v>
      </c>
      <c r="DV649" t="s">
        <v>420</v>
      </c>
    </row>
    <row r="650" spans="57:132" x14ac:dyDescent="0.45">
      <c r="BE650" t="s">
        <v>377</v>
      </c>
      <c r="BF650">
        <v>2.8025000000000002</v>
      </c>
      <c r="BG650">
        <v>0.46766999999999997</v>
      </c>
      <c r="BH650">
        <v>5.9924999999999997</v>
      </c>
      <c r="BI650" s="1">
        <v>3.1169999999999999E-9</v>
      </c>
      <c r="BJ650" t="s">
        <v>375</v>
      </c>
      <c r="CR650" t="s">
        <v>443</v>
      </c>
      <c r="CS650" t="s">
        <v>444</v>
      </c>
      <c r="CT650" t="s">
        <v>445</v>
      </c>
      <c r="CU650" t="s">
        <v>446</v>
      </c>
      <c r="CV650" t="s">
        <v>447</v>
      </c>
      <c r="CW650" t="s">
        <v>445</v>
      </c>
      <c r="CX650" t="s">
        <v>448</v>
      </c>
      <c r="DE650">
        <v>-26.799923</v>
      </c>
      <c r="DF650" t="s">
        <v>443</v>
      </c>
      <c r="DG650">
        <v>2.6023000000000001E-2</v>
      </c>
      <c r="DH650">
        <v>5.2353930000000002</v>
      </c>
      <c r="DI650">
        <v>26.309283000000001</v>
      </c>
    </row>
    <row r="651" spans="57:132" x14ac:dyDescent="0.45">
      <c r="BE651" t="s">
        <v>378</v>
      </c>
      <c r="BF651">
        <v>-25.073889999999999</v>
      </c>
      <c r="BG651">
        <v>2.79752</v>
      </c>
      <c r="BH651">
        <v>-8.9628999999999994</v>
      </c>
      <c r="BI651" s="1">
        <v>2.2E-16</v>
      </c>
      <c r="BJ651" t="s">
        <v>375</v>
      </c>
      <c r="DF651">
        <v>-4.2399339999999999</v>
      </c>
      <c r="DR651" t="s">
        <v>421</v>
      </c>
    </row>
    <row r="652" spans="57:132" x14ac:dyDescent="0.45">
      <c r="BE652" t="s">
        <v>382</v>
      </c>
      <c r="BF652">
        <v>-1.3088299999999999</v>
      </c>
      <c r="BG652">
        <v>0.23963999999999999</v>
      </c>
      <c r="BH652">
        <v>-5.4615999999999998</v>
      </c>
      <c r="BI652" s="1">
        <v>6.2950000000000005E-8</v>
      </c>
      <c r="BJ652" t="s">
        <v>375</v>
      </c>
      <c r="CQ652">
        <v>-27.252600000000001</v>
      </c>
      <c r="CR652">
        <v>-5.9947999999999997</v>
      </c>
      <c r="CS652">
        <v>-1.2545999999999999</v>
      </c>
      <c r="CT652">
        <v>7.8840000000000003</v>
      </c>
      <c r="CU652">
        <v>28.552299999999999</v>
      </c>
      <c r="DE652" t="s">
        <v>715</v>
      </c>
      <c r="DR652" t="s">
        <v>422</v>
      </c>
      <c r="DS652" t="s">
        <v>423</v>
      </c>
      <c r="DT652" t="s">
        <v>520</v>
      </c>
      <c r="DU652" t="s">
        <v>425</v>
      </c>
      <c r="DV652" t="s">
        <v>423</v>
      </c>
      <c r="DW652" t="s">
        <v>521</v>
      </c>
      <c r="DX652" t="s">
        <v>431</v>
      </c>
      <c r="DY652" t="s">
        <v>423</v>
      </c>
      <c r="DZ652" t="s">
        <v>761</v>
      </c>
    </row>
    <row r="653" spans="57:132" x14ac:dyDescent="0.45">
      <c r="BE653" t="s">
        <v>381</v>
      </c>
      <c r="BF653">
        <v>0.74751000000000001</v>
      </c>
      <c r="BG653">
        <v>0.34821000000000002</v>
      </c>
      <c r="BH653">
        <v>2.1467000000000001</v>
      </c>
      <c r="BI653">
        <v>3.211E-2</v>
      </c>
      <c r="BJ653" t="s">
        <v>376</v>
      </c>
      <c r="DG653" t="s">
        <v>371</v>
      </c>
      <c r="DH653" t="s">
        <v>372</v>
      </c>
      <c r="DI653" t="s">
        <v>373</v>
      </c>
      <c r="DJ653" t="s">
        <v>374</v>
      </c>
      <c r="DK653" t="s">
        <v>452</v>
      </c>
    </row>
    <row r="654" spans="57:132" x14ac:dyDescent="0.45">
      <c r="BE654" t="s">
        <v>383</v>
      </c>
      <c r="BF654">
        <v>-0.30973000000000001</v>
      </c>
      <c r="BG654">
        <v>0.20532</v>
      </c>
      <c r="BH654">
        <v>-1.5085</v>
      </c>
      <c r="BI654">
        <v>0.13181000000000001</v>
      </c>
      <c r="DE654" t="s">
        <v>181</v>
      </c>
      <c r="DF654" t="s">
        <v>370</v>
      </c>
      <c r="DG654">
        <v>4.4744299999999999</v>
      </c>
      <c r="DH654">
        <v>-4.6534000000000004</v>
      </c>
      <c r="DI654" s="1">
        <v>5.9329999999999998E-6</v>
      </c>
      <c r="DJ654" t="s">
        <v>375</v>
      </c>
      <c r="DR654" t="s">
        <v>436</v>
      </c>
      <c r="DS654" t="s">
        <v>437</v>
      </c>
      <c r="DT654" t="s">
        <v>864</v>
      </c>
      <c r="DU654" t="s">
        <v>423</v>
      </c>
      <c r="DV654" t="s">
        <v>944</v>
      </c>
      <c r="DW654" t="s">
        <v>866</v>
      </c>
      <c r="DX654" t="s">
        <v>423</v>
      </c>
      <c r="DY654" t="s">
        <v>1047</v>
      </c>
      <c r="DZ654" t="s">
        <v>868</v>
      </c>
      <c r="EA654" t="s">
        <v>433</v>
      </c>
    </row>
    <row r="655" spans="57:132" x14ac:dyDescent="0.45">
      <c r="BE655" t="s">
        <v>453</v>
      </c>
      <c r="CQ655" t="s">
        <v>715</v>
      </c>
      <c r="DF655">
        <v>-20.82151</v>
      </c>
      <c r="DI655" s="1"/>
      <c r="EB655" t="s">
        <v>423</v>
      </c>
    </row>
    <row r="656" spans="57:132" x14ac:dyDescent="0.45">
      <c r="BE656" t="s">
        <v>454</v>
      </c>
      <c r="BF656" t="s">
        <v>455</v>
      </c>
      <c r="BG656">
        <v>0</v>
      </c>
      <c r="BH656" t="s">
        <v>842</v>
      </c>
      <c r="BI656">
        <v>1E-3</v>
      </c>
      <c r="BJ656" t="s">
        <v>843</v>
      </c>
      <c r="BK656">
        <v>0.01</v>
      </c>
      <c r="BL656" t="s">
        <v>844</v>
      </c>
      <c r="BM656">
        <v>0.05</v>
      </c>
      <c r="BN656" t="s">
        <v>870</v>
      </c>
      <c r="BO656">
        <v>0.1</v>
      </c>
      <c r="BP656" t="s">
        <v>871</v>
      </c>
      <c r="DE656" t="s">
        <v>182</v>
      </c>
      <c r="DF656" s="1">
        <v>5.9329999999999998E-6</v>
      </c>
      <c r="DG656">
        <v>0.23325000000000001</v>
      </c>
      <c r="DH656">
        <v>6.28</v>
      </c>
      <c r="DI656" s="1">
        <v>2.0690000000000002E-9</v>
      </c>
      <c r="DJ656" t="s">
        <v>375</v>
      </c>
      <c r="DR656" t="s">
        <v>710</v>
      </c>
      <c r="EA656" t="s">
        <v>423</v>
      </c>
    </row>
    <row r="657" spans="57:132" x14ac:dyDescent="0.45">
      <c r="DF657">
        <v>1.46482</v>
      </c>
      <c r="DI657" s="1"/>
      <c r="DS657" t="s">
        <v>443</v>
      </c>
      <c r="DT657" t="s">
        <v>444</v>
      </c>
      <c r="DU657" t="s">
        <v>445</v>
      </c>
      <c r="DV657" t="s">
        <v>446</v>
      </c>
      <c r="DW657" t="s">
        <v>447</v>
      </c>
      <c r="DX657" t="s">
        <v>445</v>
      </c>
      <c r="DY657" t="s">
        <v>448</v>
      </c>
      <c r="EB657">
        <v>373</v>
      </c>
    </row>
    <row r="658" spans="57:132" x14ac:dyDescent="0.45">
      <c r="BE658" t="s">
        <v>462</v>
      </c>
      <c r="BF658" t="s">
        <v>463</v>
      </c>
      <c r="BG658" t="s">
        <v>450</v>
      </c>
      <c r="BH658" t="s">
        <v>464</v>
      </c>
      <c r="BI658">
        <v>256390</v>
      </c>
      <c r="DE658" t="s">
        <v>183</v>
      </c>
      <c r="DF658" s="1">
        <v>2.0690000000000002E-9</v>
      </c>
      <c r="DG658">
        <v>0.82696000000000003</v>
      </c>
      <c r="DH658">
        <v>-2.3193999999999999</v>
      </c>
      <c r="DI658">
        <v>2.1385000000000001E-2</v>
      </c>
      <c r="DJ658" t="s">
        <v>376</v>
      </c>
      <c r="DR658">
        <v>-48.360419999999998</v>
      </c>
      <c r="DS658">
        <v>-8.7150099999999995</v>
      </c>
      <c r="DT658">
        <v>0.23660999999999999</v>
      </c>
      <c r="DU658">
        <v>8.2608200000000007</v>
      </c>
      <c r="DV658">
        <v>41.940530000000003</v>
      </c>
    </row>
    <row r="659" spans="57:132" x14ac:dyDescent="0.45">
      <c r="BE659" t="s">
        <v>465</v>
      </c>
      <c r="BF659" t="s">
        <v>463</v>
      </c>
      <c r="BG659" t="s">
        <v>450</v>
      </c>
      <c r="BH659" t="s">
        <v>464</v>
      </c>
      <c r="BI659">
        <v>149590</v>
      </c>
      <c r="CR659" t="s">
        <v>370</v>
      </c>
      <c r="CS659" t="s">
        <v>371</v>
      </c>
      <c r="CT659" t="s">
        <v>372</v>
      </c>
      <c r="CU659" t="s">
        <v>373</v>
      </c>
      <c r="CV659" t="s">
        <v>374</v>
      </c>
      <c r="CW659" t="s">
        <v>452</v>
      </c>
      <c r="DF659">
        <v>-1.9180299999999999</v>
      </c>
    </row>
    <row r="660" spans="57:132" x14ac:dyDescent="0.45">
      <c r="BE660" t="s">
        <v>466</v>
      </c>
      <c r="BF660">
        <v>0.41655999999999999</v>
      </c>
      <c r="DE660" t="s">
        <v>377</v>
      </c>
      <c r="DF660">
        <v>2.1385000000000001E-2</v>
      </c>
      <c r="DG660">
        <v>0.76637</v>
      </c>
      <c r="DH660">
        <v>4.0487000000000002</v>
      </c>
      <c r="DI660" s="1">
        <v>7.36E-5</v>
      </c>
      <c r="DJ660" t="s">
        <v>375</v>
      </c>
      <c r="DR660" t="s">
        <v>715</v>
      </c>
    </row>
    <row r="661" spans="57:132" x14ac:dyDescent="0.45">
      <c r="BE661" t="s">
        <v>467</v>
      </c>
      <c r="BF661" t="s">
        <v>466</v>
      </c>
      <c r="BG661">
        <v>0.36939</v>
      </c>
      <c r="DF661">
        <v>3.1028199999999999</v>
      </c>
      <c r="DI661" s="1"/>
      <c r="DS661" t="s">
        <v>370</v>
      </c>
      <c r="DT661" t="s">
        <v>371</v>
      </c>
      <c r="DU661" t="s">
        <v>372</v>
      </c>
      <c r="DV661" t="s">
        <v>373</v>
      </c>
      <c r="DW661" t="s">
        <v>374</v>
      </c>
      <c r="DX661" t="s">
        <v>452</v>
      </c>
    </row>
    <row r="662" spans="57:132" x14ac:dyDescent="0.45">
      <c r="BE662" t="s">
        <v>468</v>
      </c>
      <c r="BF662">
        <v>71.755200000000002</v>
      </c>
      <c r="BG662" t="s">
        <v>469</v>
      </c>
      <c r="BH662">
        <v>8</v>
      </c>
      <c r="BI662" t="s">
        <v>470</v>
      </c>
      <c r="BJ662">
        <v>804</v>
      </c>
      <c r="BK662" t="s">
        <v>471</v>
      </c>
      <c r="BL662" t="s">
        <v>472</v>
      </c>
      <c r="BM662" t="s">
        <v>473</v>
      </c>
      <c r="BN662" s="1">
        <v>2.2200000000000001E-16</v>
      </c>
      <c r="DE662" t="s">
        <v>378</v>
      </c>
      <c r="DF662" s="1">
        <v>7.36E-5</v>
      </c>
      <c r="DG662">
        <v>4.9965900000000003</v>
      </c>
      <c r="DH662">
        <v>-4.6459000000000001</v>
      </c>
      <c r="DI662" s="1">
        <v>6.1330000000000004E-6</v>
      </c>
      <c r="DJ662" t="s">
        <v>375</v>
      </c>
      <c r="DR662" t="s">
        <v>181</v>
      </c>
      <c r="DS662">
        <v>-5.8953199999999999</v>
      </c>
      <c r="DT662">
        <v>4.2667799999999998</v>
      </c>
      <c r="DU662">
        <v>-1.3816999999999999</v>
      </c>
      <c r="DV662">
        <v>0.16796939999999999</v>
      </c>
    </row>
    <row r="663" spans="57:132" x14ac:dyDescent="0.45">
      <c r="BE663" t="s">
        <v>674</v>
      </c>
      <c r="BF663" t="s">
        <v>488</v>
      </c>
      <c r="BG663">
        <v>2000</v>
      </c>
      <c r="CQ663" t="s">
        <v>181</v>
      </c>
      <c r="CR663">
        <v>-18.252009999999999</v>
      </c>
      <c r="CS663">
        <v>7.9025369999999997</v>
      </c>
      <c r="CT663">
        <v>-2.3096000000000001</v>
      </c>
      <c r="CU663">
        <v>2.3248999999999999E-2</v>
      </c>
      <c r="CV663" t="s">
        <v>376</v>
      </c>
      <c r="DF663">
        <v>-23.21349</v>
      </c>
      <c r="DI663" s="1"/>
      <c r="DS663">
        <v>0.16796939999999999</v>
      </c>
    </row>
    <row r="664" spans="57:132" x14ac:dyDescent="0.45">
      <c r="BE664" t="s">
        <v>1055</v>
      </c>
      <c r="CR664">
        <v>2.3248999999999999E-2</v>
      </c>
      <c r="DE664" t="s">
        <v>382</v>
      </c>
      <c r="DF664" s="1">
        <v>6.1330000000000004E-6</v>
      </c>
      <c r="DG664">
        <v>0.31511</v>
      </c>
      <c r="DH664">
        <v>0.45610000000000001</v>
      </c>
      <c r="DI664">
        <v>0.64881500000000003</v>
      </c>
      <c r="DR664" t="s">
        <v>182</v>
      </c>
      <c r="DS664">
        <v>-4.0649999999999999E-2</v>
      </c>
      <c r="DT664">
        <v>0.2019</v>
      </c>
      <c r="DU664">
        <v>-0.20130000000000001</v>
      </c>
      <c r="DV664">
        <v>0.84055190000000002</v>
      </c>
    </row>
    <row r="665" spans="57:132" x14ac:dyDescent="0.45">
      <c r="BE665" t="s">
        <v>416</v>
      </c>
      <c r="BF665" t="s">
        <v>417</v>
      </c>
      <c r="BG665" t="s">
        <v>418</v>
      </c>
      <c r="BH665" t="s">
        <v>419</v>
      </c>
      <c r="BI665" t="s">
        <v>420</v>
      </c>
      <c r="CQ665" t="s">
        <v>182</v>
      </c>
      <c r="CR665">
        <v>0.25814900000000002</v>
      </c>
      <c r="CS665">
        <v>0.30209000000000003</v>
      </c>
      <c r="CT665">
        <v>0.85450000000000004</v>
      </c>
      <c r="CU665">
        <v>0.39512370000000002</v>
      </c>
      <c r="DF665">
        <v>0.14371999999999999</v>
      </c>
      <c r="DS665">
        <v>0.84055190000000002</v>
      </c>
    </row>
    <row r="666" spans="57:132" x14ac:dyDescent="0.45">
      <c r="CR666">
        <v>0.39512370000000002</v>
      </c>
      <c r="DE666" t="s">
        <v>381</v>
      </c>
      <c r="DF666">
        <v>0.64881500000000003</v>
      </c>
      <c r="DG666">
        <v>0.50199000000000005</v>
      </c>
      <c r="DH666">
        <v>-1.6377999999999999</v>
      </c>
      <c r="DI666">
        <v>0.10302799999999999</v>
      </c>
      <c r="DR666" t="s">
        <v>183</v>
      </c>
      <c r="DS666">
        <v>2.2092999999999998</v>
      </c>
      <c r="DT666">
        <v>1.4856199999999999</v>
      </c>
      <c r="DU666">
        <v>1.4871000000000001</v>
      </c>
      <c r="DV666">
        <v>0.137901</v>
      </c>
    </row>
    <row r="667" spans="57:132" x14ac:dyDescent="0.45">
      <c r="BE667" t="s">
        <v>421</v>
      </c>
      <c r="CQ667" t="s">
        <v>183</v>
      </c>
      <c r="CR667">
        <v>0.285638</v>
      </c>
      <c r="CS667">
        <v>1.587256</v>
      </c>
      <c r="CT667">
        <v>0.18</v>
      </c>
      <c r="CU667">
        <v>0.85760009999999998</v>
      </c>
      <c r="DF667">
        <v>-0.82218000000000002</v>
      </c>
      <c r="DS667">
        <v>0.137901</v>
      </c>
    </row>
    <row r="668" spans="57:132" x14ac:dyDescent="0.45">
      <c r="BE668" t="s">
        <v>422</v>
      </c>
      <c r="BF668" t="s">
        <v>423</v>
      </c>
      <c r="BG668" t="s">
        <v>520</v>
      </c>
      <c r="BH668" t="s">
        <v>425</v>
      </c>
      <c r="BI668" t="s">
        <v>423</v>
      </c>
      <c r="BJ668" t="s">
        <v>521</v>
      </c>
      <c r="BK668" t="s">
        <v>431</v>
      </c>
      <c r="BL668" t="s">
        <v>423</v>
      </c>
      <c r="BM668" t="s">
        <v>761</v>
      </c>
      <c r="BN668" t="s">
        <v>433</v>
      </c>
      <c r="BO668" t="s">
        <v>423</v>
      </c>
      <c r="BP668" t="s">
        <v>863</v>
      </c>
      <c r="CR668">
        <v>0.85760009999999998</v>
      </c>
      <c r="DE668" t="s">
        <v>383</v>
      </c>
      <c r="DF668">
        <v>0.10302799999999999</v>
      </c>
      <c r="DG668">
        <v>0.26818999999999998</v>
      </c>
      <c r="DH668">
        <v>-0.9536</v>
      </c>
      <c r="DI668">
        <v>0.34145900000000001</v>
      </c>
      <c r="DR668" t="s">
        <v>377</v>
      </c>
      <c r="DS668">
        <v>1.09188</v>
      </c>
      <c r="DT668">
        <v>0.53276999999999997</v>
      </c>
      <c r="DU668">
        <v>2.0493999999999999</v>
      </c>
      <c r="DV668">
        <v>4.1178600000000003E-2</v>
      </c>
      <c r="DW668" t="s">
        <v>376</v>
      </c>
    </row>
    <row r="669" spans="57:132" x14ac:dyDescent="0.45">
      <c r="CQ669" t="s">
        <v>377</v>
      </c>
      <c r="CR669">
        <v>0.22454499999999999</v>
      </c>
      <c r="CS669">
        <v>1.0636779999999999</v>
      </c>
      <c r="CT669">
        <v>0.21110000000000001</v>
      </c>
      <c r="CU669">
        <v>0.83329529999999996</v>
      </c>
      <c r="DF669">
        <v>-0.25573000000000001</v>
      </c>
      <c r="DS669">
        <v>4.1178600000000003E-2</v>
      </c>
    </row>
    <row r="670" spans="57:132" x14ac:dyDescent="0.45">
      <c r="BE670" t="s">
        <v>601</v>
      </c>
      <c r="BF670" t="s">
        <v>437</v>
      </c>
      <c r="BG670" t="s">
        <v>864</v>
      </c>
      <c r="BH670" t="s">
        <v>423</v>
      </c>
      <c r="BI670" t="s">
        <v>1054</v>
      </c>
      <c r="BJ670" t="s">
        <v>866</v>
      </c>
      <c r="BK670" t="s">
        <v>423</v>
      </c>
      <c r="BL670" t="s">
        <v>933</v>
      </c>
      <c r="BM670" t="s">
        <v>868</v>
      </c>
      <c r="BN670" t="s">
        <v>423</v>
      </c>
      <c r="BO670">
        <v>464</v>
      </c>
      <c r="CR670">
        <v>0.83329529999999996</v>
      </c>
      <c r="DE670" t="s">
        <v>405</v>
      </c>
      <c r="DF670">
        <v>0.34145900000000001</v>
      </c>
      <c r="DG670">
        <v>19.137599999999999</v>
      </c>
      <c r="DH670">
        <v>-2.81E-2</v>
      </c>
      <c r="DI670">
        <v>0.97763299999999997</v>
      </c>
      <c r="DR670" t="s">
        <v>194</v>
      </c>
      <c r="DS670">
        <v>-22.81737</v>
      </c>
      <c r="DT670">
        <v>3.2717100000000001</v>
      </c>
      <c r="DU670">
        <v>-6.9741</v>
      </c>
      <c r="DV670" s="1">
        <v>1.5900000000000001E-11</v>
      </c>
      <c r="DW670" t="s">
        <v>375</v>
      </c>
    </row>
    <row r="671" spans="57:132" x14ac:dyDescent="0.45">
      <c r="CQ671" t="s">
        <v>378</v>
      </c>
      <c r="CR671">
        <v>-20.734127999999998</v>
      </c>
      <c r="CS671">
        <v>5.9647119999999996</v>
      </c>
      <c r="CT671">
        <v>-3.4761000000000002</v>
      </c>
      <c r="CU671">
        <v>7.9219999999999996E-4</v>
      </c>
      <c r="CV671" t="s">
        <v>375</v>
      </c>
      <c r="DF671">
        <v>-0.53720999999999997</v>
      </c>
      <c r="DS671" s="1">
        <v>1.5900000000000001E-11</v>
      </c>
      <c r="DV671" s="1"/>
    </row>
    <row r="672" spans="57:132" x14ac:dyDescent="0.45">
      <c r="BE672" t="s">
        <v>710</v>
      </c>
      <c r="CR672">
        <v>7.9219999999999996E-4</v>
      </c>
      <c r="DE672" t="s">
        <v>526</v>
      </c>
      <c r="DF672">
        <v>0.97763299999999997</v>
      </c>
      <c r="DG672">
        <v>0.77742</v>
      </c>
      <c r="DH672">
        <v>-2.6364999999999998</v>
      </c>
      <c r="DI672">
        <v>9.0340000000000004E-3</v>
      </c>
      <c r="DJ672" t="s">
        <v>487</v>
      </c>
      <c r="DR672" t="s">
        <v>378</v>
      </c>
      <c r="DS672">
        <v>-9.4256499999999992</v>
      </c>
      <c r="DT672">
        <v>5.6682600000000001</v>
      </c>
      <c r="DU672">
        <v>-1.6629</v>
      </c>
      <c r="DV672">
        <v>9.7249600000000005E-2</v>
      </c>
      <c r="DW672" t="s">
        <v>481</v>
      </c>
    </row>
    <row r="673" spans="57:132" x14ac:dyDescent="0.45">
      <c r="BF673" t="s">
        <v>443</v>
      </c>
      <c r="BG673" t="s">
        <v>444</v>
      </c>
      <c r="BH673" t="s">
        <v>445</v>
      </c>
      <c r="BI673" t="s">
        <v>446</v>
      </c>
      <c r="BJ673" t="s">
        <v>447</v>
      </c>
      <c r="BK673" t="s">
        <v>445</v>
      </c>
      <c r="BL673" t="s">
        <v>448</v>
      </c>
      <c r="CQ673" t="s">
        <v>382</v>
      </c>
      <c r="CR673">
        <v>1.1788670000000001</v>
      </c>
      <c r="CS673">
        <v>0.80264500000000005</v>
      </c>
      <c r="CT673">
        <v>1.4686999999999999</v>
      </c>
      <c r="CU673">
        <v>0.1454724</v>
      </c>
      <c r="DE673" t="s">
        <v>453</v>
      </c>
      <c r="DF673">
        <v>-2.04969</v>
      </c>
      <c r="DS673">
        <v>9.7249600000000005E-2</v>
      </c>
    </row>
    <row r="674" spans="57:132" x14ac:dyDescent="0.45">
      <c r="BE674">
        <v>-35.037500000000001</v>
      </c>
      <c r="BF674">
        <v>-5.0380000000000003</v>
      </c>
      <c r="BG674">
        <v>1.1998</v>
      </c>
      <c r="BH674">
        <v>6.2910000000000004</v>
      </c>
      <c r="BI674">
        <v>37.318100000000001</v>
      </c>
      <c r="CR674">
        <v>0.1454724</v>
      </c>
      <c r="DE674" t="s">
        <v>454</v>
      </c>
      <c r="DF674">
        <v>9.0340000000000004E-3</v>
      </c>
      <c r="DG674">
        <v>0</v>
      </c>
      <c r="DH674" t="s">
        <v>842</v>
      </c>
      <c r="DI674">
        <v>1E-3</v>
      </c>
      <c r="DJ674" t="s">
        <v>843</v>
      </c>
      <c r="DK674">
        <v>0.01</v>
      </c>
      <c r="DL674" t="s">
        <v>844</v>
      </c>
      <c r="DM674">
        <v>0.05</v>
      </c>
      <c r="DN674" t="s">
        <v>870</v>
      </c>
      <c r="DO674">
        <v>0.1</v>
      </c>
      <c r="DP674" t="s">
        <v>871</v>
      </c>
      <c r="DR674" t="s">
        <v>382</v>
      </c>
      <c r="DS674">
        <v>-0.94208000000000003</v>
      </c>
      <c r="DT674">
        <v>0.2752</v>
      </c>
      <c r="DU674">
        <v>-3.4232999999999998</v>
      </c>
      <c r="DV674">
        <v>6.9360000000000005E-4</v>
      </c>
      <c r="DW674" t="s">
        <v>375</v>
      </c>
    </row>
    <row r="675" spans="57:132" x14ac:dyDescent="0.45">
      <c r="CQ675" t="s">
        <v>381</v>
      </c>
      <c r="CR675">
        <v>-2.4177909999999998</v>
      </c>
      <c r="CS675">
        <v>0.77291100000000001</v>
      </c>
      <c r="CT675">
        <v>-3.1282000000000001</v>
      </c>
      <c r="CU675">
        <v>2.3854000000000002E-3</v>
      </c>
      <c r="CV675" t="s">
        <v>487</v>
      </c>
      <c r="DF675" t="s">
        <v>455</v>
      </c>
      <c r="DS675">
        <v>6.9360000000000005E-4</v>
      </c>
    </row>
    <row r="676" spans="57:132" x14ac:dyDescent="0.45">
      <c r="BE676" t="s">
        <v>715</v>
      </c>
      <c r="CR676">
        <v>2.3854000000000002E-3</v>
      </c>
      <c r="DE676" t="s">
        <v>462</v>
      </c>
      <c r="DG676" t="s">
        <v>450</v>
      </c>
      <c r="DH676" t="s">
        <v>464</v>
      </c>
      <c r="DI676">
        <v>57391</v>
      </c>
      <c r="DR676" t="s">
        <v>381</v>
      </c>
      <c r="DS676">
        <v>-0.35466999999999999</v>
      </c>
      <c r="DT676">
        <v>0.26590999999999998</v>
      </c>
      <c r="DU676">
        <v>-1.3338000000000001</v>
      </c>
      <c r="DV676">
        <v>0.18314830000000001</v>
      </c>
    </row>
    <row r="677" spans="57:132" x14ac:dyDescent="0.45">
      <c r="BF677" t="s">
        <v>370</v>
      </c>
      <c r="BG677" t="s">
        <v>371</v>
      </c>
      <c r="BH677" t="s">
        <v>372</v>
      </c>
      <c r="BI677" t="s">
        <v>373</v>
      </c>
      <c r="BJ677" t="s">
        <v>374</v>
      </c>
      <c r="BK677" t="s">
        <v>452</v>
      </c>
      <c r="CQ677" t="s">
        <v>383</v>
      </c>
      <c r="CR677">
        <v>-5.6825000000000001E-2</v>
      </c>
      <c r="CS677">
        <v>0.50543000000000005</v>
      </c>
      <c r="CT677">
        <v>-0.1124</v>
      </c>
      <c r="CU677">
        <v>0.91074010000000005</v>
      </c>
      <c r="DE677" t="s">
        <v>465</v>
      </c>
      <c r="DF677" t="s">
        <v>463</v>
      </c>
      <c r="DG677" t="s">
        <v>450</v>
      </c>
      <c r="DH677" t="s">
        <v>464</v>
      </c>
      <c r="DI677">
        <v>22120</v>
      </c>
      <c r="DS677">
        <v>0.18314830000000001</v>
      </c>
    </row>
    <row r="678" spans="57:132" x14ac:dyDescent="0.45">
      <c r="BE678" t="s">
        <v>181</v>
      </c>
      <c r="BF678">
        <v>-7.1324899999999998</v>
      </c>
      <c r="BG678">
        <v>5.5107999999999997</v>
      </c>
      <c r="BH678">
        <v>-1.2943</v>
      </c>
      <c r="BI678">
        <v>0.19631999999999999</v>
      </c>
      <c r="CR678">
        <v>0.91074010000000005</v>
      </c>
      <c r="DE678" t="s">
        <v>466</v>
      </c>
      <c r="DF678" t="s">
        <v>463</v>
      </c>
      <c r="DR678" t="s">
        <v>383</v>
      </c>
      <c r="DS678">
        <v>0.27962999999999999</v>
      </c>
      <c r="DT678">
        <v>0.51497000000000004</v>
      </c>
      <c r="DU678">
        <v>0.54300000000000004</v>
      </c>
      <c r="DV678">
        <v>0.58748319999999998</v>
      </c>
    </row>
    <row r="679" spans="57:132" x14ac:dyDescent="0.45">
      <c r="BE679" t="s">
        <v>182</v>
      </c>
      <c r="BF679">
        <v>-1.45143</v>
      </c>
      <c r="BG679">
        <v>0.25722</v>
      </c>
      <c r="BH679">
        <v>-5.6428000000000003</v>
      </c>
      <c r="BI679" s="1">
        <v>3.1769999999999999E-8</v>
      </c>
      <c r="BJ679" t="s">
        <v>375</v>
      </c>
      <c r="CQ679" t="s">
        <v>408</v>
      </c>
      <c r="CR679">
        <v>89.457520000000002</v>
      </c>
      <c r="CS679">
        <v>44.091963</v>
      </c>
      <c r="CT679">
        <v>2.0289000000000001</v>
      </c>
      <c r="CU679">
        <v>4.5492299999999999E-2</v>
      </c>
      <c r="CV679" t="s">
        <v>376</v>
      </c>
      <c r="DE679" t="s">
        <v>467</v>
      </c>
      <c r="DF679">
        <v>0.61456999999999995</v>
      </c>
      <c r="DG679">
        <v>0.56830999999999998</v>
      </c>
      <c r="DS679">
        <v>0.58748319999999998</v>
      </c>
    </row>
    <row r="680" spans="57:132" x14ac:dyDescent="0.45">
      <c r="BE680" t="s">
        <v>183</v>
      </c>
      <c r="BF680">
        <v>-3.4468000000000001</v>
      </c>
      <c r="BG680">
        <v>1.5314300000000001</v>
      </c>
      <c r="BH680">
        <v>-2.2507000000000001</v>
      </c>
      <c r="BI680">
        <v>2.495E-2</v>
      </c>
      <c r="BJ680" t="s">
        <v>376</v>
      </c>
      <c r="CR680">
        <v>4.5492299999999999E-2</v>
      </c>
      <c r="DE680" t="s">
        <v>468</v>
      </c>
      <c r="DF680" t="s">
        <v>466</v>
      </c>
      <c r="DG680" t="s">
        <v>469</v>
      </c>
      <c r="DH680">
        <v>10</v>
      </c>
      <c r="DI680" t="s">
        <v>470</v>
      </c>
      <c r="DJ680">
        <v>200</v>
      </c>
      <c r="DK680" t="s">
        <v>471</v>
      </c>
      <c r="DL680" t="s">
        <v>472</v>
      </c>
      <c r="DM680" t="s">
        <v>473</v>
      </c>
      <c r="DN680" s="1">
        <v>2.2200000000000001E-16</v>
      </c>
      <c r="DR680" t="s">
        <v>384</v>
      </c>
      <c r="DS680">
        <v>42.057929999999999</v>
      </c>
      <c r="DT680">
        <v>18.983470000000001</v>
      </c>
      <c r="DU680">
        <v>2.2155</v>
      </c>
      <c r="DV680">
        <v>2.7381800000000001E-2</v>
      </c>
      <c r="DW680" t="s">
        <v>376</v>
      </c>
    </row>
    <row r="681" spans="57:132" x14ac:dyDescent="0.45">
      <c r="BE681" t="s">
        <v>377</v>
      </c>
      <c r="BF681">
        <v>2.1957900000000001</v>
      </c>
      <c r="BG681">
        <v>1.2862100000000001</v>
      </c>
      <c r="BH681">
        <v>1.7072000000000001</v>
      </c>
      <c r="BI681">
        <v>8.8569999999999996E-2</v>
      </c>
      <c r="BJ681" t="s">
        <v>481</v>
      </c>
      <c r="CQ681" t="s">
        <v>526</v>
      </c>
      <c r="CR681">
        <v>-1.8221229999999999</v>
      </c>
      <c r="CS681">
        <v>1.083906</v>
      </c>
      <c r="CT681">
        <v>-1.6811</v>
      </c>
      <c r="CU681">
        <v>9.6295400000000003E-2</v>
      </c>
      <c r="CV681" t="s">
        <v>481</v>
      </c>
      <c r="DE681" t="s">
        <v>674</v>
      </c>
      <c r="DF681">
        <v>31.889600000000002</v>
      </c>
      <c r="DG681">
        <v>2000</v>
      </c>
      <c r="DS681">
        <v>2.7381800000000001E-2</v>
      </c>
    </row>
    <row r="682" spans="57:132" x14ac:dyDescent="0.45">
      <c r="BE682" t="s">
        <v>382</v>
      </c>
      <c r="BF682">
        <v>0.14831</v>
      </c>
      <c r="BG682">
        <v>0.26</v>
      </c>
      <c r="BH682">
        <v>0.57040000000000002</v>
      </c>
      <c r="BI682">
        <v>0.56872</v>
      </c>
      <c r="CQ682" t="s">
        <v>453</v>
      </c>
      <c r="CR682">
        <v>9.6295400000000003E-2</v>
      </c>
      <c r="DE682" t="s">
        <v>1098</v>
      </c>
      <c r="DF682" t="s">
        <v>488</v>
      </c>
      <c r="DR682" t="s">
        <v>526</v>
      </c>
      <c r="DS682">
        <v>-7.89147</v>
      </c>
      <c r="DT682">
        <v>1.61792</v>
      </c>
      <c r="DU682">
        <v>-4.8775000000000004</v>
      </c>
      <c r="DV682" s="1">
        <v>1.6470000000000001E-6</v>
      </c>
      <c r="DW682" t="s">
        <v>375</v>
      </c>
    </row>
    <row r="683" spans="57:132" x14ac:dyDescent="0.45">
      <c r="BE683" t="s">
        <v>381</v>
      </c>
      <c r="BF683">
        <v>-0.27410000000000001</v>
      </c>
      <c r="BG683">
        <v>0.30886000000000002</v>
      </c>
      <c r="BH683">
        <v>-0.88739999999999997</v>
      </c>
      <c r="BI683">
        <v>0.37536999999999998</v>
      </c>
      <c r="CQ683" t="s">
        <v>454</v>
      </c>
      <c r="CR683" t="s">
        <v>455</v>
      </c>
      <c r="CS683">
        <v>0</v>
      </c>
      <c r="CT683" t="s">
        <v>842</v>
      </c>
      <c r="CU683">
        <v>1E-3</v>
      </c>
      <c r="CV683" t="s">
        <v>843</v>
      </c>
      <c r="CW683">
        <v>0.01</v>
      </c>
      <c r="CX683" t="s">
        <v>844</v>
      </c>
      <c r="CY683">
        <v>0.05</v>
      </c>
      <c r="CZ683" t="s">
        <v>870</v>
      </c>
      <c r="DA683">
        <v>0.1</v>
      </c>
      <c r="DB683" t="s">
        <v>871</v>
      </c>
      <c r="DE683" t="s">
        <v>416</v>
      </c>
      <c r="DG683" t="s">
        <v>418</v>
      </c>
      <c r="DH683" t="s">
        <v>419</v>
      </c>
      <c r="DI683" t="s">
        <v>420</v>
      </c>
      <c r="DR683" t="s">
        <v>453</v>
      </c>
      <c r="DS683" s="1">
        <v>1.6470000000000001E-6</v>
      </c>
    </row>
    <row r="684" spans="57:132" x14ac:dyDescent="0.45">
      <c r="BE684" t="s">
        <v>383</v>
      </c>
      <c r="BF684">
        <v>-0.85494999999999999</v>
      </c>
      <c r="BG684">
        <v>0.20116999999999999</v>
      </c>
      <c r="BH684">
        <v>-4.2499000000000002</v>
      </c>
      <c r="BI684" s="1">
        <v>2.6659999999999999E-5</v>
      </c>
      <c r="BJ684" t="s">
        <v>375</v>
      </c>
      <c r="DF684" t="s">
        <v>417</v>
      </c>
      <c r="DR684" t="s">
        <v>454</v>
      </c>
      <c r="DS684" t="s">
        <v>455</v>
      </c>
      <c r="DT684">
        <v>0</v>
      </c>
      <c r="DU684" t="s">
        <v>842</v>
      </c>
      <c r="DV684">
        <v>1E-3</v>
      </c>
      <c r="DW684" t="s">
        <v>843</v>
      </c>
      <c r="DX684">
        <v>0.01</v>
      </c>
      <c r="DY684" t="s">
        <v>844</v>
      </c>
      <c r="DZ684">
        <v>0.05</v>
      </c>
    </row>
    <row r="685" spans="57:132" x14ac:dyDescent="0.45">
      <c r="BE685" t="s">
        <v>453</v>
      </c>
      <c r="CQ685" t="s">
        <v>462</v>
      </c>
      <c r="CR685" t="s">
        <v>463</v>
      </c>
      <c r="CS685" t="s">
        <v>450</v>
      </c>
      <c r="CT685" t="s">
        <v>464</v>
      </c>
      <c r="CU685">
        <v>39894</v>
      </c>
      <c r="DE685" t="s">
        <v>421</v>
      </c>
    </row>
    <row r="686" spans="57:132" x14ac:dyDescent="0.45">
      <c r="BE686" t="s">
        <v>454</v>
      </c>
      <c r="BF686" t="s">
        <v>455</v>
      </c>
      <c r="BG686">
        <v>0</v>
      </c>
      <c r="BH686" t="s">
        <v>842</v>
      </c>
      <c r="BI686">
        <v>1E-3</v>
      </c>
      <c r="BJ686" t="s">
        <v>843</v>
      </c>
      <c r="BK686">
        <v>0.01</v>
      </c>
      <c r="BL686" t="s">
        <v>844</v>
      </c>
      <c r="BM686">
        <v>0.05</v>
      </c>
      <c r="BN686" t="s">
        <v>870</v>
      </c>
      <c r="BO686">
        <v>0.1</v>
      </c>
      <c r="BP686" t="s">
        <v>871</v>
      </c>
      <c r="CQ686" t="s">
        <v>465</v>
      </c>
      <c r="CR686" t="s">
        <v>463</v>
      </c>
      <c r="CS686" t="s">
        <v>450</v>
      </c>
      <c r="CT686" t="s">
        <v>464</v>
      </c>
      <c r="CU686">
        <v>13577</v>
      </c>
      <c r="DE686" t="s">
        <v>422</v>
      </c>
      <c r="DG686" t="s">
        <v>520</v>
      </c>
      <c r="DH686" t="s">
        <v>425</v>
      </c>
      <c r="DI686" t="s">
        <v>423</v>
      </c>
      <c r="DJ686" t="s">
        <v>521</v>
      </c>
      <c r="DK686" t="s">
        <v>431</v>
      </c>
      <c r="DL686" t="s">
        <v>423</v>
      </c>
      <c r="DM686" t="s">
        <v>761</v>
      </c>
      <c r="DN686" t="s">
        <v>433</v>
      </c>
      <c r="DO686" t="s">
        <v>423</v>
      </c>
      <c r="DP686" t="s">
        <v>863</v>
      </c>
      <c r="DR686" t="s">
        <v>462</v>
      </c>
      <c r="DS686" t="s">
        <v>463</v>
      </c>
      <c r="DT686" t="s">
        <v>450</v>
      </c>
      <c r="DU686" t="s">
        <v>464</v>
      </c>
      <c r="DV686">
        <v>226130</v>
      </c>
      <c r="EA686" t="s">
        <v>870</v>
      </c>
    </row>
    <row r="687" spans="57:132" x14ac:dyDescent="0.45">
      <c r="CQ687" t="s">
        <v>466</v>
      </c>
      <c r="CR687">
        <v>0.65966999999999998</v>
      </c>
      <c r="DF687" t="s">
        <v>423</v>
      </c>
      <c r="DR687" t="s">
        <v>465</v>
      </c>
      <c r="DS687" t="s">
        <v>463</v>
      </c>
      <c r="DT687" t="s">
        <v>450</v>
      </c>
      <c r="DU687" t="s">
        <v>464</v>
      </c>
      <c r="DV687">
        <v>63649</v>
      </c>
      <c r="EB687">
        <v>0.1</v>
      </c>
    </row>
    <row r="688" spans="57:132" x14ac:dyDescent="0.45">
      <c r="BE688" t="s">
        <v>462</v>
      </c>
      <c r="BF688" t="s">
        <v>463</v>
      </c>
      <c r="BG688" t="s">
        <v>450</v>
      </c>
      <c r="BH688" t="s">
        <v>464</v>
      </c>
      <c r="BI688">
        <v>65960</v>
      </c>
      <c r="CQ688" t="s">
        <v>467</v>
      </c>
      <c r="CR688" t="s">
        <v>466</v>
      </c>
      <c r="CS688">
        <v>0.5978</v>
      </c>
      <c r="DE688" t="s">
        <v>601</v>
      </c>
      <c r="DG688" t="s">
        <v>864</v>
      </c>
      <c r="DH688" t="s">
        <v>423</v>
      </c>
      <c r="DI688" t="s">
        <v>926</v>
      </c>
      <c r="DJ688" t="s">
        <v>866</v>
      </c>
      <c r="DK688" t="s">
        <v>423</v>
      </c>
      <c r="DL688" t="s">
        <v>933</v>
      </c>
      <c r="DM688" t="s">
        <v>868</v>
      </c>
      <c r="DN688" t="s">
        <v>423</v>
      </c>
      <c r="DO688">
        <v>120</v>
      </c>
      <c r="DR688" t="s">
        <v>466</v>
      </c>
      <c r="DS688">
        <v>0.71853</v>
      </c>
    </row>
    <row r="689" spans="57:132" x14ac:dyDescent="0.45">
      <c r="BE689" t="s">
        <v>465</v>
      </c>
      <c r="BF689" t="s">
        <v>463</v>
      </c>
      <c r="BG689" t="s">
        <v>450</v>
      </c>
      <c r="BH689" t="s">
        <v>464</v>
      </c>
      <c r="BI689">
        <v>51264</v>
      </c>
      <c r="CQ689" t="s">
        <v>468</v>
      </c>
      <c r="CR689">
        <v>17.057500000000001</v>
      </c>
      <c r="CS689" t="s">
        <v>469</v>
      </c>
      <c r="CT689">
        <v>10</v>
      </c>
      <c r="CU689" t="s">
        <v>470</v>
      </c>
      <c r="CV689">
        <v>88</v>
      </c>
      <c r="CW689" t="s">
        <v>471</v>
      </c>
      <c r="CX689" t="s">
        <v>472</v>
      </c>
      <c r="CY689" t="s">
        <v>473</v>
      </c>
      <c r="CZ689" s="1">
        <v>2.2200000000000001E-16</v>
      </c>
      <c r="DF689" t="s">
        <v>437</v>
      </c>
      <c r="DR689" t="s">
        <v>467</v>
      </c>
      <c r="DS689" t="s">
        <v>466</v>
      </c>
      <c r="DT689">
        <v>0.69472999999999996</v>
      </c>
    </row>
    <row r="690" spans="57:132" x14ac:dyDescent="0.45">
      <c r="BE690" t="s">
        <v>466</v>
      </c>
      <c r="BF690">
        <v>0.2228</v>
      </c>
      <c r="CQ690" t="s">
        <v>674</v>
      </c>
      <c r="CR690" t="s">
        <v>488</v>
      </c>
      <c r="CS690">
        <v>2000</v>
      </c>
      <c r="DE690" t="s">
        <v>710</v>
      </c>
      <c r="DR690" t="s">
        <v>468</v>
      </c>
      <c r="DS690">
        <v>79.598799999999997</v>
      </c>
      <c r="DT690" t="s">
        <v>469</v>
      </c>
      <c r="DU690">
        <v>11</v>
      </c>
      <c r="DV690" t="s">
        <v>470</v>
      </c>
      <c r="DW690">
        <v>343</v>
      </c>
      <c r="DX690" t="s">
        <v>471</v>
      </c>
      <c r="DY690" t="s">
        <v>472</v>
      </c>
      <c r="DZ690" t="s">
        <v>473</v>
      </c>
    </row>
    <row r="691" spans="57:132" x14ac:dyDescent="0.45">
      <c r="BE691" t="s">
        <v>467</v>
      </c>
      <c r="BF691" t="s">
        <v>466</v>
      </c>
      <c r="BG691">
        <v>9.8131999999999997E-2</v>
      </c>
      <c r="CQ691" t="s">
        <v>1117</v>
      </c>
      <c r="DG691" t="s">
        <v>444</v>
      </c>
      <c r="DH691" t="s">
        <v>445</v>
      </c>
      <c r="DI691" t="s">
        <v>446</v>
      </c>
      <c r="DJ691" t="s">
        <v>447</v>
      </c>
      <c r="DK691" t="s">
        <v>445</v>
      </c>
      <c r="DL691" t="s">
        <v>448</v>
      </c>
      <c r="DR691" t="s">
        <v>674</v>
      </c>
      <c r="DS691" t="s">
        <v>536</v>
      </c>
      <c r="DT691" t="s">
        <v>877</v>
      </c>
    </row>
    <row r="692" spans="57:132" x14ac:dyDescent="0.45">
      <c r="BE692" t="s">
        <v>468</v>
      </c>
      <c r="BF692">
        <v>16.3399</v>
      </c>
      <c r="BG692" t="s">
        <v>469</v>
      </c>
      <c r="BH692">
        <v>7</v>
      </c>
      <c r="BI692" t="s">
        <v>470</v>
      </c>
      <c r="BJ692">
        <v>399</v>
      </c>
      <c r="BK692" t="s">
        <v>471</v>
      </c>
      <c r="BL692" t="s">
        <v>472</v>
      </c>
      <c r="BM692" t="s">
        <v>473</v>
      </c>
      <c r="BN692" s="1">
        <v>2.2200000000000001E-16</v>
      </c>
      <c r="CQ692" t="s">
        <v>416</v>
      </c>
      <c r="CR692" t="s">
        <v>417</v>
      </c>
      <c r="CS692" t="s">
        <v>418</v>
      </c>
      <c r="CT692" t="s">
        <v>419</v>
      </c>
      <c r="CU692" t="s">
        <v>420</v>
      </c>
      <c r="DE692">
        <v>-11.679790000000001</v>
      </c>
      <c r="DF692" t="s">
        <v>443</v>
      </c>
      <c r="DG692">
        <v>0.28405999999999998</v>
      </c>
      <c r="DH692">
        <v>1.585</v>
      </c>
      <c r="DI692">
        <v>5.3491200000000001</v>
      </c>
      <c r="DR692" t="s">
        <v>1048</v>
      </c>
      <c r="EA692" s="1">
        <v>2.2200000000000001E-16</v>
      </c>
    </row>
    <row r="693" spans="57:132" x14ac:dyDescent="0.45">
      <c r="BE693" t="s">
        <v>674</v>
      </c>
      <c r="BF693" t="s">
        <v>501</v>
      </c>
      <c r="BG693">
        <v>2000</v>
      </c>
      <c r="DF693">
        <v>-1.5693299999999999</v>
      </c>
      <c r="DR693" t="s">
        <v>416</v>
      </c>
      <c r="DS693" t="s">
        <v>417</v>
      </c>
      <c r="DT693" t="s">
        <v>418</v>
      </c>
      <c r="DU693" t="s">
        <v>419</v>
      </c>
      <c r="DV693" t="s">
        <v>420</v>
      </c>
    </row>
    <row r="694" spans="57:132" x14ac:dyDescent="0.45">
      <c r="BE694" t="s">
        <v>1056</v>
      </c>
      <c r="CQ694" t="s">
        <v>421</v>
      </c>
      <c r="DE694" t="s">
        <v>715</v>
      </c>
    </row>
    <row r="695" spans="57:132" x14ac:dyDescent="0.45">
      <c r="BE695" t="s">
        <v>416</v>
      </c>
      <c r="BF695" t="s">
        <v>417</v>
      </c>
      <c r="BG695" t="s">
        <v>418</v>
      </c>
      <c r="BH695" t="s">
        <v>419</v>
      </c>
      <c r="BI695" t="s">
        <v>420</v>
      </c>
      <c r="DG695" t="s">
        <v>371</v>
      </c>
      <c r="DH695" t="s">
        <v>372</v>
      </c>
      <c r="DI695" t="s">
        <v>373</v>
      </c>
      <c r="DJ695" t="s">
        <v>374</v>
      </c>
      <c r="DK695" t="s">
        <v>452</v>
      </c>
      <c r="DR695" t="s">
        <v>421</v>
      </c>
    </row>
    <row r="696" spans="57:132" x14ac:dyDescent="0.45">
      <c r="CQ696" t="s">
        <v>422</v>
      </c>
      <c r="CR696" t="s">
        <v>423</v>
      </c>
      <c r="CS696" t="s">
        <v>520</v>
      </c>
      <c r="CT696" t="s">
        <v>425</v>
      </c>
      <c r="CU696" t="s">
        <v>423</v>
      </c>
      <c r="CV696" t="s">
        <v>521</v>
      </c>
      <c r="CW696" t="s">
        <v>431</v>
      </c>
      <c r="CX696" t="s">
        <v>423</v>
      </c>
      <c r="CY696" t="s">
        <v>761</v>
      </c>
      <c r="CZ696" t="s">
        <v>433</v>
      </c>
      <c r="DA696" t="s">
        <v>423</v>
      </c>
      <c r="DB696" t="s">
        <v>863</v>
      </c>
      <c r="DE696" t="s">
        <v>181</v>
      </c>
      <c r="DF696" t="s">
        <v>370</v>
      </c>
      <c r="DG696">
        <v>4.6280080000000003</v>
      </c>
      <c r="DH696">
        <v>-0.153</v>
      </c>
      <c r="DI696">
        <v>0.87870800000000004</v>
      </c>
      <c r="DR696" t="s">
        <v>422</v>
      </c>
      <c r="DS696" t="s">
        <v>423</v>
      </c>
      <c r="DT696" t="s">
        <v>520</v>
      </c>
      <c r="DU696" t="s">
        <v>425</v>
      </c>
      <c r="DV696" t="s">
        <v>423</v>
      </c>
      <c r="DW696" t="s">
        <v>521</v>
      </c>
      <c r="DX696" t="s">
        <v>431</v>
      </c>
      <c r="DY696" t="s">
        <v>423</v>
      </c>
      <c r="DZ696" t="s">
        <v>761</v>
      </c>
    </row>
    <row r="697" spans="57:132" x14ac:dyDescent="0.45">
      <c r="BE697" t="s">
        <v>421</v>
      </c>
      <c r="DF697">
        <v>-0.708152</v>
      </c>
    </row>
    <row r="698" spans="57:132" x14ac:dyDescent="0.45">
      <c r="BE698" t="s">
        <v>422</v>
      </c>
      <c r="BF698" t="s">
        <v>423</v>
      </c>
      <c r="BG698" t="s">
        <v>520</v>
      </c>
      <c r="BH698" t="s">
        <v>425</v>
      </c>
      <c r="BI698" t="s">
        <v>423</v>
      </c>
      <c r="BJ698" t="s">
        <v>521</v>
      </c>
      <c r="BK698" t="s">
        <v>431</v>
      </c>
      <c r="BL698" t="s">
        <v>423</v>
      </c>
      <c r="BM698" t="s">
        <v>761</v>
      </c>
      <c r="BN698" t="s">
        <v>433</v>
      </c>
      <c r="BO698" t="s">
        <v>423</v>
      </c>
      <c r="BP698" t="s">
        <v>863</v>
      </c>
      <c r="DE698" t="s">
        <v>182</v>
      </c>
      <c r="DF698">
        <v>0.87870800000000004</v>
      </c>
      <c r="DG698">
        <v>0.122907</v>
      </c>
      <c r="DH698">
        <v>-2.8338000000000001</v>
      </c>
      <c r="DI698">
        <v>5.6080000000000001E-3</v>
      </c>
      <c r="DJ698" t="s">
        <v>487</v>
      </c>
      <c r="DR698" t="s">
        <v>436</v>
      </c>
      <c r="DS698" t="s">
        <v>437</v>
      </c>
      <c r="DT698" t="s">
        <v>864</v>
      </c>
      <c r="DU698" t="s">
        <v>423</v>
      </c>
      <c r="DV698" t="s">
        <v>946</v>
      </c>
      <c r="DW698" t="s">
        <v>866</v>
      </c>
      <c r="DX698" t="s">
        <v>423</v>
      </c>
      <c r="DY698" t="s">
        <v>1049</v>
      </c>
      <c r="DZ698" t="s">
        <v>868</v>
      </c>
      <c r="EA698" t="s">
        <v>433</v>
      </c>
    </row>
    <row r="699" spans="57:132" x14ac:dyDescent="0.45">
      <c r="DF699">
        <v>-0.34829100000000002</v>
      </c>
      <c r="EB699" t="s">
        <v>423</v>
      </c>
    </row>
    <row r="700" spans="57:132" x14ac:dyDescent="0.45">
      <c r="BE700" t="s">
        <v>601</v>
      </c>
      <c r="BF700" t="s">
        <v>437</v>
      </c>
      <c r="BG700" t="s">
        <v>864</v>
      </c>
      <c r="BH700" t="s">
        <v>423</v>
      </c>
      <c r="BI700" t="s">
        <v>1054</v>
      </c>
      <c r="BJ700" t="s">
        <v>866</v>
      </c>
      <c r="BK700" t="s">
        <v>423</v>
      </c>
      <c r="BL700" t="s">
        <v>942</v>
      </c>
      <c r="BM700" t="s">
        <v>868</v>
      </c>
      <c r="BN700" t="s">
        <v>423</v>
      </c>
      <c r="BO700">
        <v>406</v>
      </c>
      <c r="CQ700" t="s">
        <v>601</v>
      </c>
      <c r="CR700" t="s">
        <v>437</v>
      </c>
      <c r="CS700" t="s">
        <v>864</v>
      </c>
      <c r="CT700" t="s">
        <v>423</v>
      </c>
      <c r="CU700" t="s">
        <v>942</v>
      </c>
      <c r="CV700" t="s">
        <v>866</v>
      </c>
      <c r="CW700" t="s">
        <v>423</v>
      </c>
      <c r="CX700" t="s">
        <v>933</v>
      </c>
      <c r="CY700" t="s">
        <v>868</v>
      </c>
      <c r="CZ700" t="s">
        <v>423</v>
      </c>
      <c r="DA700">
        <v>56</v>
      </c>
      <c r="DE700" t="s">
        <v>183</v>
      </c>
      <c r="DF700">
        <v>5.6080000000000001E-3</v>
      </c>
      <c r="DG700">
        <v>1.0612079999999999</v>
      </c>
      <c r="DH700">
        <v>1.0999999999999999E-2</v>
      </c>
      <c r="DI700">
        <v>0.99125399999999997</v>
      </c>
      <c r="DR700" t="s">
        <v>710</v>
      </c>
      <c r="EA700" t="s">
        <v>423</v>
      </c>
    </row>
    <row r="701" spans="57:132" x14ac:dyDescent="0.45">
      <c r="DF701">
        <v>1.1663E-2</v>
      </c>
      <c r="DS701" t="s">
        <v>443</v>
      </c>
      <c r="DT701" t="s">
        <v>444</v>
      </c>
      <c r="DU701" t="s">
        <v>445</v>
      </c>
      <c r="DV701" t="s">
        <v>446</v>
      </c>
      <c r="DW701" t="s">
        <v>447</v>
      </c>
      <c r="DX701" t="s">
        <v>445</v>
      </c>
      <c r="DY701" t="s">
        <v>448</v>
      </c>
      <c r="EB701">
        <v>76</v>
      </c>
    </row>
    <row r="702" spans="57:132" x14ac:dyDescent="0.45">
      <c r="BE702" t="s">
        <v>710</v>
      </c>
      <c r="DE702" t="s">
        <v>377</v>
      </c>
      <c r="DF702">
        <v>0.99125399999999997</v>
      </c>
      <c r="DG702">
        <v>0.76161900000000005</v>
      </c>
      <c r="DH702">
        <v>0.27339999999999998</v>
      </c>
      <c r="DI702">
        <v>0.785103</v>
      </c>
      <c r="DR702">
        <v>-21.946059999999999</v>
      </c>
      <c r="DS702">
        <v>-6.0296700000000003</v>
      </c>
      <c r="DT702">
        <v>-0.92023999999999995</v>
      </c>
      <c r="DU702">
        <v>6.7495599999999998</v>
      </c>
      <c r="DV702">
        <v>24.432310000000001</v>
      </c>
    </row>
    <row r="703" spans="57:132" x14ac:dyDescent="0.45">
      <c r="BF703" t="s">
        <v>443</v>
      </c>
      <c r="BG703" t="s">
        <v>444</v>
      </c>
      <c r="BH703" t="s">
        <v>445</v>
      </c>
      <c r="BI703" t="s">
        <v>446</v>
      </c>
      <c r="BJ703" t="s">
        <v>447</v>
      </c>
      <c r="BK703" t="s">
        <v>445</v>
      </c>
      <c r="BL703" t="s">
        <v>448</v>
      </c>
      <c r="CQ703" t="s">
        <v>710</v>
      </c>
      <c r="DF703">
        <v>0.208256</v>
      </c>
    </row>
    <row r="704" spans="57:132" x14ac:dyDescent="0.45">
      <c r="BE704">
        <v>-29.89893</v>
      </c>
      <c r="BF704">
        <v>-5.57653</v>
      </c>
      <c r="BG704">
        <v>-0.28486</v>
      </c>
      <c r="BH704">
        <v>5.4806499999999998</v>
      </c>
      <c r="BI704">
        <v>31.48986</v>
      </c>
      <c r="CR704" t="s">
        <v>443</v>
      </c>
      <c r="CS704" t="s">
        <v>444</v>
      </c>
      <c r="CT704" t="s">
        <v>445</v>
      </c>
      <c r="CU704" t="s">
        <v>446</v>
      </c>
      <c r="CV704" t="s">
        <v>447</v>
      </c>
      <c r="CW704" t="s">
        <v>445</v>
      </c>
      <c r="CX704" t="s">
        <v>448</v>
      </c>
      <c r="DE704" t="s">
        <v>382</v>
      </c>
      <c r="DF704">
        <v>0.785103</v>
      </c>
      <c r="DG704">
        <v>0.15254400000000001</v>
      </c>
      <c r="DH704">
        <v>1.6819999999999999</v>
      </c>
      <c r="DI704">
        <v>9.5827999999999997E-2</v>
      </c>
      <c r="DJ704" t="s">
        <v>481</v>
      </c>
      <c r="DR704" t="s">
        <v>715</v>
      </c>
    </row>
    <row r="705" spans="57:128" x14ac:dyDescent="0.45">
      <c r="CQ705">
        <v>-27.532550000000001</v>
      </c>
      <c r="CR705">
        <v>-2.9700299999999999</v>
      </c>
      <c r="CS705">
        <v>0.75475999999999999</v>
      </c>
      <c r="CT705">
        <v>3.5516200000000002</v>
      </c>
      <c r="CU705">
        <v>9.9022299999999994</v>
      </c>
      <c r="DF705">
        <v>0.256573</v>
      </c>
      <c r="DS705" t="s">
        <v>370</v>
      </c>
      <c r="DT705" t="s">
        <v>371</v>
      </c>
      <c r="DU705" t="s">
        <v>372</v>
      </c>
      <c r="DV705" t="s">
        <v>373</v>
      </c>
      <c r="DW705" t="s">
        <v>374</v>
      </c>
      <c r="DX705" t="s">
        <v>452</v>
      </c>
    </row>
    <row r="706" spans="57:128" x14ac:dyDescent="0.45">
      <c r="BE706" t="s">
        <v>715</v>
      </c>
      <c r="DE706" t="s">
        <v>381</v>
      </c>
      <c r="DF706">
        <v>9.5827999999999997E-2</v>
      </c>
      <c r="DG706">
        <v>0.115049</v>
      </c>
      <c r="DH706">
        <v>2.5590999999999999</v>
      </c>
      <c r="DI706">
        <v>1.2056000000000001E-2</v>
      </c>
      <c r="DJ706" t="s">
        <v>376</v>
      </c>
      <c r="DR706" t="s">
        <v>181</v>
      </c>
      <c r="DS706">
        <v>-5.2077669999999996</v>
      </c>
      <c r="DT706">
        <v>3.5050970000000001</v>
      </c>
      <c r="DU706">
        <v>-1.4858</v>
      </c>
      <c r="DV706">
        <v>0.14249020000000001</v>
      </c>
    </row>
    <row r="707" spans="57:128" x14ac:dyDescent="0.45">
      <c r="BF707" t="s">
        <v>370</v>
      </c>
      <c r="BG707" t="s">
        <v>371</v>
      </c>
      <c r="BH707" t="s">
        <v>372</v>
      </c>
      <c r="BI707" t="s">
        <v>373</v>
      </c>
      <c r="BJ707" t="s">
        <v>374</v>
      </c>
      <c r="BK707" t="s">
        <v>452</v>
      </c>
      <c r="CQ707" t="s">
        <v>715</v>
      </c>
      <c r="DF707">
        <v>0.29442499999999999</v>
      </c>
      <c r="DS707">
        <v>0.14249020000000001</v>
      </c>
    </row>
    <row r="708" spans="57:128" x14ac:dyDescent="0.45">
      <c r="BE708" t="s">
        <v>181</v>
      </c>
      <c r="BF708">
        <v>-49.445889999999999</v>
      </c>
      <c r="BG708">
        <v>14.981780000000001</v>
      </c>
      <c r="BH708">
        <v>-3.3003999999999998</v>
      </c>
      <c r="BI708">
        <v>1.0679999999999999E-3</v>
      </c>
      <c r="BJ708" t="s">
        <v>487</v>
      </c>
      <c r="CR708" t="s">
        <v>370</v>
      </c>
      <c r="CS708" t="s">
        <v>371</v>
      </c>
      <c r="CT708" t="s">
        <v>372</v>
      </c>
      <c r="CU708" t="s">
        <v>373</v>
      </c>
      <c r="CV708" t="s">
        <v>374</v>
      </c>
      <c r="CW708" t="s">
        <v>452</v>
      </c>
      <c r="DE708" t="s">
        <v>383</v>
      </c>
      <c r="DF708">
        <v>1.2056000000000001E-2</v>
      </c>
      <c r="DG708">
        <v>0.22153500000000001</v>
      </c>
      <c r="DH708">
        <v>0.76980000000000004</v>
      </c>
      <c r="DI708">
        <v>0.44331199999999998</v>
      </c>
      <c r="DR708" t="s">
        <v>182</v>
      </c>
      <c r="DS708">
        <v>-0.14688999999999999</v>
      </c>
      <c r="DT708">
        <v>0.159391</v>
      </c>
      <c r="DU708">
        <v>-0.92159999999999997</v>
      </c>
      <c r="DV708">
        <v>0.36038360000000003</v>
      </c>
    </row>
    <row r="709" spans="57:128" x14ac:dyDescent="0.45">
      <c r="BE709" t="s">
        <v>182</v>
      </c>
      <c r="BF709">
        <v>2.1834199999999999</v>
      </c>
      <c r="BG709">
        <v>0.78564999999999996</v>
      </c>
      <c r="BH709">
        <v>2.7791000000000001</v>
      </c>
      <c r="BI709">
        <v>5.7540000000000004E-3</v>
      </c>
      <c r="BJ709" t="s">
        <v>487</v>
      </c>
      <c r="CQ709" t="s">
        <v>181</v>
      </c>
      <c r="CR709">
        <v>10.38439</v>
      </c>
      <c r="CS709">
        <v>7.3401100000000001</v>
      </c>
      <c r="CT709">
        <v>1.4147000000000001</v>
      </c>
      <c r="CU709">
        <v>0.164881</v>
      </c>
      <c r="DF709">
        <v>0.17053699999999999</v>
      </c>
      <c r="DS709">
        <v>0.36038360000000003</v>
      </c>
    </row>
    <row r="710" spans="57:128" x14ac:dyDescent="0.45">
      <c r="BE710" t="s">
        <v>183</v>
      </c>
      <c r="BF710">
        <v>-32.518349999999998</v>
      </c>
      <c r="BG710">
        <v>21.39209</v>
      </c>
      <c r="BH710">
        <v>-1.5201</v>
      </c>
      <c r="BI710">
        <v>0.129412</v>
      </c>
      <c r="CR710">
        <v>0.164881</v>
      </c>
      <c r="DE710" t="s">
        <v>405</v>
      </c>
      <c r="DF710">
        <v>0.44331199999999998</v>
      </c>
      <c r="DG710">
        <v>4.7631509999999997</v>
      </c>
      <c r="DH710">
        <v>-4.3422999999999998</v>
      </c>
      <c r="DI710" s="1">
        <v>3.4950000000000002E-5</v>
      </c>
      <c r="DJ710" t="s">
        <v>375</v>
      </c>
      <c r="DR710" t="s">
        <v>183</v>
      </c>
      <c r="DS710">
        <v>-3.3174399999999999</v>
      </c>
      <c r="DT710">
        <v>2.9113660000000001</v>
      </c>
      <c r="DU710">
        <v>-1.1395</v>
      </c>
      <c r="DV710">
        <v>0.25895829999999997</v>
      </c>
    </row>
    <row r="711" spans="57:128" x14ac:dyDescent="0.45">
      <c r="BE711" t="s">
        <v>377</v>
      </c>
      <c r="BF711">
        <v>4.1439000000000004</v>
      </c>
      <c r="BG711">
        <v>2.2172299999999998</v>
      </c>
      <c r="BH711">
        <v>1.869</v>
      </c>
      <c r="BI711">
        <v>6.2489000000000003E-2</v>
      </c>
      <c r="BJ711" t="s">
        <v>481</v>
      </c>
      <c r="CQ711" t="s">
        <v>182</v>
      </c>
      <c r="CR711">
        <v>-1.3828400000000001</v>
      </c>
      <c r="CS711">
        <v>0.45</v>
      </c>
      <c r="CT711">
        <v>-3.073</v>
      </c>
      <c r="CU711">
        <v>3.8059999999999999E-3</v>
      </c>
      <c r="CV711" t="s">
        <v>487</v>
      </c>
      <c r="DF711">
        <v>-20.683244999999999</v>
      </c>
      <c r="DI711" s="1"/>
      <c r="DS711">
        <v>0.25895829999999997</v>
      </c>
    </row>
    <row r="712" spans="57:128" x14ac:dyDescent="0.45">
      <c r="BE712" t="s">
        <v>378</v>
      </c>
      <c r="BF712">
        <v>-36.556950000000001</v>
      </c>
      <c r="BG712">
        <v>7.2777900000000004</v>
      </c>
      <c r="BH712">
        <v>-5.0231000000000003</v>
      </c>
      <c r="BI712" s="1">
        <v>8.2289999999999999E-7</v>
      </c>
      <c r="BJ712" t="s">
        <v>375</v>
      </c>
      <c r="CR712">
        <v>3.8059999999999999E-3</v>
      </c>
      <c r="DE712" t="s">
        <v>526</v>
      </c>
      <c r="DF712" s="1">
        <v>3.4950000000000002E-5</v>
      </c>
      <c r="DG712">
        <v>0.60743400000000003</v>
      </c>
      <c r="DH712">
        <v>0.76829999999999998</v>
      </c>
      <c r="DI712">
        <v>0.44419700000000001</v>
      </c>
      <c r="DR712" t="s">
        <v>377</v>
      </c>
      <c r="DS712">
        <v>0.71395699999999995</v>
      </c>
      <c r="DT712">
        <v>1.1382159999999999</v>
      </c>
      <c r="DU712">
        <v>0.62729999999999997</v>
      </c>
      <c r="DV712">
        <v>0.53282980000000002</v>
      </c>
    </row>
    <row r="713" spans="57:128" x14ac:dyDescent="0.45">
      <c r="BE713" t="s">
        <v>382</v>
      </c>
      <c r="BF713">
        <v>-0.44172</v>
      </c>
      <c r="BG713">
        <v>0.35649999999999998</v>
      </c>
      <c r="BH713">
        <v>-1.2390000000000001</v>
      </c>
      <c r="BI713">
        <v>0.21618999999999999</v>
      </c>
      <c r="CQ713" t="s">
        <v>183</v>
      </c>
      <c r="CR713">
        <v>-2.5133800000000002</v>
      </c>
      <c r="CS713">
        <v>1.5243800000000001</v>
      </c>
      <c r="CT713">
        <v>-1.6488</v>
      </c>
      <c r="CU713">
        <v>0.107025</v>
      </c>
      <c r="DE713" t="s">
        <v>453</v>
      </c>
      <c r="DF713">
        <v>0.46668900000000002</v>
      </c>
      <c r="DS713">
        <v>0.53282980000000002</v>
      </c>
    </row>
    <row r="714" spans="57:128" x14ac:dyDescent="0.45">
      <c r="BE714" t="s">
        <v>381</v>
      </c>
      <c r="BF714">
        <v>-0.25385000000000002</v>
      </c>
      <c r="BG714">
        <v>0.43692999999999999</v>
      </c>
      <c r="BH714">
        <v>-0.58099999999999996</v>
      </c>
      <c r="BI714">
        <v>0.56163099999999999</v>
      </c>
      <c r="CR714">
        <v>0.107025</v>
      </c>
      <c r="DE714" t="s">
        <v>454</v>
      </c>
      <c r="DF714">
        <v>0.44419700000000001</v>
      </c>
      <c r="DG714">
        <v>0</v>
      </c>
      <c r="DH714" t="s">
        <v>842</v>
      </c>
      <c r="DI714">
        <v>1E-3</v>
      </c>
      <c r="DJ714" t="s">
        <v>843</v>
      </c>
      <c r="DK714">
        <v>0.01</v>
      </c>
      <c r="DL714" t="s">
        <v>844</v>
      </c>
      <c r="DM714">
        <v>0.05</v>
      </c>
      <c r="DN714" t="s">
        <v>870</v>
      </c>
      <c r="DO714">
        <v>0.1</v>
      </c>
      <c r="DP714" t="s">
        <v>871</v>
      </c>
      <c r="DR714" t="s">
        <v>194</v>
      </c>
      <c r="DS714">
        <v>-16.970208</v>
      </c>
      <c r="DT714">
        <v>9.7207779999999993</v>
      </c>
      <c r="DU714">
        <v>-1.7458</v>
      </c>
      <c r="DV714">
        <v>8.5886400000000002E-2</v>
      </c>
      <c r="DW714" t="s">
        <v>481</v>
      </c>
    </row>
    <row r="715" spans="57:128" x14ac:dyDescent="0.45">
      <c r="BE715" t="s">
        <v>383</v>
      </c>
      <c r="BF715">
        <v>0.25630999999999998</v>
      </c>
      <c r="BG715">
        <v>0.35396</v>
      </c>
      <c r="BH715">
        <v>0.72409999999999997</v>
      </c>
      <c r="BI715">
        <v>0.46949000000000002</v>
      </c>
      <c r="CQ715" t="s">
        <v>377</v>
      </c>
      <c r="CR715">
        <v>2.0497399999999999</v>
      </c>
      <c r="CS715">
        <v>1.1883999999999999</v>
      </c>
      <c r="CT715">
        <v>1.7248000000000001</v>
      </c>
      <c r="CU715">
        <v>9.2286999999999994E-2</v>
      </c>
      <c r="CV715" t="s">
        <v>481</v>
      </c>
      <c r="DF715" t="s">
        <v>455</v>
      </c>
      <c r="DS715">
        <v>8.5886400000000002E-2</v>
      </c>
    </row>
    <row r="716" spans="57:128" x14ac:dyDescent="0.45">
      <c r="BE716" t="s">
        <v>453</v>
      </c>
      <c r="CR716">
        <v>9.2286999999999994E-2</v>
      </c>
      <c r="DE716" t="s">
        <v>462</v>
      </c>
      <c r="DG716" t="s">
        <v>450</v>
      </c>
      <c r="DH716" t="s">
        <v>464</v>
      </c>
      <c r="DI716">
        <v>905.89</v>
      </c>
      <c r="DR716" t="s">
        <v>378</v>
      </c>
      <c r="DS716">
        <v>-2.3549009999999999</v>
      </c>
      <c r="DT716">
        <v>4.289288</v>
      </c>
      <c r="DU716">
        <v>-0.54900000000000004</v>
      </c>
      <c r="DV716">
        <v>0.58499659999999998</v>
      </c>
    </row>
    <row r="717" spans="57:128" x14ac:dyDescent="0.45">
      <c r="BE717" t="s">
        <v>454</v>
      </c>
      <c r="BF717" t="s">
        <v>455</v>
      </c>
      <c r="BG717">
        <v>0</v>
      </c>
      <c r="BH717" t="s">
        <v>842</v>
      </c>
      <c r="BI717">
        <v>1E-3</v>
      </c>
      <c r="BJ717" t="s">
        <v>843</v>
      </c>
      <c r="BK717">
        <v>0.01</v>
      </c>
      <c r="BL717" t="s">
        <v>844</v>
      </c>
      <c r="BM717">
        <v>0.05</v>
      </c>
      <c r="BN717" t="s">
        <v>870</v>
      </c>
      <c r="BO717">
        <v>0.1</v>
      </c>
      <c r="BP717" t="s">
        <v>871</v>
      </c>
      <c r="CQ717" t="s">
        <v>382</v>
      </c>
      <c r="CR717">
        <v>0.15301999999999999</v>
      </c>
      <c r="CS717">
        <v>0.25477</v>
      </c>
      <c r="CT717">
        <v>0.60060000000000002</v>
      </c>
      <c r="CU717">
        <v>0.55146899999999999</v>
      </c>
      <c r="DE717" t="s">
        <v>465</v>
      </c>
      <c r="DF717" t="s">
        <v>463</v>
      </c>
      <c r="DG717" t="s">
        <v>450</v>
      </c>
      <c r="DH717" t="s">
        <v>464</v>
      </c>
      <c r="DI717">
        <v>769.62</v>
      </c>
      <c r="DS717">
        <v>0.58499659999999998</v>
      </c>
    </row>
    <row r="718" spans="57:128" x14ac:dyDescent="0.45">
      <c r="CR718">
        <v>0.55146899999999999</v>
      </c>
      <c r="DE718" t="s">
        <v>466</v>
      </c>
      <c r="DF718" t="s">
        <v>463</v>
      </c>
      <c r="DR718" t="s">
        <v>382</v>
      </c>
      <c r="DS718">
        <v>0.13563600000000001</v>
      </c>
      <c r="DT718">
        <v>0.26608199999999999</v>
      </c>
      <c r="DU718">
        <v>0.50980000000000003</v>
      </c>
      <c r="DV718">
        <v>0.61206349999999998</v>
      </c>
    </row>
    <row r="719" spans="57:128" x14ac:dyDescent="0.45">
      <c r="BE719" t="s">
        <v>462</v>
      </c>
      <c r="BF719" t="s">
        <v>463</v>
      </c>
      <c r="BG719" t="s">
        <v>450</v>
      </c>
      <c r="BH719" t="s">
        <v>464</v>
      </c>
      <c r="BI719">
        <v>51620</v>
      </c>
      <c r="CQ719" t="s">
        <v>381</v>
      </c>
      <c r="CR719">
        <v>-0.13539999999999999</v>
      </c>
      <c r="CS719">
        <v>0.86058000000000001</v>
      </c>
      <c r="CT719">
        <v>-0.1573</v>
      </c>
      <c r="CU719">
        <v>0.87577499999999997</v>
      </c>
      <c r="DE719" t="s">
        <v>467</v>
      </c>
      <c r="DF719">
        <v>0.15043000000000001</v>
      </c>
      <c r="DG719">
        <v>-5.3115000000000002E-2</v>
      </c>
      <c r="DS719">
        <v>0.61206349999999998</v>
      </c>
    </row>
    <row r="720" spans="57:128" x14ac:dyDescent="0.45">
      <c r="BE720" t="s">
        <v>465</v>
      </c>
      <c r="BF720" t="s">
        <v>463</v>
      </c>
      <c r="BG720" t="s">
        <v>450</v>
      </c>
      <c r="BH720" t="s">
        <v>464</v>
      </c>
      <c r="BI720">
        <v>31226</v>
      </c>
      <c r="CR720">
        <v>0.87577499999999997</v>
      </c>
      <c r="DE720" t="s">
        <v>468</v>
      </c>
      <c r="DF720" t="s">
        <v>466</v>
      </c>
      <c r="DG720" t="s">
        <v>469</v>
      </c>
      <c r="DH720">
        <v>9</v>
      </c>
      <c r="DI720" t="s">
        <v>470</v>
      </c>
      <c r="DJ720">
        <v>96</v>
      </c>
      <c r="DK720" t="s">
        <v>471</v>
      </c>
      <c r="DL720" t="s">
        <v>472</v>
      </c>
      <c r="DM720">
        <v>6.2668000000000001E-2</v>
      </c>
      <c r="DR720" t="s">
        <v>381</v>
      </c>
      <c r="DS720">
        <v>0.52853899999999998</v>
      </c>
      <c r="DT720">
        <v>8.2705000000000001E-2</v>
      </c>
      <c r="DU720">
        <v>6.3906999999999998</v>
      </c>
      <c r="DV720" s="1">
        <v>2.5530000000000001E-8</v>
      </c>
      <c r="DW720" t="s">
        <v>375</v>
      </c>
    </row>
    <row r="721" spans="57:132" x14ac:dyDescent="0.45">
      <c r="BE721" t="s">
        <v>466</v>
      </c>
      <c r="BF721">
        <v>0.39509</v>
      </c>
      <c r="CQ721" t="s">
        <v>383</v>
      </c>
      <c r="CR721">
        <v>0.15215000000000001</v>
      </c>
      <c r="CS721">
        <v>0.23904</v>
      </c>
      <c r="CT721">
        <v>0.63649999999999995</v>
      </c>
      <c r="CU721">
        <v>0.52807300000000001</v>
      </c>
      <c r="DE721" t="s">
        <v>674</v>
      </c>
      <c r="DF721">
        <v>1.8886799999999999</v>
      </c>
      <c r="DG721">
        <v>2000</v>
      </c>
      <c r="DS721" s="1">
        <v>2.5530000000000001E-8</v>
      </c>
      <c r="DV721" s="1"/>
    </row>
    <row r="722" spans="57:132" x14ac:dyDescent="0.45">
      <c r="BE722" t="s">
        <v>467</v>
      </c>
      <c r="BF722" t="s">
        <v>466</v>
      </c>
      <c r="BG722">
        <v>0.27944000000000002</v>
      </c>
      <c r="CR722">
        <v>0.52807300000000001</v>
      </c>
      <c r="DE722" t="s">
        <v>1099</v>
      </c>
      <c r="DF722" t="s">
        <v>501</v>
      </c>
      <c r="DR722" t="s">
        <v>383</v>
      </c>
      <c r="DS722">
        <v>-0.80802099999999999</v>
      </c>
      <c r="DT722">
        <v>9.5235E-2</v>
      </c>
      <c r="DU722">
        <v>-8.4845000000000006</v>
      </c>
      <c r="DV722" s="1">
        <v>6.4799999999999999E-12</v>
      </c>
      <c r="DW722" t="s">
        <v>375</v>
      </c>
    </row>
    <row r="723" spans="57:132" x14ac:dyDescent="0.45">
      <c r="BE723" t="s">
        <v>468</v>
      </c>
      <c r="BF723">
        <v>27.757899999999999</v>
      </c>
      <c r="BG723" t="s">
        <v>469</v>
      </c>
      <c r="BH723">
        <v>8</v>
      </c>
      <c r="BI723" t="s">
        <v>470</v>
      </c>
      <c r="BJ723">
        <v>340</v>
      </c>
      <c r="BK723" t="s">
        <v>471</v>
      </c>
      <c r="BL723" t="s">
        <v>472</v>
      </c>
      <c r="BM723" t="s">
        <v>473</v>
      </c>
      <c r="BN723" s="1">
        <v>2.2200000000000001E-16</v>
      </c>
      <c r="CQ723" t="s">
        <v>408</v>
      </c>
      <c r="CR723">
        <v>12.398490000000001</v>
      </c>
      <c r="CS723">
        <v>15.686820000000001</v>
      </c>
      <c r="CT723">
        <v>0.79039999999999999</v>
      </c>
      <c r="CU723">
        <v>0.43396899999999999</v>
      </c>
      <c r="DE723" t="s">
        <v>416</v>
      </c>
      <c r="DG723" t="s">
        <v>418</v>
      </c>
      <c r="DH723" t="s">
        <v>419</v>
      </c>
      <c r="DI723" t="s">
        <v>420</v>
      </c>
      <c r="DS723" s="1">
        <v>6.4799999999999999E-12</v>
      </c>
      <c r="DV723" s="1"/>
    </row>
    <row r="724" spans="57:132" x14ac:dyDescent="0.45">
      <c r="BE724" t="s">
        <v>674</v>
      </c>
      <c r="BF724" t="s">
        <v>530</v>
      </c>
      <c r="BG724" t="s">
        <v>877</v>
      </c>
      <c r="CR724">
        <v>0.43396899999999999</v>
      </c>
      <c r="DF724" t="s">
        <v>417</v>
      </c>
      <c r="DR724" t="s">
        <v>384</v>
      </c>
      <c r="DS724">
        <v>73.944095000000004</v>
      </c>
      <c r="DT724">
        <v>18.588495999999999</v>
      </c>
      <c r="DU724">
        <v>3.9779</v>
      </c>
      <c r="DV724">
        <v>1.8709999999999999E-4</v>
      </c>
      <c r="DW724" t="s">
        <v>375</v>
      </c>
    </row>
    <row r="725" spans="57:132" x14ac:dyDescent="0.45">
      <c r="BE725" t="s">
        <v>1057</v>
      </c>
      <c r="CQ725" t="s">
        <v>526</v>
      </c>
      <c r="CR725">
        <v>7.0544799999999999</v>
      </c>
      <c r="CS725">
        <v>3.2128800000000002</v>
      </c>
      <c r="CT725">
        <v>2.1957</v>
      </c>
      <c r="CU725">
        <v>3.3974999999999998E-2</v>
      </c>
      <c r="CV725" t="s">
        <v>376</v>
      </c>
      <c r="DE725" t="s">
        <v>421</v>
      </c>
      <c r="DS725">
        <v>1.8709999999999999E-4</v>
      </c>
    </row>
    <row r="726" spans="57:132" x14ac:dyDescent="0.45">
      <c r="BE726" t="s">
        <v>416</v>
      </c>
      <c r="BF726" t="s">
        <v>417</v>
      </c>
      <c r="BG726" t="s">
        <v>418</v>
      </c>
      <c r="BH726" t="s">
        <v>419</v>
      </c>
      <c r="BI726" t="s">
        <v>420</v>
      </c>
      <c r="CQ726" t="s">
        <v>453</v>
      </c>
      <c r="CR726">
        <v>3.3974999999999998E-2</v>
      </c>
      <c r="DE726" t="s">
        <v>422</v>
      </c>
      <c r="DG726" t="s">
        <v>520</v>
      </c>
      <c r="DH726" t="s">
        <v>425</v>
      </c>
      <c r="DI726" t="s">
        <v>423</v>
      </c>
      <c r="DJ726" t="s">
        <v>521</v>
      </c>
      <c r="DK726" t="s">
        <v>431</v>
      </c>
      <c r="DL726" t="s">
        <v>423</v>
      </c>
      <c r="DM726" t="s">
        <v>761</v>
      </c>
      <c r="DN726" t="s">
        <v>433</v>
      </c>
      <c r="DO726" t="s">
        <v>423</v>
      </c>
      <c r="DP726" t="s">
        <v>863</v>
      </c>
      <c r="DR726" t="s">
        <v>526</v>
      </c>
      <c r="DS726">
        <v>-8.4803090000000001</v>
      </c>
      <c r="DT726">
        <v>1.837723</v>
      </c>
      <c r="DU726">
        <v>-4.6146000000000003</v>
      </c>
      <c r="DV726" s="1">
        <v>2.0740000000000001E-5</v>
      </c>
      <c r="DW726" t="s">
        <v>375</v>
      </c>
    </row>
    <row r="727" spans="57:132" x14ac:dyDescent="0.45">
      <c r="CQ727" t="s">
        <v>454</v>
      </c>
      <c r="CR727" t="s">
        <v>455</v>
      </c>
      <c r="CS727">
        <v>0</v>
      </c>
      <c r="CT727" t="s">
        <v>842</v>
      </c>
      <c r="CU727">
        <v>1E-3</v>
      </c>
      <c r="CV727" t="s">
        <v>843</v>
      </c>
      <c r="CW727">
        <v>0.01</v>
      </c>
      <c r="CX727" t="s">
        <v>844</v>
      </c>
      <c r="CY727">
        <v>0.05</v>
      </c>
      <c r="CZ727" t="s">
        <v>870</v>
      </c>
      <c r="DA727">
        <v>0.1</v>
      </c>
      <c r="DB727" t="s">
        <v>871</v>
      </c>
      <c r="DF727" t="s">
        <v>423</v>
      </c>
      <c r="DR727" t="s">
        <v>453</v>
      </c>
      <c r="DS727" s="1">
        <v>2.0740000000000001E-5</v>
      </c>
    </row>
    <row r="728" spans="57:132" x14ac:dyDescent="0.45">
      <c r="BE728" t="s">
        <v>421</v>
      </c>
      <c r="DE728" t="s">
        <v>601</v>
      </c>
      <c r="DG728" t="s">
        <v>864</v>
      </c>
      <c r="DH728" t="s">
        <v>423</v>
      </c>
      <c r="DI728" t="s">
        <v>926</v>
      </c>
      <c r="DJ728" t="s">
        <v>866</v>
      </c>
      <c r="DK728" t="s">
        <v>423</v>
      </c>
      <c r="DL728" t="s">
        <v>942</v>
      </c>
      <c r="DM728" t="s">
        <v>868</v>
      </c>
      <c r="DN728" t="s">
        <v>423</v>
      </c>
      <c r="DO728">
        <v>105</v>
      </c>
      <c r="DR728" t="s">
        <v>454</v>
      </c>
      <c r="DS728" t="s">
        <v>455</v>
      </c>
      <c r="DT728">
        <v>0</v>
      </c>
      <c r="DU728" t="s">
        <v>842</v>
      </c>
      <c r="DV728">
        <v>1E-3</v>
      </c>
      <c r="DW728" t="s">
        <v>843</v>
      </c>
      <c r="DX728">
        <v>0.01</v>
      </c>
      <c r="DY728" t="s">
        <v>844</v>
      </c>
      <c r="DZ728">
        <v>0.05</v>
      </c>
    </row>
    <row r="729" spans="57:132" x14ac:dyDescent="0.45">
      <c r="BE729" t="s">
        <v>422</v>
      </c>
      <c r="BF729" t="s">
        <v>423</v>
      </c>
      <c r="BG729" t="s">
        <v>520</v>
      </c>
      <c r="BH729" t="s">
        <v>425</v>
      </c>
      <c r="BI729" t="s">
        <v>423</v>
      </c>
      <c r="BJ729" t="s">
        <v>521</v>
      </c>
      <c r="BK729" t="s">
        <v>431</v>
      </c>
      <c r="BL729" t="s">
        <v>423</v>
      </c>
      <c r="BM729" t="s">
        <v>761</v>
      </c>
      <c r="BN729" t="s">
        <v>433</v>
      </c>
      <c r="BO729" t="s">
        <v>423</v>
      </c>
      <c r="BP729" t="s">
        <v>863</v>
      </c>
      <c r="CQ729" t="s">
        <v>462</v>
      </c>
      <c r="CR729" t="s">
        <v>463</v>
      </c>
      <c r="CS729" t="s">
        <v>450</v>
      </c>
      <c r="CT729" t="s">
        <v>464</v>
      </c>
      <c r="CU729">
        <v>2596.4</v>
      </c>
      <c r="DF729" t="s">
        <v>437</v>
      </c>
    </row>
    <row r="730" spans="57:132" x14ac:dyDescent="0.45">
      <c r="CQ730" t="s">
        <v>465</v>
      </c>
      <c r="CR730" t="s">
        <v>463</v>
      </c>
      <c r="CS730" t="s">
        <v>450</v>
      </c>
      <c r="CT730" t="s">
        <v>464</v>
      </c>
      <c r="CU730">
        <v>1852</v>
      </c>
      <c r="DE730" t="s">
        <v>710</v>
      </c>
      <c r="DR730" t="s">
        <v>462</v>
      </c>
      <c r="DS730" t="s">
        <v>463</v>
      </c>
      <c r="DT730" t="s">
        <v>450</v>
      </c>
      <c r="DU730" t="s">
        <v>464</v>
      </c>
      <c r="DV730">
        <v>19529</v>
      </c>
      <c r="EA730" t="s">
        <v>870</v>
      </c>
    </row>
    <row r="731" spans="57:132" x14ac:dyDescent="0.45">
      <c r="BE731" t="s">
        <v>601</v>
      </c>
      <c r="BF731" t="s">
        <v>437</v>
      </c>
      <c r="BG731" t="s">
        <v>864</v>
      </c>
      <c r="BH731" t="s">
        <v>423</v>
      </c>
      <c r="BI731" t="s">
        <v>913</v>
      </c>
      <c r="BJ731" t="s">
        <v>866</v>
      </c>
      <c r="BK731" t="s">
        <v>423</v>
      </c>
      <c r="BL731" t="s">
        <v>926</v>
      </c>
      <c r="BM731" t="s">
        <v>868</v>
      </c>
      <c r="BN731" t="s">
        <v>423</v>
      </c>
      <c r="BO731">
        <v>450</v>
      </c>
      <c r="CQ731" t="s">
        <v>466</v>
      </c>
      <c r="CR731">
        <v>0.28670000000000001</v>
      </c>
      <c r="DG731" t="s">
        <v>444</v>
      </c>
      <c r="DH731" t="s">
        <v>445</v>
      </c>
      <c r="DI731" t="s">
        <v>446</v>
      </c>
      <c r="DJ731" t="s">
        <v>447</v>
      </c>
      <c r="DK731" t="s">
        <v>445</v>
      </c>
      <c r="DL731" t="s">
        <v>448</v>
      </c>
      <c r="DR731" t="s">
        <v>465</v>
      </c>
      <c r="DS731" t="s">
        <v>463</v>
      </c>
      <c r="DT731" t="s">
        <v>450</v>
      </c>
      <c r="DU731" t="s">
        <v>464</v>
      </c>
      <c r="DV731">
        <v>6167.1</v>
      </c>
      <c r="EB731">
        <v>0.1</v>
      </c>
    </row>
    <row r="732" spans="57:132" x14ac:dyDescent="0.45">
      <c r="CQ732" t="s">
        <v>467</v>
      </c>
      <c r="CR732" t="s">
        <v>466</v>
      </c>
      <c r="CS732">
        <v>1.9214999999999999E-2</v>
      </c>
      <c r="DE732">
        <v>-27.683134500000001</v>
      </c>
      <c r="DF732" t="s">
        <v>443</v>
      </c>
      <c r="DG732">
        <v>2.2125999999999999E-3</v>
      </c>
      <c r="DH732">
        <v>5.9672162999999996</v>
      </c>
      <c r="DI732">
        <v>30.313985800000001</v>
      </c>
      <c r="DR732" t="s">
        <v>466</v>
      </c>
      <c r="DS732">
        <v>0.68420999999999998</v>
      </c>
    </row>
    <row r="733" spans="57:132" x14ac:dyDescent="0.45">
      <c r="BE733" t="s">
        <v>710</v>
      </c>
      <c r="CQ733" t="s">
        <v>468</v>
      </c>
      <c r="CR733">
        <v>1.7863899999999999</v>
      </c>
      <c r="CS733" t="s">
        <v>469</v>
      </c>
      <c r="CT733">
        <v>9</v>
      </c>
      <c r="CU733" t="s">
        <v>470</v>
      </c>
      <c r="CV733">
        <v>40</v>
      </c>
      <c r="CW733" t="s">
        <v>471</v>
      </c>
      <c r="CX733" t="s">
        <v>472</v>
      </c>
      <c r="CY733">
        <v>0.10136000000000001</v>
      </c>
      <c r="DF733">
        <v>-5.4901624</v>
      </c>
      <c r="DR733" t="s">
        <v>467</v>
      </c>
      <c r="DS733" t="s">
        <v>466</v>
      </c>
      <c r="DT733">
        <v>0.61173</v>
      </c>
    </row>
    <row r="734" spans="57:132" x14ac:dyDescent="0.45">
      <c r="BF734" t="s">
        <v>443</v>
      </c>
      <c r="BG734" t="s">
        <v>444</v>
      </c>
      <c r="BH734" t="s">
        <v>445</v>
      </c>
      <c r="BI734" t="s">
        <v>446</v>
      </c>
      <c r="BJ734" t="s">
        <v>447</v>
      </c>
      <c r="BK734" t="s">
        <v>445</v>
      </c>
      <c r="BL734" t="s">
        <v>448</v>
      </c>
      <c r="CQ734" t="s">
        <v>674</v>
      </c>
      <c r="CR734" t="s">
        <v>501</v>
      </c>
      <c r="CS734">
        <v>2000</v>
      </c>
      <c r="DE734" t="s">
        <v>715</v>
      </c>
      <c r="DR734" t="s">
        <v>468</v>
      </c>
      <c r="DS734">
        <v>12.014900000000001</v>
      </c>
      <c r="DT734" t="s">
        <v>469</v>
      </c>
      <c r="DU734">
        <v>11</v>
      </c>
      <c r="DV734" t="s">
        <v>470</v>
      </c>
      <c r="DW734">
        <v>61</v>
      </c>
      <c r="DX734" t="s">
        <v>471</v>
      </c>
      <c r="DY734" t="s">
        <v>472</v>
      </c>
      <c r="DZ734" s="1">
        <v>1.4029E-11</v>
      </c>
    </row>
    <row r="735" spans="57:132" x14ac:dyDescent="0.45">
      <c r="BE735">
        <v>-44.353020000000001</v>
      </c>
      <c r="BF735">
        <v>-9.6983599999999992</v>
      </c>
      <c r="BG735">
        <v>-0.88399000000000005</v>
      </c>
      <c r="BH735">
        <v>9.4215099999999996</v>
      </c>
      <c r="BI735">
        <v>43.909700000000001</v>
      </c>
      <c r="CQ735" t="s">
        <v>1118</v>
      </c>
      <c r="DG735" t="s">
        <v>371</v>
      </c>
      <c r="DH735" t="s">
        <v>372</v>
      </c>
      <c r="DI735" t="s">
        <v>373</v>
      </c>
      <c r="DJ735" t="s">
        <v>374</v>
      </c>
      <c r="DK735" t="s">
        <v>452</v>
      </c>
      <c r="DR735" t="s">
        <v>674</v>
      </c>
      <c r="DS735" t="s">
        <v>541</v>
      </c>
      <c r="DT735" t="s">
        <v>877</v>
      </c>
    </row>
    <row r="736" spans="57:132" x14ac:dyDescent="0.45">
      <c r="CQ736" t="s">
        <v>416</v>
      </c>
      <c r="CR736" t="s">
        <v>417</v>
      </c>
      <c r="CS736" t="s">
        <v>418</v>
      </c>
      <c r="CT736" t="s">
        <v>419</v>
      </c>
      <c r="CU736" t="s">
        <v>420</v>
      </c>
      <c r="DF736" t="s">
        <v>370</v>
      </c>
      <c r="DG736">
        <v>44.696707000000004</v>
      </c>
      <c r="DH736">
        <v>2.9803999999999999</v>
      </c>
      <c r="DI736">
        <v>3.8119999999999999E-3</v>
      </c>
      <c r="DJ736" t="s">
        <v>487</v>
      </c>
      <c r="DR736" t="s">
        <v>1050</v>
      </c>
    </row>
    <row r="737" spans="57:132" x14ac:dyDescent="0.45">
      <c r="BE737" t="s">
        <v>715</v>
      </c>
      <c r="DE737" t="s">
        <v>181</v>
      </c>
      <c r="DF737">
        <v>133.213965</v>
      </c>
      <c r="DR737" t="s">
        <v>416</v>
      </c>
      <c r="DS737" t="s">
        <v>417</v>
      </c>
      <c r="DT737" t="s">
        <v>418</v>
      </c>
      <c r="DU737" t="s">
        <v>419</v>
      </c>
      <c r="DV737" t="s">
        <v>420</v>
      </c>
    </row>
    <row r="738" spans="57:132" x14ac:dyDescent="0.45">
      <c r="BF738" t="s">
        <v>370</v>
      </c>
      <c r="BG738" t="s">
        <v>371</v>
      </c>
      <c r="BH738" t="s">
        <v>372</v>
      </c>
      <c r="BI738" t="s">
        <v>373</v>
      </c>
      <c r="BJ738" t="s">
        <v>374</v>
      </c>
      <c r="BK738" t="s">
        <v>452</v>
      </c>
      <c r="CQ738" t="s">
        <v>421</v>
      </c>
      <c r="DF738">
        <v>3.8119999999999999E-3</v>
      </c>
      <c r="DG738">
        <v>2.282994</v>
      </c>
      <c r="DH738">
        <v>-2.8226</v>
      </c>
      <c r="DI738">
        <v>6.0080000000000003E-3</v>
      </c>
      <c r="DJ738" t="s">
        <v>487</v>
      </c>
    </row>
    <row r="739" spans="57:132" x14ac:dyDescent="0.45">
      <c r="BE739" t="s">
        <v>181</v>
      </c>
      <c r="BF739">
        <v>-28.75084</v>
      </c>
      <c r="BG739">
        <v>2.52284</v>
      </c>
      <c r="BH739">
        <v>-11.3962</v>
      </c>
      <c r="BI739" t="s">
        <v>473</v>
      </c>
      <c r="BJ739" s="1">
        <v>2.2E-16</v>
      </c>
      <c r="BK739" t="s">
        <v>375</v>
      </c>
      <c r="CQ739" t="s">
        <v>422</v>
      </c>
      <c r="CR739" t="s">
        <v>423</v>
      </c>
      <c r="CS739" t="s">
        <v>520</v>
      </c>
      <c r="CT739" t="s">
        <v>425</v>
      </c>
      <c r="CU739" t="s">
        <v>423</v>
      </c>
      <c r="CV739" t="s">
        <v>521</v>
      </c>
      <c r="CW739" t="s">
        <v>431</v>
      </c>
      <c r="CX739" t="s">
        <v>423</v>
      </c>
      <c r="CY739" t="s">
        <v>761</v>
      </c>
      <c r="CZ739" t="s">
        <v>433</v>
      </c>
      <c r="DA739" t="s">
        <v>423</v>
      </c>
      <c r="DB739" t="s">
        <v>863</v>
      </c>
      <c r="DE739" t="s">
        <v>182</v>
      </c>
      <c r="DF739">
        <v>-6.4440169999999997</v>
      </c>
      <c r="DR739" t="s">
        <v>421</v>
      </c>
    </row>
    <row r="740" spans="57:132" x14ac:dyDescent="0.45">
      <c r="BE740" t="s">
        <v>182</v>
      </c>
      <c r="BF740">
        <v>1.12059</v>
      </c>
      <c r="BG740">
        <v>0.17616999999999999</v>
      </c>
      <c r="BH740">
        <v>6.3606999999999996</v>
      </c>
      <c r="BI740" s="1">
        <v>5.3459999999999999E-10</v>
      </c>
      <c r="BJ740" t="s">
        <v>375</v>
      </c>
      <c r="DF740">
        <v>6.0080000000000003E-3</v>
      </c>
      <c r="DG740">
        <v>65.984142000000006</v>
      </c>
      <c r="DH740">
        <v>3.8860000000000001</v>
      </c>
      <c r="DI740">
        <v>2.0900000000000001E-4</v>
      </c>
      <c r="DJ740" t="s">
        <v>375</v>
      </c>
      <c r="DR740" t="s">
        <v>422</v>
      </c>
      <c r="DS740" t="s">
        <v>423</v>
      </c>
      <c r="DT740" t="s">
        <v>520</v>
      </c>
      <c r="DU740" t="s">
        <v>425</v>
      </c>
      <c r="DV740" t="s">
        <v>423</v>
      </c>
      <c r="DW740" t="s">
        <v>521</v>
      </c>
      <c r="DX740" t="s">
        <v>431</v>
      </c>
      <c r="DY740" t="s">
        <v>423</v>
      </c>
      <c r="DZ740" t="s">
        <v>761</v>
      </c>
    </row>
    <row r="741" spans="57:132" x14ac:dyDescent="0.45">
      <c r="BE741" t="s">
        <v>183</v>
      </c>
      <c r="BF741">
        <v>2.26396</v>
      </c>
      <c r="BG741">
        <v>1.1287700000000001</v>
      </c>
      <c r="BH741">
        <v>2.0057</v>
      </c>
      <c r="BI741">
        <v>4.5539999999999997E-2</v>
      </c>
      <c r="BJ741" t="s">
        <v>376</v>
      </c>
      <c r="CQ741" t="s">
        <v>601</v>
      </c>
      <c r="CR741" t="s">
        <v>437</v>
      </c>
      <c r="CS741" t="s">
        <v>864</v>
      </c>
      <c r="CT741" t="s">
        <v>423</v>
      </c>
      <c r="CU741" t="s">
        <v>942</v>
      </c>
      <c r="CV741" t="s">
        <v>866</v>
      </c>
      <c r="CW741" t="s">
        <v>423</v>
      </c>
      <c r="CX741" t="s">
        <v>942</v>
      </c>
      <c r="CY741" t="s">
        <v>868</v>
      </c>
      <c r="CZ741" t="s">
        <v>423</v>
      </c>
      <c r="DA741">
        <v>49</v>
      </c>
      <c r="DE741" t="s">
        <v>183</v>
      </c>
      <c r="DF741">
        <v>256.41724199999999</v>
      </c>
    </row>
    <row r="742" spans="57:132" x14ac:dyDescent="0.45">
      <c r="BE742" t="s">
        <v>377</v>
      </c>
      <c r="BF742">
        <v>4.2489100000000004</v>
      </c>
      <c r="BG742">
        <v>0.66413999999999995</v>
      </c>
      <c r="BH742">
        <v>6.3975999999999997</v>
      </c>
      <c r="BI742" s="1">
        <v>4.2930000000000001E-10</v>
      </c>
      <c r="BJ742" t="s">
        <v>375</v>
      </c>
      <c r="DF742">
        <v>2.0900000000000001E-4</v>
      </c>
      <c r="DG742">
        <v>6.8392200000000001</v>
      </c>
      <c r="DH742">
        <v>-3.1252</v>
      </c>
      <c r="DI742">
        <v>2.4759999999999999E-3</v>
      </c>
      <c r="DJ742" t="s">
        <v>487</v>
      </c>
      <c r="DR742" t="s">
        <v>436</v>
      </c>
      <c r="DS742" t="s">
        <v>437</v>
      </c>
      <c r="DT742" t="s">
        <v>864</v>
      </c>
      <c r="DU742" t="s">
        <v>423</v>
      </c>
      <c r="DV742" t="s">
        <v>933</v>
      </c>
      <c r="DW742" t="s">
        <v>866</v>
      </c>
      <c r="DX742" t="s">
        <v>423</v>
      </c>
      <c r="DY742" t="s">
        <v>886</v>
      </c>
      <c r="DZ742" t="s">
        <v>868</v>
      </c>
      <c r="EA742" t="s">
        <v>433</v>
      </c>
    </row>
    <row r="743" spans="57:132" x14ac:dyDescent="0.45">
      <c r="BE743" t="s">
        <v>378</v>
      </c>
      <c r="BF743">
        <v>-32.306510000000003</v>
      </c>
      <c r="BG743">
        <v>3.4893800000000001</v>
      </c>
      <c r="BH743">
        <v>-9.2584999999999997</v>
      </c>
      <c r="BI743" t="s">
        <v>473</v>
      </c>
      <c r="BJ743" s="1">
        <v>2.2E-16</v>
      </c>
      <c r="BK743" t="s">
        <v>375</v>
      </c>
      <c r="CQ743" t="s">
        <v>710</v>
      </c>
      <c r="DE743" t="s">
        <v>377</v>
      </c>
      <c r="DF743">
        <v>-21.374099000000001</v>
      </c>
      <c r="EB743" t="s">
        <v>423</v>
      </c>
    </row>
    <row r="744" spans="57:132" x14ac:dyDescent="0.45">
      <c r="BE744" t="s">
        <v>382</v>
      </c>
      <c r="BF744">
        <v>-1.90306</v>
      </c>
      <c r="BG744">
        <v>0.31720999999999999</v>
      </c>
      <c r="BH744">
        <v>-5.9992999999999999</v>
      </c>
      <c r="BI744" s="1">
        <v>4.3430000000000004E-9</v>
      </c>
      <c r="BJ744" t="s">
        <v>375</v>
      </c>
      <c r="CR744" t="s">
        <v>443</v>
      </c>
      <c r="CS744" t="s">
        <v>444</v>
      </c>
      <c r="CT744" t="s">
        <v>445</v>
      </c>
      <c r="CU744" t="s">
        <v>446</v>
      </c>
      <c r="CV744" t="s">
        <v>447</v>
      </c>
      <c r="CW744" t="s">
        <v>445</v>
      </c>
      <c r="CX744" t="s">
        <v>448</v>
      </c>
      <c r="DF744">
        <v>2.4759999999999999E-3</v>
      </c>
      <c r="DG744">
        <v>14.095097000000001</v>
      </c>
      <c r="DH744">
        <v>3.1966000000000001</v>
      </c>
      <c r="DI744">
        <v>1.9919999999999998E-3</v>
      </c>
      <c r="DJ744" t="s">
        <v>487</v>
      </c>
      <c r="DR744" t="s">
        <v>710</v>
      </c>
      <c r="EA744" t="s">
        <v>423</v>
      </c>
    </row>
    <row r="745" spans="57:132" x14ac:dyDescent="0.45">
      <c r="BE745" t="s">
        <v>381</v>
      </c>
      <c r="BF745">
        <v>-0.45551000000000003</v>
      </c>
      <c r="BG745">
        <v>0.64190000000000003</v>
      </c>
      <c r="BH745">
        <v>-0.70960000000000001</v>
      </c>
      <c r="BI745">
        <v>0.47833999999999999</v>
      </c>
      <c r="CQ745">
        <v>-19.329529999999998</v>
      </c>
      <c r="CR745">
        <v>-6.9420099999999998</v>
      </c>
      <c r="CS745">
        <v>-0.57735000000000003</v>
      </c>
      <c r="CT745">
        <v>5.1718299999999999</v>
      </c>
      <c r="CU745">
        <v>27.015640000000001</v>
      </c>
      <c r="DE745" t="s">
        <v>378</v>
      </c>
      <c r="DF745">
        <v>45.056359</v>
      </c>
      <c r="DS745" t="s">
        <v>443</v>
      </c>
      <c r="DT745" t="s">
        <v>444</v>
      </c>
      <c r="DU745" t="s">
        <v>445</v>
      </c>
      <c r="DV745" t="s">
        <v>446</v>
      </c>
      <c r="DW745" t="s">
        <v>447</v>
      </c>
      <c r="DX745" t="s">
        <v>445</v>
      </c>
      <c r="DY745" t="s">
        <v>448</v>
      </c>
      <c r="EB745">
        <v>65</v>
      </c>
    </row>
    <row r="746" spans="57:132" x14ac:dyDescent="0.45">
      <c r="BE746" t="s">
        <v>383</v>
      </c>
      <c r="BF746">
        <v>-0.1162</v>
      </c>
      <c r="BG746">
        <v>0.41378999999999999</v>
      </c>
      <c r="BH746">
        <v>-0.28079999999999999</v>
      </c>
      <c r="BI746">
        <v>0.77898999999999996</v>
      </c>
      <c r="DF746">
        <v>1.9919999999999998E-3</v>
      </c>
      <c r="DG746">
        <v>0.87315600000000004</v>
      </c>
      <c r="DH746">
        <v>2.6835</v>
      </c>
      <c r="DI746">
        <v>8.8509999999999995E-3</v>
      </c>
      <c r="DJ746" t="s">
        <v>487</v>
      </c>
      <c r="DR746">
        <v>-22.14189</v>
      </c>
      <c r="DS746">
        <v>-1.7766900000000001</v>
      </c>
      <c r="DT746">
        <v>0.49275999999999998</v>
      </c>
      <c r="DU746">
        <v>2.7494399999999999</v>
      </c>
      <c r="DV746">
        <v>13.06718</v>
      </c>
    </row>
    <row r="747" spans="57:132" x14ac:dyDescent="0.45">
      <c r="BE747" t="s">
        <v>453</v>
      </c>
      <c r="CQ747" t="s">
        <v>715</v>
      </c>
      <c r="DE747" t="s">
        <v>382</v>
      </c>
      <c r="DF747">
        <v>2.3431150000000001</v>
      </c>
    </row>
    <row r="748" spans="57:132" x14ac:dyDescent="0.45">
      <c r="BE748" t="s">
        <v>454</v>
      </c>
      <c r="BF748" t="s">
        <v>455</v>
      </c>
      <c r="BG748">
        <v>0</v>
      </c>
      <c r="BH748" t="s">
        <v>842</v>
      </c>
      <c r="BI748">
        <v>1E-3</v>
      </c>
      <c r="BJ748" t="s">
        <v>843</v>
      </c>
      <c r="BK748">
        <v>0.01</v>
      </c>
      <c r="BL748" t="s">
        <v>844</v>
      </c>
      <c r="BM748">
        <v>0.05</v>
      </c>
      <c r="BN748" t="s">
        <v>870</v>
      </c>
      <c r="BO748">
        <v>0.1</v>
      </c>
      <c r="BP748" t="s">
        <v>871</v>
      </c>
      <c r="CR748" t="s">
        <v>370</v>
      </c>
      <c r="CS748" t="s">
        <v>371</v>
      </c>
      <c r="CT748" t="s">
        <v>372</v>
      </c>
      <c r="CU748" t="s">
        <v>373</v>
      </c>
      <c r="CV748" t="s">
        <v>374</v>
      </c>
      <c r="CW748" t="s">
        <v>452</v>
      </c>
      <c r="DF748">
        <v>8.8509999999999995E-3</v>
      </c>
      <c r="DG748">
        <v>1.0472140000000001</v>
      </c>
      <c r="DH748">
        <v>-0.29499999999999998</v>
      </c>
      <c r="DI748">
        <v>0.76872499999999999</v>
      </c>
      <c r="DR748" t="s">
        <v>715</v>
      </c>
    </row>
    <row r="749" spans="57:132" x14ac:dyDescent="0.45">
      <c r="CQ749" t="s">
        <v>181</v>
      </c>
      <c r="CR749">
        <v>-139.28836999999999</v>
      </c>
      <c r="CS749">
        <v>27.224139999999998</v>
      </c>
      <c r="CT749">
        <v>-5.1163999999999996</v>
      </c>
      <c r="CU749" s="1">
        <v>1.417E-5</v>
      </c>
      <c r="CV749" t="s">
        <v>375</v>
      </c>
      <c r="DE749" t="s">
        <v>381</v>
      </c>
      <c r="DF749">
        <v>-0.30897400000000003</v>
      </c>
      <c r="DS749" t="s">
        <v>370</v>
      </c>
      <c r="DT749" t="s">
        <v>371</v>
      </c>
      <c r="DU749" t="s">
        <v>372</v>
      </c>
      <c r="DV749" t="s">
        <v>373</v>
      </c>
      <c r="DW749" t="s">
        <v>374</v>
      </c>
      <c r="DX749" t="s">
        <v>452</v>
      </c>
    </row>
    <row r="750" spans="57:132" x14ac:dyDescent="0.45">
      <c r="BE750" t="s">
        <v>462</v>
      </c>
      <c r="BF750" t="s">
        <v>463</v>
      </c>
      <c r="BG750" t="s">
        <v>450</v>
      </c>
      <c r="BH750" t="s">
        <v>464</v>
      </c>
      <c r="BI750">
        <v>194430</v>
      </c>
      <c r="CR750" s="1">
        <v>1.417E-5</v>
      </c>
      <c r="CU750" s="1"/>
      <c r="DF750">
        <v>0.76872499999999999</v>
      </c>
      <c r="DG750">
        <v>0.51954699999999998</v>
      </c>
      <c r="DH750">
        <v>0.106</v>
      </c>
      <c r="DI750">
        <v>0.91584399999999999</v>
      </c>
      <c r="DR750" t="s">
        <v>181</v>
      </c>
      <c r="DS750">
        <v>-14.847943000000001</v>
      </c>
      <c r="DT750">
        <v>2.1462180000000002</v>
      </c>
      <c r="DU750">
        <v>-6.9181999999999997</v>
      </c>
      <c r="DV750" s="1">
        <v>1.2089999999999999E-8</v>
      </c>
      <c r="DW750" t="s">
        <v>375</v>
      </c>
    </row>
    <row r="751" spans="57:132" x14ac:dyDescent="0.45">
      <c r="BE751" t="s">
        <v>465</v>
      </c>
      <c r="BF751" t="s">
        <v>463</v>
      </c>
      <c r="BG751" t="s">
        <v>450</v>
      </c>
      <c r="BH751" t="s">
        <v>464</v>
      </c>
      <c r="BI751">
        <v>95380</v>
      </c>
      <c r="CQ751" t="s">
        <v>182</v>
      </c>
      <c r="CR751">
        <v>7.3605700000000001</v>
      </c>
      <c r="CS751">
        <v>1.4921899999999999</v>
      </c>
      <c r="CT751">
        <v>4.9326999999999996</v>
      </c>
      <c r="CU751" s="1">
        <v>2.4159999999999999E-5</v>
      </c>
      <c r="CV751" t="s">
        <v>375</v>
      </c>
      <c r="DE751" t="s">
        <v>383</v>
      </c>
      <c r="DF751">
        <v>5.5073999999999998E-2</v>
      </c>
      <c r="DS751" s="1">
        <v>1.2089999999999999E-8</v>
      </c>
      <c r="DV751" s="1"/>
    </row>
    <row r="752" spans="57:132" x14ac:dyDescent="0.45">
      <c r="BE752" t="s">
        <v>466</v>
      </c>
      <c r="BF752">
        <v>0.50943000000000005</v>
      </c>
      <c r="CR752" s="1">
        <v>2.4159999999999999E-5</v>
      </c>
      <c r="CU752" s="1"/>
      <c r="DF752">
        <v>0.91584399999999999</v>
      </c>
      <c r="DG752">
        <v>379.26185299999997</v>
      </c>
      <c r="DH752">
        <v>-2.077</v>
      </c>
      <c r="DI752">
        <v>4.1010999999999999E-2</v>
      </c>
      <c r="DJ752" t="s">
        <v>376</v>
      </c>
      <c r="DR752" t="s">
        <v>182</v>
      </c>
      <c r="DS752">
        <v>0.31362800000000002</v>
      </c>
      <c r="DT752">
        <v>0.175427</v>
      </c>
      <c r="DU752">
        <v>1.7878000000000001</v>
      </c>
      <c r="DV752">
        <v>8.0396999999999996E-2</v>
      </c>
      <c r="DW752" t="s">
        <v>481</v>
      </c>
    </row>
    <row r="753" spans="57:127" x14ac:dyDescent="0.45">
      <c r="BE753" t="s">
        <v>467</v>
      </c>
      <c r="BF753" t="s">
        <v>466</v>
      </c>
      <c r="BG753">
        <v>0.46538000000000002</v>
      </c>
      <c r="CQ753" t="s">
        <v>183</v>
      </c>
      <c r="CR753">
        <v>-108.6144</v>
      </c>
      <c r="CS753">
        <v>41.423969999999997</v>
      </c>
      <c r="CT753">
        <v>-2.6219999999999999</v>
      </c>
      <c r="CU753">
        <v>1.3270000000000001E-2</v>
      </c>
      <c r="CV753" t="s">
        <v>376</v>
      </c>
      <c r="DE753" t="s">
        <v>405</v>
      </c>
      <c r="DF753">
        <v>-787.72664999999995</v>
      </c>
      <c r="DS753">
        <v>8.0396999999999996E-2</v>
      </c>
    </row>
    <row r="754" spans="57:127" x14ac:dyDescent="0.45">
      <c r="BE754" t="s">
        <v>468</v>
      </c>
      <c r="BF754">
        <v>53.480400000000003</v>
      </c>
      <c r="BG754" t="s">
        <v>469</v>
      </c>
      <c r="BH754">
        <v>8</v>
      </c>
      <c r="BI754" t="s">
        <v>470</v>
      </c>
      <c r="BJ754">
        <v>412</v>
      </c>
      <c r="BK754" t="s">
        <v>471</v>
      </c>
      <c r="BL754" t="s">
        <v>472</v>
      </c>
      <c r="BM754" t="s">
        <v>473</v>
      </c>
      <c r="BN754" s="1">
        <v>2.2200000000000001E-16</v>
      </c>
      <c r="CR754">
        <v>1.3270000000000001E-2</v>
      </c>
      <c r="DF754">
        <v>4.1010999999999999E-2</v>
      </c>
      <c r="DG754">
        <v>2.8202509999999998</v>
      </c>
      <c r="DH754">
        <v>1.5395000000000001</v>
      </c>
      <c r="DI754">
        <v>0.12762000000000001</v>
      </c>
      <c r="DR754" t="s">
        <v>183</v>
      </c>
      <c r="DS754">
        <v>1.8495060000000001</v>
      </c>
      <c r="DT754">
        <v>1.074508</v>
      </c>
      <c r="DU754">
        <v>1.7213000000000001</v>
      </c>
      <c r="DV754">
        <v>9.1924000000000006E-2</v>
      </c>
      <c r="DW754" t="s">
        <v>481</v>
      </c>
    </row>
    <row r="755" spans="57:127" x14ac:dyDescent="0.45">
      <c r="BE755" t="s">
        <v>674</v>
      </c>
      <c r="BF755" t="s">
        <v>536</v>
      </c>
      <c r="BG755" t="s">
        <v>877</v>
      </c>
      <c r="CQ755" t="s">
        <v>377</v>
      </c>
      <c r="CR755">
        <v>16.093959999999999</v>
      </c>
      <c r="CS755">
        <v>4.5150600000000001</v>
      </c>
      <c r="CT755">
        <v>3.5644999999999998</v>
      </c>
      <c r="CU755">
        <v>1.1689999999999999E-3</v>
      </c>
      <c r="CV755" t="s">
        <v>487</v>
      </c>
      <c r="DE755" t="s">
        <v>526</v>
      </c>
      <c r="DF755">
        <v>4.3418760000000001</v>
      </c>
      <c r="DS755">
        <v>9.1924000000000006E-2</v>
      </c>
    </row>
    <row r="756" spans="57:127" x14ac:dyDescent="0.45">
      <c r="BE756" t="s">
        <v>1058</v>
      </c>
      <c r="CR756">
        <v>1.1689999999999999E-3</v>
      </c>
      <c r="DE756" t="s">
        <v>453</v>
      </c>
      <c r="DF756">
        <v>0.12762000000000001</v>
      </c>
      <c r="DG756">
        <v>0</v>
      </c>
      <c r="DH756" t="s">
        <v>842</v>
      </c>
      <c r="DI756">
        <v>1E-3</v>
      </c>
      <c r="DJ756" t="s">
        <v>843</v>
      </c>
      <c r="DK756">
        <v>0.01</v>
      </c>
      <c r="DL756" t="s">
        <v>844</v>
      </c>
      <c r="DM756">
        <v>0.05</v>
      </c>
      <c r="DN756" t="s">
        <v>870</v>
      </c>
      <c r="DO756">
        <v>0.1</v>
      </c>
      <c r="DP756" t="s">
        <v>871</v>
      </c>
      <c r="DR756" t="s">
        <v>377</v>
      </c>
      <c r="DS756">
        <v>0.68712099999999998</v>
      </c>
      <c r="DT756">
        <v>0.44278099999999998</v>
      </c>
      <c r="DU756">
        <v>1.5518000000000001</v>
      </c>
      <c r="DV756">
        <v>0.127556</v>
      </c>
    </row>
    <row r="757" spans="57:127" x14ac:dyDescent="0.45">
      <c r="BE757" t="s">
        <v>416</v>
      </c>
      <c r="BF757" t="s">
        <v>417</v>
      </c>
      <c r="BG757" t="s">
        <v>418</v>
      </c>
      <c r="BH757" t="s">
        <v>419</v>
      </c>
      <c r="BI757" t="s">
        <v>420</v>
      </c>
      <c r="CQ757" t="s">
        <v>378</v>
      </c>
      <c r="CR757">
        <v>-68.166880000000006</v>
      </c>
      <c r="CS757">
        <v>8.9068100000000001</v>
      </c>
      <c r="CT757">
        <v>-7.6532999999999998</v>
      </c>
      <c r="CU757" s="1">
        <v>1.0099999999999999E-8</v>
      </c>
      <c r="CV757" t="s">
        <v>375</v>
      </c>
      <c r="DE757" t="s">
        <v>454</v>
      </c>
      <c r="DF757" t="s">
        <v>455</v>
      </c>
      <c r="DS757">
        <v>0.127556</v>
      </c>
    </row>
    <row r="758" spans="57:127" x14ac:dyDescent="0.45">
      <c r="CR758" s="1">
        <v>1.0099999999999999E-8</v>
      </c>
      <c r="CU758" s="1"/>
      <c r="DG758" t="s">
        <v>450</v>
      </c>
      <c r="DH758" t="s">
        <v>464</v>
      </c>
      <c r="DI758">
        <v>18332</v>
      </c>
      <c r="DR758" t="s">
        <v>194</v>
      </c>
      <c r="DS758">
        <v>-1.538986</v>
      </c>
      <c r="DT758">
        <v>2.5372270000000001</v>
      </c>
      <c r="DU758">
        <v>-0.60660000000000003</v>
      </c>
      <c r="DV758">
        <v>0.54712400000000005</v>
      </c>
    </row>
    <row r="759" spans="57:127" x14ac:dyDescent="0.45">
      <c r="BE759" t="s">
        <v>421</v>
      </c>
      <c r="CQ759" t="s">
        <v>382</v>
      </c>
      <c r="CR759">
        <v>3.7196899999999999</v>
      </c>
      <c r="CS759">
        <v>1.7530600000000001</v>
      </c>
      <c r="CT759">
        <v>2.1217999999999999</v>
      </c>
      <c r="CU759">
        <v>4.1688999999999997E-2</v>
      </c>
      <c r="CV759" t="s">
        <v>376</v>
      </c>
      <c r="DE759" t="s">
        <v>462</v>
      </c>
      <c r="DF759" t="s">
        <v>463</v>
      </c>
      <c r="DG759" t="s">
        <v>450</v>
      </c>
      <c r="DH759" t="s">
        <v>464</v>
      </c>
      <c r="DI759">
        <v>9380</v>
      </c>
      <c r="DS759">
        <v>0.54712400000000005</v>
      </c>
    </row>
    <row r="760" spans="57:127" x14ac:dyDescent="0.45">
      <c r="BE760" t="s">
        <v>422</v>
      </c>
      <c r="BF760" t="s">
        <v>423</v>
      </c>
      <c r="BG760" t="s">
        <v>520</v>
      </c>
      <c r="BH760" t="s">
        <v>425</v>
      </c>
      <c r="BI760" t="s">
        <v>423</v>
      </c>
      <c r="BJ760" t="s">
        <v>521</v>
      </c>
      <c r="BK760" t="s">
        <v>431</v>
      </c>
      <c r="BL760" t="s">
        <v>423</v>
      </c>
      <c r="BM760" t="s">
        <v>761</v>
      </c>
      <c r="BN760" t="s">
        <v>433</v>
      </c>
      <c r="BO760" t="s">
        <v>423</v>
      </c>
      <c r="BP760" t="s">
        <v>863</v>
      </c>
      <c r="CR760">
        <v>4.1688999999999997E-2</v>
      </c>
      <c r="DE760" t="s">
        <v>465</v>
      </c>
      <c r="DF760" t="s">
        <v>463</v>
      </c>
      <c r="DR760" t="s">
        <v>378</v>
      </c>
      <c r="DS760">
        <v>-16.300889000000002</v>
      </c>
      <c r="DT760">
        <v>2.6668780000000001</v>
      </c>
      <c r="DU760">
        <v>-6.1124000000000001</v>
      </c>
      <c r="DV760" s="1">
        <v>1.9640000000000001E-7</v>
      </c>
      <c r="DW760" t="s">
        <v>375</v>
      </c>
    </row>
    <row r="761" spans="57:127" x14ac:dyDescent="0.45">
      <c r="CQ761" t="s">
        <v>381</v>
      </c>
      <c r="CR761">
        <v>0.28416999999999998</v>
      </c>
      <c r="CS761">
        <v>1.6767700000000001</v>
      </c>
      <c r="CT761">
        <v>0.16950000000000001</v>
      </c>
      <c r="CU761">
        <v>0.86649100000000001</v>
      </c>
      <c r="DE761" t="s">
        <v>466</v>
      </c>
      <c r="DF761">
        <v>0.48831999999999998</v>
      </c>
      <c r="DG761">
        <v>0.33482000000000001</v>
      </c>
      <c r="DS761" s="1">
        <v>1.9640000000000001E-7</v>
      </c>
      <c r="DV761" s="1"/>
    </row>
    <row r="762" spans="57:127" x14ac:dyDescent="0.45">
      <c r="BE762" t="s">
        <v>601</v>
      </c>
      <c r="BF762" t="s">
        <v>437</v>
      </c>
      <c r="BG762" t="s">
        <v>864</v>
      </c>
      <c r="BH762" t="s">
        <v>423</v>
      </c>
      <c r="BI762" t="s">
        <v>895</v>
      </c>
      <c r="BJ762" t="s">
        <v>866</v>
      </c>
      <c r="BK762" t="s">
        <v>423</v>
      </c>
      <c r="BL762" t="s">
        <v>926</v>
      </c>
      <c r="BM762" t="s">
        <v>868</v>
      </c>
      <c r="BN762" t="s">
        <v>423</v>
      </c>
      <c r="BO762">
        <v>255</v>
      </c>
      <c r="CR762">
        <v>0.86649100000000001</v>
      </c>
      <c r="DE762" t="s">
        <v>467</v>
      </c>
      <c r="DF762" t="s">
        <v>466</v>
      </c>
      <c r="DG762" t="s">
        <v>469</v>
      </c>
      <c r="DH762">
        <v>10</v>
      </c>
      <c r="DI762" t="s">
        <v>470</v>
      </c>
      <c r="DJ762">
        <v>80</v>
      </c>
      <c r="DK762" t="s">
        <v>471</v>
      </c>
      <c r="DL762" t="s">
        <v>472</v>
      </c>
      <c r="DM762" s="1">
        <v>1.9624000000000001E-8</v>
      </c>
      <c r="DR762" t="s">
        <v>382</v>
      </c>
      <c r="DS762">
        <v>-0.13079099999999999</v>
      </c>
      <c r="DT762">
        <v>0.480379</v>
      </c>
      <c r="DU762">
        <v>-0.27229999999999999</v>
      </c>
      <c r="DV762">
        <v>0.786636</v>
      </c>
    </row>
    <row r="763" spans="57:127" x14ac:dyDescent="0.45">
      <c r="CQ763" t="s">
        <v>383</v>
      </c>
      <c r="CR763">
        <v>-1.1399999999999999</v>
      </c>
      <c r="CS763">
        <v>1.0473300000000001</v>
      </c>
      <c r="CT763">
        <v>-1.0885</v>
      </c>
      <c r="CU763">
        <v>0.28451100000000001</v>
      </c>
      <c r="DE763" t="s">
        <v>468</v>
      </c>
      <c r="DF763">
        <v>7.6349099999999996</v>
      </c>
      <c r="DS763">
        <v>0.786636</v>
      </c>
    </row>
    <row r="764" spans="57:127" x14ac:dyDescent="0.45">
      <c r="BE764" t="s">
        <v>710</v>
      </c>
      <c r="CR764">
        <v>0.28451100000000001</v>
      </c>
      <c r="DE764" t="s">
        <v>861</v>
      </c>
      <c r="DR764" t="s">
        <v>381</v>
      </c>
      <c r="DS764">
        <v>2.0986999999999999E-2</v>
      </c>
      <c r="DT764">
        <v>0.43523200000000001</v>
      </c>
      <c r="DU764">
        <v>4.82E-2</v>
      </c>
      <c r="DV764">
        <v>0.96174899999999997</v>
      </c>
    </row>
    <row r="765" spans="57:127" x14ac:dyDescent="0.45">
      <c r="BF765" t="s">
        <v>443</v>
      </c>
      <c r="BG765" t="s">
        <v>444</v>
      </c>
      <c r="BH765" t="s">
        <v>445</v>
      </c>
      <c r="BI765" t="s">
        <v>446</v>
      </c>
      <c r="BJ765" t="s">
        <v>447</v>
      </c>
      <c r="BK765" t="s">
        <v>445</v>
      </c>
      <c r="BL765" t="s">
        <v>448</v>
      </c>
      <c r="CQ765" t="s">
        <v>408</v>
      </c>
      <c r="CR765">
        <v>51.201079999999997</v>
      </c>
      <c r="CS765">
        <v>52.453609999999998</v>
      </c>
      <c r="CT765">
        <v>0.97609999999999997</v>
      </c>
      <c r="CU765">
        <v>0.33632600000000001</v>
      </c>
      <c r="DS765">
        <v>0.96174899999999997</v>
      </c>
    </row>
    <row r="766" spans="57:127" x14ac:dyDescent="0.45">
      <c r="BE766">
        <v>-24.844370000000001</v>
      </c>
      <c r="BF766">
        <v>-5.6265499999999999</v>
      </c>
      <c r="BG766">
        <v>-0.81940999999999997</v>
      </c>
      <c r="BH766">
        <v>6.5486899999999997</v>
      </c>
      <c r="BI766">
        <v>35.984229999999997</v>
      </c>
      <c r="CR766">
        <v>0.33632600000000001</v>
      </c>
      <c r="DR766" t="s">
        <v>383</v>
      </c>
      <c r="DS766">
        <v>-5.8244999999999998E-2</v>
      </c>
      <c r="DT766">
        <v>0.18244099999999999</v>
      </c>
      <c r="DU766">
        <v>-0.31929999999999997</v>
      </c>
      <c r="DV766">
        <v>0.75097999999999998</v>
      </c>
    </row>
    <row r="767" spans="57:127" x14ac:dyDescent="0.45">
      <c r="CQ767" t="s">
        <v>526</v>
      </c>
      <c r="CR767">
        <v>-0.67779</v>
      </c>
      <c r="CS767">
        <v>3.4092799999999999</v>
      </c>
      <c r="CT767">
        <v>-0.1988</v>
      </c>
      <c r="CU767">
        <v>0.84367099999999995</v>
      </c>
      <c r="DS767">
        <v>0.75097999999999998</v>
      </c>
    </row>
    <row r="768" spans="57:127" x14ac:dyDescent="0.45">
      <c r="BE768" t="s">
        <v>715</v>
      </c>
      <c r="CQ768" t="s">
        <v>453</v>
      </c>
      <c r="CR768">
        <v>0.84367099999999995</v>
      </c>
      <c r="DR768" t="s">
        <v>384</v>
      </c>
      <c r="DS768">
        <v>17.906199000000001</v>
      </c>
      <c r="DT768">
        <v>6.2867959999999998</v>
      </c>
      <c r="DU768">
        <v>2.8481999999999998</v>
      </c>
      <c r="DV768">
        <v>6.5519999999999997E-3</v>
      </c>
      <c r="DW768" t="s">
        <v>487</v>
      </c>
    </row>
    <row r="769" spans="57:132" x14ac:dyDescent="0.45">
      <c r="BF769" t="s">
        <v>370</v>
      </c>
      <c r="BG769" t="s">
        <v>371</v>
      </c>
      <c r="BH769" t="s">
        <v>372</v>
      </c>
      <c r="BI769" t="s">
        <v>373</v>
      </c>
      <c r="BJ769" t="s">
        <v>374</v>
      </c>
      <c r="BK769" t="s">
        <v>452</v>
      </c>
      <c r="CQ769" t="s">
        <v>454</v>
      </c>
      <c r="CR769" t="s">
        <v>455</v>
      </c>
      <c r="CS769">
        <v>0</v>
      </c>
      <c r="CT769" t="s">
        <v>842</v>
      </c>
      <c r="CU769">
        <v>1E-3</v>
      </c>
      <c r="CV769" t="s">
        <v>843</v>
      </c>
      <c r="CW769">
        <v>0.01</v>
      </c>
      <c r="CX769" t="s">
        <v>844</v>
      </c>
      <c r="CY769">
        <v>0.05</v>
      </c>
      <c r="CZ769" t="s">
        <v>870</v>
      </c>
      <c r="DA769">
        <v>0.1</v>
      </c>
      <c r="DB769" t="s">
        <v>871</v>
      </c>
      <c r="DS769">
        <v>6.5519999999999997E-3</v>
      </c>
    </row>
    <row r="770" spans="57:132" x14ac:dyDescent="0.45">
      <c r="BE770" t="s">
        <v>181</v>
      </c>
      <c r="BF770">
        <v>-24.66836</v>
      </c>
      <c r="BG770">
        <v>2.9215399999999998</v>
      </c>
      <c r="BH770">
        <v>-8.4436</v>
      </c>
      <c r="BI770" s="1">
        <v>3.4870000000000001E-15</v>
      </c>
      <c r="BJ770" t="s">
        <v>375</v>
      </c>
      <c r="DR770" t="s">
        <v>526</v>
      </c>
      <c r="DS770">
        <v>6.6193049999999998</v>
      </c>
      <c r="DT770">
        <v>1.542891</v>
      </c>
      <c r="DU770">
        <v>4.2901999999999996</v>
      </c>
      <c r="DV770" s="1">
        <v>9.0790000000000003E-5</v>
      </c>
      <c r="DW770" t="s">
        <v>375</v>
      </c>
    </row>
    <row r="771" spans="57:132" x14ac:dyDescent="0.45">
      <c r="BE771" t="s">
        <v>182</v>
      </c>
      <c r="BF771">
        <v>0.59792999999999996</v>
      </c>
      <c r="BG771">
        <v>0.11804000000000001</v>
      </c>
      <c r="BH771">
        <v>5.0655000000000001</v>
      </c>
      <c r="BI771" s="1">
        <v>8.3580000000000001E-7</v>
      </c>
      <c r="BJ771" t="s">
        <v>375</v>
      </c>
      <c r="CQ771" t="s">
        <v>462</v>
      </c>
      <c r="CR771" t="s">
        <v>463</v>
      </c>
      <c r="CS771" t="s">
        <v>450</v>
      </c>
      <c r="CT771" t="s">
        <v>464</v>
      </c>
      <c r="CU771">
        <v>13062</v>
      </c>
      <c r="DR771" t="s">
        <v>453</v>
      </c>
      <c r="DS771" s="1">
        <v>9.0790000000000003E-5</v>
      </c>
    </row>
    <row r="772" spans="57:132" x14ac:dyDescent="0.45">
      <c r="BE772" t="s">
        <v>183</v>
      </c>
      <c r="BF772">
        <v>1.1779200000000001</v>
      </c>
      <c r="BG772">
        <v>1.0744899999999999</v>
      </c>
      <c r="BH772">
        <v>1.0963000000000001</v>
      </c>
      <c r="BI772">
        <v>0.2741111</v>
      </c>
      <c r="CQ772" t="s">
        <v>465</v>
      </c>
      <c r="CR772" t="s">
        <v>463</v>
      </c>
      <c r="CS772" t="s">
        <v>450</v>
      </c>
      <c r="CT772" t="s">
        <v>464</v>
      </c>
      <c r="CU772">
        <v>4519.3999999999996</v>
      </c>
      <c r="DR772" t="s">
        <v>454</v>
      </c>
      <c r="DS772" t="s">
        <v>455</v>
      </c>
      <c r="DT772">
        <v>0</v>
      </c>
      <c r="DU772" t="s">
        <v>842</v>
      </c>
      <c r="DV772">
        <v>1E-3</v>
      </c>
      <c r="DW772" t="s">
        <v>843</v>
      </c>
      <c r="DX772">
        <v>0.01</v>
      </c>
      <c r="DY772" t="s">
        <v>844</v>
      </c>
      <c r="DZ772">
        <v>0.05</v>
      </c>
    </row>
    <row r="773" spans="57:132" x14ac:dyDescent="0.45">
      <c r="BE773" t="s">
        <v>377</v>
      </c>
      <c r="BF773">
        <v>0.47766999999999998</v>
      </c>
      <c r="BG773">
        <v>0.50936999999999999</v>
      </c>
      <c r="BH773">
        <v>0.93779999999999997</v>
      </c>
      <c r="BI773">
        <v>0.34934680000000001</v>
      </c>
      <c r="CQ773" t="s">
        <v>466</v>
      </c>
      <c r="CR773">
        <v>0.65402000000000005</v>
      </c>
    </row>
    <row r="774" spans="57:132" x14ac:dyDescent="0.45">
      <c r="BE774" t="s">
        <v>378</v>
      </c>
      <c r="BF774">
        <v>-29.7378</v>
      </c>
      <c r="BG774">
        <v>4.5711199999999996</v>
      </c>
      <c r="BH774">
        <v>-6.5056000000000003</v>
      </c>
      <c r="BI774" s="1">
        <v>4.7780000000000005E-10</v>
      </c>
      <c r="BJ774" t="s">
        <v>375</v>
      </c>
      <c r="CQ774" t="s">
        <v>467</v>
      </c>
      <c r="CR774" t="s">
        <v>466</v>
      </c>
      <c r="CS774">
        <v>0.48103000000000001</v>
      </c>
      <c r="DR774" t="s">
        <v>462</v>
      </c>
      <c r="DS774" t="s">
        <v>463</v>
      </c>
      <c r="DT774" t="s">
        <v>450</v>
      </c>
      <c r="DU774" t="s">
        <v>464</v>
      </c>
      <c r="DV774">
        <v>3965.7</v>
      </c>
      <c r="EA774" t="s">
        <v>870</v>
      </c>
    </row>
    <row r="775" spans="57:132" x14ac:dyDescent="0.45">
      <c r="BE775" t="s">
        <v>382</v>
      </c>
      <c r="BF775">
        <v>-1.1217600000000001</v>
      </c>
      <c r="BG775">
        <v>0.28821000000000002</v>
      </c>
      <c r="BH775">
        <v>-3.8921000000000001</v>
      </c>
      <c r="BI775">
        <v>1.3019999999999999E-4</v>
      </c>
      <c r="BJ775" t="s">
        <v>375</v>
      </c>
      <c r="CQ775" t="s">
        <v>468</v>
      </c>
      <c r="CR775">
        <v>6.0490300000000001</v>
      </c>
      <c r="CS775" t="s">
        <v>469</v>
      </c>
      <c r="CT775">
        <v>10</v>
      </c>
      <c r="CU775" t="s">
        <v>470</v>
      </c>
      <c r="CV775">
        <v>32</v>
      </c>
      <c r="CW775" t="s">
        <v>471</v>
      </c>
      <c r="CX775" t="s">
        <v>472</v>
      </c>
      <c r="CY775" s="1">
        <v>4.2453999999999997E-5</v>
      </c>
      <c r="DR775" t="s">
        <v>465</v>
      </c>
      <c r="DS775" t="s">
        <v>463</v>
      </c>
      <c r="DT775" t="s">
        <v>450</v>
      </c>
      <c r="DU775" t="s">
        <v>464</v>
      </c>
      <c r="DV775">
        <v>2023.4</v>
      </c>
      <c r="EB775">
        <v>0.1</v>
      </c>
    </row>
    <row r="776" spans="57:132" x14ac:dyDescent="0.45">
      <c r="BE776" t="s">
        <v>381</v>
      </c>
      <c r="BF776">
        <v>0.16841999999999999</v>
      </c>
      <c r="BG776">
        <v>0.30743999999999999</v>
      </c>
      <c r="BH776">
        <v>0.54779999999999995</v>
      </c>
      <c r="BI776">
        <v>0.5843469</v>
      </c>
      <c r="CQ776" t="s">
        <v>861</v>
      </c>
      <c r="DR776" t="s">
        <v>466</v>
      </c>
      <c r="DS776">
        <v>0.48976999999999998</v>
      </c>
    </row>
    <row r="777" spans="57:132" x14ac:dyDescent="0.45">
      <c r="BE777" t="s">
        <v>383</v>
      </c>
      <c r="BF777">
        <v>-0.63058999999999998</v>
      </c>
      <c r="BG777">
        <v>0.20311000000000001</v>
      </c>
      <c r="BH777">
        <v>-3.1046</v>
      </c>
      <c r="BI777">
        <v>2.1442000000000002E-3</v>
      </c>
      <c r="BJ777" t="s">
        <v>487</v>
      </c>
      <c r="DR777" t="s">
        <v>467</v>
      </c>
      <c r="DS777" t="s">
        <v>466</v>
      </c>
      <c r="DT777">
        <v>0.29010999999999998</v>
      </c>
    </row>
    <row r="778" spans="57:132" x14ac:dyDescent="0.45">
      <c r="BE778" t="s">
        <v>453</v>
      </c>
      <c r="DR778" t="s">
        <v>468</v>
      </c>
      <c r="DS778">
        <v>4.0140700000000002</v>
      </c>
      <c r="DT778" t="s">
        <v>469</v>
      </c>
      <c r="DU778">
        <v>11</v>
      </c>
      <c r="DV778" t="s">
        <v>470</v>
      </c>
      <c r="DW778">
        <v>46</v>
      </c>
      <c r="DX778" t="s">
        <v>471</v>
      </c>
      <c r="DY778" t="s">
        <v>472</v>
      </c>
      <c r="DZ778">
        <v>3.9783E-4</v>
      </c>
    </row>
    <row r="779" spans="57:132" x14ac:dyDescent="0.45">
      <c r="BE779" t="s">
        <v>454</v>
      </c>
      <c r="BF779" t="s">
        <v>455</v>
      </c>
      <c r="BG779">
        <v>0</v>
      </c>
      <c r="BH779" t="s">
        <v>842</v>
      </c>
      <c r="BI779">
        <v>1E-3</v>
      </c>
      <c r="BJ779" t="s">
        <v>843</v>
      </c>
      <c r="BK779">
        <v>0.01</v>
      </c>
      <c r="BL779" t="s">
        <v>844</v>
      </c>
      <c r="BM779">
        <v>0.05</v>
      </c>
      <c r="BN779" t="s">
        <v>870</v>
      </c>
      <c r="BO779">
        <v>0.1</v>
      </c>
      <c r="BP779" t="s">
        <v>871</v>
      </c>
      <c r="DR779" t="s">
        <v>861</v>
      </c>
    </row>
    <row r="780" spans="57:132" x14ac:dyDescent="0.45">
      <c r="DR780" t="s">
        <v>1051</v>
      </c>
    </row>
    <row r="781" spans="57:132" x14ac:dyDescent="0.45">
      <c r="BE781" t="s">
        <v>462</v>
      </c>
      <c r="BF781" t="s">
        <v>463</v>
      </c>
      <c r="BG781" t="s">
        <v>450</v>
      </c>
      <c r="BH781" t="s">
        <v>464</v>
      </c>
      <c r="BI781">
        <v>56927</v>
      </c>
      <c r="DR781" t="s">
        <v>669</v>
      </c>
      <c r="DS781" t="s">
        <v>601</v>
      </c>
      <c r="DT781" t="s">
        <v>127</v>
      </c>
      <c r="DU781" t="s">
        <v>389</v>
      </c>
      <c r="DV781" t="s">
        <v>854</v>
      </c>
      <c r="DW781" t="s">
        <v>1017</v>
      </c>
      <c r="DX781" t="s">
        <v>420</v>
      </c>
      <c r="DY781" t="s">
        <v>1018</v>
      </c>
      <c r="DZ781" t="s">
        <v>1052</v>
      </c>
    </row>
    <row r="782" spans="57:132" x14ac:dyDescent="0.45">
      <c r="BE782" t="s">
        <v>465</v>
      </c>
      <c r="BF782" t="s">
        <v>463</v>
      </c>
      <c r="BG782" t="s">
        <v>450</v>
      </c>
      <c r="BH782" t="s">
        <v>464</v>
      </c>
      <c r="BI782">
        <v>23432</v>
      </c>
      <c r="DR782" t="s">
        <v>1051</v>
      </c>
    </row>
    <row r="783" spans="57:132" x14ac:dyDescent="0.45">
      <c r="BE783" t="s">
        <v>466</v>
      </c>
      <c r="BF783">
        <v>0.58838999999999997</v>
      </c>
    </row>
    <row r="784" spans="57:132" x14ac:dyDescent="0.45">
      <c r="BE784" t="s">
        <v>467</v>
      </c>
      <c r="BF784" t="s">
        <v>466</v>
      </c>
      <c r="BG784">
        <v>0.54544000000000004</v>
      </c>
      <c r="DR784" t="s">
        <v>861</v>
      </c>
      <c r="DS784" t="s">
        <v>420</v>
      </c>
      <c r="DT784" t="s">
        <v>1016</v>
      </c>
      <c r="DU784">
        <v>5</v>
      </c>
    </row>
    <row r="785" spans="57:132" x14ac:dyDescent="0.45">
      <c r="BE785" t="s">
        <v>468</v>
      </c>
      <c r="BF785">
        <v>41.0974</v>
      </c>
      <c r="BG785" t="s">
        <v>469</v>
      </c>
      <c r="BH785">
        <v>8</v>
      </c>
      <c r="BI785" t="s">
        <v>470</v>
      </c>
      <c r="BJ785">
        <v>230</v>
      </c>
      <c r="BK785" t="s">
        <v>471</v>
      </c>
      <c r="BL785" t="s">
        <v>472</v>
      </c>
      <c r="BM785" t="s">
        <v>473</v>
      </c>
      <c r="BN785" s="1">
        <v>2.2200000000000001E-16</v>
      </c>
    </row>
    <row r="786" spans="57:132" x14ac:dyDescent="0.45">
      <c r="BE786" t="s">
        <v>861</v>
      </c>
      <c r="DR786" t="s">
        <v>674</v>
      </c>
      <c r="DS786" t="s">
        <v>414</v>
      </c>
    </row>
    <row r="787" spans="57:132" x14ac:dyDescent="0.45">
      <c r="DR787" t="s">
        <v>1053</v>
      </c>
    </row>
    <row r="788" spans="57:132" x14ac:dyDescent="0.45">
      <c r="BE788" t="s">
        <v>861</v>
      </c>
      <c r="BF788" t="s">
        <v>420</v>
      </c>
      <c r="BG788" t="s">
        <v>1016</v>
      </c>
      <c r="BH788">
        <v>5</v>
      </c>
      <c r="BI788" t="s">
        <v>902</v>
      </c>
      <c r="BJ788" t="s">
        <v>384</v>
      </c>
      <c r="BK788" t="s">
        <v>470</v>
      </c>
      <c r="BL788" t="s">
        <v>1029</v>
      </c>
      <c r="DR788" t="s">
        <v>416</v>
      </c>
      <c r="DS788" t="s">
        <v>417</v>
      </c>
      <c r="DT788" t="s">
        <v>418</v>
      </c>
      <c r="DU788" t="s">
        <v>419</v>
      </c>
      <c r="DV788" t="s">
        <v>420</v>
      </c>
    </row>
    <row r="790" spans="57:132" x14ac:dyDescent="0.45">
      <c r="BE790" t="s">
        <v>674</v>
      </c>
      <c r="BF790" t="s">
        <v>414</v>
      </c>
      <c r="DR790" t="s">
        <v>421</v>
      </c>
    </row>
    <row r="791" spans="57:132" x14ac:dyDescent="0.45">
      <c r="BE791" t="s">
        <v>1059</v>
      </c>
      <c r="DR791" t="s">
        <v>422</v>
      </c>
      <c r="DS791" t="s">
        <v>423</v>
      </c>
      <c r="DT791" t="s">
        <v>520</v>
      </c>
      <c r="DU791" t="s">
        <v>425</v>
      </c>
      <c r="DV791" t="s">
        <v>423</v>
      </c>
      <c r="DW791" t="s">
        <v>521</v>
      </c>
      <c r="DX791" t="s">
        <v>431</v>
      </c>
      <c r="DY791" t="s">
        <v>423</v>
      </c>
      <c r="DZ791" t="s">
        <v>761</v>
      </c>
    </row>
    <row r="792" spans="57:132" x14ac:dyDescent="0.45">
      <c r="BE792" t="s">
        <v>416</v>
      </c>
      <c r="BF792" t="s">
        <v>417</v>
      </c>
      <c r="BG792" t="s">
        <v>418</v>
      </c>
      <c r="BH792" t="s">
        <v>419</v>
      </c>
      <c r="BI792" t="s">
        <v>420</v>
      </c>
    </row>
    <row r="793" spans="57:132" x14ac:dyDescent="0.45">
      <c r="DR793" t="s">
        <v>601</v>
      </c>
      <c r="DS793" t="s">
        <v>437</v>
      </c>
      <c r="DT793" t="s">
        <v>864</v>
      </c>
      <c r="DU793" t="s">
        <v>423</v>
      </c>
      <c r="DV793" t="s">
        <v>1054</v>
      </c>
      <c r="DW793" t="s">
        <v>866</v>
      </c>
      <c r="DX793" t="s">
        <v>423</v>
      </c>
      <c r="DY793" t="s">
        <v>926</v>
      </c>
      <c r="DZ793" t="s">
        <v>868</v>
      </c>
      <c r="EA793" t="s">
        <v>433</v>
      </c>
    </row>
    <row r="794" spans="57:132" x14ac:dyDescent="0.45">
      <c r="BE794" t="s">
        <v>421</v>
      </c>
      <c r="EB794" t="s">
        <v>423</v>
      </c>
    </row>
    <row r="795" spans="57:132" x14ac:dyDescent="0.45">
      <c r="BE795" t="s">
        <v>422</v>
      </c>
      <c r="BF795" t="s">
        <v>423</v>
      </c>
      <c r="BG795" t="s">
        <v>520</v>
      </c>
      <c r="BH795" t="s">
        <v>425</v>
      </c>
      <c r="BI795" t="s">
        <v>423</v>
      </c>
      <c r="BJ795" t="s">
        <v>521</v>
      </c>
      <c r="BK795" t="s">
        <v>431</v>
      </c>
      <c r="BL795" t="s">
        <v>423</v>
      </c>
      <c r="BM795" t="s">
        <v>761</v>
      </c>
      <c r="BN795" t="s">
        <v>433</v>
      </c>
      <c r="BO795" t="s">
        <v>423</v>
      </c>
      <c r="BP795" t="s">
        <v>863</v>
      </c>
      <c r="DR795" t="s">
        <v>710</v>
      </c>
      <c r="EA795" t="s">
        <v>423</v>
      </c>
    </row>
    <row r="796" spans="57:132" x14ac:dyDescent="0.45">
      <c r="DS796" t="s">
        <v>443</v>
      </c>
      <c r="DT796" t="s">
        <v>444</v>
      </c>
      <c r="DU796" t="s">
        <v>445</v>
      </c>
      <c r="DV796" t="s">
        <v>446</v>
      </c>
      <c r="DW796" t="s">
        <v>447</v>
      </c>
      <c r="DX796" t="s">
        <v>445</v>
      </c>
      <c r="DY796" t="s">
        <v>448</v>
      </c>
      <c r="EB796">
        <v>870</v>
      </c>
    </row>
    <row r="797" spans="57:132" x14ac:dyDescent="0.45">
      <c r="BE797" t="s">
        <v>601</v>
      </c>
      <c r="BF797" t="s">
        <v>437</v>
      </c>
      <c r="BG797" t="s">
        <v>864</v>
      </c>
      <c r="BH797" t="s">
        <v>423</v>
      </c>
      <c r="BI797" t="s">
        <v>1060</v>
      </c>
      <c r="BJ797" t="s">
        <v>866</v>
      </c>
      <c r="BK797" t="s">
        <v>423</v>
      </c>
      <c r="BL797" t="s">
        <v>926</v>
      </c>
      <c r="BM797" t="s">
        <v>868</v>
      </c>
      <c r="BN797" t="s">
        <v>423</v>
      </c>
      <c r="BO797">
        <v>615</v>
      </c>
      <c r="DR797">
        <v>-37.761800000000001</v>
      </c>
      <c r="DS797">
        <v>-8.9818999999999996</v>
      </c>
      <c r="DT797">
        <v>-1.1298999999999999</v>
      </c>
      <c r="DU797">
        <v>7.4763000000000002</v>
      </c>
      <c r="DV797">
        <v>53.097700000000003</v>
      </c>
    </row>
    <row r="799" spans="57:132" x14ac:dyDescent="0.45">
      <c r="BE799" t="s">
        <v>710</v>
      </c>
      <c r="DR799" t="s">
        <v>715</v>
      </c>
    </row>
    <row r="800" spans="57:132" x14ac:dyDescent="0.45">
      <c r="BF800" t="s">
        <v>443</v>
      </c>
      <c r="BG800" t="s">
        <v>444</v>
      </c>
      <c r="BH800" t="s">
        <v>445</v>
      </c>
      <c r="BI800" t="s">
        <v>446</v>
      </c>
      <c r="BJ800" t="s">
        <v>447</v>
      </c>
      <c r="BK800" t="s">
        <v>445</v>
      </c>
      <c r="BL800" t="s">
        <v>448</v>
      </c>
      <c r="DS800" t="s">
        <v>370</v>
      </c>
      <c r="DT800" t="s">
        <v>371</v>
      </c>
      <c r="DU800" t="s">
        <v>372</v>
      </c>
      <c r="DV800" t="s">
        <v>373</v>
      </c>
      <c r="DW800" t="s">
        <v>374</v>
      </c>
      <c r="DX800" t="s">
        <v>452</v>
      </c>
    </row>
    <row r="801" spans="57:127" x14ac:dyDescent="0.45">
      <c r="BE801">
        <v>-35.534350000000003</v>
      </c>
      <c r="BF801">
        <v>-7.25427</v>
      </c>
      <c r="BG801">
        <v>-0.95999000000000001</v>
      </c>
      <c r="BH801">
        <v>7.49756</v>
      </c>
      <c r="BI801">
        <v>41.15963</v>
      </c>
      <c r="DR801" t="s">
        <v>181</v>
      </c>
      <c r="DS801">
        <v>-24.238150000000001</v>
      </c>
      <c r="DT801">
        <v>1.8945099999999999</v>
      </c>
      <c r="DU801">
        <v>-12.793900000000001</v>
      </c>
      <c r="DV801" s="1">
        <v>2.2E-16</v>
      </c>
      <c r="DW801" t="s">
        <v>375</v>
      </c>
    </row>
    <row r="802" spans="57:127" x14ac:dyDescent="0.45">
      <c r="DS802" s="1">
        <v>2.2E-16</v>
      </c>
      <c r="DW802" s="1"/>
    </row>
    <row r="803" spans="57:127" x14ac:dyDescent="0.45">
      <c r="BE803" t="s">
        <v>715</v>
      </c>
      <c r="DR803" t="s">
        <v>182</v>
      </c>
      <c r="DS803">
        <v>0.90569999999999995</v>
      </c>
      <c r="DT803">
        <v>0.11817999999999999</v>
      </c>
      <c r="DU803">
        <v>7.6639999999999997</v>
      </c>
      <c r="DV803" s="1">
        <v>5.1929999999999999E-14</v>
      </c>
      <c r="DW803" t="s">
        <v>375</v>
      </c>
    </row>
    <row r="804" spans="57:127" x14ac:dyDescent="0.45">
      <c r="BF804" t="s">
        <v>370</v>
      </c>
      <c r="BG804" t="s">
        <v>371</v>
      </c>
      <c r="BH804" t="s">
        <v>372</v>
      </c>
      <c r="BI804" t="s">
        <v>373</v>
      </c>
      <c r="BJ804" t="s">
        <v>374</v>
      </c>
      <c r="BK804" t="s">
        <v>452</v>
      </c>
      <c r="DS804" s="1">
        <v>5.1929999999999999E-14</v>
      </c>
      <c r="DV804" s="1"/>
    </row>
    <row r="805" spans="57:127" x14ac:dyDescent="0.45">
      <c r="BE805" t="s">
        <v>181</v>
      </c>
      <c r="BF805">
        <v>-6.7483440000000003</v>
      </c>
      <c r="BG805">
        <v>2.9506779999999999</v>
      </c>
      <c r="BH805">
        <v>-2.2869999999999999</v>
      </c>
      <c r="BI805">
        <v>2.2562499999999999E-2</v>
      </c>
      <c r="BJ805" t="s">
        <v>376</v>
      </c>
      <c r="DR805" t="s">
        <v>183</v>
      </c>
      <c r="DS805">
        <v>1.52061</v>
      </c>
      <c r="DT805">
        <v>0.72391000000000005</v>
      </c>
      <c r="DU805">
        <v>2.1004999999999998</v>
      </c>
      <c r="DV805">
        <v>3.5990000000000001E-2</v>
      </c>
      <c r="DW805" t="s">
        <v>376</v>
      </c>
    </row>
    <row r="806" spans="57:127" x14ac:dyDescent="0.45">
      <c r="BE806" t="s">
        <v>182</v>
      </c>
      <c r="BF806">
        <v>-0.24212700000000001</v>
      </c>
      <c r="BG806">
        <v>0.14190800000000001</v>
      </c>
      <c r="BH806">
        <v>-1.7061999999999999</v>
      </c>
      <c r="BI806">
        <v>8.8518200000000005E-2</v>
      </c>
      <c r="BJ806" t="s">
        <v>481</v>
      </c>
      <c r="DS806">
        <v>3.5990000000000001E-2</v>
      </c>
    </row>
    <row r="807" spans="57:127" x14ac:dyDescent="0.45">
      <c r="BE807" t="s">
        <v>183</v>
      </c>
      <c r="BF807">
        <v>2.7565050000000002</v>
      </c>
      <c r="BG807">
        <v>1.0226630000000001</v>
      </c>
      <c r="BH807">
        <v>2.6953999999999998</v>
      </c>
      <c r="BI807">
        <v>7.2398000000000002E-3</v>
      </c>
      <c r="BJ807" t="s">
        <v>487</v>
      </c>
      <c r="DR807" t="s">
        <v>377</v>
      </c>
      <c r="DS807">
        <v>2.8025000000000002</v>
      </c>
      <c r="DT807">
        <v>0.46766999999999997</v>
      </c>
      <c r="DU807">
        <v>5.9924999999999997</v>
      </c>
      <c r="DV807" s="1">
        <v>3.1169999999999999E-9</v>
      </c>
      <c r="DW807" t="s">
        <v>375</v>
      </c>
    </row>
    <row r="808" spans="57:127" x14ac:dyDescent="0.45">
      <c r="BE808" t="s">
        <v>377</v>
      </c>
      <c r="BF808">
        <v>-1.3689469999999999</v>
      </c>
      <c r="BG808">
        <v>0.54768700000000003</v>
      </c>
      <c r="BH808">
        <v>-2.4994999999999998</v>
      </c>
      <c r="BI808">
        <v>1.27197E-2</v>
      </c>
      <c r="BJ808" t="s">
        <v>376</v>
      </c>
      <c r="DS808" s="1">
        <v>3.1169999999999999E-9</v>
      </c>
      <c r="DV808" s="1"/>
    </row>
    <row r="809" spans="57:127" x14ac:dyDescent="0.45">
      <c r="BE809" t="s">
        <v>378</v>
      </c>
      <c r="BF809">
        <v>-10.963727</v>
      </c>
      <c r="BG809">
        <v>3.4515039999999999</v>
      </c>
      <c r="BH809">
        <v>-3.1764999999999999</v>
      </c>
      <c r="BI809">
        <v>1.5721000000000001E-3</v>
      </c>
      <c r="BJ809" t="s">
        <v>487</v>
      </c>
      <c r="DR809" t="s">
        <v>378</v>
      </c>
      <c r="DS809">
        <v>-25.073889999999999</v>
      </c>
      <c r="DT809">
        <v>2.79752</v>
      </c>
      <c r="DU809">
        <v>-8.9628999999999994</v>
      </c>
      <c r="DV809" s="1">
        <v>2.2E-16</v>
      </c>
      <c r="DW809" t="s">
        <v>375</v>
      </c>
    </row>
    <row r="810" spans="57:127" x14ac:dyDescent="0.45">
      <c r="BE810" t="s">
        <v>382</v>
      </c>
      <c r="BF810">
        <v>-0.13017899999999999</v>
      </c>
      <c r="BG810">
        <v>0.213508</v>
      </c>
      <c r="BH810">
        <v>-0.60970000000000002</v>
      </c>
      <c r="BI810">
        <v>0.54229760000000005</v>
      </c>
      <c r="DS810" s="1">
        <v>2.2E-16</v>
      </c>
      <c r="DV810" s="1"/>
    </row>
    <row r="811" spans="57:127" x14ac:dyDescent="0.45">
      <c r="BE811" t="s">
        <v>381</v>
      </c>
      <c r="BF811">
        <v>-0.56401800000000002</v>
      </c>
      <c r="BG811">
        <v>0.34636</v>
      </c>
      <c r="BH811">
        <v>-1.6284000000000001</v>
      </c>
      <c r="BI811">
        <v>0.1039953</v>
      </c>
      <c r="DR811" t="s">
        <v>382</v>
      </c>
      <c r="DS811">
        <v>-1.3088299999999999</v>
      </c>
      <c r="DT811">
        <v>0.23963999999999999</v>
      </c>
      <c r="DU811">
        <v>-5.4615999999999998</v>
      </c>
      <c r="DV811" s="1">
        <v>6.2950000000000005E-8</v>
      </c>
      <c r="DW811" t="s">
        <v>375</v>
      </c>
    </row>
    <row r="812" spans="57:127" x14ac:dyDescent="0.45">
      <c r="BE812" t="s">
        <v>383</v>
      </c>
      <c r="BF812">
        <v>-0.39892</v>
      </c>
      <c r="BG812">
        <v>0.16272900000000001</v>
      </c>
      <c r="BH812">
        <v>-2.4514</v>
      </c>
      <c r="BI812">
        <v>1.4530700000000001E-2</v>
      </c>
      <c r="BJ812" t="s">
        <v>376</v>
      </c>
      <c r="DS812" s="1">
        <v>6.2950000000000005E-8</v>
      </c>
      <c r="DV812" s="1"/>
    </row>
    <row r="813" spans="57:127" x14ac:dyDescent="0.45">
      <c r="BE813" t="s">
        <v>384</v>
      </c>
      <c r="BF813">
        <v>36.290506999999998</v>
      </c>
      <c r="BG813">
        <v>10.424759999999999</v>
      </c>
      <c r="BH813">
        <v>3.4811999999999999</v>
      </c>
      <c r="BI813">
        <v>5.3779999999999995E-4</v>
      </c>
      <c r="BJ813" t="s">
        <v>375</v>
      </c>
      <c r="DR813" t="s">
        <v>381</v>
      </c>
      <c r="DS813">
        <v>0.74751000000000001</v>
      </c>
      <c r="DT813">
        <v>0.34821000000000002</v>
      </c>
      <c r="DU813">
        <v>2.1467000000000001</v>
      </c>
      <c r="DV813">
        <v>3.211E-2</v>
      </c>
      <c r="DW813" t="s">
        <v>376</v>
      </c>
    </row>
    <row r="814" spans="57:127" x14ac:dyDescent="0.45">
      <c r="BE814" t="s">
        <v>869</v>
      </c>
      <c r="BF814">
        <v>-0.652887</v>
      </c>
      <c r="BG814">
        <v>6.7185999999999996E-2</v>
      </c>
      <c r="BH814">
        <v>-9.7175999999999991</v>
      </c>
      <c r="BI814" t="s">
        <v>473</v>
      </c>
      <c r="BJ814" s="1">
        <v>2.2E-16</v>
      </c>
      <c r="BK814" t="s">
        <v>375</v>
      </c>
      <c r="DS814">
        <v>3.211E-2</v>
      </c>
    </row>
    <row r="815" spans="57:127" x14ac:dyDescent="0.45">
      <c r="BE815" t="s">
        <v>453</v>
      </c>
      <c r="DR815" t="s">
        <v>383</v>
      </c>
      <c r="DS815">
        <v>-0.30973000000000001</v>
      </c>
      <c r="DT815">
        <v>0.20532</v>
      </c>
      <c r="DU815">
        <v>-1.5085</v>
      </c>
      <c r="DV815">
        <v>0.13181000000000001</v>
      </c>
    </row>
    <row r="816" spans="57:127" x14ac:dyDescent="0.45">
      <c r="BE816" t="s">
        <v>454</v>
      </c>
      <c r="BF816" t="s">
        <v>455</v>
      </c>
      <c r="BG816">
        <v>0</v>
      </c>
      <c r="BH816" t="s">
        <v>842</v>
      </c>
      <c r="BI816">
        <v>1E-3</v>
      </c>
      <c r="BJ816" t="s">
        <v>843</v>
      </c>
      <c r="BK816">
        <v>0.01</v>
      </c>
      <c r="BL816" t="s">
        <v>844</v>
      </c>
      <c r="BM816">
        <v>0.05</v>
      </c>
      <c r="BN816" t="s">
        <v>870</v>
      </c>
      <c r="BO816">
        <v>0.1</v>
      </c>
      <c r="BP816" t="s">
        <v>871</v>
      </c>
      <c r="DR816" t="s">
        <v>453</v>
      </c>
      <c r="DS816">
        <v>0.13181000000000001</v>
      </c>
    </row>
    <row r="817" spans="57:132" x14ac:dyDescent="0.45">
      <c r="DR817" t="s">
        <v>454</v>
      </c>
      <c r="DS817" t="s">
        <v>455</v>
      </c>
      <c r="DT817">
        <v>0</v>
      </c>
      <c r="DU817" t="s">
        <v>842</v>
      </c>
      <c r="DV817">
        <v>1E-3</v>
      </c>
      <c r="DW817" t="s">
        <v>843</v>
      </c>
      <c r="DX817">
        <v>0.01</v>
      </c>
      <c r="DY817" t="s">
        <v>844</v>
      </c>
      <c r="DZ817">
        <v>0.05</v>
      </c>
    </row>
    <row r="818" spans="57:132" x14ac:dyDescent="0.45">
      <c r="BE818" t="s">
        <v>462</v>
      </c>
      <c r="BF818" t="s">
        <v>463</v>
      </c>
      <c r="BG818" t="s">
        <v>450</v>
      </c>
      <c r="BH818" t="s">
        <v>464</v>
      </c>
      <c r="BI818">
        <v>231800</v>
      </c>
    </row>
    <row r="819" spans="57:132" x14ac:dyDescent="0.45">
      <c r="BE819" t="s">
        <v>465</v>
      </c>
      <c r="BF819" t="s">
        <v>463</v>
      </c>
      <c r="BG819" t="s">
        <v>450</v>
      </c>
      <c r="BH819" t="s">
        <v>464</v>
      </c>
      <c r="BI819">
        <v>83613</v>
      </c>
      <c r="DR819" t="s">
        <v>462</v>
      </c>
      <c r="DS819" t="s">
        <v>463</v>
      </c>
      <c r="DT819" t="s">
        <v>450</v>
      </c>
      <c r="DU819" t="s">
        <v>464</v>
      </c>
      <c r="DV819">
        <v>256390</v>
      </c>
      <c r="EA819" t="s">
        <v>870</v>
      </c>
    </row>
    <row r="820" spans="57:132" x14ac:dyDescent="0.45">
      <c r="BE820" t="s">
        <v>466</v>
      </c>
      <c r="BF820">
        <v>0.63929000000000002</v>
      </c>
      <c r="DR820" t="s">
        <v>465</v>
      </c>
      <c r="DS820" t="s">
        <v>463</v>
      </c>
      <c r="DT820" t="s">
        <v>450</v>
      </c>
      <c r="DU820" t="s">
        <v>464</v>
      </c>
      <c r="DV820">
        <v>149590</v>
      </c>
      <c r="EB820">
        <v>0.1</v>
      </c>
    </row>
    <row r="821" spans="57:132" x14ac:dyDescent="0.45">
      <c r="BE821" t="s">
        <v>467</v>
      </c>
      <c r="BF821" t="s">
        <v>466</v>
      </c>
      <c r="BG821">
        <v>0.60731999999999997</v>
      </c>
      <c r="DR821" t="s">
        <v>466</v>
      </c>
      <c r="DS821">
        <v>0.41655999999999999</v>
      </c>
    </row>
    <row r="822" spans="57:132" x14ac:dyDescent="0.45">
      <c r="BE822" t="s">
        <v>468</v>
      </c>
      <c r="BF822">
        <v>99.960099999999997</v>
      </c>
      <c r="BG822" t="s">
        <v>469</v>
      </c>
      <c r="BH822">
        <v>10</v>
      </c>
      <c r="BI822" t="s">
        <v>470</v>
      </c>
      <c r="BJ822">
        <v>564</v>
      </c>
      <c r="BK822" t="s">
        <v>471</v>
      </c>
      <c r="BL822" t="s">
        <v>472</v>
      </c>
      <c r="BM822" t="s">
        <v>473</v>
      </c>
      <c r="BN822" s="1">
        <v>2.2200000000000001E-16</v>
      </c>
      <c r="DR822" t="s">
        <v>467</v>
      </c>
      <c r="DS822" t="s">
        <v>466</v>
      </c>
      <c r="DT822">
        <v>0.36939</v>
      </c>
    </row>
    <row r="823" spans="57:132" x14ac:dyDescent="0.45">
      <c r="BE823" t="s">
        <v>674</v>
      </c>
      <c r="BF823" t="s">
        <v>488</v>
      </c>
      <c r="BG823">
        <v>2000</v>
      </c>
      <c r="DR823" t="s">
        <v>468</v>
      </c>
      <c r="DS823">
        <v>71.755200000000002</v>
      </c>
      <c r="DT823" t="s">
        <v>469</v>
      </c>
      <c r="DU823">
        <v>8</v>
      </c>
      <c r="DV823" t="s">
        <v>470</v>
      </c>
      <c r="DW823">
        <v>804</v>
      </c>
      <c r="DX823" t="s">
        <v>471</v>
      </c>
      <c r="DY823" t="s">
        <v>472</v>
      </c>
      <c r="DZ823" t="s">
        <v>473</v>
      </c>
    </row>
    <row r="824" spans="57:132" x14ac:dyDescent="0.45">
      <c r="BE824" t="s">
        <v>1061</v>
      </c>
      <c r="DR824" t="s">
        <v>674</v>
      </c>
      <c r="DS824" t="s">
        <v>488</v>
      </c>
      <c r="DT824">
        <v>2000</v>
      </c>
    </row>
    <row r="825" spans="57:132" x14ac:dyDescent="0.45">
      <c r="BE825" t="s">
        <v>416</v>
      </c>
      <c r="BF825" t="s">
        <v>417</v>
      </c>
      <c r="BG825" t="s">
        <v>418</v>
      </c>
      <c r="BH825" t="s">
        <v>419</v>
      </c>
      <c r="BI825" t="s">
        <v>420</v>
      </c>
      <c r="DR825" t="s">
        <v>1055</v>
      </c>
      <c r="EA825" s="1">
        <v>2.2200000000000001E-16</v>
      </c>
    </row>
    <row r="826" spans="57:132" x14ac:dyDescent="0.45">
      <c r="DR826" t="s">
        <v>416</v>
      </c>
      <c r="DS826" t="s">
        <v>417</v>
      </c>
      <c r="DT826" t="s">
        <v>418</v>
      </c>
      <c r="DU826" t="s">
        <v>419</v>
      </c>
      <c r="DV826" t="s">
        <v>420</v>
      </c>
    </row>
    <row r="827" spans="57:132" x14ac:dyDescent="0.45">
      <c r="BE827" t="s">
        <v>421</v>
      </c>
    </row>
    <row r="828" spans="57:132" x14ac:dyDescent="0.45">
      <c r="BE828" t="s">
        <v>422</v>
      </c>
      <c r="BF828" t="s">
        <v>423</v>
      </c>
      <c r="BG828" t="s">
        <v>520</v>
      </c>
      <c r="BH828" t="s">
        <v>425</v>
      </c>
      <c r="BI828" t="s">
        <v>423</v>
      </c>
      <c r="BJ828" t="s">
        <v>521</v>
      </c>
      <c r="BK828" t="s">
        <v>431</v>
      </c>
      <c r="BL828" t="s">
        <v>423</v>
      </c>
      <c r="BM828" t="s">
        <v>761</v>
      </c>
      <c r="BN828" t="s">
        <v>433</v>
      </c>
      <c r="BO828" t="s">
        <v>423</v>
      </c>
      <c r="BP828" t="s">
        <v>863</v>
      </c>
      <c r="DR828" t="s">
        <v>421</v>
      </c>
    </row>
    <row r="829" spans="57:132" x14ac:dyDescent="0.45">
      <c r="DR829" t="s">
        <v>422</v>
      </c>
      <c r="DS829" t="s">
        <v>423</v>
      </c>
      <c r="DT829" t="s">
        <v>520</v>
      </c>
      <c r="DU829" t="s">
        <v>425</v>
      </c>
      <c r="DV829" t="s">
        <v>423</v>
      </c>
      <c r="DW829" t="s">
        <v>521</v>
      </c>
      <c r="DX829" t="s">
        <v>431</v>
      </c>
      <c r="DY829" t="s">
        <v>423</v>
      </c>
      <c r="DZ829" t="s">
        <v>761</v>
      </c>
    </row>
    <row r="830" spans="57:132" x14ac:dyDescent="0.45">
      <c r="BE830" t="s">
        <v>601</v>
      </c>
      <c r="BF830" t="s">
        <v>437</v>
      </c>
      <c r="BG830" t="s">
        <v>864</v>
      </c>
      <c r="BH830" t="s">
        <v>423</v>
      </c>
      <c r="BI830" t="s">
        <v>1060</v>
      </c>
      <c r="BJ830" t="s">
        <v>866</v>
      </c>
      <c r="BK830" t="s">
        <v>423</v>
      </c>
      <c r="BL830" t="s">
        <v>933</v>
      </c>
      <c r="BM830" t="s">
        <v>868</v>
      </c>
      <c r="BN830" t="s">
        <v>423</v>
      </c>
      <c r="BO830">
        <v>328</v>
      </c>
    </row>
    <row r="831" spans="57:132" x14ac:dyDescent="0.45">
      <c r="DR831" t="s">
        <v>601</v>
      </c>
      <c r="DS831" t="s">
        <v>437</v>
      </c>
      <c r="DT831" t="s">
        <v>864</v>
      </c>
      <c r="DU831" t="s">
        <v>423</v>
      </c>
      <c r="DV831" t="s">
        <v>1054</v>
      </c>
      <c r="DW831" t="s">
        <v>866</v>
      </c>
      <c r="DX831" t="s">
        <v>423</v>
      </c>
      <c r="DY831" t="s">
        <v>933</v>
      </c>
      <c r="DZ831" t="s">
        <v>868</v>
      </c>
      <c r="EA831" t="s">
        <v>433</v>
      </c>
    </row>
    <row r="832" spans="57:132" x14ac:dyDescent="0.45">
      <c r="BE832" t="s">
        <v>710</v>
      </c>
      <c r="EB832" t="s">
        <v>423</v>
      </c>
    </row>
    <row r="833" spans="57:132" x14ac:dyDescent="0.45">
      <c r="BF833" t="s">
        <v>443</v>
      </c>
      <c r="BG833" t="s">
        <v>444</v>
      </c>
      <c r="BH833" t="s">
        <v>445</v>
      </c>
      <c r="BI833" t="s">
        <v>446</v>
      </c>
      <c r="BJ833" t="s">
        <v>447</v>
      </c>
      <c r="BK833" t="s">
        <v>445</v>
      </c>
      <c r="BL833" t="s">
        <v>448</v>
      </c>
      <c r="DR833" t="s">
        <v>710</v>
      </c>
      <c r="EA833" t="s">
        <v>423</v>
      </c>
    </row>
    <row r="834" spans="57:132" x14ac:dyDescent="0.45">
      <c r="BE834">
        <v>-37.500010000000003</v>
      </c>
      <c r="BF834">
        <v>-7.26159</v>
      </c>
      <c r="BG834">
        <v>0.91032999999999997</v>
      </c>
      <c r="BH834">
        <v>7.0956099999999998</v>
      </c>
      <c r="BI834">
        <v>34.743639999999999</v>
      </c>
      <c r="DS834" t="s">
        <v>443</v>
      </c>
      <c r="DT834" t="s">
        <v>444</v>
      </c>
      <c r="DU834" t="s">
        <v>445</v>
      </c>
      <c r="DV834" t="s">
        <v>446</v>
      </c>
      <c r="DW834" t="s">
        <v>447</v>
      </c>
      <c r="DX834" t="s">
        <v>445</v>
      </c>
      <c r="DY834" t="s">
        <v>448</v>
      </c>
      <c r="EB834">
        <v>464</v>
      </c>
    </row>
    <row r="835" spans="57:132" x14ac:dyDescent="0.45">
      <c r="DR835">
        <v>-35.037500000000001</v>
      </c>
      <c r="DS835">
        <v>-5.0380000000000003</v>
      </c>
      <c r="DT835">
        <v>1.1998</v>
      </c>
      <c r="DU835">
        <v>6.2910000000000004</v>
      </c>
      <c r="DV835">
        <v>37.318100000000001</v>
      </c>
    </row>
    <row r="836" spans="57:132" x14ac:dyDescent="0.45">
      <c r="BE836" t="s">
        <v>715</v>
      </c>
    </row>
    <row r="837" spans="57:132" x14ac:dyDescent="0.45">
      <c r="BF837" t="s">
        <v>370</v>
      </c>
      <c r="BG837" t="s">
        <v>371</v>
      </c>
      <c r="BH837" t="s">
        <v>372</v>
      </c>
      <c r="BI837" t="s">
        <v>373</v>
      </c>
      <c r="BJ837" t="s">
        <v>374</v>
      </c>
      <c r="BK837" t="s">
        <v>452</v>
      </c>
      <c r="DR837" t="s">
        <v>715</v>
      </c>
    </row>
    <row r="838" spans="57:132" x14ac:dyDescent="0.45">
      <c r="BE838" t="s">
        <v>181</v>
      </c>
      <c r="BF838">
        <v>2.8654899999999999</v>
      </c>
      <c r="BG838">
        <v>6.8418999999999999</v>
      </c>
      <c r="BH838">
        <v>0.41880000000000001</v>
      </c>
      <c r="BI838">
        <v>0.67567500000000003</v>
      </c>
      <c r="DS838" t="s">
        <v>370</v>
      </c>
      <c r="DT838" t="s">
        <v>371</v>
      </c>
      <c r="DU838" t="s">
        <v>372</v>
      </c>
      <c r="DV838" t="s">
        <v>373</v>
      </c>
      <c r="DW838" t="s">
        <v>374</v>
      </c>
      <c r="DX838" t="s">
        <v>452</v>
      </c>
    </row>
    <row r="839" spans="57:132" x14ac:dyDescent="0.45">
      <c r="BE839" t="s">
        <v>182</v>
      </c>
      <c r="BF839">
        <v>-1.83908</v>
      </c>
      <c r="BG839">
        <v>0.29587000000000002</v>
      </c>
      <c r="BH839">
        <v>-6.2159000000000004</v>
      </c>
      <c r="BI839" s="1">
        <v>1.862E-9</v>
      </c>
      <c r="BJ839" t="s">
        <v>375</v>
      </c>
      <c r="DR839" t="s">
        <v>181</v>
      </c>
      <c r="DS839">
        <v>-7.1324899999999998</v>
      </c>
      <c r="DT839">
        <v>5.5107999999999997</v>
      </c>
      <c r="DU839">
        <v>-1.2943</v>
      </c>
      <c r="DV839">
        <v>0.19631999999999999</v>
      </c>
    </row>
    <row r="840" spans="57:132" x14ac:dyDescent="0.45">
      <c r="BE840" t="s">
        <v>183</v>
      </c>
      <c r="BF840">
        <v>1.94906</v>
      </c>
      <c r="BG840">
        <v>1.8284899999999999</v>
      </c>
      <c r="BH840">
        <v>1.0659000000000001</v>
      </c>
      <c r="BI840">
        <v>0.28737600000000002</v>
      </c>
      <c r="DS840">
        <v>0.19631999999999999</v>
      </c>
    </row>
    <row r="841" spans="57:132" x14ac:dyDescent="0.45">
      <c r="BE841" t="s">
        <v>377</v>
      </c>
      <c r="BF841">
        <v>-2.8129599999999999</v>
      </c>
      <c r="BG841">
        <v>1.48631</v>
      </c>
      <c r="BH841">
        <v>-1.8926000000000001</v>
      </c>
      <c r="BI841">
        <v>5.9452999999999999E-2</v>
      </c>
      <c r="BJ841" t="s">
        <v>481</v>
      </c>
      <c r="DR841" t="s">
        <v>182</v>
      </c>
      <c r="DS841">
        <v>-1.45143</v>
      </c>
      <c r="DT841">
        <v>0.25722</v>
      </c>
      <c r="DU841">
        <v>-5.6428000000000003</v>
      </c>
      <c r="DV841" s="1">
        <v>3.1769999999999999E-8</v>
      </c>
      <c r="DW841" t="s">
        <v>375</v>
      </c>
    </row>
    <row r="842" spans="57:132" x14ac:dyDescent="0.45">
      <c r="BE842" t="s">
        <v>382</v>
      </c>
      <c r="BF842">
        <v>0.54947000000000001</v>
      </c>
      <c r="BG842">
        <v>0.33584999999999998</v>
      </c>
      <c r="BH842">
        <v>1.6361000000000001</v>
      </c>
      <c r="BI842">
        <v>0.10295899999999999</v>
      </c>
      <c r="DS842" s="1">
        <v>3.1769999999999999E-8</v>
      </c>
      <c r="DV842" s="1"/>
    </row>
    <row r="843" spans="57:132" x14ac:dyDescent="0.45">
      <c r="BE843" t="s">
        <v>381</v>
      </c>
      <c r="BF843">
        <v>-0.74060999999999999</v>
      </c>
      <c r="BG843">
        <v>0.41556999999999999</v>
      </c>
      <c r="BH843">
        <v>-1.7822</v>
      </c>
      <c r="BI843">
        <v>7.5813000000000005E-2</v>
      </c>
      <c r="BJ843" t="s">
        <v>481</v>
      </c>
      <c r="DR843" t="s">
        <v>183</v>
      </c>
      <c r="DS843">
        <v>-3.4468000000000001</v>
      </c>
      <c r="DT843">
        <v>1.5314300000000001</v>
      </c>
      <c r="DU843">
        <v>-2.2507000000000001</v>
      </c>
      <c r="DV843">
        <v>2.495E-2</v>
      </c>
      <c r="DW843" t="s">
        <v>376</v>
      </c>
    </row>
    <row r="844" spans="57:132" x14ac:dyDescent="0.45">
      <c r="BE844" t="s">
        <v>383</v>
      </c>
      <c r="BF844">
        <v>-0.58098000000000005</v>
      </c>
      <c r="BG844">
        <v>0.19669</v>
      </c>
      <c r="BH844">
        <v>-2.9539</v>
      </c>
      <c r="BI844">
        <v>3.4069999999999999E-3</v>
      </c>
      <c r="BJ844" t="s">
        <v>487</v>
      </c>
      <c r="DS844">
        <v>2.495E-2</v>
      </c>
    </row>
    <row r="845" spans="57:132" x14ac:dyDescent="0.45">
      <c r="BE845" t="s">
        <v>384</v>
      </c>
      <c r="BF845">
        <v>12.686109999999999</v>
      </c>
      <c r="BG845">
        <v>6.93872</v>
      </c>
      <c r="BH845">
        <v>1.8283</v>
      </c>
      <c r="BI845">
        <v>6.8574999999999997E-2</v>
      </c>
      <c r="BJ845" t="s">
        <v>481</v>
      </c>
      <c r="DR845" t="s">
        <v>377</v>
      </c>
      <c r="DS845">
        <v>2.1957900000000001</v>
      </c>
      <c r="DT845">
        <v>1.2862100000000001</v>
      </c>
      <c r="DU845">
        <v>1.7072000000000001</v>
      </c>
      <c r="DV845">
        <v>8.8569999999999996E-2</v>
      </c>
      <c r="DW845" t="s">
        <v>481</v>
      </c>
    </row>
    <row r="846" spans="57:132" x14ac:dyDescent="0.45">
      <c r="BE846" t="s">
        <v>869</v>
      </c>
      <c r="BF846">
        <v>-0.55552999999999997</v>
      </c>
      <c r="BG846">
        <v>0.10113999999999999</v>
      </c>
      <c r="BH846">
        <v>-5.4926000000000004</v>
      </c>
      <c r="BI846" s="1">
        <v>8.9439999999999999E-8</v>
      </c>
      <c r="BJ846" t="s">
        <v>375</v>
      </c>
      <c r="DS846">
        <v>8.8569999999999996E-2</v>
      </c>
    </row>
    <row r="847" spans="57:132" x14ac:dyDescent="0.45">
      <c r="BE847" t="s">
        <v>453</v>
      </c>
      <c r="DR847" t="s">
        <v>382</v>
      </c>
      <c r="DS847">
        <v>0.14831</v>
      </c>
      <c r="DT847">
        <v>0.26</v>
      </c>
      <c r="DU847">
        <v>0.57040000000000002</v>
      </c>
      <c r="DV847">
        <v>0.56872</v>
      </c>
    </row>
    <row r="848" spans="57:132" x14ac:dyDescent="0.45">
      <c r="BE848" t="s">
        <v>454</v>
      </c>
      <c r="BF848" t="s">
        <v>455</v>
      </c>
      <c r="BG848">
        <v>0</v>
      </c>
      <c r="BH848" t="s">
        <v>842</v>
      </c>
      <c r="BI848">
        <v>1E-3</v>
      </c>
      <c r="BJ848" t="s">
        <v>843</v>
      </c>
      <c r="BK848">
        <v>0.01</v>
      </c>
      <c r="BL848" t="s">
        <v>844</v>
      </c>
      <c r="BM848">
        <v>0.05</v>
      </c>
      <c r="BN848" t="s">
        <v>870</v>
      </c>
      <c r="BO848">
        <v>0.1</v>
      </c>
      <c r="BP848" t="s">
        <v>871</v>
      </c>
      <c r="DS848">
        <v>0.56872</v>
      </c>
    </row>
    <row r="849" spans="57:132" x14ac:dyDescent="0.45">
      <c r="DR849" t="s">
        <v>381</v>
      </c>
      <c r="DS849">
        <v>-0.27410000000000001</v>
      </c>
      <c r="DT849">
        <v>0.30886000000000002</v>
      </c>
      <c r="DU849">
        <v>-0.88739999999999997</v>
      </c>
      <c r="DV849">
        <v>0.37536999999999998</v>
      </c>
    </row>
    <row r="850" spans="57:132" x14ac:dyDescent="0.45">
      <c r="BE850" t="s">
        <v>462</v>
      </c>
      <c r="BF850" t="s">
        <v>463</v>
      </c>
      <c r="BG850" t="s">
        <v>450</v>
      </c>
      <c r="BH850" t="s">
        <v>464</v>
      </c>
      <c r="BI850">
        <v>62084</v>
      </c>
      <c r="DS850">
        <v>0.37536999999999998</v>
      </c>
    </row>
    <row r="851" spans="57:132" x14ac:dyDescent="0.45">
      <c r="BE851" t="s">
        <v>465</v>
      </c>
      <c r="BF851" t="s">
        <v>463</v>
      </c>
      <c r="BG851" t="s">
        <v>450</v>
      </c>
      <c r="BH851" t="s">
        <v>464</v>
      </c>
      <c r="BI851">
        <v>38429</v>
      </c>
      <c r="DR851" t="s">
        <v>383</v>
      </c>
      <c r="DS851">
        <v>-0.85494999999999999</v>
      </c>
      <c r="DT851">
        <v>0.20116999999999999</v>
      </c>
      <c r="DU851">
        <v>-4.2499000000000002</v>
      </c>
      <c r="DV851" s="1">
        <v>2.6659999999999999E-5</v>
      </c>
      <c r="DW851" t="s">
        <v>375</v>
      </c>
    </row>
    <row r="852" spans="57:132" x14ac:dyDescent="0.45">
      <c r="BE852" t="s">
        <v>466</v>
      </c>
      <c r="BF852">
        <v>0.38102000000000003</v>
      </c>
      <c r="DR852" t="s">
        <v>453</v>
      </c>
      <c r="DS852" s="1">
        <v>2.6659999999999999E-5</v>
      </c>
    </row>
    <row r="853" spans="57:132" x14ac:dyDescent="0.45">
      <c r="BE853" t="s">
        <v>467</v>
      </c>
      <c r="BF853" t="s">
        <v>466</v>
      </c>
      <c r="BG853">
        <v>0.27192</v>
      </c>
      <c r="DR853" t="s">
        <v>454</v>
      </c>
      <c r="DS853" t="s">
        <v>455</v>
      </c>
      <c r="DT853">
        <v>0</v>
      </c>
      <c r="DU853" t="s">
        <v>842</v>
      </c>
      <c r="DV853">
        <v>1E-3</v>
      </c>
      <c r="DW853" t="s">
        <v>843</v>
      </c>
      <c r="DX853">
        <v>0.01</v>
      </c>
      <c r="DY853" t="s">
        <v>844</v>
      </c>
      <c r="DZ853">
        <v>0.05</v>
      </c>
    </row>
    <row r="854" spans="57:132" x14ac:dyDescent="0.45">
      <c r="BE854" t="s">
        <v>468</v>
      </c>
      <c r="BF854">
        <v>19.0137</v>
      </c>
      <c r="BG854" t="s">
        <v>469</v>
      </c>
      <c r="BH854">
        <v>9</v>
      </c>
      <c r="BI854" t="s">
        <v>470</v>
      </c>
      <c r="BJ854">
        <v>278</v>
      </c>
      <c r="BK854" t="s">
        <v>471</v>
      </c>
      <c r="BL854" t="s">
        <v>472</v>
      </c>
      <c r="BM854" t="s">
        <v>473</v>
      </c>
      <c r="BN854" s="1">
        <v>2.2200000000000001E-16</v>
      </c>
    </row>
    <row r="855" spans="57:132" x14ac:dyDescent="0.45">
      <c r="BE855" t="s">
        <v>674</v>
      </c>
      <c r="BF855" t="s">
        <v>501</v>
      </c>
      <c r="BG855">
        <v>2000</v>
      </c>
      <c r="DR855" t="s">
        <v>462</v>
      </c>
      <c r="DS855" t="s">
        <v>463</v>
      </c>
      <c r="DT855" t="s">
        <v>450</v>
      </c>
      <c r="DU855" t="s">
        <v>464</v>
      </c>
      <c r="DV855">
        <v>65960</v>
      </c>
      <c r="EA855" t="s">
        <v>870</v>
      </c>
    </row>
    <row r="856" spans="57:132" x14ac:dyDescent="0.45">
      <c r="BE856" t="s">
        <v>1062</v>
      </c>
      <c r="DR856" t="s">
        <v>465</v>
      </c>
      <c r="DS856" t="s">
        <v>463</v>
      </c>
      <c r="DT856" t="s">
        <v>450</v>
      </c>
      <c r="DU856" t="s">
        <v>464</v>
      </c>
      <c r="DV856">
        <v>51264</v>
      </c>
      <c r="EB856">
        <v>0.1</v>
      </c>
    </row>
    <row r="857" spans="57:132" x14ac:dyDescent="0.45">
      <c r="BE857" t="s">
        <v>416</v>
      </c>
      <c r="BF857" t="s">
        <v>417</v>
      </c>
      <c r="BG857" t="s">
        <v>418</v>
      </c>
      <c r="BH857" t="s">
        <v>419</v>
      </c>
      <c r="BI857" t="s">
        <v>420</v>
      </c>
      <c r="DR857" t="s">
        <v>466</v>
      </c>
      <c r="DS857">
        <v>0.2228</v>
      </c>
    </row>
    <row r="858" spans="57:132" x14ac:dyDescent="0.45">
      <c r="DR858" t="s">
        <v>467</v>
      </c>
      <c r="DS858" t="s">
        <v>466</v>
      </c>
      <c r="DT858">
        <v>9.8131999999999997E-2</v>
      </c>
    </row>
    <row r="859" spans="57:132" x14ac:dyDescent="0.45">
      <c r="BE859" t="s">
        <v>421</v>
      </c>
      <c r="DR859" t="s">
        <v>468</v>
      </c>
      <c r="DS859">
        <v>16.3399</v>
      </c>
      <c r="DT859" t="s">
        <v>469</v>
      </c>
      <c r="DU859">
        <v>7</v>
      </c>
      <c r="DV859" t="s">
        <v>470</v>
      </c>
      <c r="DW859">
        <v>399</v>
      </c>
      <c r="DX859" t="s">
        <v>471</v>
      </c>
      <c r="DY859" t="s">
        <v>472</v>
      </c>
      <c r="DZ859" t="s">
        <v>473</v>
      </c>
    </row>
    <row r="860" spans="57:132" x14ac:dyDescent="0.45">
      <c r="BE860" t="s">
        <v>422</v>
      </c>
      <c r="BF860" t="s">
        <v>423</v>
      </c>
      <c r="BG860" t="s">
        <v>520</v>
      </c>
      <c r="BH860" t="s">
        <v>425</v>
      </c>
      <c r="BI860" t="s">
        <v>423</v>
      </c>
      <c r="BJ860" t="s">
        <v>521</v>
      </c>
      <c r="BK860" t="s">
        <v>431</v>
      </c>
      <c r="BL860" t="s">
        <v>423</v>
      </c>
      <c r="BM860" t="s">
        <v>761</v>
      </c>
      <c r="BN860" t="s">
        <v>433</v>
      </c>
      <c r="BO860" t="s">
        <v>423</v>
      </c>
      <c r="BP860" t="s">
        <v>863</v>
      </c>
      <c r="DR860" t="s">
        <v>674</v>
      </c>
      <c r="DS860" t="s">
        <v>501</v>
      </c>
      <c r="DT860">
        <v>2000</v>
      </c>
    </row>
    <row r="861" spans="57:132" x14ac:dyDescent="0.45">
      <c r="DR861" t="s">
        <v>1056</v>
      </c>
      <c r="EA861" s="1">
        <v>2.2200000000000001E-16</v>
      </c>
    </row>
    <row r="862" spans="57:132" x14ac:dyDescent="0.45">
      <c r="BE862" t="s">
        <v>601</v>
      </c>
      <c r="BF862" t="s">
        <v>437</v>
      </c>
      <c r="BG862" t="s">
        <v>864</v>
      </c>
      <c r="BH862" t="s">
        <v>423</v>
      </c>
      <c r="BI862" t="s">
        <v>1060</v>
      </c>
      <c r="BJ862" t="s">
        <v>866</v>
      </c>
      <c r="BK862" t="s">
        <v>423</v>
      </c>
      <c r="BL862" t="s">
        <v>942</v>
      </c>
      <c r="BM862" t="s">
        <v>868</v>
      </c>
      <c r="BN862" t="s">
        <v>423</v>
      </c>
      <c r="BO862">
        <v>287</v>
      </c>
      <c r="DR862" t="s">
        <v>416</v>
      </c>
      <c r="DS862" t="s">
        <v>417</v>
      </c>
      <c r="DT862" t="s">
        <v>418</v>
      </c>
      <c r="DU862" t="s">
        <v>419</v>
      </c>
      <c r="DV862" t="s">
        <v>420</v>
      </c>
    </row>
    <row r="864" spans="57:132" x14ac:dyDescent="0.45">
      <c r="BE864" t="s">
        <v>710</v>
      </c>
      <c r="DR864" t="s">
        <v>421</v>
      </c>
    </row>
    <row r="865" spans="57:132" x14ac:dyDescent="0.45">
      <c r="BF865" t="s">
        <v>443</v>
      </c>
      <c r="BG865" t="s">
        <v>444</v>
      </c>
      <c r="BH865" t="s">
        <v>445</v>
      </c>
      <c r="BI865" t="s">
        <v>446</v>
      </c>
      <c r="BJ865" t="s">
        <v>447</v>
      </c>
      <c r="BK865" t="s">
        <v>445</v>
      </c>
      <c r="BL865" t="s">
        <v>448</v>
      </c>
      <c r="DR865" t="s">
        <v>422</v>
      </c>
      <c r="DS865" t="s">
        <v>423</v>
      </c>
      <c r="DT865" t="s">
        <v>520</v>
      </c>
      <c r="DU865" t="s">
        <v>425</v>
      </c>
      <c r="DV865" t="s">
        <v>423</v>
      </c>
      <c r="DW865" t="s">
        <v>521</v>
      </c>
      <c r="DX865" t="s">
        <v>431</v>
      </c>
      <c r="DY865" t="s">
        <v>423</v>
      </c>
      <c r="DZ865" t="s">
        <v>761</v>
      </c>
    </row>
    <row r="866" spans="57:132" x14ac:dyDescent="0.45">
      <c r="BE866">
        <v>-20.847639999999998</v>
      </c>
      <c r="BF866">
        <v>-5.6298599999999999</v>
      </c>
      <c r="BG866">
        <v>-0.33999000000000001</v>
      </c>
      <c r="BH866">
        <v>5.6538899999999996</v>
      </c>
      <c r="BI866">
        <v>28.98068</v>
      </c>
    </row>
    <row r="867" spans="57:132" x14ac:dyDescent="0.45">
      <c r="DR867" t="s">
        <v>601</v>
      </c>
      <c r="DS867" t="s">
        <v>437</v>
      </c>
      <c r="DT867" t="s">
        <v>864</v>
      </c>
      <c r="DU867" t="s">
        <v>423</v>
      </c>
      <c r="DV867" t="s">
        <v>1054</v>
      </c>
      <c r="DW867" t="s">
        <v>866</v>
      </c>
      <c r="DX867" t="s">
        <v>423</v>
      </c>
      <c r="DY867" t="s">
        <v>942</v>
      </c>
      <c r="DZ867" t="s">
        <v>868</v>
      </c>
      <c r="EA867" t="s">
        <v>433</v>
      </c>
    </row>
    <row r="868" spans="57:132" x14ac:dyDescent="0.45">
      <c r="BE868" t="s">
        <v>715</v>
      </c>
      <c r="EB868" t="s">
        <v>423</v>
      </c>
    </row>
    <row r="869" spans="57:132" x14ac:dyDescent="0.45">
      <c r="BF869" t="s">
        <v>370</v>
      </c>
      <c r="BG869" t="s">
        <v>371</v>
      </c>
      <c r="BH869" t="s">
        <v>372</v>
      </c>
      <c r="BI869" t="s">
        <v>373</v>
      </c>
      <c r="BJ869" t="s">
        <v>374</v>
      </c>
      <c r="BK869" t="s">
        <v>452</v>
      </c>
      <c r="DR869" t="s">
        <v>710</v>
      </c>
      <c r="EA869" t="s">
        <v>423</v>
      </c>
    </row>
    <row r="870" spans="57:132" x14ac:dyDescent="0.45">
      <c r="BE870" t="s">
        <v>181</v>
      </c>
      <c r="BF870">
        <v>-54.593850000000003</v>
      </c>
      <c r="BG870">
        <v>14.251714</v>
      </c>
      <c r="BH870">
        <v>-3.8307000000000002</v>
      </c>
      <c r="BI870">
        <v>1.638E-4</v>
      </c>
      <c r="BJ870" t="s">
        <v>375</v>
      </c>
      <c r="DS870" t="s">
        <v>443</v>
      </c>
      <c r="DT870" t="s">
        <v>444</v>
      </c>
      <c r="DU870" t="s">
        <v>445</v>
      </c>
      <c r="DV870" t="s">
        <v>446</v>
      </c>
      <c r="DW870" t="s">
        <v>447</v>
      </c>
      <c r="DX870" t="s">
        <v>445</v>
      </c>
      <c r="DY870" t="s">
        <v>448</v>
      </c>
      <c r="EB870">
        <v>406</v>
      </c>
    </row>
    <row r="871" spans="57:132" x14ac:dyDescent="0.45">
      <c r="BE871" t="s">
        <v>182</v>
      </c>
      <c r="BF871">
        <v>2.3810690000000001</v>
      </c>
      <c r="BG871">
        <v>0.74300200000000005</v>
      </c>
      <c r="BH871">
        <v>3.2046999999999999</v>
      </c>
      <c r="BI871">
        <v>1.5388999999999999E-3</v>
      </c>
      <c r="BJ871" t="s">
        <v>487</v>
      </c>
      <c r="DR871">
        <v>-29.89893</v>
      </c>
      <c r="DS871">
        <v>-5.57653</v>
      </c>
      <c r="DT871">
        <v>-0.28486</v>
      </c>
      <c r="DU871">
        <v>5.4806499999999998</v>
      </c>
      <c r="DV871">
        <v>31.48986</v>
      </c>
    </row>
    <row r="872" spans="57:132" x14ac:dyDescent="0.45">
      <c r="BE872" t="s">
        <v>183</v>
      </c>
      <c r="BF872">
        <v>-54.376351999999997</v>
      </c>
      <c r="BG872">
        <v>18.739228000000001</v>
      </c>
      <c r="BH872">
        <v>-2.9016999999999999</v>
      </c>
      <c r="BI872">
        <v>4.0619999999999996E-3</v>
      </c>
      <c r="BJ872" t="s">
        <v>487</v>
      </c>
    </row>
    <row r="873" spans="57:132" x14ac:dyDescent="0.45">
      <c r="BE873" t="s">
        <v>377</v>
      </c>
      <c r="BF873">
        <v>5.4532939999999996</v>
      </c>
      <c r="BG873">
        <v>2.1352760000000002</v>
      </c>
      <c r="BH873">
        <v>2.5539000000000001</v>
      </c>
      <c r="BI873">
        <v>1.1282E-2</v>
      </c>
      <c r="BJ873" t="s">
        <v>376</v>
      </c>
      <c r="DR873" t="s">
        <v>715</v>
      </c>
    </row>
    <row r="874" spans="57:132" x14ac:dyDescent="0.45">
      <c r="BE874" t="s">
        <v>378</v>
      </c>
      <c r="BF874">
        <v>-35.202728999999998</v>
      </c>
      <c r="BG874">
        <v>8.7841190000000005</v>
      </c>
      <c r="BH874">
        <v>-4.0075000000000003</v>
      </c>
      <c r="BI874" s="1">
        <v>8.2299999999999995E-5</v>
      </c>
      <c r="BJ874" t="s">
        <v>375</v>
      </c>
      <c r="DS874" t="s">
        <v>370</v>
      </c>
      <c r="DT874" t="s">
        <v>371</v>
      </c>
      <c r="DU874" t="s">
        <v>372</v>
      </c>
      <c r="DV874" t="s">
        <v>373</v>
      </c>
      <c r="DW874" t="s">
        <v>374</v>
      </c>
      <c r="DX874" t="s">
        <v>452</v>
      </c>
    </row>
    <row r="875" spans="57:132" x14ac:dyDescent="0.45">
      <c r="BE875" t="s">
        <v>382</v>
      </c>
      <c r="BF875">
        <v>-0.41028999999999999</v>
      </c>
      <c r="BG875">
        <v>0.42208600000000002</v>
      </c>
      <c r="BH875">
        <v>-0.97209999999999996</v>
      </c>
      <c r="BI875">
        <v>0.3320188</v>
      </c>
      <c r="DR875" t="s">
        <v>181</v>
      </c>
      <c r="DS875">
        <v>-49.445889999999999</v>
      </c>
      <c r="DT875">
        <v>14.981780000000001</v>
      </c>
      <c r="DU875">
        <v>-3.3003999999999998</v>
      </c>
      <c r="DV875">
        <v>1.0679999999999999E-3</v>
      </c>
      <c r="DW875" t="s">
        <v>487</v>
      </c>
    </row>
    <row r="876" spans="57:132" x14ac:dyDescent="0.45">
      <c r="BE876" t="s">
        <v>381</v>
      </c>
      <c r="BF876">
        <v>-0.38657399999999997</v>
      </c>
      <c r="BG876">
        <v>0.515706</v>
      </c>
      <c r="BH876">
        <v>-0.74960000000000004</v>
      </c>
      <c r="BI876">
        <v>0.45424110000000001</v>
      </c>
      <c r="DS876">
        <v>1.0679999999999999E-3</v>
      </c>
    </row>
    <row r="877" spans="57:132" x14ac:dyDescent="0.45">
      <c r="BE877" t="s">
        <v>383</v>
      </c>
      <c r="BF877">
        <v>7.8807000000000002E-2</v>
      </c>
      <c r="BG877">
        <v>0.37989600000000001</v>
      </c>
      <c r="BH877">
        <v>0.2074</v>
      </c>
      <c r="BI877">
        <v>0.83584270000000005</v>
      </c>
      <c r="DR877" t="s">
        <v>182</v>
      </c>
      <c r="DS877">
        <v>2.1834199999999999</v>
      </c>
      <c r="DT877">
        <v>0.78564999999999996</v>
      </c>
      <c r="DU877">
        <v>2.7791000000000001</v>
      </c>
      <c r="DV877">
        <v>5.7540000000000004E-3</v>
      </c>
      <c r="DW877" t="s">
        <v>487</v>
      </c>
    </row>
    <row r="878" spans="57:132" x14ac:dyDescent="0.45">
      <c r="BE878" t="s">
        <v>384</v>
      </c>
      <c r="BF878">
        <v>22.912374</v>
      </c>
      <c r="BG878">
        <v>18.056034</v>
      </c>
      <c r="BH878">
        <v>1.2689999999999999</v>
      </c>
      <c r="BI878">
        <v>0.20570559999999999</v>
      </c>
      <c r="DS878">
        <v>5.7540000000000004E-3</v>
      </c>
    </row>
    <row r="879" spans="57:132" x14ac:dyDescent="0.45">
      <c r="BE879" t="s">
        <v>869</v>
      </c>
      <c r="BF879">
        <v>-0.36568499999999998</v>
      </c>
      <c r="BG879">
        <v>0.156747</v>
      </c>
      <c r="BH879">
        <v>-2.3330000000000002</v>
      </c>
      <c r="BI879">
        <v>2.0491599999999999E-2</v>
      </c>
      <c r="BJ879" t="s">
        <v>376</v>
      </c>
      <c r="DR879" t="s">
        <v>183</v>
      </c>
      <c r="DS879">
        <v>-32.518349999999998</v>
      </c>
      <c r="DT879">
        <v>21.39209</v>
      </c>
      <c r="DU879">
        <v>-1.5201</v>
      </c>
      <c r="DV879">
        <v>0.129412</v>
      </c>
    </row>
    <row r="880" spans="57:132" x14ac:dyDescent="0.45">
      <c r="BE880" t="s">
        <v>453</v>
      </c>
      <c r="DS880">
        <v>0.129412</v>
      </c>
    </row>
    <row r="881" spans="57:132" x14ac:dyDescent="0.45">
      <c r="BE881" t="s">
        <v>454</v>
      </c>
      <c r="BF881" t="s">
        <v>455</v>
      </c>
      <c r="BG881">
        <v>0</v>
      </c>
      <c r="BH881" t="s">
        <v>842</v>
      </c>
      <c r="BI881">
        <v>1E-3</v>
      </c>
      <c r="BJ881" t="s">
        <v>843</v>
      </c>
      <c r="BK881">
        <v>0.01</v>
      </c>
      <c r="BL881" t="s">
        <v>844</v>
      </c>
      <c r="BM881">
        <v>0.05</v>
      </c>
      <c r="BN881" t="s">
        <v>870</v>
      </c>
      <c r="BO881">
        <v>0.1</v>
      </c>
      <c r="BP881" t="s">
        <v>871</v>
      </c>
      <c r="DR881" t="s">
        <v>377</v>
      </c>
      <c r="DS881">
        <v>4.1439000000000004</v>
      </c>
      <c r="DT881">
        <v>2.2172299999999998</v>
      </c>
      <c r="DU881">
        <v>1.869</v>
      </c>
      <c r="DV881">
        <v>6.2489000000000003E-2</v>
      </c>
      <c r="DW881" t="s">
        <v>481</v>
      </c>
    </row>
    <row r="882" spans="57:132" x14ac:dyDescent="0.45">
      <c r="DS882">
        <v>6.2489000000000003E-2</v>
      </c>
    </row>
    <row r="883" spans="57:132" x14ac:dyDescent="0.45">
      <c r="BE883" t="s">
        <v>462</v>
      </c>
      <c r="BF883" t="s">
        <v>463</v>
      </c>
      <c r="BG883" t="s">
        <v>450</v>
      </c>
      <c r="BH883" t="s">
        <v>464</v>
      </c>
      <c r="BI883">
        <v>44497</v>
      </c>
      <c r="DR883" t="s">
        <v>378</v>
      </c>
      <c r="DS883">
        <v>-36.556950000000001</v>
      </c>
      <c r="DT883">
        <v>7.2777900000000004</v>
      </c>
      <c r="DU883">
        <v>-5.0231000000000003</v>
      </c>
      <c r="DV883" s="1">
        <v>8.2289999999999999E-7</v>
      </c>
      <c r="DW883" t="s">
        <v>375</v>
      </c>
    </row>
    <row r="884" spans="57:132" x14ac:dyDescent="0.45">
      <c r="BE884" t="s">
        <v>465</v>
      </c>
      <c r="BF884" t="s">
        <v>463</v>
      </c>
      <c r="BG884" t="s">
        <v>450</v>
      </c>
      <c r="BH884" t="s">
        <v>464</v>
      </c>
      <c r="BI884">
        <v>22093</v>
      </c>
      <c r="DS884" s="1">
        <v>8.2289999999999999E-7</v>
      </c>
      <c r="DV884" s="1"/>
    </row>
    <row r="885" spans="57:132" x14ac:dyDescent="0.45">
      <c r="BE885" t="s">
        <v>466</v>
      </c>
      <c r="BF885">
        <v>0.50348999999999999</v>
      </c>
      <c r="DR885" t="s">
        <v>382</v>
      </c>
      <c r="DS885">
        <v>-0.44172</v>
      </c>
      <c r="DT885">
        <v>0.35649999999999998</v>
      </c>
      <c r="DU885">
        <v>-1.2390000000000001</v>
      </c>
      <c r="DV885">
        <v>0.21618999999999999</v>
      </c>
    </row>
    <row r="886" spans="57:132" x14ac:dyDescent="0.45">
      <c r="BE886" t="s">
        <v>467</v>
      </c>
      <c r="BF886" t="s">
        <v>466</v>
      </c>
      <c r="BG886">
        <v>0.39828999999999998</v>
      </c>
      <c r="DS886">
        <v>0.21618999999999999</v>
      </c>
    </row>
    <row r="887" spans="57:132" x14ac:dyDescent="0.45">
      <c r="BE887" t="s">
        <v>468</v>
      </c>
      <c r="BF887">
        <v>23.9316</v>
      </c>
      <c r="BG887" t="s">
        <v>469</v>
      </c>
      <c r="BH887">
        <v>10</v>
      </c>
      <c r="BI887" t="s">
        <v>470</v>
      </c>
      <c r="BJ887">
        <v>236</v>
      </c>
      <c r="BK887" t="s">
        <v>471</v>
      </c>
      <c r="BL887" t="s">
        <v>472</v>
      </c>
      <c r="BM887" t="s">
        <v>473</v>
      </c>
      <c r="BN887" s="1">
        <v>2.2200000000000001E-16</v>
      </c>
      <c r="DR887" t="s">
        <v>381</v>
      </c>
      <c r="DS887">
        <v>-0.25385000000000002</v>
      </c>
      <c r="DT887">
        <v>0.43692999999999999</v>
      </c>
      <c r="DU887">
        <v>-0.58099999999999996</v>
      </c>
      <c r="DV887">
        <v>0.56163099999999999</v>
      </c>
    </row>
    <row r="888" spans="57:132" x14ac:dyDescent="0.45">
      <c r="BE888" t="s">
        <v>674</v>
      </c>
      <c r="BF888" t="s">
        <v>530</v>
      </c>
      <c r="BG888" t="s">
        <v>877</v>
      </c>
      <c r="DS888">
        <v>0.56163099999999999</v>
      </c>
    </row>
    <row r="889" spans="57:132" x14ac:dyDescent="0.45">
      <c r="BE889" t="s">
        <v>1063</v>
      </c>
      <c r="DR889" t="s">
        <v>383</v>
      </c>
      <c r="DS889">
        <v>0.25630999999999998</v>
      </c>
      <c r="DT889">
        <v>0.35396</v>
      </c>
      <c r="DU889">
        <v>0.72409999999999997</v>
      </c>
      <c r="DV889">
        <v>0.46949000000000002</v>
      </c>
    </row>
    <row r="890" spans="57:132" x14ac:dyDescent="0.45">
      <c r="BE890" t="s">
        <v>416</v>
      </c>
      <c r="BF890" t="s">
        <v>417</v>
      </c>
      <c r="BG890" t="s">
        <v>418</v>
      </c>
      <c r="BH890" t="s">
        <v>419</v>
      </c>
      <c r="BI890" t="s">
        <v>420</v>
      </c>
      <c r="DR890" t="s">
        <v>453</v>
      </c>
      <c r="DS890">
        <v>0.46949000000000002</v>
      </c>
    </row>
    <row r="891" spans="57:132" x14ac:dyDescent="0.45">
      <c r="DR891" t="s">
        <v>454</v>
      </c>
      <c r="DS891" t="s">
        <v>455</v>
      </c>
      <c r="DT891">
        <v>0</v>
      </c>
      <c r="DU891" t="s">
        <v>842</v>
      </c>
      <c r="DV891">
        <v>1E-3</v>
      </c>
      <c r="DW891" t="s">
        <v>843</v>
      </c>
      <c r="DX891">
        <v>0.01</v>
      </c>
      <c r="DY891" t="s">
        <v>844</v>
      </c>
      <c r="DZ891">
        <v>0.05</v>
      </c>
    </row>
    <row r="892" spans="57:132" x14ac:dyDescent="0.45">
      <c r="BE892" t="s">
        <v>421</v>
      </c>
    </row>
    <row r="893" spans="57:132" x14ac:dyDescent="0.45">
      <c r="BE893" t="s">
        <v>422</v>
      </c>
      <c r="BF893" t="s">
        <v>423</v>
      </c>
      <c r="BG893" t="s">
        <v>520</v>
      </c>
      <c r="BH893" t="s">
        <v>425</v>
      </c>
      <c r="BI893" t="s">
        <v>423</v>
      </c>
      <c r="BJ893" t="s">
        <v>521</v>
      </c>
      <c r="BK893" t="s">
        <v>431</v>
      </c>
      <c r="BL893" t="s">
        <v>423</v>
      </c>
      <c r="BM893" t="s">
        <v>761</v>
      </c>
      <c r="BN893" t="s">
        <v>433</v>
      </c>
      <c r="BO893" t="s">
        <v>423</v>
      </c>
      <c r="BP893" t="s">
        <v>863</v>
      </c>
      <c r="DR893" t="s">
        <v>462</v>
      </c>
      <c r="DS893" t="s">
        <v>463</v>
      </c>
      <c r="DT893" t="s">
        <v>450</v>
      </c>
      <c r="DU893" t="s">
        <v>464</v>
      </c>
      <c r="DV893">
        <v>51620</v>
      </c>
      <c r="EA893" t="s">
        <v>870</v>
      </c>
    </row>
    <row r="894" spans="57:132" x14ac:dyDescent="0.45">
      <c r="DR894" t="s">
        <v>465</v>
      </c>
      <c r="DS894" t="s">
        <v>463</v>
      </c>
      <c r="DT894" t="s">
        <v>450</v>
      </c>
      <c r="DU894" t="s">
        <v>464</v>
      </c>
      <c r="DV894">
        <v>31226</v>
      </c>
      <c r="EB894">
        <v>0.1</v>
      </c>
    </row>
    <row r="895" spans="57:132" x14ac:dyDescent="0.45">
      <c r="BE895" t="s">
        <v>601</v>
      </c>
      <c r="BF895" t="s">
        <v>437</v>
      </c>
      <c r="BG895" t="s">
        <v>864</v>
      </c>
      <c r="BH895" t="s">
        <v>423</v>
      </c>
      <c r="BI895" t="s">
        <v>939</v>
      </c>
      <c r="BJ895" t="s">
        <v>866</v>
      </c>
      <c r="BK895" t="s">
        <v>423</v>
      </c>
      <c r="BL895" t="s">
        <v>926</v>
      </c>
      <c r="BM895" t="s">
        <v>868</v>
      </c>
      <c r="BN895" t="s">
        <v>423</v>
      </c>
      <c r="BO895">
        <v>390</v>
      </c>
      <c r="DR895" t="s">
        <v>466</v>
      </c>
      <c r="DS895">
        <v>0.39509</v>
      </c>
    </row>
    <row r="896" spans="57:132" x14ac:dyDescent="0.45">
      <c r="DR896" t="s">
        <v>467</v>
      </c>
      <c r="DS896" t="s">
        <v>466</v>
      </c>
      <c r="DT896">
        <v>0.27944000000000002</v>
      </c>
    </row>
    <row r="897" spans="57:132" x14ac:dyDescent="0.45">
      <c r="BE897" t="s">
        <v>710</v>
      </c>
      <c r="DR897" t="s">
        <v>468</v>
      </c>
      <c r="DS897">
        <v>27.757899999999999</v>
      </c>
      <c r="DT897" t="s">
        <v>469</v>
      </c>
      <c r="DU897">
        <v>8</v>
      </c>
      <c r="DV897" t="s">
        <v>470</v>
      </c>
      <c r="DW897">
        <v>340</v>
      </c>
      <c r="DX897" t="s">
        <v>471</v>
      </c>
      <c r="DY897" t="s">
        <v>472</v>
      </c>
      <c r="DZ897" t="s">
        <v>473</v>
      </c>
    </row>
    <row r="898" spans="57:132" x14ac:dyDescent="0.45">
      <c r="BF898" t="s">
        <v>443</v>
      </c>
      <c r="BG898" t="s">
        <v>444</v>
      </c>
      <c r="BH898" t="s">
        <v>445</v>
      </c>
      <c r="BI898" t="s">
        <v>446</v>
      </c>
      <c r="BJ898" t="s">
        <v>447</v>
      </c>
      <c r="BK898" t="s">
        <v>445</v>
      </c>
      <c r="BL898" t="s">
        <v>448</v>
      </c>
      <c r="DR898" t="s">
        <v>674</v>
      </c>
      <c r="DS898" t="s">
        <v>530</v>
      </c>
      <c r="DT898" t="s">
        <v>877</v>
      </c>
    </row>
    <row r="899" spans="57:132" x14ac:dyDescent="0.45">
      <c r="BE899">
        <v>-32.426009999999998</v>
      </c>
      <c r="BF899">
        <v>-8.2555700000000005</v>
      </c>
      <c r="BG899">
        <v>-0.94649000000000005</v>
      </c>
      <c r="BH899">
        <v>8.0289800000000007</v>
      </c>
      <c r="BI899">
        <v>39.597239999999999</v>
      </c>
      <c r="DR899" t="s">
        <v>1057</v>
      </c>
      <c r="EA899" s="1">
        <v>2.2200000000000001E-16</v>
      </c>
    </row>
    <row r="900" spans="57:132" x14ac:dyDescent="0.45">
      <c r="DR900" t="s">
        <v>416</v>
      </c>
      <c r="DS900" t="s">
        <v>417</v>
      </c>
      <c r="DT900" t="s">
        <v>418</v>
      </c>
      <c r="DU900" t="s">
        <v>419</v>
      </c>
      <c r="DV900" t="s">
        <v>420</v>
      </c>
    </row>
    <row r="901" spans="57:132" x14ac:dyDescent="0.45">
      <c r="BE901" t="s">
        <v>715</v>
      </c>
    </row>
    <row r="902" spans="57:132" x14ac:dyDescent="0.45">
      <c r="BF902" t="s">
        <v>370</v>
      </c>
      <c r="BG902" t="s">
        <v>371</v>
      </c>
      <c r="BH902" t="s">
        <v>372</v>
      </c>
      <c r="BI902" t="s">
        <v>373</v>
      </c>
      <c r="BJ902" t="s">
        <v>374</v>
      </c>
      <c r="BK902" t="s">
        <v>452</v>
      </c>
      <c r="DR902" t="s">
        <v>421</v>
      </c>
    </row>
    <row r="903" spans="57:132" x14ac:dyDescent="0.45">
      <c r="BE903" t="s">
        <v>181</v>
      </c>
      <c r="BF903">
        <v>-2.9191310000000001</v>
      </c>
      <c r="BG903">
        <v>3.5510640000000002</v>
      </c>
      <c r="BH903">
        <v>-0.82199999999999995</v>
      </c>
      <c r="BI903">
        <v>0.411605</v>
      </c>
      <c r="DR903" t="s">
        <v>422</v>
      </c>
      <c r="DS903" t="s">
        <v>423</v>
      </c>
      <c r="DT903" t="s">
        <v>520</v>
      </c>
      <c r="DU903" t="s">
        <v>425</v>
      </c>
      <c r="DV903" t="s">
        <v>423</v>
      </c>
      <c r="DW903" t="s">
        <v>521</v>
      </c>
      <c r="DX903" t="s">
        <v>431</v>
      </c>
      <c r="DY903" t="s">
        <v>423</v>
      </c>
      <c r="DZ903" t="s">
        <v>761</v>
      </c>
    </row>
    <row r="904" spans="57:132" x14ac:dyDescent="0.45">
      <c r="BE904" t="s">
        <v>182</v>
      </c>
      <c r="BF904">
        <v>-0.383739</v>
      </c>
      <c r="BG904">
        <v>0.19752600000000001</v>
      </c>
      <c r="BH904">
        <v>-1.9427000000000001</v>
      </c>
      <c r="BI904">
        <v>5.2842399999999998E-2</v>
      </c>
      <c r="BJ904" t="s">
        <v>481</v>
      </c>
    </row>
    <row r="905" spans="57:132" x14ac:dyDescent="0.45">
      <c r="BE905" t="s">
        <v>183</v>
      </c>
      <c r="BF905">
        <v>4.6223910000000004</v>
      </c>
      <c r="BG905">
        <v>1.3427439999999999</v>
      </c>
      <c r="BH905">
        <v>3.4424999999999999</v>
      </c>
      <c r="BI905">
        <v>6.4539999999999997E-4</v>
      </c>
      <c r="BJ905" t="s">
        <v>375</v>
      </c>
      <c r="DR905" t="s">
        <v>601</v>
      </c>
      <c r="DS905" t="s">
        <v>437</v>
      </c>
      <c r="DT905" t="s">
        <v>864</v>
      </c>
      <c r="DU905" t="s">
        <v>423</v>
      </c>
      <c r="DV905" t="s">
        <v>913</v>
      </c>
      <c r="DW905" t="s">
        <v>866</v>
      </c>
      <c r="DX905" t="s">
        <v>423</v>
      </c>
      <c r="DY905" t="s">
        <v>926</v>
      </c>
      <c r="DZ905" t="s">
        <v>868</v>
      </c>
      <c r="EA905" t="s">
        <v>433</v>
      </c>
    </row>
    <row r="906" spans="57:132" x14ac:dyDescent="0.45">
      <c r="BE906" t="s">
        <v>377</v>
      </c>
      <c r="BF906">
        <v>-1.4606300000000001</v>
      </c>
      <c r="BG906">
        <v>0.68887799999999999</v>
      </c>
      <c r="BH906">
        <v>-2.1202999999999999</v>
      </c>
      <c r="BI906">
        <v>3.4675499999999998E-2</v>
      </c>
      <c r="BJ906" t="s">
        <v>376</v>
      </c>
      <c r="EB906" t="s">
        <v>423</v>
      </c>
    </row>
    <row r="907" spans="57:132" x14ac:dyDescent="0.45">
      <c r="BE907" t="s">
        <v>378</v>
      </c>
      <c r="BF907">
        <v>-11.536059</v>
      </c>
      <c r="BG907">
        <v>3.8783539999999999</v>
      </c>
      <c r="BH907">
        <v>-2.9744999999999999</v>
      </c>
      <c r="BI907">
        <v>3.1362999999999999E-3</v>
      </c>
      <c r="BJ907" t="s">
        <v>487</v>
      </c>
      <c r="DR907" t="s">
        <v>710</v>
      </c>
      <c r="EA907" t="s">
        <v>423</v>
      </c>
    </row>
    <row r="908" spans="57:132" x14ac:dyDescent="0.45">
      <c r="BE908" t="s">
        <v>382</v>
      </c>
      <c r="BF908">
        <v>-0.26989000000000002</v>
      </c>
      <c r="BG908">
        <v>0.27011099999999999</v>
      </c>
      <c r="BH908">
        <v>-0.99919999999999998</v>
      </c>
      <c r="BI908">
        <v>0.31838919999999998</v>
      </c>
      <c r="DS908" t="s">
        <v>443</v>
      </c>
      <c r="DT908" t="s">
        <v>444</v>
      </c>
      <c r="DU908" t="s">
        <v>445</v>
      </c>
      <c r="DV908" t="s">
        <v>446</v>
      </c>
      <c r="DW908" t="s">
        <v>447</v>
      </c>
      <c r="DX908" t="s">
        <v>445</v>
      </c>
      <c r="DY908" t="s">
        <v>448</v>
      </c>
      <c r="EB908">
        <v>450</v>
      </c>
    </row>
    <row r="909" spans="57:132" x14ac:dyDescent="0.45">
      <c r="BE909" t="s">
        <v>381</v>
      </c>
      <c r="BF909">
        <v>-1.378973</v>
      </c>
      <c r="BG909">
        <v>0.55612700000000004</v>
      </c>
      <c r="BH909">
        <v>-2.4796</v>
      </c>
      <c r="BI909">
        <v>1.36177E-2</v>
      </c>
      <c r="BJ909" t="s">
        <v>376</v>
      </c>
      <c r="DR909">
        <v>-44.353020000000001</v>
      </c>
      <c r="DS909">
        <v>-9.6983599999999992</v>
      </c>
      <c r="DT909">
        <v>-0.88399000000000005</v>
      </c>
      <c r="DU909">
        <v>9.4215099999999996</v>
      </c>
      <c r="DV909">
        <v>43.909700000000001</v>
      </c>
    </row>
    <row r="910" spans="57:132" x14ac:dyDescent="0.45">
      <c r="BE910" t="s">
        <v>383</v>
      </c>
      <c r="BF910">
        <v>-0.104424</v>
      </c>
      <c r="BG910">
        <v>0.347437</v>
      </c>
      <c r="BH910">
        <v>-0.30059999999999998</v>
      </c>
      <c r="BI910">
        <v>0.76393100000000003</v>
      </c>
    </row>
    <row r="911" spans="57:132" x14ac:dyDescent="0.45">
      <c r="BE911" t="s">
        <v>384</v>
      </c>
      <c r="BF911">
        <v>59.011941999999998</v>
      </c>
      <c r="BG911">
        <v>16.307312</v>
      </c>
      <c r="BH911">
        <v>3.6187</v>
      </c>
      <c r="BI911">
        <v>3.391E-4</v>
      </c>
      <c r="BJ911" t="s">
        <v>375</v>
      </c>
      <c r="DR911" t="s">
        <v>715</v>
      </c>
    </row>
    <row r="912" spans="57:132" x14ac:dyDescent="0.45">
      <c r="BE912" t="s">
        <v>869</v>
      </c>
      <c r="BF912">
        <v>-0.619614</v>
      </c>
      <c r="BG912">
        <v>7.3465000000000003E-2</v>
      </c>
      <c r="BH912">
        <v>-8.4341000000000008</v>
      </c>
      <c r="BI912" s="1">
        <v>8.5899999999999996E-16</v>
      </c>
      <c r="BJ912" t="s">
        <v>375</v>
      </c>
      <c r="DS912" t="s">
        <v>370</v>
      </c>
      <c r="DT912" t="s">
        <v>371</v>
      </c>
      <c r="DU912" t="s">
        <v>372</v>
      </c>
      <c r="DV912" t="s">
        <v>373</v>
      </c>
      <c r="DW912" t="s">
        <v>374</v>
      </c>
      <c r="DX912" t="s">
        <v>452</v>
      </c>
    </row>
    <row r="913" spans="57:127" x14ac:dyDescent="0.45">
      <c r="BE913" t="s">
        <v>453</v>
      </c>
      <c r="DR913" t="s">
        <v>181</v>
      </c>
      <c r="DS913">
        <v>-28.75084</v>
      </c>
      <c r="DT913">
        <v>2.52284</v>
      </c>
      <c r="DU913">
        <v>-11.3962</v>
      </c>
      <c r="DV913" s="1">
        <v>2.2E-16</v>
      </c>
      <c r="DW913" t="s">
        <v>375</v>
      </c>
    </row>
    <row r="914" spans="57:127" x14ac:dyDescent="0.45">
      <c r="BE914" t="s">
        <v>454</v>
      </c>
      <c r="BF914" t="s">
        <v>455</v>
      </c>
      <c r="BG914">
        <v>0</v>
      </c>
      <c r="BH914" t="s">
        <v>842</v>
      </c>
      <c r="BI914">
        <v>1E-3</v>
      </c>
      <c r="BJ914" t="s">
        <v>843</v>
      </c>
      <c r="BK914">
        <v>0.01</v>
      </c>
      <c r="BL914" t="s">
        <v>844</v>
      </c>
      <c r="BM914">
        <v>0.05</v>
      </c>
      <c r="BN914" t="s">
        <v>870</v>
      </c>
      <c r="BO914">
        <v>0.1</v>
      </c>
      <c r="BP914" t="s">
        <v>871</v>
      </c>
      <c r="DS914" s="1">
        <v>2.2E-16</v>
      </c>
      <c r="DV914" s="1"/>
    </row>
    <row r="915" spans="57:127" x14ac:dyDescent="0.45">
      <c r="DR915" t="s">
        <v>182</v>
      </c>
      <c r="DS915">
        <v>1.12059</v>
      </c>
      <c r="DT915">
        <v>0.17616999999999999</v>
      </c>
      <c r="DU915">
        <v>6.3606999999999996</v>
      </c>
      <c r="DV915" s="1">
        <v>5.3459999999999999E-10</v>
      </c>
      <c r="DW915" t="s">
        <v>375</v>
      </c>
    </row>
    <row r="916" spans="57:127" x14ac:dyDescent="0.45">
      <c r="BE916" t="s">
        <v>462</v>
      </c>
      <c r="BF916" t="s">
        <v>463</v>
      </c>
      <c r="BG916" t="s">
        <v>450</v>
      </c>
      <c r="BH916" t="s">
        <v>464</v>
      </c>
      <c r="BI916">
        <v>178570</v>
      </c>
      <c r="DS916" s="1">
        <v>5.3459999999999999E-10</v>
      </c>
      <c r="DV916" s="1"/>
    </row>
    <row r="917" spans="57:127" x14ac:dyDescent="0.45">
      <c r="BE917" t="s">
        <v>465</v>
      </c>
      <c r="BF917" t="s">
        <v>463</v>
      </c>
      <c r="BG917" t="s">
        <v>450</v>
      </c>
      <c r="BH917" t="s">
        <v>464</v>
      </c>
      <c r="BI917">
        <v>58793</v>
      </c>
      <c r="DR917" t="s">
        <v>183</v>
      </c>
      <c r="DS917">
        <v>2.26396</v>
      </c>
      <c r="DT917">
        <v>1.1287700000000001</v>
      </c>
      <c r="DU917">
        <v>2.0057</v>
      </c>
      <c r="DV917">
        <v>4.5539999999999997E-2</v>
      </c>
      <c r="DW917" t="s">
        <v>376</v>
      </c>
    </row>
    <row r="918" spans="57:127" x14ac:dyDescent="0.45">
      <c r="BE918" t="s">
        <v>466</v>
      </c>
      <c r="BF918">
        <v>0.67076000000000002</v>
      </c>
      <c r="DS918">
        <v>4.5539999999999997E-2</v>
      </c>
    </row>
    <row r="919" spans="57:127" x14ac:dyDescent="0.45">
      <c r="BE919" t="s">
        <v>467</v>
      </c>
      <c r="BF919" t="s">
        <v>466</v>
      </c>
      <c r="BG919">
        <v>0.63821000000000006</v>
      </c>
      <c r="DR919" t="s">
        <v>377</v>
      </c>
      <c r="DS919">
        <v>4.2489100000000004</v>
      </c>
      <c r="DT919">
        <v>0.66413999999999995</v>
      </c>
      <c r="DU919">
        <v>6.3975999999999997</v>
      </c>
      <c r="DV919" s="1">
        <v>4.2930000000000001E-10</v>
      </c>
      <c r="DW919" t="s">
        <v>375</v>
      </c>
    </row>
    <row r="920" spans="57:127" x14ac:dyDescent="0.45">
      <c r="BE920" t="s">
        <v>468</v>
      </c>
      <c r="BF920">
        <v>72.119799999999998</v>
      </c>
      <c r="BG920" t="s">
        <v>469</v>
      </c>
      <c r="BH920">
        <v>10</v>
      </c>
      <c r="BI920" t="s">
        <v>470</v>
      </c>
      <c r="BJ920">
        <v>354</v>
      </c>
      <c r="BK920" t="s">
        <v>471</v>
      </c>
      <c r="BL920" t="s">
        <v>472</v>
      </c>
      <c r="BM920" t="s">
        <v>473</v>
      </c>
      <c r="BN920" s="1">
        <v>2.2200000000000001E-16</v>
      </c>
      <c r="DS920" s="1">
        <v>4.2930000000000001E-10</v>
      </c>
      <c r="DV920" s="1"/>
    </row>
    <row r="921" spans="57:127" x14ac:dyDescent="0.45">
      <c r="BE921" t="s">
        <v>674</v>
      </c>
      <c r="BF921" t="s">
        <v>536</v>
      </c>
      <c r="BG921" t="s">
        <v>877</v>
      </c>
      <c r="DR921" t="s">
        <v>378</v>
      </c>
      <c r="DS921">
        <v>-32.306510000000003</v>
      </c>
      <c r="DT921">
        <v>3.4893800000000001</v>
      </c>
      <c r="DU921">
        <v>-9.2584999999999997</v>
      </c>
      <c r="DV921" s="1">
        <v>2.2E-16</v>
      </c>
      <c r="DW921" t="s">
        <v>375</v>
      </c>
    </row>
    <row r="922" spans="57:127" x14ac:dyDescent="0.45">
      <c r="BE922" t="s">
        <v>1064</v>
      </c>
      <c r="DS922" s="1">
        <v>2.2E-16</v>
      </c>
      <c r="DV922" s="1"/>
    </row>
    <row r="923" spans="57:127" x14ac:dyDescent="0.45">
      <c r="BE923" t="s">
        <v>416</v>
      </c>
      <c r="BF923" t="s">
        <v>417</v>
      </c>
      <c r="BG923" t="s">
        <v>418</v>
      </c>
      <c r="BH923" t="s">
        <v>419</v>
      </c>
      <c r="BI923" t="s">
        <v>420</v>
      </c>
      <c r="DR923" t="s">
        <v>382</v>
      </c>
      <c r="DS923">
        <v>-1.90306</v>
      </c>
      <c r="DT923">
        <v>0.31720999999999999</v>
      </c>
      <c r="DU923">
        <v>-5.9992999999999999</v>
      </c>
      <c r="DV923" s="1">
        <v>4.3430000000000004E-9</v>
      </c>
      <c r="DW923" t="s">
        <v>375</v>
      </c>
    </row>
    <row r="924" spans="57:127" x14ac:dyDescent="0.45">
      <c r="DS924" s="1">
        <v>4.3430000000000004E-9</v>
      </c>
      <c r="DV924" s="1"/>
    </row>
    <row r="925" spans="57:127" x14ac:dyDescent="0.45">
      <c r="BE925" t="s">
        <v>421</v>
      </c>
      <c r="DR925" t="s">
        <v>381</v>
      </c>
      <c r="DS925">
        <v>-0.45551000000000003</v>
      </c>
      <c r="DT925">
        <v>0.64190000000000003</v>
      </c>
      <c r="DU925">
        <v>-0.70960000000000001</v>
      </c>
      <c r="DV925">
        <v>0.47833999999999999</v>
      </c>
    </row>
    <row r="926" spans="57:127" x14ac:dyDescent="0.45">
      <c r="BE926" t="s">
        <v>422</v>
      </c>
      <c r="BF926" t="s">
        <v>423</v>
      </c>
      <c r="BG926" t="s">
        <v>520</v>
      </c>
      <c r="BH926" t="s">
        <v>425</v>
      </c>
      <c r="BI926" t="s">
        <v>423</v>
      </c>
      <c r="BJ926" t="s">
        <v>521</v>
      </c>
      <c r="BK926" t="s">
        <v>431</v>
      </c>
      <c r="BL926" t="s">
        <v>423</v>
      </c>
      <c r="BM926" t="s">
        <v>761</v>
      </c>
      <c r="BN926" t="s">
        <v>433</v>
      </c>
      <c r="BO926" t="s">
        <v>423</v>
      </c>
      <c r="BP926" t="s">
        <v>863</v>
      </c>
      <c r="DS926">
        <v>0.47833999999999999</v>
      </c>
    </row>
    <row r="927" spans="57:127" x14ac:dyDescent="0.45">
      <c r="DR927" t="s">
        <v>383</v>
      </c>
      <c r="DS927">
        <v>-0.1162</v>
      </c>
      <c r="DT927">
        <v>0.41378999999999999</v>
      </c>
      <c r="DU927">
        <v>-0.28079999999999999</v>
      </c>
      <c r="DV927">
        <v>0.77898999999999996</v>
      </c>
    </row>
    <row r="928" spans="57:127" x14ac:dyDescent="0.45">
      <c r="BE928" t="s">
        <v>601</v>
      </c>
      <c r="BF928" t="s">
        <v>437</v>
      </c>
      <c r="BG928" t="s">
        <v>864</v>
      </c>
      <c r="BH928" t="s">
        <v>423</v>
      </c>
      <c r="BI928" t="s">
        <v>931</v>
      </c>
      <c r="BJ928" t="s">
        <v>866</v>
      </c>
      <c r="BK928" t="s">
        <v>423</v>
      </c>
      <c r="BL928" t="s">
        <v>926</v>
      </c>
      <c r="BM928" t="s">
        <v>868</v>
      </c>
      <c r="BN928" t="s">
        <v>423</v>
      </c>
      <c r="BO928">
        <v>195</v>
      </c>
      <c r="DR928" t="s">
        <v>453</v>
      </c>
      <c r="DS928">
        <v>0.77898999999999996</v>
      </c>
    </row>
    <row r="929" spans="57:132" x14ac:dyDescent="0.45">
      <c r="DR929" t="s">
        <v>454</v>
      </c>
      <c r="DS929" t="s">
        <v>455</v>
      </c>
      <c r="DT929">
        <v>0</v>
      </c>
      <c r="DU929" t="s">
        <v>842</v>
      </c>
      <c r="DV929">
        <v>1E-3</v>
      </c>
      <c r="DW929" t="s">
        <v>843</v>
      </c>
      <c r="DX929">
        <v>0.01</v>
      </c>
      <c r="DY929" t="s">
        <v>844</v>
      </c>
      <c r="DZ929">
        <v>0.05</v>
      </c>
    </row>
    <row r="930" spans="57:132" x14ac:dyDescent="0.45">
      <c r="BE930" t="s">
        <v>710</v>
      </c>
    </row>
    <row r="931" spans="57:132" x14ac:dyDescent="0.45">
      <c r="BF931" t="s">
        <v>443</v>
      </c>
      <c r="BG931" t="s">
        <v>444</v>
      </c>
      <c r="BH931" t="s">
        <v>445</v>
      </c>
      <c r="BI931" t="s">
        <v>446</v>
      </c>
      <c r="BJ931" t="s">
        <v>447</v>
      </c>
      <c r="BK931" t="s">
        <v>445</v>
      </c>
      <c r="BL931" t="s">
        <v>448</v>
      </c>
      <c r="DR931" t="s">
        <v>462</v>
      </c>
      <c r="DS931" t="s">
        <v>463</v>
      </c>
      <c r="DT931" t="s">
        <v>450</v>
      </c>
      <c r="DU931" t="s">
        <v>464</v>
      </c>
      <c r="DV931">
        <v>194430</v>
      </c>
      <c r="EA931" t="s">
        <v>870</v>
      </c>
    </row>
    <row r="932" spans="57:132" x14ac:dyDescent="0.45">
      <c r="BE932">
        <v>-23.7135</v>
      </c>
      <c r="BF932">
        <v>-5.5441000000000003</v>
      </c>
      <c r="BG932">
        <v>-1.3137000000000001</v>
      </c>
      <c r="BH932">
        <v>5.9085000000000001</v>
      </c>
      <c r="BI932">
        <v>35.588999999999999</v>
      </c>
      <c r="DR932" t="s">
        <v>465</v>
      </c>
      <c r="DS932" t="s">
        <v>463</v>
      </c>
      <c r="DT932" t="s">
        <v>450</v>
      </c>
      <c r="DU932" t="s">
        <v>464</v>
      </c>
      <c r="DV932">
        <v>95380</v>
      </c>
      <c r="EB932">
        <v>0.1</v>
      </c>
    </row>
    <row r="933" spans="57:132" x14ac:dyDescent="0.45">
      <c r="DR933" t="s">
        <v>466</v>
      </c>
      <c r="DS933">
        <v>0.50943000000000005</v>
      </c>
    </row>
    <row r="934" spans="57:132" x14ac:dyDescent="0.45">
      <c r="BE934" t="s">
        <v>715</v>
      </c>
      <c r="DR934" t="s">
        <v>467</v>
      </c>
      <c r="DS934" t="s">
        <v>466</v>
      </c>
      <c r="DT934">
        <v>0.46538000000000002</v>
      </c>
    </row>
    <row r="935" spans="57:132" x14ac:dyDescent="0.45">
      <c r="BF935" t="s">
        <v>370</v>
      </c>
      <c r="BG935" t="s">
        <v>371</v>
      </c>
      <c r="BH935" t="s">
        <v>372</v>
      </c>
      <c r="BI935" t="s">
        <v>373</v>
      </c>
      <c r="BJ935" t="s">
        <v>374</v>
      </c>
      <c r="BK935" t="s">
        <v>452</v>
      </c>
      <c r="DR935" t="s">
        <v>468</v>
      </c>
      <c r="DS935">
        <v>53.480400000000003</v>
      </c>
      <c r="DT935" t="s">
        <v>469</v>
      </c>
      <c r="DU935">
        <v>8</v>
      </c>
      <c r="DV935" t="s">
        <v>470</v>
      </c>
      <c r="DW935">
        <v>412</v>
      </c>
      <c r="DX935" t="s">
        <v>471</v>
      </c>
      <c r="DY935" t="s">
        <v>472</v>
      </c>
      <c r="DZ935" t="s">
        <v>473</v>
      </c>
    </row>
    <row r="936" spans="57:132" x14ac:dyDescent="0.45">
      <c r="BE936" t="s">
        <v>181</v>
      </c>
      <c r="BF936">
        <v>-18.98095</v>
      </c>
      <c r="BG936">
        <v>4.3133499999999998</v>
      </c>
      <c r="BH936">
        <v>-4.4005000000000001</v>
      </c>
      <c r="BI936" s="1">
        <v>1.8899999999999999E-5</v>
      </c>
      <c r="BJ936" t="s">
        <v>375</v>
      </c>
      <c r="DR936" t="s">
        <v>674</v>
      </c>
      <c r="DS936" t="s">
        <v>536</v>
      </c>
      <c r="DT936" t="s">
        <v>877</v>
      </c>
    </row>
    <row r="937" spans="57:132" x14ac:dyDescent="0.45">
      <c r="BE937" t="s">
        <v>182</v>
      </c>
      <c r="BF937">
        <v>0.25731999999999999</v>
      </c>
      <c r="BG937">
        <v>0.18139</v>
      </c>
      <c r="BH937">
        <v>1.4186000000000001</v>
      </c>
      <c r="BI937">
        <v>0.157835</v>
      </c>
      <c r="DR937" t="s">
        <v>1058</v>
      </c>
      <c r="EA937" s="1">
        <v>2.2200000000000001E-16</v>
      </c>
    </row>
    <row r="938" spans="57:132" x14ac:dyDescent="0.45">
      <c r="BE938" t="s">
        <v>183</v>
      </c>
      <c r="BF938">
        <v>0.32146999999999998</v>
      </c>
      <c r="BG938">
        <v>1.6283799999999999</v>
      </c>
      <c r="BH938">
        <v>0.19739999999999999</v>
      </c>
      <c r="BI938">
        <v>0.84373299999999996</v>
      </c>
      <c r="DR938" t="s">
        <v>416</v>
      </c>
      <c r="DS938" t="s">
        <v>417</v>
      </c>
      <c r="DT938" t="s">
        <v>418</v>
      </c>
      <c r="DU938" t="s">
        <v>419</v>
      </c>
      <c r="DV938" t="s">
        <v>420</v>
      </c>
    </row>
    <row r="939" spans="57:132" x14ac:dyDescent="0.45">
      <c r="BE939" t="s">
        <v>377</v>
      </c>
      <c r="BF939">
        <v>-0.38106000000000001</v>
      </c>
      <c r="BG939">
        <v>1.04006</v>
      </c>
      <c r="BH939">
        <v>-0.3664</v>
      </c>
      <c r="BI939">
        <v>0.714534</v>
      </c>
    </row>
    <row r="940" spans="57:132" x14ac:dyDescent="0.45">
      <c r="BE940" t="s">
        <v>378</v>
      </c>
      <c r="BF940">
        <v>-24.08305</v>
      </c>
      <c r="BG940">
        <v>5.8693499999999998</v>
      </c>
      <c r="BH940">
        <v>-4.1032000000000002</v>
      </c>
      <c r="BI940" s="1">
        <v>6.2810000000000003E-5</v>
      </c>
      <c r="BJ940" t="s">
        <v>375</v>
      </c>
      <c r="DR940" t="s">
        <v>421</v>
      </c>
    </row>
    <row r="941" spans="57:132" x14ac:dyDescent="0.45">
      <c r="BE941" t="s">
        <v>382</v>
      </c>
      <c r="BF941">
        <v>-0.78885000000000005</v>
      </c>
      <c r="BG941">
        <v>0.25661</v>
      </c>
      <c r="BH941">
        <v>-3.0741000000000001</v>
      </c>
      <c r="BI941">
        <v>2.4559999999999998E-3</v>
      </c>
      <c r="BJ941" t="s">
        <v>487</v>
      </c>
      <c r="DR941" t="s">
        <v>422</v>
      </c>
      <c r="DS941" t="s">
        <v>423</v>
      </c>
      <c r="DT941" t="s">
        <v>520</v>
      </c>
      <c r="DU941" t="s">
        <v>425</v>
      </c>
      <c r="DV941" t="s">
        <v>423</v>
      </c>
      <c r="DW941" t="s">
        <v>521</v>
      </c>
      <c r="DX941" t="s">
        <v>431</v>
      </c>
      <c r="DY941" t="s">
        <v>423</v>
      </c>
      <c r="DZ941" t="s">
        <v>761</v>
      </c>
    </row>
    <row r="942" spans="57:132" x14ac:dyDescent="0.45">
      <c r="BE942" t="s">
        <v>381</v>
      </c>
      <c r="BF942">
        <v>0.34734999999999999</v>
      </c>
      <c r="BG942">
        <v>0.36381999999999998</v>
      </c>
      <c r="BH942">
        <v>0.95469999999999999</v>
      </c>
      <c r="BI942">
        <v>0.341053</v>
      </c>
    </row>
    <row r="943" spans="57:132" x14ac:dyDescent="0.45">
      <c r="BE943" t="s">
        <v>383</v>
      </c>
      <c r="BF943">
        <v>-0.66164999999999996</v>
      </c>
      <c r="BG943">
        <v>0.14158000000000001</v>
      </c>
      <c r="BH943">
        <v>-4.6733000000000002</v>
      </c>
      <c r="BI943" s="1">
        <v>5.9599999999999997E-6</v>
      </c>
      <c r="BJ943" t="s">
        <v>375</v>
      </c>
      <c r="DR943" t="s">
        <v>601</v>
      </c>
      <c r="DS943" t="s">
        <v>437</v>
      </c>
      <c r="DT943" t="s">
        <v>864</v>
      </c>
      <c r="DU943" t="s">
        <v>423</v>
      </c>
      <c r="DV943" t="s">
        <v>895</v>
      </c>
      <c r="DW943" t="s">
        <v>866</v>
      </c>
      <c r="DX943" t="s">
        <v>423</v>
      </c>
      <c r="DY943" t="s">
        <v>926</v>
      </c>
      <c r="DZ943" t="s">
        <v>868</v>
      </c>
      <c r="EA943" t="s">
        <v>433</v>
      </c>
    </row>
    <row r="944" spans="57:132" x14ac:dyDescent="0.45">
      <c r="BE944" t="s">
        <v>384</v>
      </c>
      <c r="BF944">
        <v>22.819759999999999</v>
      </c>
      <c r="BG944">
        <v>13.32113</v>
      </c>
      <c r="BH944">
        <v>1.7130000000000001</v>
      </c>
      <c r="BI944">
        <v>8.8505E-2</v>
      </c>
      <c r="BJ944" t="s">
        <v>481</v>
      </c>
      <c r="EB944" t="s">
        <v>423</v>
      </c>
    </row>
    <row r="945" spans="57:132" x14ac:dyDescent="0.45">
      <c r="BE945" t="s">
        <v>869</v>
      </c>
      <c r="BF945">
        <v>-0.35493000000000002</v>
      </c>
      <c r="BG945">
        <v>0.16894999999999999</v>
      </c>
      <c r="BH945">
        <v>-2.1008</v>
      </c>
      <c r="BI945">
        <v>3.7118999999999999E-2</v>
      </c>
      <c r="BJ945" t="s">
        <v>376</v>
      </c>
      <c r="DR945" t="s">
        <v>710</v>
      </c>
      <c r="EA945" t="s">
        <v>423</v>
      </c>
    </row>
    <row r="946" spans="57:132" x14ac:dyDescent="0.45">
      <c r="BE946" t="s">
        <v>453</v>
      </c>
      <c r="DS946" t="s">
        <v>443</v>
      </c>
      <c r="DT946" t="s">
        <v>444</v>
      </c>
      <c r="DU946" t="s">
        <v>445</v>
      </c>
      <c r="DV946" t="s">
        <v>446</v>
      </c>
      <c r="DW946" t="s">
        <v>447</v>
      </c>
      <c r="DX946" t="s">
        <v>445</v>
      </c>
      <c r="DY946" t="s">
        <v>448</v>
      </c>
      <c r="EB946">
        <v>255</v>
      </c>
    </row>
    <row r="947" spans="57:132" x14ac:dyDescent="0.45">
      <c r="BE947" t="s">
        <v>454</v>
      </c>
      <c r="BF947" t="s">
        <v>455</v>
      </c>
      <c r="BG947">
        <v>0</v>
      </c>
      <c r="BH947" t="s">
        <v>842</v>
      </c>
      <c r="BI947">
        <v>1E-3</v>
      </c>
      <c r="BJ947" t="s">
        <v>843</v>
      </c>
      <c r="BK947">
        <v>0.01</v>
      </c>
      <c r="BL947" t="s">
        <v>844</v>
      </c>
      <c r="BM947">
        <v>0.05</v>
      </c>
      <c r="BN947" t="s">
        <v>870</v>
      </c>
      <c r="BO947">
        <v>0.1</v>
      </c>
      <c r="BP947" t="s">
        <v>871</v>
      </c>
      <c r="DR947">
        <v>-24.844370000000001</v>
      </c>
      <c r="DS947">
        <v>-5.6265499999999999</v>
      </c>
      <c r="DT947">
        <v>-0.81940999999999997</v>
      </c>
      <c r="DU947">
        <v>6.5486899999999997</v>
      </c>
      <c r="DV947">
        <v>35.984229999999997</v>
      </c>
    </row>
    <row r="949" spans="57:132" x14ac:dyDescent="0.45">
      <c r="BE949" t="s">
        <v>462</v>
      </c>
      <c r="BF949" t="s">
        <v>463</v>
      </c>
      <c r="BG949" t="s">
        <v>450</v>
      </c>
      <c r="BH949" t="s">
        <v>464</v>
      </c>
      <c r="BI949">
        <v>50700</v>
      </c>
      <c r="DR949" t="s">
        <v>715</v>
      </c>
    </row>
    <row r="950" spans="57:132" x14ac:dyDescent="0.45">
      <c r="BE950" t="s">
        <v>465</v>
      </c>
      <c r="BF950" t="s">
        <v>463</v>
      </c>
      <c r="BG950" t="s">
        <v>450</v>
      </c>
      <c r="BH950" t="s">
        <v>464</v>
      </c>
      <c r="BI950">
        <v>19039</v>
      </c>
      <c r="DS950" t="s">
        <v>370</v>
      </c>
      <c r="DT950" t="s">
        <v>371</v>
      </c>
      <c r="DU950" t="s">
        <v>372</v>
      </c>
      <c r="DV950" t="s">
        <v>373</v>
      </c>
      <c r="DW950" t="s">
        <v>374</v>
      </c>
      <c r="DX950" t="s">
        <v>452</v>
      </c>
    </row>
    <row r="951" spans="57:132" x14ac:dyDescent="0.45">
      <c r="BE951" t="s">
        <v>466</v>
      </c>
      <c r="BF951">
        <v>0.62448999999999999</v>
      </c>
      <c r="DR951" t="s">
        <v>181</v>
      </c>
      <c r="DS951">
        <v>-24.66836</v>
      </c>
      <c r="DT951">
        <v>2.9215399999999998</v>
      </c>
      <c r="DU951">
        <v>-8.4436</v>
      </c>
      <c r="DV951" s="1">
        <v>3.4870000000000001E-15</v>
      </c>
      <c r="DW951" t="s">
        <v>375</v>
      </c>
    </row>
    <row r="952" spans="57:132" x14ac:dyDescent="0.45">
      <c r="BE952" t="s">
        <v>467</v>
      </c>
      <c r="BF952" t="s">
        <v>466</v>
      </c>
      <c r="BG952">
        <v>0.57645999999999997</v>
      </c>
      <c r="DS952" s="1">
        <v>3.4870000000000001E-15</v>
      </c>
      <c r="DV952" s="1"/>
    </row>
    <row r="953" spans="57:132" x14ac:dyDescent="0.45">
      <c r="BE953" t="s">
        <v>468</v>
      </c>
      <c r="BF953">
        <v>28.603899999999999</v>
      </c>
      <c r="BG953" t="s">
        <v>469</v>
      </c>
      <c r="BH953">
        <v>10</v>
      </c>
      <c r="BI953" t="s">
        <v>470</v>
      </c>
      <c r="BJ953">
        <v>172</v>
      </c>
      <c r="BK953" t="s">
        <v>471</v>
      </c>
      <c r="BL953" t="s">
        <v>472</v>
      </c>
      <c r="BM953" t="s">
        <v>473</v>
      </c>
      <c r="BN953" s="1">
        <v>2.2200000000000001E-16</v>
      </c>
      <c r="DR953" t="s">
        <v>182</v>
      </c>
      <c r="DS953">
        <v>0.59792999999999996</v>
      </c>
      <c r="DT953">
        <v>0.11804000000000001</v>
      </c>
      <c r="DU953">
        <v>5.0655000000000001</v>
      </c>
      <c r="DV953" s="1">
        <v>8.3580000000000001E-7</v>
      </c>
      <c r="DW953" t="s">
        <v>375</v>
      </c>
    </row>
    <row r="954" spans="57:132" x14ac:dyDescent="0.45">
      <c r="BE954" t="s">
        <v>861</v>
      </c>
      <c r="DS954" s="1">
        <v>8.3580000000000001E-7</v>
      </c>
      <c r="DV954" s="1"/>
    </row>
    <row r="955" spans="57:132" x14ac:dyDescent="0.45">
      <c r="DR955" t="s">
        <v>183</v>
      </c>
      <c r="DS955">
        <v>1.1779200000000001</v>
      </c>
      <c r="DT955">
        <v>1.0744899999999999</v>
      </c>
      <c r="DU955">
        <v>1.0963000000000001</v>
      </c>
      <c r="DV955">
        <v>0.2741111</v>
      </c>
    </row>
    <row r="956" spans="57:132" x14ac:dyDescent="0.45">
      <c r="BE956" t="s">
        <v>861</v>
      </c>
      <c r="BF956" t="s">
        <v>420</v>
      </c>
      <c r="BG956" t="s">
        <v>1016</v>
      </c>
      <c r="BH956">
        <v>5</v>
      </c>
      <c r="BI956" t="s">
        <v>902</v>
      </c>
      <c r="BJ956" t="s">
        <v>384</v>
      </c>
      <c r="BK956" t="s">
        <v>470</v>
      </c>
      <c r="BL956" t="s">
        <v>526</v>
      </c>
      <c r="DS956">
        <v>0.2741111</v>
      </c>
    </row>
    <row r="957" spans="57:132" x14ac:dyDescent="0.45">
      <c r="DR957" t="s">
        <v>377</v>
      </c>
      <c r="DS957">
        <v>0.47766999999999998</v>
      </c>
      <c r="DT957">
        <v>0.50936999999999999</v>
      </c>
      <c r="DU957">
        <v>0.93779999999999997</v>
      </c>
      <c r="DV957">
        <v>0.34934680000000001</v>
      </c>
    </row>
    <row r="958" spans="57:132" x14ac:dyDescent="0.45">
      <c r="BE958" t="s">
        <v>674</v>
      </c>
      <c r="BF958" t="s">
        <v>414</v>
      </c>
      <c r="DS958">
        <v>0.34934680000000001</v>
      </c>
    </row>
    <row r="959" spans="57:132" x14ac:dyDescent="0.45">
      <c r="BE959" t="s">
        <v>1065</v>
      </c>
      <c r="DR959" t="s">
        <v>378</v>
      </c>
      <c r="DS959">
        <v>-29.7378</v>
      </c>
      <c r="DT959">
        <v>4.5711199999999996</v>
      </c>
      <c r="DU959">
        <v>-6.5056000000000003</v>
      </c>
      <c r="DV959" s="1">
        <v>4.7780000000000005E-10</v>
      </c>
      <c r="DW959" t="s">
        <v>375</v>
      </c>
    </row>
    <row r="960" spans="57:132" x14ac:dyDescent="0.45">
      <c r="BE960" t="s">
        <v>416</v>
      </c>
      <c r="BF960" t="s">
        <v>417</v>
      </c>
      <c r="BG960" t="s">
        <v>418</v>
      </c>
      <c r="BH960" t="s">
        <v>419</v>
      </c>
      <c r="BI960" t="s">
        <v>420</v>
      </c>
      <c r="DS960" s="1">
        <v>4.7780000000000005E-10</v>
      </c>
      <c r="DV960" s="1"/>
    </row>
    <row r="961" spans="57:132" x14ac:dyDescent="0.45">
      <c r="DR961" t="s">
        <v>382</v>
      </c>
      <c r="DS961">
        <v>-1.1217600000000001</v>
      </c>
      <c r="DT961">
        <v>0.28821000000000002</v>
      </c>
      <c r="DU961">
        <v>-3.8921000000000001</v>
      </c>
      <c r="DV961">
        <v>1.3019999999999999E-4</v>
      </c>
      <c r="DW961" t="s">
        <v>375</v>
      </c>
    </row>
    <row r="962" spans="57:132" x14ac:dyDescent="0.45">
      <c r="BE962" t="s">
        <v>421</v>
      </c>
      <c r="DS962">
        <v>1.3019999999999999E-4</v>
      </c>
    </row>
    <row r="963" spans="57:132" x14ac:dyDescent="0.45">
      <c r="BE963" t="s">
        <v>422</v>
      </c>
      <c r="BF963" t="s">
        <v>423</v>
      </c>
      <c r="BG963" t="s">
        <v>520</v>
      </c>
      <c r="BH963" t="s">
        <v>425</v>
      </c>
      <c r="BI963" t="s">
        <v>423</v>
      </c>
      <c r="BJ963" t="s">
        <v>521</v>
      </c>
      <c r="BK963" t="s">
        <v>431</v>
      </c>
      <c r="BL963" t="s">
        <v>423</v>
      </c>
      <c r="BM963" t="s">
        <v>761</v>
      </c>
      <c r="BN963" t="s">
        <v>433</v>
      </c>
      <c r="BO963" t="s">
        <v>423</v>
      </c>
      <c r="BP963" t="s">
        <v>863</v>
      </c>
      <c r="DR963" t="s">
        <v>381</v>
      </c>
      <c r="DS963">
        <v>0.16841999999999999</v>
      </c>
      <c r="DT963">
        <v>0.30743999999999999</v>
      </c>
      <c r="DU963">
        <v>0.54779999999999995</v>
      </c>
      <c r="DV963">
        <v>0.5843469</v>
      </c>
    </row>
    <row r="964" spans="57:132" x14ac:dyDescent="0.45">
      <c r="DS964">
        <v>0.5843469</v>
      </c>
    </row>
    <row r="965" spans="57:132" x14ac:dyDescent="0.45">
      <c r="BE965" t="s">
        <v>601</v>
      </c>
      <c r="BF965" t="s">
        <v>437</v>
      </c>
      <c r="BG965" t="s">
        <v>864</v>
      </c>
      <c r="BH965" t="s">
        <v>423</v>
      </c>
      <c r="BI965" t="s">
        <v>1066</v>
      </c>
      <c r="BJ965" t="s">
        <v>866</v>
      </c>
      <c r="BK965" t="s">
        <v>423</v>
      </c>
      <c r="BL965" t="s">
        <v>926</v>
      </c>
      <c r="BM965" t="s">
        <v>868</v>
      </c>
      <c r="BN965" t="s">
        <v>423</v>
      </c>
      <c r="BO965">
        <v>315</v>
      </c>
      <c r="DR965" t="s">
        <v>383</v>
      </c>
      <c r="DS965">
        <v>-0.63058999999999998</v>
      </c>
      <c r="DT965">
        <v>0.20311000000000001</v>
      </c>
      <c r="DU965">
        <v>-3.1046</v>
      </c>
      <c r="DV965">
        <v>2.1442000000000002E-3</v>
      </c>
      <c r="DW965" t="s">
        <v>487</v>
      </c>
    </row>
    <row r="966" spans="57:132" x14ac:dyDescent="0.45">
      <c r="DR966" t="s">
        <v>453</v>
      </c>
      <c r="DS966">
        <v>2.1442000000000002E-3</v>
      </c>
    </row>
    <row r="967" spans="57:132" x14ac:dyDescent="0.45">
      <c r="BE967" t="s">
        <v>710</v>
      </c>
      <c r="DR967" t="s">
        <v>454</v>
      </c>
      <c r="DS967" t="s">
        <v>455</v>
      </c>
      <c r="DT967">
        <v>0</v>
      </c>
      <c r="DU967" t="s">
        <v>842</v>
      </c>
      <c r="DV967">
        <v>1E-3</v>
      </c>
      <c r="DW967" t="s">
        <v>843</v>
      </c>
      <c r="DX967">
        <v>0.01</v>
      </c>
      <c r="DY967" t="s">
        <v>844</v>
      </c>
      <c r="DZ967">
        <v>0.05</v>
      </c>
    </row>
    <row r="968" spans="57:132" x14ac:dyDescent="0.45">
      <c r="BF968" t="s">
        <v>443</v>
      </c>
      <c r="BG968" t="s">
        <v>444</v>
      </c>
      <c r="BH968" t="s">
        <v>445</v>
      </c>
      <c r="BI968" t="s">
        <v>446</v>
      </c>
      <c r="BJ968" t="s">
        <v>447</v>
      </c>
      <c r="BK968" t="s">
        <v>445</v>
      </c>
      <c r="BL968" t="s">
        <v>448</v>
      </c>
    </row>
    <row r="969" spans="57:132" x14ac:dyDescent="0.45">
      <c r="BE969">
        <v>-35.724339999999998</v>
      </c>
      <c r="BF969">
        <v>-8.4797499999999992</v>
      </c>
      <c r="BG969">
        <v>-0.81777999999999995</v>
      </c>
      <c r="BH969">
        <v>7.1124099999999997</v>
      </c>
      <c r="BI969">
        <v>48.755070000000003</v>
      </c>
      <c r="DR969" t="s">
        <v>462</v>
      </c>
      <c r="DS969" t="s">
        <v>463</v>
      </c>
      <c r="DT969" t="s">
        <v>450</v>
      </c>
      <c r="DU969" t="s">
        <v>464</v>
      </c>
      <c r="DV969">
        <v>56927</v>
      </c>
      <c r="EA969" t="s">
        <v>870</v>
      </c>
    </row>
    <row r="970" spans="57:132" x14ac:dyDescent="0.45">
      <c r="DR970" t="s">
        <v>465</v>
      </c>
      <c r="DS970" t="s">
        <v>463</v>
      </c>
      <c r="DT970" t="s">
        <v>450</v>
      </c>
      <c r="DU970" t="s">
        <v>464</v>
      </c>
      <c r="DV970">
        <v>23432</v>
      </c>
      <c r="EB970">
        <v>0.1</v>
      </c>
    </row>
    <row r="971" spans="57:132" x14ac:dyDescent="0.45">
      <c r="BE971" t="s">
        <v>715</v>
      </c>
      <c r="DR971" t="s">
        <v>466</v>
      </c>
      <c r="DS971">
        <v>0.58838999999999997</v>
      </c>
    </row>
    <row r="972" spans="57:132" x14ac:dyDescent="0.45">
      <c r="BF972" t="s">
        <v>370</v>
      </c>
      <c r="BG972" t="s">
        <v>371</v>
      </c>
      <c r="BH972" t="s">
        <v>372</v>
      </c>
      <c r="BI972" t="s">
        <v>373</v>
      </c>
      <c r="BJ972" t="s">
        <v>374</v>
      </c>
      <c r="BK972" t="s">
        <v>452</v>
      </c>
      <c r="DR972" t="s">
        <v>467</v>
      </c>
      <c r="DS972" t="s">
        <v>466</v>
      </c>
      <c r="DT972">
        <v>0.54544000000000004</v>
      </c>
    </row>
    <row r="973" spans="57:132" x14ac:dyDescent="0.45">
      <c r="BE973" t="s">
        <v>181</v>
      </c>
      <c r="BF973">
        <v>-6.4063610000000004</v>
      </c>
      <c r="BG973">
        <v>4.2100669999999996</v>
      </c>
      <c r="BH973">
        <v>-1.5217000000000001</v>
      </c>
      <c r="BI973">
        <v>0.12920300000000001</v>
      </c>
      <c r="DR973" t="s">
        <v>468</v>
      </c>
      <c r="DS973">
        <v>41.0974</v>
      </c>
      <c r="DT973" t="s">
        <v>469</v>
      </c>
      <c r="DU973">
        <v>8</v>
      </c>
      <c r="DV973" t="s">
        <v>470</v>
      </c>
      <c r="DW973">
        <v>230</v>
      </c>
      <c r="DX973" t="s">
        <v>471</v>
      </c>
      <c r="DY973" t="s">
        <v>472</v>
      </c>
      <c r="DZ973" t="s">
        <v>473</v>
      </c>
    </row>
    <row r="974" spans="57:132" x14ac:dyDescent="0.45">
      <c r="BE974" t="s">
        <v>182</v>
      </c>
      <c r="BF974">
        <v>-5.9229999999999998E-2</v>
      </c>
      <c r="BG974">
        <v>0.21590799999999999</v>
      </c>
      <c r="BH974">
        <v>-0.27429999999999999</v>
      </c>
      <c r="BI974">
        <v>0.78403199999999995</v>
      </c>
      <c r="DR974" t="s">
        <v>861</v>
      </c>
    </row>
    <row r="975" spans="57:132" x14ac:dyDescent="0.45">
      <c r="BE975" t="s">
        <v>183</v>
      </c>
      <c r="BF975">
        <v>3.9020410000000001</v>
      </c>
      <c r="BG975">
        <v>1.5748610000000001</v>
      </c>
      <c r="BH975">
        <v>2.4777</v>
      </c>
      <c r="BI975">
        <v>1.3805E-2</v>
      </c>
      <c r="BJ975" t="s">
        <v>376</v>
      </c>
      <c r="EA975" s="1">
        <v>2.2200000000000001E-16</v>
      </c>
    </row>
    <row r="976" spans="57:132" x14ac:dyDescent="0.45">
      <c r="BE976" t="s">
        <v>377</v>
      </c>
      <c r="BF976">
        <v>-2.6943000000000002E-2</v>
      </c>
      <c r="BG976">
        <v>0.81882500000000003</v>
      </c>
      <c r="BH976">
        <v>-3.2899999999999999E-2</v>
      </c>
      <c r="BI976">
        <v>0.97377400000000003</v>
      </c>
      <c r="DR976" t="s">
        <v>861</v>
      </c>
      <c r="DS976" t="s">
        <v>420</v>
      </c>
      <c r="DT976" t="s">
        <v>1016</v>
      </c>
      <c r="DU976">
        <v>5</v>
      </c>
      <c r="DV976" t="s">
        <v>902</v>
      </c>
      <c r="DW976" t="s">
        <v>384</v>
      </c>
      <c r="DX976" t="s">
        <v>470</v>
      </c>
      <c r="DY976" t="s">
        <v>1029</v>
      </c>
    </row>
    <row r="977" spans="57:132" x14ac:dyDescent="0.45">
      <c r="BE977" t="s">
        <v>378</v>
      </c>
      <c r="BF977">
        <v>-7.2470850000000002</v>
      </c>
      <c r="BG977">
        <v>5.7070670000000003</v>
      </c>
      <c r="BH977">
        <v>-1.2698</v>
      </c>
      <c r="BI977">
        <v>0.20518</v>
      </c>
    </row>
    <row r="978" spans="57:132" x14ac:dyDescent="0.45">
      <c r="BE978" t="s">
        <v>382</v>
      </c>
      <c r="BF978">
        <v>-0.16531100000000001</v>
      </c>
      <c r="BG978">
        <v>0.32299299999999997</v>
      </c>
      <c r="BH978">
        <v>-0.51180000000000003</v>
      </c>
      <c r="BI978">
        <v>0.60918300000000003</v>
      </c>
      <c r="DR978" t="s">
        <v>674</v>
      </c>
      <c r="DS978" t="s">
        <v>414</v>
      </c>
    </row>
    <row r="979" spans="57:132" x14ac:dyDescent="0.45">
      <c r="BE979" t="s">
        <v>381</v>
      </c>
      <c r="BF979">
        <v>-0.65384699999999996</v>
      </c>
      <c r="BG979">
        <v>1.00075</v>
      </c>
      <c r="BH979">
        <v>-0.65339999999999998</v>
      </c>
      <c r="BI979">
        <v>0.51405400000000001</v>
      </c>
      <c r="DR979" t="s">
        <v>1059</v>
      </c>
    </row>
    <row r="980" spans="57:132" x14ac:dyDescent="0.45">
      <c r="BE980" t="s">
        <v>383</v>
      </c>
      <c r="BF980">
        <v>-1.0314570000000001</v>
      </c>
      <c r="BG980">
        <v>0.39038099999999998</v>
      </c>
      <c r="BH980">
        <v>-2.6421999999999999</v>
      </c>
      <c r="BI980">
        <v>8.6940000000000003E-3</v>
      </c>
      <c r="BJ980" t="s">
        <v>487</v>
      </c>
      <c r="DR980" t="s">
        <v>416</v>
      </c>
      <c r="DS980" t="s">
        <v>417</v>
      </c>
      <c r="DT980" t="s">
        <v>418</v>
      </c>
      <c r="DU980" t="s">
        <v>419</v>
      </c>
      <c r="DV980" t="s">
        <v>420</v>
      </c>
    </row>
    <row r="981" spans="57:132" x14ac:dyDescent="0.45">
      <c r="BE981" t="s">
        <v>384</v>
      </c>
      <c r="BF981">
        <v>72.881319000000005</v>
      </c>
      <c r="BG981">
        <v>25.515135999999998</v>
      </c>
      <c r="BH981">
        <v>2.8563999999999998</v>
      </c>
      <c r="BI981">
        <v>4.6010000000000001E-3</v>
      </c>
      <c r="BJ981" t="s">
        <v>487</v>
      </c>
    </row>
    <row r="982" spans="57:132" x14ac:dyDescent="0.45">
      <c r="BE982" t="s">
        <v>526</v>
      </c>
      <c r="BF982">
        <v>-7.2184080000000002</v>
      </c>
      <c r="BG982">
        <v>1.538867</v>
      </c>
      <c r="BH982">
        <v>-4.6906999999999996</v>
      </c>
      <c r="BI982" s="1">
        <v>4.2359999999999998E-6</v>
      </c>
      <c r="BJ982" t="s">
        <v>375</v>
      </c>
      <c r="DR982" t="s">
        <v>421</v>
      </c>
    </row>
    <row r="983" spans="57:132" x14ac:dyDescent="0.45">
      <c r="BE983" t="s">
        <v>453</v>
      </c>
      <c r="DR983" t="s">
        <v>422</v>
      </c>
      <c r="DS983" t="s">
        <v>423</v>
      </c>
      <c r="DT983" t="s">
        <v>520</v>
      </c>
      <c r="DU983" t="s">
        <v>425</v>
      </c>
      <c r="DV983" t="s">
        <v>423</v>
      </c>
      <c r="DW983" t="s">
        <v>521</v>
      </c>
      <c r="DX983" t="s">
        <v>431</v>
      </c>
      <c r="DY983" t="s">
        <v>423</v>
      </c>
      <c r="DZ983" t="s">
        <v>761</v>
      </c>
    </row>
    <row r="984" spans="57:132" x14ac:dyDescent="0.45">
      <c r="BE984" t="s">
        <v>454</v>
      </c>
      <c r="BF984" t="s">
        <v>455</v>
      </c>
      <c r="BG984">
        <v>0</v>
      </c>
      <c r="BH984" t="s">
        <v>842</v>
      </c>
      <c r="BI984">
        <v>1E-3</v>
      </c>
      <c r="BJ984" t="s">
        <v>843</v>
      </c>
      <c r="BK984">
        <v>0.01</v>
      </c>
      <c r="BL984" t="s">
        <v>844</v>
      </c>
      <c r="BM984">
        <v>0.05</v>
      </c>
      <c r="BN984" t="s">
        <v>870</v>
      </c>
      <c r="BO984">
        <v>0.1</v>
      </c>
      <c r="BP984" t="s">
        <v>871</v>
      </c>
    </row>
    <row r="985" spans="57:132" x14ac:dyDescent="0.45">
      <c r="DR985" t="s">
        <v>601</v>
      </c>
      <c r="DS985" t="s">
        <v>437</v>
      </c>
      <c r="DT985" t="s">
        <v>864</v>
      </c>
      <c r="DU985" t="s">
        <v>423</v>
      </c>
      <c r="DV985" t="s">
        <v>1060</v>
      </c>
      <c r="DW985" t="s">
        <v>866</v>
      </c>
      <c r="DX985" t="s">
        <v>423</v>
      </c>
      <c r="DY985" t="s">
        <v>926</v>
      </c>
      <c r="DZ985" t="s">
        <v>868</v>
      </c>
      <c r="EA985" t="s">
        <v>433</v>
      </c>
    </row>
    <row r="986" spans="57:132" x14ac:dyDescent="0.45">
      <c r="BE986" t="s">
        <v>462</v>
      </c>
      <c r="BF986" t="s">
        <v>463</v>
      </c>
      <c r="BG986" t="s">
        <v>450</v>
      </c>
      <c r="BH986" t="s">
        <v>464</v>
      </c>
      <c r="BI986">
        <v>128460</v>
      </c>
      <c r="EB986" t="s">
        <v>423</v>
      </c>
    </row>
    <row r="987" spans="57:132" x14ac:dyDescent="0.45">
      <c r="BE987" t="s">
        <v>465</v>
      </c>
      <c r="BF987" t="s">
        <v>463</v>
      </c>
      <c r="BG987" t="s">
        <v>450</v>
      </c>
      <c r="BH987" t="s">
        <v>464</v>
      </c>
      <c r="BI987">
        <v>52635</v>
      </c>
      <c r="DR987" t="s">
        <v>710</v>
      </c>
      <c r="EA987" t="s">
        <v>423</v>
      </c>
    </row>
    <row r="988" spans="57:132" x14ac:dyDescent="0.45">
      <c r="BE988" t="s">
        <v>466</v>
      </c>
      <c r="BF988">
        <v>0.59028000000000003</v>
      </c>
      <c r="DS988" t="s">
        <v>443</v>
      </c>
      <c r="DT988" t="s">
        <v>444</v>
      </c>
      <c r="DU988" t="s">
        <v>445</v>
      </c>
      <c r="DV988" t="s">
        <v>446</v>
      </c>
      <c r="DW988" t="s">
        <v>447</v>
      </c>
      <c r="DX988" t="s">
        <v>445</v>
      </c>
      <c r="DY988" t="s">
        <v>448</v>
      </c>
      <c r="EB988">
        <v>615</v>
      </c>
    </row>
    <row r="989" spans="57:132" x14ac:dyDescent="0.45">
      <c r="BE989" t="s">
        <v>467</v>
      </c>
      <c r="BF989" t="s">
        <v>466</v>
      </c>
      <c r="BG989">
        <v>0.54700000000000004</v>
      </c>
      <c r="DR989">
        <v>-35.534350000000003</v>
      </c>
      <c r="DS989">
        <v>-7.25427</v>
      </c>
      <c r="DT989">
        <v>-0.95999000000000001</v>
      </c>
      <c r="DU989">
        <v>7.49756</v>
      </c>
      <c r="DV989">
        <v>41.15963</v>
      </c>
    </row>
    <row r="990" spans="57:132" x14ac:dyDescent="0.45">
      <c r="BE990" t="s">
        <v>468</v>
      </c>
      <c r="BF990">
        <v>40.915399999999998</v>
      </c>
      <c r="BG990" t="s">
        <v>469</v>
      </c>
      <c r="BH990">
        <v>10</v>
      </c>
      <c r="BI990" t="s">
        <v>470</v>
      </c>
      <c r="BJ990">
        <v>284</v>
      </c>
      <c r="BK990" t="s">
        <v>471</v>
      </c>
      <c r="BL990" t="s">
        <v>472</v>
      </c>
      <c r="BM990" t="s">
        <v>473</v>
      </c>
      <c r="BN990" s="1">
        <v>2.2200000000000001E-16</v>
      </c>
    </row>
    <row r="991" spans="57:132" x14ac:dyDescent="0.45">
      <c r="BE991" t="s">
        <v>674</v>
      </c>
      <c r="BF991" t="s">
        <v>488</v>
      </c>
      <c r="BG991">
        <v>2000</v>
      </c>
      <c r="DR991" t="s">
        <v>715</v>
      </c>
    </row>
    <row r="992" spans="57:132" x14ac:dyDescent="0.45">
      <c r="BE992" t="s">
        <v>1067</v>
      </c>
      <c r="DS992" t="s">
        <v>370</v>
      </c>
      <c r="DT992" t="s">
        <v>371</v>
      </c>
      <c r="DU992" t="s">
        <v>372</v>
      </c>
      <c r="DV992" t="s">
        <v>373</v>
      </c>
      <c r="DW992" t="s">
        <v>374</v>
      </c>
      <c r="DX992" t="s">
        <v>452</v>
      </c>
    </row>
    <row r="993" spans="57:127" x14ac:dyDescent="0.45">
      <c r="BE993" t="s">
        <v>416</v>
      </c>
      <c r="BF993" t="s">
        <v>417</v>
      </c>
      <c r="BG993" t="s">
        <v>418</v>
      </c>
      <c r="BH993" t="s">
        <v>419</v>
      </c>
      <c r="BI993" t="s">
        <v>420</v>
      </c>
      <c r="DR993" t="s">
        <v>181</v>
      </c>
      <c r="DS993">
        <v>-6.7483440000000003</v>
      </c>
      <c r="DT993">
        <v>2.9506779999999999</v>
      </c>
      <c r="DU993">
        <v>-2.2869999999999999</v>
      </c>
      <c r="DV993">
        <v>2.2562499999999999E-2</v>
      </c>
      <c r="DW993" t="s">
        <v>376</v>
      </c>
    </row>
    <row r="994" spans="57:127" x14ac:dyDescent="0.45">
      <c r="DS994">
        <v>2.2562499999999999E-2</v>
      </c>
    </row>
    <row r="995" spans="57:127" x14ac:dyDescent="0.45">
      <c r="BE995" t="s">
        <v>421</v>
      </c>
      <c r="DR995" t="s">
        <v>182</v>
      </c>
      <c r="DS995">
        <v>-0.24212700000000001</v>
      </c>
      <c r="DT995">
        <v>0.14190800000000001</v>
      </c>
      <c r="DU995">
        <v>-1.7061999999999999</v>
      </c>
      <c r="DV995">
        <v>8.8518200000000005E-2</v>
      </c>
      <c r="DW995" t="s">
        <v>481</v>
      </c>
    </row>
    <row r="996" spans="57:127" x14ac:dyDescent="0.45">
      <c r="BE996" t="s">
        <v>422</v>
      </c>
      <c r="BF996" t="s">
        <v>423</v>
      </c>
      <c r="BG996" t="s">
        <v>520</v>
      </c>
      <c r="BH996" t="s">
        <v>425</v>
      </c>
      <c r="BI996" t="s">
        <v>423</v>
      </c>
      <c r="BJ996" t="s">
        <v>521</v>
      </c>
      <c r="BK996" t="s">
        <v>431</v>
      </c>
      <c r="BL996" t="s">
        <v>423</v>
      </c>
      <c r="BM996" t="s">
        <v>761</v>
      </c>
      <c r="BN996" t="s">
        <v>433</v>
      </c>
      <c r="BO996" t="s">
        <v>423</v>
      </c>
      <c r="BP996" t="s">
        <v>863</v>
      </c>
      <c r="DS996">
        <v>8.8518200000000005E-2</v>
      </c>
    </row>
    <row r="997" spans="57:127" x14ac:dyDescent="0.45">
      <c r="DR997" t="s">
        <v>183</v>
      </c>
      <c r="DS997">
        <v>2.7565050000000002</v>
      </c>
      <c r="DT997">
        <v>1.0226630000000001</v>
      </c>
      <c r="DU997">
        <v>2.6953999999999998</v>
      </c>
      <c r="DV997">
        <v>7.2398000000000002E-3</v>
      </c>
      <c r="DW997" t="s">
        <v>487</v>
      </c>
    </row>
    <row r="998" spans="57:127" x14ac:dyDescent="0.45">
      <c r="BE998" t="s">
        <v>601</v>
      </c>
      <c r="BF998" t="s">
        <v>437</v>
      </c>
      <c r="BG998" t="s">
        <v>864</v>
      </c>
      <c r="BH998" t="s">
        <v>423</v>
      </c>
      <c r="BI998" t="s">
        <v>1066</v>
      </c>
      <c r="BJ998" t="s">
        <v>866</v>
      </c>
      <c r="BK998" t="s">
        <v>423</v>
      </c>
      <c r="BL998" t="s">
        <v>933</v>
      </c>
      <c r="BM998" t="s">
        <v>868</v>
      </c>
      <c r="BN998" t="s">
        <v>423</v>
      </c>
      <c r="BO998">
        <v>168</v>
      </c>
      <c r="DS998">
        <v>7.2398000000000002E-3</v>
      </c>
    </row>
    <row r="999" spans="57:127" x14ac:dyDescent="0.45">
      <c r="DR999" t="s">
        <v>377</v>
      </c>
      <c r="DS999">
        <v>-1.3689469999999999</v>
      </c>
      <c r="DT999">
        <v>0.54768700000000003</v>
      </c>
      <c r="DU999">
        <v>-2.4994999999999998</v>
      </c>
      <c r="DV999">
        <v>1.27197E-2</v>
      </c>
      <c r="DW999" t="s">
        <v>376</v>
      </c>
    </row>
    <row r="1000" spans="57:127" x14ac:dyDescent="0.45">
      <c r="BE1000" t="s">
        <v>710</v>
      </c>
      <c r="DS1000">
        <v>1.27197E-2</v>
      </c>
    </row>
    <row r="1001" spans="57:127" x14ac:dyDescent="0.45">
      <c r="BF1001" t="s">
        <v>443</v>
      </c>
      <c r="BG1001" t="s">
        <v>444</v>
      </c>
      <c r="BH1001" t="s">
        <v>445</v>
      </c>
      <c r="BI1001" t="s">
        <v>446</v>
      </c>
      <c r="BJ1001" t="s">
        <v>447</v>
      </c>
      <c r="BK1001" t="s">
        <v>445</v>
      </c>
      <c r="BL1001" t="s">
        <v>448</v>
      </c>
      <c r="DR1001" t="s">
        <v>378</v>
      </c>
      <c r="DS1001">
        <v>-10.963727</v>
      </c>
      <c r="DT1001">
        <v>3.4515039999999999</v>
      </c>
      <c r="DU1001">
        <v>-3.1764999999999999</v>
      </c>
      <c r="DV1001">
        <v>1.5721000000000001E-3</v>
      </c>
      <c r="DW1001" t="s">
        <v>487</v>
      </c>
    </row>
    <row r="1002" spans="57:127" x14ac:dyDescent="0.45">
      <c r="BE1002">
        <v>-35.150100000000002</v>
      </c>
      <c r="BF1002">
        <v>-7.2156000000000002</v>
      </c>
      <c r="BG1002">
        <v>0.48970000000000002</v>
      </c>
      <c r="BH1002">
        <v>9.6361000000000008</v>
      </c>
      <c r="BI1002">
        <v>32.137</v>
      </c>
      <c r="DS1002">
        <v>1.5721000000000001E-3</v>
      </c>
    </row>
    <row r="1003" spans="57:127" x14ac:dyDescent="0.45">
      <c r="DR1003" t="s">
        <v>382</v>
      </c>
      <c r="DS1003">
        <v>-0.13017899999999999</v>
      </c>
      <c r="DT1003">
        <v>0.213508</v>
      </c>
      <c r="DU1003">
        <v>-0.60970000000000002</v>
      </c>
      <c r="DV1003">
        <v>0.54229760000000005</v>
      </c>
    </row>
    <row r="1004" spans="57:127" x14ac:dyDescent="0.45">
      <c r="BE1004" t="s">
        <v>715</v>
      </c>
      <c r="DS1004">
        <v>0.54229760000000005</v>
      </c>
    </row>
    <row r="1005" spans="57:127" x14ac:dyDescent="0.45">
      <c r="BF1005" t="s">
        <v>370</v>
      </c>
      <c r="BG1005" t="s">
        <v>371</v>
      </c>
      <c r="BH1005" t="s">
        <v>372</v>
      </c>
      <c r="BI1005" t="s">
        <v>373</v>
      </c>
      <c r="BJ1005" t="s">
        <v>374</v>
      </c>
      <c r="BK1005" t="s">
        <v>452</v>
      </c>
      <c r="DR1005" t="s">
        <v>381</v>
      </c>
      <c r="DS1005">
        <v>-0.56401800000000002</v>
      </c>
      <c r="DT1005">
        <v>0.34636</v>
      </c>
      <c r="DU1005">
        <v>-1.6284000000000001</v>
      </c>
      <c r="DV1005">
        <v>0.1039953</v>
      </c>
    </row>
    <row r="1006" spans="57:127" x14ac:dyDescent="0.45">
      <c r="BE1006" t="s">
        <v>181</v>
      </c>
      <c r="BF1006">
        <v>2.14615</v>
      </c>
      <c r="BG1006">
        <v>10.748390000000001</v>
      </c>
      <c r="BH1006">
        <v>0.19969999999999999</v>
      </c>
      <c r="BI1006">
        <v>0.84202999999999995</v>
      </c>
      <c r="DS1006">
        <v>0.1039953</v>
      </c>
    </row>
    <row r="1007" spans="57:127" x14ac:dyDescent="0.45">
      <c r="BE1007" t="s">
        <v>182</v>
      </c>
      <c r="BF1007">
        <v>-1.82162</v>
      </c>
      <c r="BG1007">
        <v>0.40114</v>
      </c>
      <c r="BH1007">
        <v>-4.5411000000000001</v>
      </c>
      <c r="BI1007" s="1">
        <v>1.208E-5</v>
      </c>
      <c r="BJ1007" t="s">
        <v>375</v>
      </c>
      <c r="DR1007" t="s">
        <v>383</v>
      </c>
      <c r="DS1007">
        <v>-0.39892</v>
      </c>
      <c r="DT1007">
        <v>0.16272900000000001</v>
      </c>
      <c r="DU1007">
        <v>-2.4514</v>
      </c>
      <c r="DV1007">
        <v>1.4530700000000001E-2</v>
      </c>
      <c r="DW1007" t="s">
        <v>376</v>
      </c>
    </row>
    <row r="1008" spans="57:127" x14ac:dyDescent="0.45">
      <c r="BE1008" t="s">
        <v>183</v>
      </c>
      <c r="BF1008">
        <v>2.5395699999999999</v>
      </c>
      <c r="BG1008">
        <v>3.73637</v>
      </c>
      <c r="BH1008">
        <v>0.67969999999999997</v>
      </c>
      <c r="BI1008">
        <v>0.49784</v>
      </c>
      <c r="DS1008">
        <v>1.4530700000000001E-2</v>
      </c>
    </row>
    <row r="1009" spans="57:132" x14ac:dyDescent="0.45">
      <c r="BE1009" t="s">
        <v>377</v>
      </c>
      <c r="BF1009">
        <v>-1.69729</v>
      </c>
      <c r="BG1009">
        <v>3.08813</v>
      </c>
      <c r="BH1009">
        <v>-0.54959999999999998</v>
      </c>
      <c r="BI1009">
        <v>0.58347000000000004</v>
      </c>
      <c r="DR1009" t="s">
        <v>384</v>
      </c>
      <c r="DS1009">
        <v>36.290506999999998</v>
      </c>
      <c r="DT1009">
        <v>10.424759999999999</v>
      </c>
      <c r="DU1009">
        <v>3.4811999999999999</v>
      </c>
      <c r="DV1009">
        <v>5.3779999999999995E-4</v>
      </c>
      <c r="DW1009" t="s">
        <v>375</v>
      </c>
    </row>
    <row r="1010" spans="57:132" x14ac:dyDescent="0.45">
      <c r="BE1010" t="s">
        <v>382</v>
      </c>
      <c r="BF1010">
        <v>0.34601999999999999</v>
      </c>
      <c r="BG1010">
        <v>0.54357</v>
      </c>
      <c r="BH1010">
        <v>0.63660000000000005</v>
      </c>
      <c r="BI1010">
        <v>0.52546999999999999</v>
      </c>
      <c r="DS1010">
        <v>5.3779999999999995E-4</v>
      </c>
    </row>
    <row r="1011" spans="57:132" x14ac:dyDescent="0.45">
      <c r="BE1011" t="s">
        <v>381</v>
      </c>
      <c r="BF1011">
        <v>-1.8532299999999999</v>
      </c>
      <c r="BG1011">
        <v>0.85462000000000005</v>
      </c>
      <c r="BH1011">
        <v>-2.1684999999999999</v>
      </c>
      <c r="BI1011">
        <v>3.184E-2</v>
      </c>
      <c r="BJ1011" t="s">
        <v>376</v>
      </c>
      <c r="DR1011" t="s">
        <v>869</v>
      </c>
      <c r="DS1011">
        <v>-0.652887</v>
      </c>
      <c r="DT1011">
        <v>6.7185999999999996E-2</v>
      </c>
      <c r="DU1011">
        <v>-9.7175999999999991</v>
      </c>
      <c r="DV1011" s="1">
        <v>2.2E-16</v>
      </c>
      <c r="DW1011" t="s">
        <v>375</v>
      </c>
    </row>
    <row r="1012" spans="57:132" x14ac:dyDescent="0.45">
      <c r="BE1012" t="s">
        <v>383</v>
      </c>
      <c r="BF1012">
        <v>-1.2654399999999999</v>
      </c>
      <c r="BG1012">
        <v>0.41654999999999998</v>
      </c>
      <c r="BH1012">
        <v>-3.0379</v>
      </c>
      <c r="BI1012">
        <v>2.8500000000000001E-3</v>
      </c>
      <c r="BJ1012" t="s">
        <v>487</v>
      </c>
      <c r="DR1012" t="s">
        <v>453</v>
      </c>
      <c r="DS1012" s="1">
        <v>2.2E-16</v>
      </c>
    </row>
    <row r="1013" spans="57:132" x14ac:dyDescent="0.45">
      <c r="BE1013" t="s">
        <v>384</v>
      </c>
      <c r="BF1013">
        <v>28.095400000000001</v>
      </c>
      <c r="BG1013">
        <v>24.271470000000001</v>
      </c>
      <c r="BH1013">
        <v>1.1575</v>
      </c>
      <c r="BI1013">
        <v>0.24904999999999999</v>
      </c>
      <c r="DR1013" t="s">
        <v>454</v>
      </c>
      <c r="DS1013" t="s">
        <v>455</v>
      </c>
      <c r="DT1013">
        <v>0</v>
      </c>
      <c r="DU1013" t="s">
        <v>842</v>
      </c>
      <c r="DV1013">
        <v>1E-3</v>
      </c>
      <c r="DW1013" t="s">
        <v>843</v>
      </c>
      <c r="DX1013">
        <v>0.01</v>
      </c>
      <c r="DY1013" t="s">
        <v>844</v>
      </c>
      <c r="DZ1013">
        <v>0.05</v>
      </c>
    </row>
    <row r="1014" spans="57:132" x14ac:dyDescent="0.45">
      <c r="BE1014" t="s">
        <v>526</v>
      </c>
      <c r="BF1014">
        <v>-5.0213000000000001</v>
      </c>
      <c r="BG1014">
        <v>3.6186099999999999</v>
      </c>
      <c r="BH1014">
        <v>-1.3875999999999999</v>
      </c>
      <c r="BI1014">
        <v>0.16749</v>
      </c>
    </row>
    <row r="1015" spans="57:132" x14ac:dyDescent="0.45">
      <c r="BE1015" t="s">
        <v>453</v>
      </c>
      <c r="DR1015" t="s">
        <v>462</v>
      </c>
      <c r="DS1015" t="s">
        <v>463</v>
      </c>
      <c r="DT1015" t="s">
        <v>450</v>
      </c>
      <c r="DU1015" t="s">
        <v>464</v>
      </c>
      <c r="DV1015">
        <v>231800</v>
      </c>
      <c r="EA1015" t="s">
        <v>870</v>
      </c>
    </row>
    <row r="1016" spans="57:132" x14ac:dyDescent="0.45">
      <c r="BE1016" t="s">
        <v>454</v>
      </c>
      <c r="BF1016" t="s">
        <v>455</v>
      </c>
      <c r="BG1016">
        <v>0</v>
      </c>
      <c r="BH1016" t="s">
        <v>842</v>
      </c>
      <c r="BI1016">
        <v>1E-3</v>
      </c>
      <c r="BJ1016" t="s">
        <v>843</v>
      </c>
      <c r="BK1016">
        <v>0.01</v>
      </c>
      <c r="BL1016" t="s">
        <v>844</v>
      </c>
      <c r="BM1016">
        <v>0.05</v>
      </c>
      <c r="BN1016" t="s">
        <v>870</v>
      </c>
      <c r="BO1016">
        <v>0.1</v>
      </c>
      <c r="BP1016" t="s">
        <v>871</v>
      </c>
      <c r="DR1016" t="s">
        <v>465</v>
      </c>
      <c r="DS1016" t="s">
        <v>463</v>
      </c>
      <c r="DT1016" t="s">
        <v>450</v>
      </c>
      <c r="DU1016" t="s">
        <v>464</v>
      </c>
      <c r="DV1016">
        <v>83613</v>
      </c>
      <c r="EB1016">
        <v>0.1</v>
      </c>
    </row>
    <row r="1017" spans="57:132" x14ac:dyDescent="0.45">
      <c r="DR1017" t="s">
        <v>466</v>
      </c>
      <c r="DS1017">
        <v>0.63929000000000002</v>
      </c>
    </row>
    <row r="1018" spans="57:132" x14ac:dyDescent="0.45">
      <c r="BE1018" t="s">
        <v>462</v>
      </c>
      <c r="BF1018" t="s">
        <v>463</v>
      </c>
      <c r="BG1018" t="s">
        <v>450</v>
      </c>
      <c r="BH1018" t="s">
        <v>464</v>
      </c>
      <c r="BI1018">
        <v>40071</v>
      </c>
      <c r="DR1018" t="s">
        <v>467</v>
      </c>
      <c r="DS1018" t="s">
        <v>466</v>
      </c>
      <c r="DT1018">
        <v>0.60731999999999997</v>
      </c>
    </row>
    <row r="1019" spans="57:132" x14ac:dyDescent="0.45">
      <c r="BE1019" t="s">
        <v>465</v>
      </c>
      <c r="BF1019" t="s">
        <v>463</v>
      </c>
      <c r="BG1019" t="s">
        <v>450</v>
      </c>
      <c r="BH1019" t="s">
        <v>464</v>
      </c>
      <c r="BI1019">
        <v>25081</v>
      </c>
      <c r="DR1019" t="s">
        <v>468</v>
      </c>
      <c r="DS1019">
        <v>99.960099999999997</v>
      </c>
      <c r="DT1019" t="s">
        <v>469</v>
      </c>
      <c r="DU1019">
        <v>10</v>
      </c>
      <c r="DV1019" t="s">
        <v>470</v>
      </c>
      <c r="DW1019">
        <v>564</v>
      </c>
      <c r="DX1019" t="s">
        <v>471</v>
      </c>
      <c r="DY1019" t="s">
        <v>472</v>
      </c>
      <c r="DZ1019" t="s">
        <v>473</v>
      </c>
    </row>
    <row r="1020" spans="57:132" x14ac:dyDescent="0.45">
      <c r="BE1020" t="s">
        <v>466</v>
      </c>
      <c r="BF1020">
        <v>0.37409999999999999</v>
      </c>
      <c r="DR1020" t="s">
        <v>674</v>
      </c>
      <c r="DS1020" t="s">
        <v>488</v>
      </c>
      <c r="DT1020">
        <v>2000</v>
      </c>
    </row>
    <row r="1021" spans="57:132" x14ac:dyDescent="0.45">
      <c r="BE1021" t="s">
        <v>467</v>
      </c>
      <c r="BF1021" t="s">
        <v>466</v>
      </c>
      <c r="BG1021">
        <v>0.24257000000000001</v>
      </c>
      <c r="DR1021" t="s">
        <v>1061</v>
      </c>
      <c r="EA1021" s="1">
        <v>2.2200000000000001E-16</v>
      </c>
    </row>
    <row r="1022" spans="57:132" x14ac:dyDescent="0.45">
      <c r="BE1022" t="s">
        <v>468</v>
      </c>
      <c r="BF1022">
        <v>9.1646400000000003</v>
      </c>
      <c r="BG1022" t="s">
        <v>469</v>
      </c>
      <c r="BH1022">
        <v>9</v>
      </c>
      <c r="BI1022" t="s">
        <v>470</v>
      </c>
      <c r="BJ1022">
        <v>138</v>
      </c>
      <c r="BK1022" t="s">
        <v>471</v>
      </c>
      <c r="BL1022" t="s">
        <v>472</v>
      </c>
      <c r="BM1022" s="1">
        <v>8.3231000000000002E-11</v>
      </c>
      <c r="DR1022" t="s">
        <v>416</v>
      </c>
      <c r="DS1022" t="s">
        <v>417</v>
      </c>
      <c r="DT1022" t="s">
        <v>418</v>
      </c>
      <c r="DU1022" t="s">
        <v>419</v>
      </c>
      <c r="DV1022" t="s">
        <v>420</v>
      </c>
    </row>
    <row r="1023" spans="57:132" x14ac:dyDescent="0.45">
      <c r="BE1023" t="s">
        <v>674</v>
      </c>
      <c r="BF1023" t="s">
        <v>501</v>
      </c>
      <c r="BG1023">
        <v>2000</v>
      </c>
    </row>
    <row r="1024" spans="57:132" x14ac:dyDescent="0.45">
      <c r="BE1024" t="s">
        <v>1068</v>
      </c>
      <c r="DR1024" t="s">
        <v>421</v>
      </c>
    </row>
    <row r="1025" spans="57:132" x14ac:dyDescent="0.45">
      <c r="BE1025" t="s">
        <v>416</v>
      </c>
      <c r="BF1025" t="s">
        <v>417</v>
      </c>
      <c r="BG1025" t="s">
        <v>418</v>
      </c>
      <c r="BH1025" t="s">
        <v>419</v>
      </c>
      <c r="BI1025" t="s">
        <v>420</v>
      </c>
      <c r="DR1025" t="s">
        <v>422</v>
      </c>
      <c r="DS1025" t="s">
        <v>423</v>
      </c>
      <c r="DT1025" t="s">
        <v>520</v>
      </c>
      <c r="DU1025" t="s">
        <v>425</v>
      </c>
      <c r="DV1025" t="s">
        <v>423</v>
      </c>
      <c r="DW1025" t="s">
        <v>521</v>
      </c>
      <c r="DX1025" t="s">
        <v>431</v>
      </c>
      <c r="DY1025" t="s">
        <v>423</v>
      </c>
      <c r="DZ1025" t="s">
        <v>761</v>
      </c>
    </row>
    <row r="1027" spans="57:132" x14ac:dyDescent="0.45">
      <c r="BE1027" t="s">
        <v>421</v>
      </c>
      <c r="DR1027" t="s">
        <v>601</v>
      </c>
      <c r="DS1027" t="s">
        <v>437</v>
      </c>
      <c r="DT1027" t="s">
        <v>864</v>
      </c>
      <c r="DU1027" t="s">
        <v>423</v>
      </c>
      <c r="DV1027" t="s">
        <v>1060</v>
      </c>
      <c r="DW1027" t="s">
        <v>866</v>
      </c>
      <c r="DX1027" t="s">
        <v>423</v>
      </c>
      <c r="DY1027" t="s">
        <v>933</v>
      </c>
      <c r="DZ1027" t="s">
        <v>868</v>
      </c>
      <c r="EA1027" t="s">
        <v>433</v>
      </c>
    </row>
    <row r="1028" spans="57:132" x14ac:dyDescent="0.45">
      <c r="BE1028" t="s">
        <v>422</v>
      </c>
      <c r="BF1028" t="s">
        <v>423</v>
      </c>
      <c r="BG1028" t="s">
        <v>520</v>
      </c>
      <c r="BH1028" t="s">
        <v>425</v>
      </c>
      <c r="BI1028" t="s">
        <v>423</v>
      </c>
      <c r="BJ1028" t="s">
        <v>521</v>
      </c>
      <c r="BK1028" t="s">
        <v>431</v>
      </c>
      <c r="BL1028" t="s">
        <v>423</v>
      </c>
      <c r="BM1028" t="s">
        <v>761</v>
      </c>
      <c r="BN1028" t="s">
        <v>433</v>
      </c>
      <c r="BO1028" t="s">
        <v>423</v>
      </c>
      <c r="BP1028" t="s">
        <v>863</v>
      </c>
      <c r="EB1028" t="s">
        <v>423</v>
      </c>
    </row>
    <row r="1029" spans="57:132" x14ac:dyDescent="0.45">
      <c r="DR1029" t="s">
        <v>710</v>
      </c>
      <c r="EA1029" t="s">
        <v>423</v>
      </c>
    </row>
    <row r="1030" spans="57:132" x14ac:dyDescent="0.45">
      <c r="BE1030" t="s">
        <v>601</v>
      </c>
      <c r="BF1030" t="s">
        <v>437</v>
      </c>
      <c r="BG1030" t="s">
        <v>864</v>
      </c>
      <c r="BH1030" t="s">
        <v>423</v>
      </c>
      <c r="BI1030" t="s">
        <v>1066</v>
      </c>
      <c r="BJ1030" t="s">
        <v>866</v>
      </c>
      <c r="BK1030" t="s">
        <v>423</v>
      </c>
      <c r="BL1030" t="s">
        <v>942</v>
      </c>
      <c r="BM1030" t="s">
        <v>868</v>
      </c>
      <c r="BN1030" t="s">
        <v>423</v>
      </c>
      <c r="BO1030">
        <v>147</v>
      </c>
      <c r="DS1030" t="s">
        <v>443</v>
      </c>
      <c r="DT1030" t="s">
        <v>444</v>
      </c>
      <c r="DU1030" t="s">
        <v>445</v>
      </c>
      <c r="DV1030" t="s">
        <v>446</v>
      </c>
      <c r="DW1030" t="s">
        <v>447</v>
      </c>
      <c r="DX1030" t="s">
        <v>445</v>
      </c>
      <c r="DY1030" t="s">
        <v>448</v>
      </c>
      <c r="EB1030">
        <v>328</v>
      </c>
    </row>
    <row r="1031" spans="57:132" x14ac:dyDescent="0.45">
      <c r="DR1031">
        <v>-37.500010000000003</v>
      </c>
      <c r="DS1031">
        <v>-7.26159</v>
      </c>
      <c r="DT1031">
        <v>0.91032999999999997</v>
      </c>
      <c r="DU1031">
        <v>7.0956099999999998</v>
      </c>
      <c r="DV1031">
        <v>34.743639999999999</v>
      </c>
    </row>
    <row r="1032" spans="57:132" x14ac:dyDescent="0.45">
      <c r="BE1032" t="s">
        <v>710</v>
      </c>
    </row>
    <row r="1033" spans="57:132" x14ac:dyDescent="0.45">
      <c r="BF1033" t="s">
        <v>443</v>
      </c>
      <c r="BG1033" t="s">
        <v>444</v>
      </c>
      <c r="BH1033" t="s">
        <v>445</v>
      </c>
      <c r="BI1033" t="s">
        <v>446</v>
      </c>
      <c r="BJ1033" t="s">
        <v>447</v>
      </c>
      <c r="BK1033" t="s">
        <v>445</v>
      </c>
      <c r="BL1033" t="s">
        <v>448</v>
      </c>
      <c r="DR1033" t="s">
        <v>715</v>
      </c>
    </row>
    <row r="1034" spans="57:132" x14ac:dyDescent="0.45">
      <c r="BE1034">
        <v>-17.59113</v>
      </c>
      <c r="BF1034">
        <v>-5.5279299999999996</v>
      </c>
      <c r="BG1034">
        <v>-0.14609</v>
      </c>
      <c r="BH1034">
        <v>4.41777</v>
      </c>
      <c r="BI1034">
        <v>25.36177</v>
      </c>
      <c r="DS1034" t="s">
        <v>370</v>
      </c>
      <c r="DT1034" t="s">
        <v>371</v>
      </c>
      <c r="DU1034" t="s">
        <v>372</v>
      </c>
      <c r="DV1034" t="s">
        <v>373</v>
      </c>
      <c r="DW1034" t="s">
        <v>374</v>
      </c>
      <c r="DX1034" t="s">
        <v>452</v>
      </c>
    </row>
    <row r="1035" spans="57:132" x14ac:dyDescent="0.45">
      <c r="DR1035" t="s">
        <v>181</v>
      </c>
      <c r="DS1035">
        <v>2.8654899999999999</v>
      </c>
      <c r="DT1035">
        <v>6.8418999999999999</v>
      </c>
      <c r="DU1035">
        <v>0.41880000000000001</v>
      </c>
      <c r="DV1035">
        <v>0.67567500000000003</v>
      </c>
    </row>
    <row r="1036" spans="57:132" x14ac:dyDescent="0.45">
      <c r="BE1036" t="s">
        <v>715</v>
      </c>
      <c r="DS1036">
        <v>0.67567500000000003</v>
      </c>
    </row>
    <row r="1037" spans="57:132" x14ac:dyDescent="0.45">
      <c r="BF1037" t="s">
        <v>370</v>
      </c>
      <c r="BG1037" t="s">
        <v>371</v>
      </c>
      <c r="BH1037" t="s">
        <v>372</v>
      </c>
      <c r="BI1037" t="s">
        <v>373</v>
      </c>
      <c r="BJ1037" t="s">
        <v>374</v>
      </c>
      <c r="BK1037" t="s">
        <v>452</v>
      </c>
      <c r="DR1037" t="s">
        <v>182</v>
      </c>
      <c r="DS1037">
        <v>-1.83908</v>
      </c>
      <c r="DT1037">
        <v>0.29587000000000002</v>
      </c>
      <c r="DU1037">
        <v>-6.2159000000000004</v>
      </c>
      <c r="DV1037" s="1">
        <v>1.862E-9</v>
      </c>
      <c r="DW1037" t="s">
        <v>375</v>
      </c>
    </row>
    <row r="1038" spans="57:132" x14ac:dyDescent="0.45">
      <c r="BE1038" t="s">
        <v>181</v>
      </c>
      <c r="BF1038">
        <v>-64.118979999999993</v>
      </c>
      <c r="BG1038">
        <v>18.394600000000001</v>
      </c>
      <c r="BH1038">
        <v>-3.4857</v>
      </c>
      <c r="BI1038">
        <v>6.937E-4</v>
      </c>
      <c r="BJ1038" t="s">
        <v>375</v>
      </c>
      <c r="DS1038" s="1">
        <v>1.862E-9</v>
      </c>
      <c r="DV1038" s="1"/>
    </row>
    <row r="1039" spans="57:132" x14ac:dyDescent="0.45">
      <c r="BE1039" t="s">
        <v>182</v>
      </c>
      <c r="BF1039">
        <v>3.1028500000000001</v>
      </c>
      <c r="BG1039">
        <v>0.94330000000000003</v>
      </c>
      <c r="BH1039">
        <v>3.2894000000000001</v>
      </c>
      <c r="BI1039">
        <v>1.33E-3</v>
      </c>
      <c r="BJ1039" t="s">
        <v>487</v>
      </c>
      <c r="DR1039" t="s">
        <v>183</v>
      </c>
      <c r="DS1039">
        <v>1.94906</v>
      </c>
      <c r="DT1039">
        <v>1.8284899999999999</v>
      </c>
      <c r="DU1039">
        <v>1.0659000000000001</v>
      </c>
      <c r="DV1039">
        <v>0.28737600000000002</v>
      </c>
    </row>
    <row r="1040" spans="57:132" x14ac:dyDescent="0.45">
      <c r="BE1040" t="s">
        <v>183</v>
      </c>
      <c r="BF1040">
        <v>-79.371790000000004</v>
      </c>
      <c r="BG1040">
        <v>26.91553</v>
      </c>
      <c r="BH1040">
        <v>-2.9489000000000001</v>
      </c>
      <c r="BI1040">
        <v>3.8574E-3</v>
      </c>
      <c r="BJ1040" t="s">
        <v>487</v>
      </c>
      <c r="DS1040">
        <v>0.28737600000000002</v>
      </c>
    </row>
    <row r="1041" spans="57:132" x14ac:dyDescent="0.45">
      <c r="BE1041" t="s">
        <v>377</v>
      </c>
      <c r="BF1041">
        <v>8.7448099999999993</v>
      </c>
      <c r="BG1041">
        <v>2.8284600000000002</v>
      </c>
      <c r="BH1041">
        <v>3.0916999999999999</v>
      </c>
      <c r="BI1041">
        <v>2.4924999999999999E-3</v>
      </c>
      <c r="BJ1041" t="s">
        <v>487</v>
      </c>
      <c r="DR1041" t="s">
        <v>377</v>
      </c>
      <c r="DS1041">
        <v>-2.8129599999999999</v>
      </c>
      <c r="DT1041">
        <v>1.48631</v>
      </c>
      <c r="DU1041">
        <v>-1.8926000000000001</v>
      </c>
      <c r="DV1041">
        <v>5.9452999999999999E-2</v>
      </c>
      <c r="DW1041" t="s">
        <v>481</v>
      </c>
    </row>
    <row r="1042" spans="57:132" x14ac:dyDescent="0.45">
      <c r="BE1042" t="s">
        <v>378</v>
      </c>
      <c r="BF1042">
        <v>-28.44041</v>
      </c>
      <c r="BG1042">
        <v>13.072660000000001</v>
      </c>
      <c r="BH1042">
        <v>-2.1756000000000002</v>
      </c>
      <c r="BI1042">
        <v>3.16163E-2</v>
      </c>
      <c r="BJ1042" t="s">
        <v>376</v>
      </c>
      <c r="DS1042">
        <v>5.9452999999999999E-2</v>
      </c>
    </row>
    <row r="1043" spans="57:132" x14ac:dyDescent="0.45">
      <c r="BE1043" t="s">
        <v>382</v>
      </c>
      <c r="BF1043">
        <v>0.56149000000000004</v>
      </c>
      <c r="BG1043">
        <v>0.73553999999999997</v>
      </c>
      <c r="BH1043">
        <v>0.76339999999999997</v>
      </c>
      <c r="BI1043">
        <v>0.44679560000000001</v>
      </c>
      <c r="DR1043" t="s">
        <v>382</v>
      </c>
      <c r="DS1043">
        <v>0.54947000000000001</v>
      </c>
      <c r="DT1043">
        <v>0.33584999999999998</v>
      </c>
      <c r="DU1043">
        <v>1.6361000000000001</v>
      </c>
      <c r="DV1043">
        <v>0.10295899999999999</v>
      </c>
    </row>
    <row r="1044" spans="57:132" x14ac:dyDescent="0.45">
      <c r="BE1044" t="s">
        <v>381</v>
      </c>
      <c r="BF1044">
        <v>-0.63617000000000001</v>
      </c>
      <c r="BG1044">
        <v>0.65927999999999998</v>
      </c>
      <c r="BH1044">
        <v>-0.96489999999999998</v>
      </c>
      <c r="BI1044">
        <v>0.33658379999999999</v>
      </c>
      <c r="DS1044">
        <v>0.10295899999999999</v>
      </c>
    </row>
    <row r="1045" spans="57:132" x14ac:dyDescent="0.45">
      <c r="BE1045" t="s">
        <v>383</v>
      </c>
      <c r="BF1045">
        <v>-0.44412000000000001</v>
      </c>
      <c r="BG1045">
        <v>0.52617999999999998</v>
      </c>
      <c r="BH1045">
        <v>-0.84409999999999996</v>
      </c>
      <c r="BI1045">
        <v>0.40037790000000001</v>
      </c>
      <c r="DR1045" t="s">
        <v>381</v>
      </c>
      <c r="DS1045">
        <v>-0.74060999999999999</v>
      </c>
      <c r="DT1045">
        <v>0.41556999999999999</v>
      </c>
      <c r="DU1045">
        <v>-1.7822</v>
      </c>
      <c r="DV1045">
        <v>7.5813000000000005E-2</v>
      </c>
      <c r="DW1045" t="s">
        <v>481</v>
      </c>
    </row>
    <row r="1046" spans="57:132" x14ac:dyDescent="0.45">
      <c r="BE1046" t="s">
        <v>384</v>
      </c>
      <c r="BF1046">
        <v>57.318249999999999</v>
      </c>
      <c r="BG1046">
        <v>20.697590000000002</v>
      </c>
      <c r="BH1046">
        <v>2.7692999999999999</v>
      </c>
      <c r="BI1046">
        <v>6.5424000000000003E-3</v>
      </c>
      <c r="BJ1046" t="s">
        <v>487</v>
      </c>
      <c r="DS1046">
        <v>7.5813000000000005E-2</v>
      </c>
    </row>
    <row r="1047" spans="57:132" x14ac:dyDescent="0.45">
      <c r="BE1047" t="s">
        <v>526</v>
      </c>
      <c r="BF1047">
        <v>-4.9852100000000004</v>
      </c>
      <c r="BG1047">
        <v>1.96316</v>
      </c>
      <c r="BH1047">
        <v>-2.5394000000000001</v>
      </c>
      <c r="BI1047">
        <v>1.24282E-2</v>
      </c>
      <c r="BJ1047" t="s">
        <v>376</v>
      </c>
      <c r="DR1047" t="s">
        <v>383</v>
      </c>
      <c r="DS1047">
        <v>-0.58098000000000005</v>
      </c>
      <c r="DT1047">
        <v>0.19669</v>
      </c>
      <c r="DU1047">
        <v>-2.9539</v>
      </c>
      <c r="DV1047">
        <v>3.4069999999999999E-3</v>
      </c>
      <c r="DW1047" t="s">
        <v>487</v>
      </c>
    </row>
    <row r="1048" spans="57:132" x14ac:dyDescent="0.45">
      <c r="BE1048" t="s">
        <v>453</v>
      </c>
      <c r="DS1048">
        <v>3.4069999999999999E-3</v>
      </c>
    </row>
    <row r="1049" spans="57:132" x14ac:dyDescent="0.45">
      <c r="BE1049" t="s">
        <v>454</v>
      </c>
      <c r="BF1049" t="s">
        <v>455</v>
      </c>
      <c r="BG1049">
        <v>0</v>
      </c>
      <c r="BH1049" t="s">
        <v>842</v>
      </c>
      <c r="BI1049">
        <v>1E-3</v>
      </c>
      <c r="BJ1049" t="s">
        <v>843</v>
      </c>
      <c r="BK1049">
        <v>0.01</v>
      </c>
      <c r="BL1049" t="s">
        <v>844</v>
      </c>
      <c r="BM1049">
        <v>0.05</v>
      </c>
      <c r="BN1049" t="s">
        <v>870</v>
      </c>
      <c r="BO1049">
        <v>0.1</v>
      </c>
      <c r="BP1049" t="s">
        <v>871</v>
      </c>
      <c r="DR1049" t="s">
        <v>384</v>
      </c>
      <c r="DS1049">
        <v>12.686109999999999</v>
      </c>
      <c r="DT1049">
        <v>6.93872</v>
      </c>
      <c r="DU1049">
        <v>1.8283</v>
      </c>
      <c r="DV1049">
        <v>6.8574999999999997E-2</v>
      </c>
      <c r="DW1049" t="s">
        <v>481</v>
      </c>
    </row>
    <row r="1050" spans="57:132" x14ac:dyDescent="0.45">
      <c r="DS1050">
        <v>6.8574999999999997E-2</v>
      </c>
    </row>
    <row r="1051" spans="57:132" x14ac:dyDescent="0.45">
      <c r="BE1051" t="s">
        <v>462</v>
      </c>
      <c r="BF1051" t="s">
        <v>463</v>
      </c>
      <c r="BG1051" t="s">
        <v>450</v>
      </c>
      <c r="BH1051" t="s">
        <v>464</v>
      </c>
      <c r="BI1051">
        <v>15956</v>
      </c>
      <c r="DR1051" t="s">
        <v>869</v>
      </c>
      <c r="DS1051">
        <v>-0.55552999999999997</v>
      </c>
      <c r="DT1051">
        <v>0.10113999999999999</v>
      </c>
      <c r="DU1051">
        <v>-5.4926000000000004</v>
      </c>
      <c r="DV1051" s="1">
        <v>8.9439999999999999E-8</v>
      </c>
      <c r="DW1051" t="s">
        <v>375</v>
      </c>
    </row>
    <row r="1052" spans="57:132" x14ac:dyDescent="0.45">
      <c r="BE1052" t="s">
        <v>465</v>
      </c>
      <c r="BF1052" t="s">
        <v>463</v>
      </c>
      <c r="BG1052" t="s">
        <v>450</v>
      </c>
      <c r="BH1052" t="s">
        <v>464</v>
      </c>
      <c r="BI1052">
        <v>8266.1</v>
      </c>
      <c r="DR1052" t="s">
        <v>453</v>
      </c>
      <c r="DS1052" s="1">
        <v>8.9439999999999999E-8</v>
      </c>
    </row>
    <row r="1053" spans="57:132" x14ac:dyDescent="0.45">
      <c r="BE1053" t="s">
        <v>466</v>
      </c>
      <c r="BF1053">
        <v>0.48196</v>
      </c>
      <c r="DR1053" t="s">
        <v>454</v>
      </c>
      <c r="DS1053" t="s">
        <v>455</v>
      </c>
      <c r="DT1053">
        <v>0</v>
      </c>
      <c r="DU1053" t="s">
        <v>842</v>
      </c>
      <c r="DV1053">
        <v>1E-3</v>
      </c>
      <c r="DW1053" t="s">
        <v>843</v>
      </c>
      <c r="DX1053">
        <v>0.01</v>
      </c>
      <c r="DY1053" t="s">
        <v>844</v>
      </c>
      <c r="DZ1053">
        <v>0.05</v>
      </c>
    </row>
    <row r="1054" spans="57:132" x14ac:dyDescent="0.45">
      <c r="BE1054" t="s">
        <v>467</v>
      </c>
      <c r="BF1054" t="s">
        <v>466</v>
      </c>
      <c r="BG1054">
        <v>0.34798000000000001</v>
      </c>
    </row>
    <row r="1055" spans="57:132" x14ac:dyDescent="0.45">
      <c r="BE1055" t="s">
        <v>468</v>
      </c>
      <c r="BF1055">
        <v>10.792</v>
      </c>
      <c r="BG1055" t="s">
        <v>469</v>
      </c>
      <c r="BH1055">
        <v>10</v>
      </c>
      <c r="BI1055" t="s">
        <v>470</v>
      </c>
      <c r="BJ1055">
        <v>116</v>
      </c>
      <c r="BK1055" t="s">
        <v>471</v>
      </c>
      <c r="BL1055" t="s">
        <v>472</v>
      </c>
      <c r="BM1055" s="1">
        <v>8.7891000000000004E-13</v>
      </c>
      <c r="DR1055" t="s">
        <v>462</v>
      </c>
      <c r="DS1055" t="s">
        <v>463</v>
      </c>
      <c r="DT1055" t="s">
        <v>450</v>
      </c>
      <c r="DU1055" t="s">
        <v>464</v>
      </c>
      <c r="DV1055">
        <v>62084</v>
      </c>
      <c r="EA1055" t="s">
        <v>870</v>
      </c>
    </row>
    <row r="1056" spans="57:132" x14ac:dyDescent="0.45">
      <c r="BE1056" t="s">
        <v>674</v>
      </c>
      <c r="BF1056" t="s">
        <v>530</v>
      </c>
      <c r="BG1056" t="s">
        <v>877</v>
      </c>
      <c r="DR1056" t="s">
        <v>465</v>
      </c>
      <c r="DS1056" t="s">
        <v>463</v>
      </c>
      <c r="DT1056" t="s">
        <v>450</v>
      </c>
      <c r="DU1056" t="s">
        <v>464</v>
      </c>
      <c r="DV1056">
        <v>38429</v>
      </c>
      <c r="EB1056">
        <v>0.1</v>
      </c>
    </row>
    <row r="1057" spans="57:132" x14ac:dyDescent="0.45">
      <c r="BE1057" t="s">
        <v>1069</v>
      </c>
      <c r="DR1057" t="s">
        <v>466</v>
      </c>
      <c r="DS1057">
        <v>0.38102000000000003</v>
      </c>
    </row>
    <row r="1058" spans="57:132" x14ac:dyDescent="0.45">
      <c r="BE1058" t="s">
        <v>416</v>
      </c>
      <c r="BF1058" t="s">
        <v>417</v>
      </c>
      <c r="BG1058" t="s">
        <v>418</v>
      </c>
      <c r="BH1058" t="s">
        <v>419</v>
      </c>
      <c r="BI1058" t="s">
        <v>420</v>
      </c>
      <c r="DR1058" t="s">
        <v>467</v>
      </c>
      <c r="DS1058" t="s">
        <v>466</v>
      </c>
      <c r="DT1058">
        <v>0.27192</v>
      </c>
    </row>
    <row r="1059" spans="57:132" x14ac:dyDescent="0.45">
      <c r="DR1059" t="s">
        <v>468</v>
      </c>
      <c r="DS1059">
        <v>19.0137</v>
      </c>
      <c r="DT1059" t="s">
        <v>469</v>
      </c>
      <c r="DU1059">
        <v>9</v>
      </c>
      <c r="DV1059" t="s">
        <v>470</v>
      </c>
      <c r="DW1059">
        <v>278</v>
      </c>
      <c r="DX1059" t="s">
        <v>471</v>
      </c>
      <c r="DY1059" t="s">
        <v>472</v>
      </c>
      <c r="DZ1059" t="s">
        <v>473</v>
      </c>
    </row>
    <row r="1060" spans="57:132" x14ac:dyDescent="0.45">
      <c r="BE1060" t="s">
        <v>421</v>
      </c>
      <c r="DR1060" t="s">
        <v>674</v>
      </c>
      <c r="DS1060" t="s">
        <v>501</v>
      </c>
      <c r="DT1060">
        <v>2000</v>
      </c>
    </row>
    <row r="1061" spans="57:132" x14ac:dyDescent="0.45">
      <c r="BE1061" t="s">
        <v>422</v>
      </c>
      <c r="BF1061" t="s">
        <v>423</v>
      </c>
      <c r="BG1061" t="s">
        <v>520</v>
      </c>
      <c r="BH1061" t="s">
        <v>425</v>
      </c>
      <c r="BI1061" t="s">
        <v>423</v>
      </c>
      <c r="BJ1061" t="s">
        <v>521</v>
      </c>
      <c r="BK1061" t="s">
        <v>431</v>
      </c>
      <c r="BL1061" t="s">
        <v>423</v>
      </c>
      <c r="BM1061" t="s">
        <v>761</v>
      </c>
      <c r="BN1061" t="s">
        <v>433</v>
      </c>
      <c r="BO1061" t="s">
        <v>423</v>
      </c>
      <c r="BP1061" t="s">
        <v>863</v>
      </c>
      <c r="DR1061" t="s">
        <v>1062</v>
      </c>
      <c r="EA1061" s="1">
        <v>2.2200000000000001E-16</v>
      </c>
    </row>
    <row r="1062" spans="57:132" x14ac:dyDescent="0.45">
      <c r="DR1062" t="s">
        <v>416</v>
      </c>
      <c r="DS1062" t="s">
        <v>417</v>
      </c>
      <c r="DT1062" t="s">
        <v>418</v>
      </c>
      <c r="DU1062" t="s">
        <v>419</v>
      </c>
      <c r="DV1062" t="s">
        <v>420</v>
      </c>
    </row>
    <row r="1063" spans="57:132" x14ac:dyDescent="0.45">
      <c r="BE1063" t="s">
        <v>601</v>
      </c>
      <c r="BF1063" t="s">
        <v>437</v>
      </c>
      <c r="BG1063" t="s">
        <v>864</v>
      </c>
      <c r="BH1063" t="s">
        <v>423</v>
      </c>
      <c r="BI1063" t="s">
        <v>895</v>
      </c>
      <c r="BJ1063" t="s">
        <v>866</v>
      </c>
      <c r="BK1063" t="s">
        <v>423</v>
      </c>
      <c r="BL1063" t="s">
        <v>926</v>
      </c>
      <c r="BM1063" t="s">
        <v>868</v>
      </c>
      <c r="BN1063" t="s">
        <v>423</v>
      </c>
      <c r="BO1063">
        <v>255</v>
      </c>
    </row>
    <row r="1064" spans="57:132" x14ac:dyDescent="0.45">
      <c r="DR1064" t="s">
        <v>421</v>
      </c>
    </row>
    <row r="1065" spans="57:132" x14ac:dyDescent="0.45">
      <c r="BE1065" t="s">
        <v>710</v>
      </c>
      <c r="DR1065" t="s">
        <v>422</v>
      </c>
      <c r="DS1065" t="s">
        <v>423</v>
      </c>
      <c r="DT1065" t="s">
        <v>520</v>
      </c>
      <c r="DU1065" t="s">
        <v>425</v>
      </c>
      <c r="DV1065" t="s">
        <v>423</v>
      </c>
      <c r="DW1065" t="s">
        <v>521</v>
      </c>
      <c r="DX1065" t="s">
        <v>431</v>
      </c>
      <c r="DY1065" t="s">
        <v>423</v>
      </c>
      <c r="DZ1065" t="s">
        <v>761</v>
      </c>
    </row>
    <row r="1066" spans="57:132" x14ac:dyDescent="0.45">
      <c r="BF1066" t="s">
        <v>443</v>
      </c>
      <c r="BG1066" t="s">
        <v>444</v>
      </c>
      <c r="BH1066" t="s">
        <v>445</v>
      </c>
      <c r="BI1066" t="s">
        <v>446</v>
      </c>
      <c r="BJ1066" t="s">
        <v>447</v>
      </c>
      <c r="BK1066" t="s">
        <v>445</v>
      </c>
      <c r="BL1066" t="s">
        <v>448</v>
      </c>
    </row>
    <row r="1067" spans="57:132" x14ac:dyDescent="0.45">
      <c r="BE1067">
        <v>-30.201969999999999</v>
      </c>
      <c r="BF1067">
        <v>-7.5882100000000001</v>
      </c>
      <c r="BG1067">
        <v>-0.66610999999999998</v>
      </c>
      <c r="BH1067">
        <v>7.1877000000000004</v>
      </c>
      <c r="BI1067">
        <v>42.98001</v>
      </c>
      <c r="DR1067" t="s">
        <v>601</v>
      </c>
      <c r="DS1067" t="s">
        <v>437</v>
      </c>
      <c r="DT1067" t="s">
        <v>864</v>
      </c>
      <c r="DU1067" t="s">
        <v>423</v>
      </c>
      <c r="DV1067" t="s">
        <v>1060</v>
      </c>
      <c r="DW1067" t="s">
        <v>866</v>
      </c>
      <c r="DX1067" t="s">
        <v>423</v>
      </c>
      <c r="DY1067" t="s">
        <v>942</v>
      </c>
      <c r="DZ1067" t="s">
        <v>868</v>
      </c>
      <c r="EA1067" t="s">
        <v>433</v>
      </c>
    </row>
    <row r="1068" spans="57:132" x14ac:dyDescent="0.45">
      <c r="EB1068" t="s">
        <v>423</v>
      </c>
    </row>
    <row r="1069" spans="57:132" x14ac:dyDescent="0.45">
      <c r="BE1069" t="s">
        <v>715</v>
      </c>
      <c r="DR1069" t="s">
        <v>710</v>
      </c>
      <c r="EA1069" t="s">
        <v>423</v>
      </c>
    </row>
    <row r="1070" spans="57:132" x14ac:dyDescent="0.45">
      <c r="BF1070" t="s">
        <v>370</v>
      </c>
      <c r="BG1070" t="s">
        <v>371</v>
      </c>
      <c r="BH1070" t="s">
        <v>372</v>
      </c>
      <c r="BI1070" t="s">
        <v>373</v>
      </c>
      <c r="BJ1070" t="s">
        <v>374</v>
      </c>
      <c r="BK1070" t="s">
        <v>452</v>
      </c>
      <c r="DS1070" t="s">
        <v>443</v>
      </c>
      <c r="DT1070" t="s">
        <v>444</v>
      </c>
      <c r="DU1070" t="s">
        <v>445</v>
      </c>
      <c r="DV1070" t="s">
        <v>446</v>
      </c>
      <c r="DW1070" t="s">
        <v>447</v>
      </c>
      <c r="DX1070" t="s">
        <v>445</v>
      </c>
      <c r="DY1070" t="s">
        <v>448</v>
      </c>
      <c r="EB1070">
        <v>287</v>
      </c>
    </row>
    <row r="1071" spans="57:132" x14ac:dyDescent="0.45">
      <c r="BE1071" t="s">
        <v>181</v>
      </c>
      <c r="BF1071">
        <v>-4.9901799999999996</v>
      </c>
      <c r="BG1071">
        <v>4.5388799999999998</v>
      </c>
      <c r="BH1071">
        <v>-1.0993999999999999</v>
      </c>
      <c r="BI1071">
        <v>0.27273969999999997</v>
      </c>
      <c r="DR1071">
        <v>-20.847639999999998</v>
      </c>
      <c r="DS1071">
        <v>-5.6298599999999999</v>
      </c>
      <c r="DT1071">
        <v>-0.33999000000000001</v>
      </c>
      <c r="DU1071">
        <v>5.6538899999999996</v>
      </c>
      <c r="DV1071">
        <v>28.98068</v>
      </c>
    </row>
    <row r="1072" spans="57:132" x14ac:dyDescent="0.45">
      <c r="BE1072" t="s">
        <v>182</v>
      </c>
      <c r="BF1072">
        <v>-0.153</v>
      </c>
      <c r="BG1072">
        <v>0.21722</v>
      </c>
      <c r="BH1072">
        <v>-0.70430000000000004</v>
      </c>
      <c r="BI1072">
        <v>0.48193720000000001</v>
      </c>
    </row>
    <row r="1073" spans="57:128" x14ac:dyDescent="0.45">
      <c r="BE1073" t="s">
        <v>183</v>
      </c>
      <c r="BF1073">
        <v>5.0753000000000004</v>
      </c>
      <c r="BG1073">
        <v>1.59897</v>
      </c>
      <c r="BH1073">
        <v>3.1741000000000001</v>
      </c>
      <c r="BI1073">
        <v>1.7101E-3</v>
      </c>
      <c r="BJ1073" t="s">
        <v>487</v>
      </c>
      <c r="DR1073" t="s">
        <v>715</v>
      </c>
    </row>
    <row r="1074" spans="57:128" x14ac:dyDescent="0.45">
      <c r="BE1074" t="s">
        <v>377</v>
      </c>
      <c r="BF1074">
        <v>-0.19577</v>
      </c>
      <c r="BG1074">
        <v>0.80257000000000001</v>
      </c>
      <c r="BH1074">
        <v>-0.24390000000000001</v>
      </c>
      <c r="BI1074">
        <v>0.80750599999999995</v>
      </c>
      <c r="DS1074" t="s">
        <v>370</v>
      </c>
      <c r="DT1074" t="s">
        <v>371</v>
      </c>
      <c r="DU1074" t="s">
        <v>372</v>
      </c>
      <c r="DV1074" t="s">
        <v>373</v>
      </c>
      <c r="DW1074" t="s">
        <v>374</v>
      </c>
      <c r="DX1074" t="s">
        <v>452</v>
      </c>
    </row>
    <row r="1075" spans="57:128" x14ac:dyDescent="0.45">
      <c r="BE1075" t="s">
        <v>378</v>
      </c>
      <c r="BF1075">
        <v>-11.533950000000001</v>
      </c>
      <c r="BG1075">
        <v>5.9935900000000002</v>
      </c>
      <c r="BH1075">
        <v>-1.9244000000000001</v>
      </c>
      <c r="BI1075">
        <v>5.55516E-2</v>
      </c>
      <c r="BJ1075" t="s">
        <v>481</v>
      </c>
      <c r="DR1075" t="s">
        <v>181</v>
      </c>
      <c r="DS1075">
        <v>-54.593850000000003</v>
      </c>
      <c r="DT1075">
        <v>14.251714</v>
      </c>
      <c r="DU1075">
        <v>-3.8307000000000002</v>
      </c>
      <c r="DV1075">
        <v>1.638E-4</v>
      </c>
      <c r="DW1075" t="s">
        <v>375</v>
      </c>
    </row>
    <row r="1076" spans="57:128" x14ac:dyDescent="0.45">
      <c r="BE1076" t="s">
        <v>382</v>
      </c>
      <c r="BF1076">
        <v>-0.51604000000000005</v>
      </c>
      <c r="BG1076">
        <v>0.31476999999999999</v>
      </c>
      <c r="BH1076">
        <v>-1.6394</v>
      </c>
      <c r="BI1076">
        <v>0.10250040000000001</v>
      </c>
      <c r="DS1076">
        <v>1.638E-4</v>
      </c>
    </row>
    <row r="1077" spans="57:128" x14ac:dyDescent="0.45">
      <c r="BE1077" t="s">
        <v>381</v>
      </c>
      <c r="BF1077">
        <v>-2.9492500000000001</v>
      </c>
      <c r="BG1077">
        <v>0.64183999999999997</v>
      </c>
      <c r="BH1077">
        <v>-4.5949999999999998</v>
      </c>
      <c r="BI1077" s="1">
        <v>7.1640000000000004E-6</v>
      </c>
      <c r="BJ1077" t="s">
        <v>375</v>
      </c>
      <c r="DR1077" t="s">
        <v>182</v>
      </c>
      <c r="DS1077">
        <v>2.3810690000000001</v>
      </c>
      <c r="DT1077">
        <v>0.74300200000000005</v>
      </c>
      <c r="DU1077">
        <v>3.2046999999999999</v>
      </c>
      <c r="DV1077">
        <v>1.5388999999999999E-3</v>
      </c>
      <c r="DW1077" t="s">
        <v>487</v>
      </c>
    </row>
    <row r="1078" spans="57:128" x14ac:dyDescent="0.45">
      <c r="BE1078" t="s">
        <v>383</v>
      </c>
      <c r="BF1078">
        <v>-0.38114999999999999</v>
      </c>
      <c r="BG1078">
        <v>0.48121999999999998</v>
      </c>
      <c r="BH1078">
        <v>-0.79210000000000003</v>
      </c>
      <c r="BI1078">
        <v>0.42914930000000001</v>
      </c>
      <c r="DS1078">
        <v>1.5388999999999999E-3</v>
      </c>
    </row>
    <row r="1079" spans="57:128" x14ac:dyDescent="0.45">
      <c r="BE1079" t="s">
        <v>384</v>
      </c>
      <c r="BF1079">
        <v>105.23115</v>
      </c>
      <c r="BG1079">
        <v>22.12893</v>
      </c>
      <c r="BH1079">
        <v>4.7553999999999998</v>
      </c>
      <c r="BI1079" s="1">
        <v>3.512E-6</v>
      </c>
      <c r="BJ1079" t="s">
        <v>375</v>
      </c>
      <c r="DR1079" t="s">
        <v>183</v>
      </c>
      <c r="DS1079">
        <v>-54.376351999999997</v>
      </c>
      <c r="DT1079">
        <v>18.739228000000001</v>
      </c>
      <c r="DU1079">
        <v>-2.9016999999999999</v>
      </c>
      <c r="DV1079">
        <v>4.0619999999999996E-3</v>
      </c>
      <c r="DW1079" t="s">
        <v>487</v>
      </c>
    </row>
    <row r="1080" spans="57:128" x14ac:dyDescent="0.45">
      <c r="BE1080" t="s">
        <v>526</v>
      </c>
      <c r="BF1080">
        <v>-6.7505199999999999</v>
      </c>
      <c r="BG1080">
        <v>1.7518</v>
      </c>
      <c r="BH1080">
        <v>-3.8534999999999999</v>
      </c>
      <c r="BI1080">
        <v>1.5139999999999999E-4</v>
      </c>
      <c r="BJ1080" t="s">
        <v>375</v>
      </c>
      <c r="DS1080">
        <v>4.0619999999999996E-3</v>
      </c>
    </row>
    <row r="1081" spans="57:128" x14ac:dyDescent="0.45">
      <c r="BE1081" t="s">
        <v>453</v>
      </c>
      <c r="DR1081" t="s">
        <v>377</v>
      </c>
      <c r="DS1081">
        <v>5.4532939999999996</v>
      </c>
      <c r="DT1081">
        <v>2.1352760000000002</v>
      </c>
      <c r="DU1081">
        <v>2.5539000000000001</v>
      </c>
      <c r="DV1081">
        <v>1.1282E-2</v>
      </c>
      <c r="DW1081" t="s">
        <v>376</v>
      </c>
    </row>
    <row r="1082" spans="57:128" x14ac:dyDescent="0.45">
      <c r="BE1082" t="s">
        <v>454</v>
      </c>
      <c r="BF1082" t="s">
        <v>455</v>
      </c>
      <c r="BG1082">
        <v>0</v>
      </c>
      <c r="BH1082" t="s">
        <v>842</v>
      </c>
      <c r="BI1082">
        <v>1E-3</v>
      </c>
      <c r="BJ1082" t="s">
        <v>843</v>
      </c>
      <c r="BK1082">
        <v>0.01</v>
      </c>
      <c r="BL1082" t="s">
        <v>844</v>
      </c>
      <c r="BM1082">
        <v>0.05</v>
      </c>
      <c r="BN1082" t="s">
        <v>870</v>
      </c>
      <c r="BO1082">
        <v>0.1</v>
      </c>
      <c r="BP1082" t="s">
        <v>871</v>
      </c>
      <c r="DS1082">
        <v>1.1282E-2</v>
      </c>
    </row>
    <row r="1083" spans="57:128" x14ac:dyDescent="0.45">
      <c r="DR1083" t="s">
        <v>378</v>
      </c>
      <c r="DS1083">
        <v>-35.202728999999998</v>
      </c>
      <c r="DT1083">
        <v>8.7841190000000005</v>
      </c>
      <c r="DU1083">
        <v>-4.0075000000000003</v>
      </c>
      <c r="DV1083" s="1">
        <v>8.2299999999999995E-5</v>
      </c>
      <c r="DW1083" t="s">
        <v>375</v>
      </c>
    </row>
    <row r="1084" spans="57:128" x14ac:dyDescent="0.45">
      <c r="BE1084" t="s">
        <v>462</v>
      </c>
      <c r="BF1084" t="s">
        <v>463</v>
      </c>
      <c r="BG1084" t="s">
        <v>450</v>
      </c>
      <c r="BH1084" t="s">
        <v>464</v>
      </c>
      <c r="BI1084">
        <v>116440</v>
      </c>
      <c r="DS1084" s="1">
        <v>8.2299999999999995E-5</v>
      </c>
      <c r="DV1084" s="1"/>
    </row>
    <row r="1085" spans="57:128" x14ac:dyDescent="0.45">
      <c r="BE1085" t="s">
        <v>465</v>
      </c>
      <c r="BF1085" t="s">
        <v>463</v>
      </c>
      <c r="BG1085" t="s">
        <v>450</v>
      </c>
      <c r="BH1085" t="s">
        <v>464</v>
      </c>
      <c r="BI1085">
        <v>37375</v>
      </c>
      <c r="DR1085" t="s">
        <v>382</v>
      </c>
      <c r="DS1085">
        <v>-0.41028999999999999</v>
      </c>
      <c r="DT1085">
        <v>0.42208600000000002</v>
      </c>
      <c r="DU1085">
        <v>-0.97209999999999996</v>
      </c>
      <c r="DV1085">
        <v>0.3320188</v>
      </c>
    </row>
    <row r="1086" spans="57:128" x14ac:dyDescent="0.45">
      <c r="BE1086" t="s">
        <v>466</v>
      </c>
      <c r="BF1086">
        <v>0.67903000000000002</v>
      </c>
      <c r="DS1086">
        <v>0.3320188</v>
      </c>
    </row>
    <row r="1087" spans="57:128" x14ac:dyDescent="0.45">
      <c r="BE1087" t="s">
        <v>467</v>
      </c>
      <c r="BF1087" t="s">
        <v>466</v>
      </c>
      <c r="BG1087">
        <v>0.64242999999999995</v>
      </c>
      <c r="DR1087" t="s">
        <v>381</v>
      </c>
      <c r="DS1087">
        <v>-0.38657399999999997</v>
      </c>
      <c r="DT1087">
        <v>0.515706</v>
      </c>
      <c r="DU1087">
        <v>-0.74960000000000004</v>
      </c>
      <c r="DV1087">
        <v>0.45424110000000001</v>
      </c>
    </row>
    <row r="1088" spans="57:128" x14ac:dyDescent="0.45">
      <c r="BE1088" t="s">
        <v>468</v>
      </c>
      <c r="BF1088">
        <v>48.235500000000002</v>
      </c>
      <c r="BG1088" t="s">
        <v>469</v>
      </c>
      <c r="BH1088">
        <v>10</v>
      </c>
      <c r="BI1088" t="s">
        <v>470</v>
      </c>
      <c r="BJ1088">
        <v>228</v>
      </c>
      <c r="BK1088" t="s">
        <v>471</v>
      </c>
      <c r="BL1088" t="s">
        <v>472</v>
      </c>
      <c r="BM1088" t="s">
        <v>473</v>
      </c>
      <c r="BN1088" s="1">
        <v>2.2200000000000001E-16</v>
      </c>
      <c r="DS1088">
        <v>0.45424110000000001</v>
      </c>
    </row>
    <row r="1089" spans="57:132" x14ac:dyDescent="0.45">
      <c r="BE1089" t="s">
        <v>674</v>
      </c>
      <c r="BF1089" t="s">
        <v>536</v>
      </c>
      <c r="BG1089" t="s">
        <v>877</v>
      </c>
      <c r="DR1089" t="s">
        <v>383</v>
      </c>
      <c r="DS1089">
        <v>7.8807000000000002E-2</v>
      </c>
      <c r="DT1089">
        <v>0.37989600000000001</v>
      </c>
      <c r="DU1089">
        <v>0.2074</v>
      </c>
      <c r="DV1089">
        <v>0.83584270000000005</v>
      </c>
    </row>
    <row r="1090" spans="57:132" x14ac:dyDescent="0.45">
      <c r="BE1090" t="s">
        <v>1070</v>
      </c>
      <c r="DS1090">
        <v>0.83584270000000005</v>
      </c>
    </row>
    <row r="1091" spans="57:132" x14ac:dyDescent="0.45">
      <c r="BE1091" t="s">
        <v>416</v>
      </c>
      <c r="BF1091" t="s">
        <v>417</v>
      </c>
      <c r="BG1091" t="s">
        <v>418</v>
      </c>
      <c r="BH1091" t="s">
        <v>419</v>
      </c>
      <c r="BI1091" t="s">
        <v>420</v>
      </c>
      <c r="DR1091" t="s">
        <v>384</v>
      </c>
      <c r="DS1091">
        <v>22.912374</v>
      </c>
      <c r="DT1091">
        <v>18.056034</v>
      </c>
      <c r="DU1091">
        <v>1.2689999999999999</v>
      </c>
      <c r="DV1091">
        <v>0.20570559999999999</v>
      </c>
    </row>
    <row r="1092" spans="57:132" x14ac:dyDescent="0.45">
      <c r="DS1092">
        <v>0.20570559999999999</v>
      </c>
    </row>
    <row r="1093" spans="57:132" x14ac:dyDescent="0.45">
      <c r="BE1093" t="s">
        <v>421</v>
      </c>
      <c r="DR1093" t="s">
        <v>869</v>
      </c>
      <c r="DS1093">
        <v>-0.36568499999999998</v>
      </c>
      <c r="DT1093">
        <v>0.156747</v>
      </c>
      <c r="DU1093">
        <v>-2.3330000000000002</v>
      </c>
      <c r="DV1093">
        <v>2.0491599999999999E-2</v>
      </c>
      <c r="DW1093" t="s">
        <v>376</v>
      </c>
    </row>
    <row r="1094" spans="57:132" x14ac:dyDescent="0.45">
      <c r="BE1094" t="s">
        <v>422</v>
      </c>
      <c r="BF1094" t="s">
        <v>423</v>
      </c>
      <c r="BG1094" t="s">
        <v>520</v>
      </c>
      <c r="BH1094" t="s">
        <v>425</v>
      </c>
      <c r="BI1094" t="s">
        <v>423</v>
      </c>
      <c r="BJ1094" t="s">
        <v>521</v>
      </c>
      <c r="BK1094" t="s">
        <v>431</v>
      </c>
      <c r="BL1094" t="s">
        <v>423</v>
      </c>
      <c r="BM1094" t="s">
        <v>761</v>
      </c>
      <c r="BN1094" t="s">
        <v>433</v>
      </c>
      <c r="BO1094" t="s">
        <v>423</v>
      </c>
      <c r="BP1094" t="s">
        <v>863</v>
      </c>
      <c r="DR1094" t="s">
        <v>453</v>
      </c>
      <c r="DS1094">
        <v>2.0491599999999999E-2</v>
      </c>
    </row>
    <row r="1095" spans="57:132" x14ac:dyDescent="0.45">
      <c r="DR1095" t="s">
        <v>454</v>
      </c>
      <c r="DS1095" t="s">
        <v>455</v>
      </c>
      <c r="DT1095">
        <v>0</v>
      </c>
      <c r="DU1095" t="s">
        <v>842</v>
      </c>
      <c r="DV1095">
        <v>1E-3</v>
      </c>
      <c r="DW1095" t="s">
        <v>843</v>
      </c>
      <c r="DX1095">
        <v>0.01</v>
      </c>
      <c r="DY1095" t="s">
        <v>844</v>
      </c>
      <c r="DZ1095">
        <v>0.05</v>
      </c>
    </row>
    <row r="1096" spans="57:132" x14ac:dyDescent="0.45">
      <c r="BE1096" t="s">
        <v>601</v>
      </c>
      <c r="BF1096" t="s">
        <v>437</v>
      </c>
      <c r="BG1096" t="s">
        <v>864</v>
      </c>
      <c r="BH1096" t="s">
        <v>423</v>
      </c>
      <c r="BI1096" t="s">
        <v>1071</v>
      </c>
      <c r="BJ1096" t="s">
        <v>866</v>
      </c>
      <c r="BK1096" t="s">
        <v>423</v>
      </c>
      <c r="BL1096" t="s">
        <v>926</v>
      </c>
      <c r="BM1096" t="s">
        <v>868</v>
      </c>
      <c r="BN1096" t="s">
        <v>423</v>
      </c>
      <c r="BO1096">
        <v>45</v>
      </c>
    </row>
    <row r="1097" spans="57:132" x14ac:dyDescent="0.45">
      <c r="DR1097" t="s">
        <v>462</v>
      </c>
      <c r="DS1097" t="s">
        <v>463</v>
      </c>
      <c r="DT1097" t="s">
        <v>450</v>
      </c>
      <c r="DU1097" t="s">
        <v>464</v>
      </c>
      <c r="DV1097">
        <v>44497</v>
      </c>
      <c r="EA1097" t="s">
        <v>870</v>
      </c>
    </row>
    <row r="1098" spans="57:132" x14ac:dyDescent="0.45">
      <c r="BE1098" t="s">
        <v>710</v>
      </c>
      <c r="DR1098" t="s">
        <v>465</v>
      </c>
      <c r="DS1098" t="s">
        <v>463</v>
      </c>
      <c r="DT1098" t="s">
        <v>450</v>
      </c>
      <c r="DU1098" t="s">
        <v>464</v>
      </c>
      <c r="DV1098">
        <v>22093</v>
      </c>
      <c r="EB1098">
        <v>0.1</v>
      </c>
    </row>
    <row r="1099" spans="57:132" x14ac:dyDescent="0.45">
      <c r="BF1099" t="s">
        <v>443</v>
      </c>
      <c r="BG1099" t="s">
        <v>444</v>
      </c>
      <c r="BH1099" t="s">
        <v>445</v>
      </c>
      <c r="BI1099" t="s">
        <v>446</v>
      </c>
      <c r="BJ1099" t="s">
        <v>447</v>
      </c>
      <c r="BK1099" t="s">
        <v>445</v>
      </c>
      <c r="BL1099" t="s">
        <v>448</v>
      </c>
      <c r="DR1099" t="s">
        <v>466</v>
      </c>
      <c r="DS1099">
        <v>0.50348999999999999</v>
      </c>
    </row>
    <row r="1100" spans="57:132" x14ac:dyDescent="0.45">
      <c r="BE1100">
        <v>-19.1753</v>
      </c>
      <c r="BF1100">
        <v>-6.1135299999999999</v>
      </c>
      <c r="BG1100">
        <v>-0.27178000000000002</v>
      </c>
      <c r="BH1100">
        <v>4.8723799999999997</v>
      </c>
      <c r="BI1100">
        <v>19.062840000000001</v>
      </c>
      <c r="DR1100" t="s">
        <v>467</v>
      </c>
      <c r="DS1100" t="s">
        <v>466</v>
      </c>
      <c r="DT1100">
        <v>0.39828999999999998</v>
      </c>
    </row>
    <row r="1101" spans="57:132" x14ac:dyDescent="0.45">
      <c r="DR1101" t="s">
        <v>468</v>
      </c>
      <c r="DS1101">
        <v>23.9316</v>
      </c>
      <c r="DT1101" t="s">
        <v>469</v>
      </c>
      <c r="DU1101">
        <v>10</v>
      </c>
      <c r="DV1101" t="s">
        <v>470</v>
      </c>
      <c r="DW1101">
        <v>236</v>
      </c>
      <c r="DX1101" t="s">
        <v>471</v>
      </c>
      <c r="DY1101" t="s">
        <v>472</v>
      </c>
      <c r="DZ1101" t="s">
        <v>473</v>
      </c>
    </row>
    <row r="1102" spans="57:132" x14ac:dyDescent="0.45">
      <c r="BE1102" t="s">
        <v>715</v>
      </c>
      <c r="DR1102" t="s">
        <v>674</v>
      </c>
      <c r="DS1102" t="s">
        <v>530</v>
      </c>
      <c r="DT1102" t="s">
        <v>877</v>
      </c>
    </row>
    <row r="1103" spans="57:132" x14ac:dyDescent="0.45">
      <c r="BF1103" t="s">
        <v>370</v>
      </c>
      <c r="BG1103" t="s">
        <v>371</v>
      </c>
      <c r="BH1103" t="s">
        <v>372</v>
      </c>
      <c r="BI1103" t="s">
        <v>373</v>
      </c>
      <c r="BJ1103" t="s">
        <v>374</v>
      </c>
      <c r="BK1103" t="s">
        <v>452</v>
      </c>
      <c r="DR1103" t="s">
        <v>1063</v>
      </c>
      <c r="EA1103" s="1">
        <v>2.2200000000000001E-16</v>
      </c>
    </row>
    <row r="1104" spans="57:132" x14ac:dyDescent="0.45">
      <c r="BE1104" t="s">
        <v>181</v>
      </c>
      <c r="BF1104">
        <v>3.258972</v>
      </c>
      <c r="BG1104">
        <v>3.4750459999999999</v>
      </c>
      <c r="BH1104">
        <v>0.93779999999999997</v>
      </c>
      <c r="BI1104">
        <v>0.35536099999999998</v>
      </c>
      <c r="DR1104" t="s">
        <v>416</v>
      </c>
      <c r="DS1104" t="s">
        <v>417</v>
      </c>
      <c r="DT1104" t="s">
        <v>418</v>
      </c>
      <c r="DU1104" t="s">
        <v>419</v>
      </c>
      <c r="DV1104" t="s">
        <v>420</v>
      </c>
    </row>
    <row r="1105" spans="57:132" x14ac:dyDescent="0.45">
      <c r="BE1105" t="s">
        <v>182</v>
      </c>
      <c r="BF1105">
        <v>-0.67878700000000003</v>
      </c>
      <c r="BG1105">
        <v>0.283169</v>
      </c>
      <c r="BH1105">
        <v>-2.3971</v>
      </c>
      <c r="BI1105">
        <v>2.2536E-2</v>
      </c>
      <c r="BJ1105" t="s">
        <v>376</v>
      </c>
    </row>
    <row r="1106" spans="57:132" x14ac:dyDescent="0.45">
      <c r="BE1106" t="s">
        <v>183</v>
      </c>
      <c r="BF1106">
        <v>-8.0955209999999997</v>
      </c>
      <c r="BG1106">
        <v>2.5433150000000002</v>
      </c>
      <c r="BH1106">
        <v>-3.1831</v>
      </c>
      <c r="BI1106">
        <v>3.2369999999999999E-3</v>
      </c>
      <c r="BJ1106" t="s">
        <v>487</v>
      </c>
      <c r="DR1106" t="s">
        <v>421</v>
      </c>
    </row>
    <row r="1107" spans="57:132" x14ac:dyDescent="0.45">
      <c r="BE1107" t="s">
        <v>377</v>
      </c>
      <c r="BF1107">
        <v>0.653609</v>
      </c>
      <c r="BG1107">
        <v>2.0738599999999998</v>
      </c>
      <c r="BH1107">
        <v>0.31519999999999998</v>
      </c>
      <c r="BI1107">
        <v>0.75468199999999996</v>
      </c>
      <c r="DR1107" t="s">
        <v>422</v>
      </c>
      <c r="DS1107" t="s">
        <v>423</v>
      </c>
      <c r="DT1107" t="s">
        <v>520</v>
      </c>
      <c r="DU1107" t="s">
        <v>425</v>
      </c>
      <c r="DV1107" t="s">
        <v>423</v>
      </c>
      <c r="DW1107" t="s">
        <v>521</v>
      </c>
      <c r="DX1107" t="s">
        <v>431</v>
      </c>
      <c r="DY1107" t="s">
        <v>423</v>
      </c>
      <c r="DZ1107" t="s">
        <v>761</v>
      </c>
    </row>
    <row r="1108" spans="57:132" x14ac:dyDescent="0.45">
      <c r="BE1108" t="s">
        <v>378</v>
      </c>
      <c r="BF1108">
        <v>5.0316489999999998</v>
      </c>
      <c r="BG1108">
        <v>3.9710100000000002</v>
      </c>
      <c r="BH1108">
        <v>1.2670999999999999</v>
      </c>
      <c r="BI1108">
        <v>0.21426500000000001</v>
      </c>
    </row>
    <row r="1109" spans="57:132" x14ac:dyDescent="0.45">
      <c r="BE1109" t="s">
        <v>382</v>
      </c>
      <c r="BF1109">
        <v>-7.1718000000000004E-2</v>
      </c>
      <c r="BG1109">
        <v>6.8916000000000005E-2</v>
      </c>
      <c r="BH1109">
        <v>-1.0407</v>
      </c>
      <c r="BI1109">
        <v>0.30583300000000002</v>
      </c>
      <c r="DR1109" t="s">
        <v>601</v>
      </c>
      <c r="DS1109" t="s">
        <v>437</v>
      </c>
      <c r="DT1109" t="s">
        <v>864</v>
      </c>
      <c r="DU1109" t="s">
        <v>423</v>
      </c>
      <c r="DV1109" t="s">
        <v>939</v>
      </c>
      <c r="DW1109" t="s">
        <v>866</v>
      </c>
      <c r="DX1109" t="s">
        <v>423</v>
      </c>
      <c r="DY1109" t="s">
        <v>926</v>
      </c>
      <c r="DZ1109" t="s">
        <v>868</v>
      </c>
      <c r="EA1109" t="s">
        <v>433</v>
      </c>
    </row>
    <row r="1110" spans="57:132" x14ac:dyDescent="0.45">
      <c r="BE1110" t="s">
        <v>381</v>
      </c>
      <c r="BF1110">
        <v>0.94755500000000004</v>
      </c>
      <c r="BG1110">
        <v>0.188025</v>
      </c>
      <c r="BH1110">
        <v>5.0395000000000003</v>
      </c>
      <c r="BI1110" s="1">
        <v>1.7710000000000002E-5</v>
      </c>
      <c r="BJ1110" t="s">
        <v>375</v>
      </c>
      <c r="EB1110" t="s">
        <v>423</v>
      </c>
    </row>
    <row r="1111" spans="57:132" x14ac:dyDescent="0.45">
      <c r="BE1111" t="s">
        <v>383</v>
      </c>
      <c r="BF1111">
        <v>-1.0390839999999999</v>
      </c>
      <c r="BG1111">
        <v>0.175897</v>
      </c>
      <c r="BH1111">
        <v>-5.9074</v>
      </c>
      <c r="BI1111" s="1">
        <v>1.42E-6</v>
      </c>
      <c r="BJ1111" t="s">
        <v>375</v>
      </c>
      <c r="DR1111" t="s">
        <v>710</v>
      </c>
      <c r="EA1111" t="s">
        <v>423</v>
      </c>
    </row>
    <row r="1112" spans="57:132" x14ac:dyDescent="0.45">
      <c r="BE1112" t="s">
        <v>384</v>
      </c>
      <c r="BF1112">
        <v>123.003244</v>
      </c>
      <c r="BG1112">
        <v>26.717316</v>
      </c>
      <c r="BH1112">
        <v>4.6039000000000003</v>
      </c>
      <c r="BI1112" s="1">
        <v>6.2600000000000004E-5</v>
      </c>
      <c r="BJ1112" t="s">
        <v>375</v>
      </c>
      <c r="DS1112" t="s">
        <v>443</v>
      </c>
      <c r="DT1112" t="s">
        <v>444</v>
      </c>
      <c r="DU1112" t="s">
        <v>445</v>
      </c>
      <c r="DV1112" t="s">
        <v>446</v>
      </c>
      <c r="DW1112" t="s">
        <v>447</v>
      </c>
      <c r="DX1112" t="s">
        <v>445</v>
      </c>
      <c r="DY1112" t="s">
        <v>448</v>
      </c>
      <c r="EB1112">
        <v>390</v>
      </c>
    </row>
    <row r="1113" spans="57:132" x14ac:dyDescent="0.45">
      <c r="BE1113" t="s">
        <v>526</v>
      </c>
      <c r="BF1113">
        <v>-12.315606000000001</v>
      </c>
      <c r="BG1113">
        <v>2.3578950000000001</v>
      </c>
      <c r="BH1113">
        <v>-5.2230999999999996</v>
      </c>
      <c r="BI1113" s="1">
        <v>1.0380000000000001E-5</v>
      </c>
      <c r="BJ1113" t="s">
        <v>375</v>
      </c>
      <c r="DR1113">
        <v>-32.426009999999998</v>
      </c>
      <c r="DS1113">
        <v>-8.2555700000000005</v>
      </c>
      <c r="DT1113">
        <v>-0.94649000000000005</v>
      </c>
      <c r="DU1113">
        <v>8.0289800000000007</v>
      </c>
      <c r="DV1113">
        <v>39.597239999999999</v>
      </c>
    </row>
    <row r="1114" spans="57:132" x14ac:dyDescent="0.45">
      <c r="BE1114" t="s">
        <v>453</v>
      </c>
    </row>
    <row r="1115" spans="57:132" x14ac:dyDescent="0.45">
      <c r="BE1115" t="s">
        <v>454</v>
      </c>
      <c r="BF1115" t="s">
        <v>455</v>
      </c>
      <c r="BG1115">
        <v>0</v>
      </c>
      <c r="BH1115" t="s">
        <v>842</v>
      </c>
      <c r="BI1115">
        <v>1E-3</v>
      </c>
      <c r="BJ1115" t="s">
        <v>843</v>
      </c>
      <c r="BK1115">
        <v>0.01</v>
      </c>
      <c r="BL1115" t="s">
        <v>844</v>
      </c>
      <c r="BM1115">
        <v>0.05</v>
      </c>
      <c r="BN1115" t="s">
        <v>870</v>
      </c>
      <c r="BO1115">
        <v>0.1</v>
      </c>
      <c r="BP1115" t="s">
        <v>871</v>
      </c>
      <c r="DR1115" t="s">
        <v>715</v>
      </c>
    </row>
    <row r="1116" spans="57:132" x14ac:dyDescent="0.45">
      <c r="DS1116" t="s">
        <v>370</v>
      </c>
      <c r="DT1116" t="s">
        <v>371</v>
      </c>
      <c r="DU1116" t="s">
        <v>372</v>
      </c>
      <c r="DV1116" t="s">
        <v>373</v>
      </c>
      <c r="DW1116" t="s">
        <v>374</v>
      </c>
      <c r="DX1116" t="s">
        <v>452</v>
      </c>
    </row>
    <row r="1117" spans="57:132" x14ac:dyDescent="0.45">
      <c r="BE1117" t="s">
        <v>462</v>
      </c>
      <c r="BF1117" t="s">
        <v>463</v>
      </c>
      <c r="BG1117" t="s">
        <v>450</v>
      </c>
      <c r="BH1117" t="s">
        <v>464</v>
      </c>
      <c r="BI1117">
        <v>11660</v>
      </c>
      <c r="DR1117" t="s">
        <v>181</v>
      </c>
      <c r="DS1117">
        <v>-2.9191310000000001</v>
      </c>
      <c r="DT1117">
        <v>3.5510640000000002</v>
      </c>
      <c r="DU1117">
        <v>-0.82199999999999995</v>
      </c>
      <c r="DV1117">
        <v>0.411605</v>
      </c>
    </row>
    <row r="1118" spans="57:132" x14ac:dyDescent="0.45">
      <c r="BE1118" t="s">
        <v>465</v>
      </c>
      <c r="BF1118" t="s">
        <v>463</v>
      </c>
      <c r="BG1118" t="s">
        <v>450</v>
      </c>
      <c r="BH1118" t="s">
        <v>464</v>
      </c>
      <c r="BI1118">
        <v>3129</v>
      </c>
      <c r="DS1118">
        <v>0.411605</v>
      </c>
    </row>
    <row r="1119" spans="57:132" x14ac:dyDescent="0.45">
      <c r="BE1119" t="s">
        <v>466</v>
      </c>
      <c r="BF1119">
        <v>0.73163999999999996</v>
      </c>
      <c r="DR1119" t="s">
        <v>182</v>
      </c>
      <c r="DS1119">
        <v>-0.383739</v>
      </c>
      <c r="DT1119">
        <v>0.19752600000000001</v>
      </c>
      <c r="DU1119">
        <v>-1.9427000000000001</v>
      </c>
      <c r="DV1119">
        <v>5.2842399999999998E-2</v>
      </c>
      <c r="DW1119" t="s">
        <v>481</v>
      </c>
    </row>
    <row r="1120" spans="57:132" x14ac:dyDescent="0.45">
      <c r="BE1120" t="s">
        <v>467</v>
      </c>
      <c r="BF1120" t="s">
        <v>466</v>
      </c>
      <c r="BG1120">
        <v>0.63100999999999996</v>
      </c>
      <c r="DS1120">
        <v>5.2842399999999998E-2</v>
      </c>
    </row>
    <row r="1121" spans="57:127" x14ac:dyDescent="0.45">
      <c r="BE1121" t="s">
        <v>468</v>
      </c>
      <c r="BF1121">
        <v>8.7244200000000003</v>
      </c>
      <c r="BG1121" t="s">
        <v>469</v>
      </c>
      <c r="BH1121">
        <v>10</v>
      </c>
      <c r="BI1121" t="s">
        <v>470</v>
      </c>
      <c r="BJ1121">
        <v>32</v>
      </c>
      <c r="BK1121" t="s">
        <v>471</v>
      </c>
      <c r="BL1121" t="s">
        <v>472</v>
      </c>
      <c r="BM1121" s="1">
        <v>1.0966E-6</v>
      </c>
      <c r="DR1121" t="s">
        <v>183</v>
      </c>
      <c r="DS1121">
        <v>4.6223910000000004</v>
      </c>
      <c r="DT1121">
        <v>1.3427439999999999</v>
      </c>
      <c r="DU1121">
        <v>3.4424999999999999</v>
      </c>
      <c r="DV1121">
        <v>6.4539999999999997E-4</v>
      </c>
      <c r="DW1121" t="s">
        <v>375</v>
      </c>
    </row>
    <row r="1122" spans="57:127" x14ac:dyDescent="0.45">
      <c r="BE1122" t="s">
        <v>861</v>
      </c>
      <c r="DS1122">
        <v>6.4539999999999997E-4</v>
      </c>
    </row>
    <row r="1123" spans="57:127" x14ac:dyDescent="0.45">
      <c r="DR1123" t="s">
        <v>377</v>
      </c>
      <c r="DS1123">
        <v>-1.4606300000000001</v>
      </c>
      <c r="DT1123">
        <v>0.68887799999999999</v>
      </c>
      <c r="DU1123">
        <v>-2.1202999999999999</v>
      </c>
      <c r="DV1123">
        <v>3.4675499999999998E-2</v>
      </c>
      <c r="DW1123" t="s">
        <v>376</v>
      </c>
    </row>
    <row r="1124" spans="57:127" x14ac:dyDescent="0.45">
      <c r="DS1124">
        <v>3.4675499999999998E-2</v>
      </c>
    </row>
    <row r="1125" spans="57:127" x14ac:dyDescent="0.45">
      <c r="DR1125" t="s">
        <v>378</v>
      </c>
      <c r="DS1125">
        <v>-11.536059</v>
      </c>
      <c r="DT1125">
        <v>3.8783539999999999</v>
      </c>
      <c r="DU1125">
        <v>-2.9744999999999999</v>
      </c>
      <c r="DV1125">
        <v>3.1362999999999999E-3</v>
      </c>
      <c r="DW1125" t="s">
        <v>487</v>
      </c>
    </row>
    <row r="1126" spans="57:127" x14ac:dyDescent="0.45">
      <c r="DS1126">
        <v>3.1362999999999999E-3</v>
      </c>
    </row>
    <row r="1127" spans="57:127" x14ac:dyDescent="0.45">
      <c r="DR1127" t="s">
        <v>382</v>
      </c>
      <c r="DS1127">
        <v>-0.26989000000000002</v>
      </c>
      <c r="DT1127">
        <v>0.27011099999999999</v>
      </c>
      <c r="DU1127">
        <v>-0.99919999999999998</v>
      </c>
      <c r="DV1127">
        <v>0.31838919999999998</v>
      </c>
    </row>
    <row r="1128" spans="57:127" x14ac:dyDescent="0.45">
      <c r="DS1128">
        <v>0.31838919999999998</v>
      </c>
    </row>
    <row r="1129" spans="57:127" x14ac:dyDescent="0.45">
      <c r="DR1129" t="s">
        <v>381</v>
      </c>
      <c r="DS1129">
        <v>-1.378973</v>
      </c>
      <c r="DT1129">
        <v>0.55612700000000004</v>
      </c>
      <c r="DU1129">
        <v>-2.4796</v>
      </c>
      <c r="DV1129">
        <v>1.36177E-2</v>
      </c>
      <c r="DW1129" t="s">
        <v>376</v>
      </c>
    </row>
    <row r="1130" spans="57:127" x14ac:dyDescent="0.45">
      <c r="DS1130">
        <v>1.36177E-2</v>
      </c>
    </row>
    <row r="1131" spans="57:127" x14ac:dyDescent="0.45">
      <c r="DR1131" t="s">
        <v>383</v>
      </c>
      <c r="DS1131">
        <v>-0.104424</v>
      </c>
      <c r="DT1131">
        <v>0.347437</v>
      </c>
      <c r="DU1131">
        <v>-0.30059999999999998</v>
      </c>
      <c r="DV1131">
        <v>0.76393100000000003</v>
      </c>
    </row>
    <row r="1132" spans="57:127" x14ac:dyDescent="0.45">
      <c r="DS1132">
        <v>0.76393100000000003</v>
      </c>
    </row>
    <row r="1133" spans="57:127" x14ac:dyDescent="0.45">
      <c r="DR1133" t="s">
        <v>384</v>
      </c>
      <c r="DS1133">
        <v>59.011941999999998</v>
      </c>
      <c r="DT1133">
        <v>16.307312</v>
      </c>
      <c r="DU1133">
        <v>3.6187</v>
      </c>
      <c r="DV1133">
        <v>3.391E-4</v>
      </c>
      <c r="DW1133" t="s">
        <v>375</v>
      </c>
    </row>
    <row r="1134" spans="57:127" x14ac:dyDescent="0.45">
      <c r="DS1134">
        <v>3.391E-4</v>
      </c>
    </row>
    <row r="1135" spans="57:127" x14ac:dyDescent="0.45">
      <c r="DR1135" t="s">
        <v>869</v>
      </c>
      <c r="DS1135">
        <v>-0.619614</v>
      </c>
      <c r="DT1135">
        <v>7.3465000000000003E-2</v>
      </c>
      <c r="DU1135">
        <v>-8.4341000000000008</v>
      </c>
      <c r="DV1135" s="1">
        <v>8.5899999999999996E-16</v>
      </c>
      <c r="DW1135" t="s">
        <v>375</v>
      </c>
    </row>
    <row r="1136" spans="57:127" x14ac:dyDescent="0.45">
      <c r="DR1136" t="s">
        <v>453</v>
      </c>
      <c r="DS1136" s="1">
        <v>8.5899999999999996E-16</v>
      </c>
    </row>
    <row r="1137" spans="122:132" x14ac:dyDescent="0.45">
      <c r="DR1137" t="s">
        <v>454</v>
      </c>
      <c r="DS1137" t="s">
        <v>455</v>
      </c>
      <c r="DT1137">
        <v>0</v>
      </c>
      <c r="DU1137" t="s">
        <v>842</v>
      </c>
      <c r="DV1137">
        <v>1E-3</v>
      </c>
      <c r="DW1137" t="s">
        <v>843</v>
      </c>
      <c r="DX1137">
        <v>0.01</v>
      </c>
      <c r="DY1137" t="s">
        <v>844</v>
      </c>
      <c r="DZ1137">
        <v>0.05</v>
      </c>
    </row>
    <row r="1139" spans="122:132" x14ac:dyDescent="0.45">
      <c r="DR1139" t="s">
        <v>462</v>
      </c>
      <c r="DS1139" t="s">
        <v>463</v>
      </c>
      <c r="DT1139" t="s">
        <v>450</v>
      </c>
      <c r="DU1139" t="s">
        <v>464</v>
      </c>
      <c r="DV1139">
        <v>178570</v>
      </c>
      <c r="EA1139" t="s">
        <v>870</v>
      </c>
    </row>
    <row r="1140" spans="122:132" x14ac:dyDescent="0.45">
      <c r="DR1140" t="s">
        <v>465</v>
      </c>
      <c r="DS1140" t="s">
        <v>463</v>
      </c>
      <c r="DT1140" t="s">
        <v>450</v>
      </c>
      <c r="DU1140" t="s">
        <v>464</v>
      </c>
      <c r="DV1140">
        <v>58793</v>
      </c>
      <c r="EB1140">
        <v>0.1</v>
      </c>
    </row>
    <row r="1141" spans="122:132" x14ac:dyDescent="0.45">
      <c r="DR1141" t="s">
        <v>466</v>
      </c>
      <c r="DS1141">
        <v>0.67076000000000002</v>
      </c>
    </row>
    <row r="1142" spans="122:132" x14ac:dyDescent="0.45">
      <c r="DR1142" t="s">
        <v>467</v>
      </c>
      <c r="DS1142" t="s">
        <v>466</v>
      </c>
      <c r="DT1142">
        <v>0.63821000000000006</v>
      </c>
    </row>
    <row r="1143" spans="122:132" x14ac:dyDescent="0.45">
      <c r="DR1143" t="s">
        <v>468</v>
      </c>
      <c r="DS1143">
        <v>72.119799999999998</v>
      </c>
      <c r="DT1143" t="s">
        <v>469</v>
      </c>
      <c r="DU1143">
        <v>10</v>
      </c>
      <c r="DV1143" t="s">
        <v>470</v>
      </c>
      <c r="DW1143">
        <v>354</v>
      </c>
      <c r="DX1143" t="s">
        <v>471</v>
      </c>
      <c r="DY1143" t="s">
        <v>472</v>
      </c>
      <c r="DZ1143" t="s">
        <v>473</v>
      </c>
    </row>
    <row r="1144" spans="122:132" x14ac:dyDescent="0.45">
      <c r="DR1144" t="s">
        <v>674</v>
      </c>
      <c r="DS1144" t="s">
        <v>536</v>
      </c>
      <c r="DT1144" t="s">
        <v>877</v>
      </c>
    </row>
    <row r="1145" spans="122:132" x14ac:dyDescent="0.45">
      <c r="DR1145" t="s">
        <v>1064</v>
      </c>
      <c r="EA1145" s="1">
        <v>2.2200000000000001E-16</v>
      </c>
    </row>
    <row r="1146" spans="122:132" x14ac:dyDescent="0.45">
      <c r="DR1146" t="s">
        <v>416</v>
      </c>
      <c r="DS1146" t="s">
        <v>417</v>
      </c>
      <c r="DT1146" t="s">
        <v>418</v>
      </c>
      <c r="DU1146" t="s">
        <v>419</v>
      </c>
      <c r="DV1146" t="s">
        <v>420</v>
      </c>
    </row>
    <row r="1148" spans="122:132" x14ac:dyDescent="0.45">
      <c r="DR1148" t="s">
        <v>421</v>
      </c>
    </row>
    <row r="1149" spans="122:132" x14ac:dyDescent="0.45">
      <c r="DR1149" t="s">
        <v>422</v>
      </c>
      <c r="DS1149" t="s">
        <v>423</v>
      </c>
      <c r="DT1149" t="s">
        <v>520</v>
      </c>
      <c r="DU1149" t="s">
        <v>425</v>
      </c>
      <c r="DV1149" t="s">
        <v>423</v>
      </c>
      <c r="DW1149" t="s">
        <v>521</v>
      </c>
      <c r="DX1149" t="s">
        <v>431</v>
      </c>
      <c r="DY1149" t="s">
        <v>423</v>
      </c>
      <c r="DZ1149" t="s">
        <v>761</v>
      </c>
    </row>
    <row r="1151" spans="122:132" x14ac:dyDescent="0.45">
      <c r="DR1151" t="s">
        <v>601</v>
      </c>
      <c r="DS1151" t="s">
        <v>437</v>
      </c>
      <c r="DT1151" t="s">
        <v>864</v>
      </c>
      <c r="DU1151" t="s">
        <v>423</v>
      </c>
      <c r="DV1151" t="s">
        <v>931</v>
      </c>
      <c r="DW1151" t="s">
        <v>866</v>
      </c>
      <c r="DX1151" t="s">
        <v>423</v>
      </c>
      <c r="DY1151" t="s">
        <v>926</v>
      </c>
      <c r="DZ1151" t="s">
        <v>868</v>
      </c>
      <c r="EA1151" t="s">
        <v>433</v>
      </c>
    </row>
    <row r="1152" spans="122:132" x14ac:dyDescent="0.45">
      <c r="EB1152" t="s">
        <v>423</v>
      </c>
    </row>
    <row r="1153" spans="122:132" x14ac:dyDescent="0.45">
      <c r="DR1153" t="s">
        <v>710</v>
      </c>
      <c r="EA1153" t="s">
        <v>423</v>
      </c>
    </row>
    <row r="1154" spans="122:132" x14ac:dyDescent="0.45">
      <c r="DS1154" t="s">
        <v>443</v>
      </c>
      <c r="DT1154" t="s">
        <v>444</v>
      </c>
      <c r="DU1154" t="s">
        <v>445</v>
      </c>
      <c r="DV1154" t="s">
        <v>446</v>
      </c>
      <c r="DW1154" t="s">
        <v>447</v>
      </c>
      <c r="DX1154" t="s">
        <v>445</v>
      </c>
      <c r="DY1154" t="s">
        <v>448</v>
      </c>
      <c r="EB1154">
        <v>195</v>
      </c>
    </row>
    <row r="1155" spans="122:132" x14ac:dyDescent="0.45">
      <c r="DR1155">
        <v>-23.7135</v>
      </c>
      <c r="DS1155">
        <v>-5.5441000000000003</v>
      </c>
      <c r="DT1155">
        <v>-1.3137000000000001</v>
      </c>
      <c r="DU1155">
        <v>5.9085000000000001</v>
      </c>
      <c r="DV1155">
        <v>35.588999999999999</v>
      </c>
    </row>
    <row r="1157" spans="122:132" x14ac:dyDescent="0.45">
      <c r="DR1157" t="s">
        <v>715</v>
      </c>
    </row>
    <row r="1158" spans="122:132" x14ac:dyDescent="0.45">
      <c r="DS1158" t="s">
        <v>370</v>
      </c>
      <c r="DT1158" t="s">
        <v>371</v>
      </c>
      <c r="DU1158" t="s">
        <v>372</v>
      </c>
      <c r="DV1158" t="s">
        <v>373</v>
      </c>
      <c r="DW1158" t="s">
        <v>374</v>
      </c>
      <c r="DX1158" t="s">
        <v>452</v>
      </c>
    </row>
    <row r="1159" spans="122:132" x14ac:dyDescent="0.45">
      <c r="DR1159" t="s">
        <v>181</v>
      </c>
      <c r="DS1159">
        <v>-18.98095</v>
      </c>
      <c r="DT1159">
        <v>4.3133499999999998</v>
      </c>
      <c r="DU1159">
        <v>-4.4005000000000001</v>
      </c>
      <c r="DV1159" s="1">
        <v>1.8899999999999999E-5</v>
      </c>
      <c r="DW1159" t="s">
        <v>375</v>
      </c>
    </row>
    <row r="1160" spans="122:132" x14ac:dyDescent="0.45">
      <c r="DS1160" s="1">
        <v>1.8899999999999999E-5</v>
      </c>
      <c r="DV1160" s="1"/>
    </row>
    <row r="1161" spans="122:132" x14ac:dyDescent="0.45">
      <c r="DR1161" t="s">
        <v>182</v>
      </c>
      <c r="DS1161">
        <v>0.25731999999999999</v>
      </c>
      <c r="DT1161">
        <v>0.18139</v>
      </c>
      <c r="DU1161">
        <v>1.4186000000000001</v>
      </c>
      <c r="DV1161">
        <v>0.157835</v>
      </c>
    </row>
    <row r="1162" spans="122:132" x14ac:dyDescent="0.45">
      <c r="DS1162">
        <v>0.157835</v>
      </c>
    </row>
    <row r="1163" spans="122:132" x14ac:dyDescent="0.45">
      <c r="DR1163" t="s">
        <v>183</v>
      </c>
      <c r="DS1163">
        <v>0.32146999999999998</v>
      </c>
      <c r="DT1163">
        <v>1.6283799999999999</v>
      </c>
      <c r="DU1163">
        <v>0.19739999999999999</v>
      </c>
      <c r="DV1163">
        <v>0.84373299999999996</v>
      </c>
    </row>
    <row r="1164" spans="122:132" x14ac:dyDescent="0.45">
      <c r="DS1164">
        <v>0.84373299999999996</v>
      </c>
    </row>
    <row r="1165" spans="122:132" x14ac:dyDescent="0.45">
      <c r="DR1165" t="s">
        <v>377</v>
      </c>
      <c r="DS1165">
        <v>-0.38106000000000001</v>
      </c>
      <c r="DT1165">
        <v>1.04006</v>
      </c>
      <c r="DU1165">
        <v>-0.3664</v>
      </c>
      <c r="DV1165">
        <v>0.714534</v>
      </c>
    </row>
    <row r="1166" spans="122:132" x14ac:dyDescent="0.45">
      <c r="DS1166">
        <v>0.714534</v>
      </c>
    </row>
    <row r="1167" spans="122:132" x14ac:dyDescent="0.45">
      <c r="DR1167" t="s">
        <v>378</v>
      </c>
      <c r="DS1167">
        <v>-24.08305</v>
      </c>
      <c r="DT1167">
        <v>5.8693499999999998</v>
      </c>
      <c r="DU1167">
        <v>-4.1032000000000002</v>
      </c>
      <c r="DV1167" s="1">
        <v>6.2810000000000003E-5</v>
      </c>
      <c r="DW1167" t="s">
        <v>375</v>
      </c>
    </row>
    <row r="1168" spans="122:132" x14ac:dyDescent="0.45">
      <c r="DS1168" s="1">
        <v>6.2810000000000003E-5</v>
      </c>
      <c r="DV1168" s="1"/>
    </row>
    <row r="1169" spans="122:132" x14ac:dyDescent="0.45">
      <c r="DR1169" t="s">
        <v>382</v>
      </c>
      <c r="DS1169">
        <v>-0.78885000000000005</v>
      </c>
      <c r="DT1169">
        <v>0.25661</v>
      </c>
      <c r="DU1169">
        <v>-3.0741000000000001</v>
      </c>
      <c r="DV1169">
        <v>2.4559999999999998E-3</v>
      </c>
      <c r="DW1169" t="s">
        <v>487</v>
      </c>
    </row>
    <row r="1170" spans="122:132" x14ac:dyDescent="0.45">
      <c r="DS1170">
        <v>2.4559999999999998E-3</v>
      </c>
    </row>
    <row r="1171" spans="122:132" x14ac:dyDescent="0.45">
      <c r="DR1171" t="s">
        <v>381</v>
      </c>
      <c r="DS1171">
        <v>0.34734999999999999</v>
      </c>
      <c r="DT1171">
        <v>0.36381999999999998</v>
      </c>
      <c r="DU1171">
        <v>0.95469999999999999</v>
      </c>
      <c r="DV1171">
        <v>0.341053</v>
      </c>
    </row>
    <row r="1172" spans="122:132" x14ac:dyDescent="0.45">
      <c r="DS1172">
        <v>0.341053</v>
      </c>
    </row>
    <row r="1173" spans="122:132" x14ac:dyDescent="0.45">
      <c r="DR1173" t="s">
        <v>383</v>
      </c>
      <c r="DS1173">
        <v>-0.66164999999999996</v>
      </c>
      <c r="DT1173">
        <v>0.14158000000000001</v>
      </c>
      <c r="DU1173">
        <v>-4.6733000000000002</v>
      </c>
      <c r="DV1173" s="1">
        <v>5.9599999999999997E-6</v>
      </c>
      <c r="DW1173" t="s">
        <v>375</v>
      </c>
    </row>
    <row r="1174" spans="122:132" x14ac:dyDescent="0.45">
      <c r="DS1174" s="1">
        <v>5.9599999999999997E-6</v>
      </c>
      <c r="DV1174" s="1"/>
    </row>
    <row r="1175" spans="122:132" x14ac:dyDescent="0.45">
      <c r="DR1175" t="s">
        <v>384</v>
      </c>
      <c r="DS1175">
        <v>22.819759999999999</v>
      </c>
      <c r="DT1175">
        <v>13.32113</v>
      </c>
      <c r="DU1175">
        <v>1.7130000000000001</v>
      </c>
      <c r="DV1175">
        <v>8.8505E-2</v>
      </c>
      <c r="DW1175" t="s">
        <v>481</v>
      </c>
    </row>
    <row r="1176" spans="122:132" x14ac:dyDescent="0.45">
      <c r="DS1176">
        <v>8.8505E-2</v>
      </c>
    </row>
    <row r="1177" spans="122:132" x14ac:dyDescent="0.45">
      <c r="DR1177" t="s">
        <v>869</v>
      </c>
      <c r="DS1177">
        <v>-0.35493000000000002</v>
      </c>
      <c r="DT1177">
        <v>0.16894999999999999</v>
      </c>
      <c r="DU1177">
        <v>-2.1008</v>
      </c>
      <c r="DV1177">
        <v>3.7118999999999999E-2</v>
      </c>
      <c r="DW1177" t="s">
        <v>376</v>
      </c>
    </row>
    <row r="1178" spans="122:132" x14ac:dyDescent="0.45">
      <c r="DR1178" t="s">
        <v>453</v>
      </c>
      <c r="DS1178">
        <v>3.7118999999999999E-2</v>
      </c>
    </row>
    <row r="1179" spans="122:132" x14ac:dyDescent="0.45">
      <c r="DR1179" t="s">
        <v>454</v>
      </c>
      <c r="DS1179" t="s">
        <v>455</v>
      </c>
      <c r="DT1179">
        <v>0</v>
      </c>
      <c r="DU1179" t="s">
        <v>842</v>
      </c>
      <c r="DV1179">
        <v>1E-3</v>
      </c>
      <c r="DW1179" t="s">
        <v>843</v>
      </c>
      <c r="DX1179">
        <v>0.01</v>
      </c>
      <c r="DY1179" t="s">
        <v>844</v>
      </c>
      <c r="DZ1179">
        <v>0.05</v>
      </c>
    </row>
    <row r="1181" spans="122:132" x14ac:dyDescent="0.45">
      <c r="DR1181" t="s">
        <v>462</v>
      </c>
      <c r="DS1181" t="s">
        <v>463</v>
      </c>
      <c r="DT1181" t="s">
        <v>450</v>
      </c>
      <c r="DU1181" t="s">
        <v>464</v>
      </c>
      <c r="DV1181">
        <v>50700</v>
      </c>
      <c r="EA1181" t="s">
        <v>870</v>
      </c>
    </row>
    <row r="1182" spans="122:132" x14ac:dyDescent="0.45">
      <c r="DR1182" t="s">
        <v>465</v>
      </c>
      <c r="DS1182" t="s">
        <v>463</v>
      </c>
      <c r="DT1182" t="s">
        <v>450</v>
      </c>
      <c r="DU1182" t="s">
        <v>464</v>
      </c>
      <c r="DV1182">
        <v>19039</v>
      </c>
      <c r="EB1182">
        <v>0.1</v>
      </c>
    </row>
    <row r="1183" spans="122:132" x14ac:dyDescent="0.45">
      <c r="DR1183" t="s">
        <v>466</v>
      </c>
      <c r="DS1183">
        <v>0.62448999999999999</v>
      </c>
    </row>
    <row r="1184" spans="122:132" x14ac:dyDescent="0.45">
      <c r="DR1184" t="s">
        <v>467</v>
      </c>
      <c r="DS1184" t="s">
        <v>466</v>
      </c>
      <c r="DT1184">
        <v>0.57645999999999997</v>
      </c>
    </row>
    <row r="1185" spans="122:132" x14ac:dyDescent="0.45">
      <c r="DR1185" t="s">
        <v>468</v>
      </c>
      <c r="DS1185">
        <v>28.603899999999999</v>
      </c>
      <c r="DT1185" t="s">
        <v>469</v>
      </c>
      <c r="DU1185">
        <v>10</v>
      </c>
      <c r="DV1185" t="s">
        <v>470</v>
      </c>
      <c r="DW1185">
        <v>172</v>
      </c>
      <c r="DX1185" t="s">
        <v>471</v>
      </c>
      <c r="DY1185" t="s">
        <v>472</v>
      </c>
      <c r="DZ1185" t="s">
        <v>473</v>
      </c>
    </row>
    <row r="1186" spans="122:132" x14ac:dyDescent="0.45">
      <c r="DR1186" t="s">
        <v>861</v>
      </c>
    </row>
    <row r="1187" spans="122:132" x14ac:dyDescent="0.45">
      <c r="EA1187" s="1">
        <v>2.2200000000000001E-16</v>
      </c>
    </row>
    <row r="1188" spans="122:132" x14ac:dyDescent="0.45">
      <c r="DR1188" t="s">
        <v>861</v>
      </c>
      <c r="DS1188" t="s">
        <v>420</v>
      </c>
      <c r="DT1188" t="s">
        <v>1016</v>
      </c>
      <c r="DU1188">
        <v>5</v>
      </c>
      <c r="DV1188" t="s">
        <v>902</v>
      </c>
      <c r="DW1188" t="s">
        <v>384</v>
      </c>
      <c r="DX1188" t="s">
        <v>470</v>
      </c>
      <c r="DY1188" t="s">
        <v>526</v>
      </c>
    </row>
    <row r="1190" spans="122:132" x14ac:dyDescent="0.45">
      <c r="DR1190" t="s">
        <v>674</v>
      </c>
      <c r="DS1190" t="s">
        <v>414</v>
      </c>
    </row>
    <row r="1191" spans="122:132" x14ac:dyDescent="0.45">
      <c r="DR1191" t="s">
        <v>1065</v>
      </c>
    </row>
    <row r="1192" spans="122:132" x14ac:dyDescent="0.45">
      <c r="DR1192" t="s">
        <v>416</v>
      </c>
      <c r="DS1192" t="s">
        <v>417</v>
      </c>
      <c r="DT1192" t="s">
        <v>418</v>
      </c>
      <c r="DU1192" t="s">
        <v>419</v>
      </c>
      <c r="DV1192" t="s">
        <v>420</v>
      </c>
    </row>
    <row r="1194" spans="122:132" x14ac:dyDescent="0.45">
      <c r="DR1194" t="s">
        <v>421</v>
      </c>
    </row>
    <row r="1195" spans="122:132" x14ac:dyDescent="0.45">
      <c r="DR1195" t="s">
        <v>422</v>
      </c>
      <c r="DS1195" t="s">
        <v>423</v>
      </c>
      <c r="DT1195" t="s">
        <v>520</v>
      </c>
      <c r="DU1195" t="s">
        <v>425</v>
      </c>
      <c r="DV1195" t="s">
        <v>423</v>
      </c>
      <c r="DW1195" t="s">
        <v>521</v>
      </c>
      <c r="DX1195" t="s">
        <v>431</v>
      </c>
      <c r="DY1195" t="s">
        <v>423</v>
      </c>
      <c r="DZ1195" t="s">
        <v>761</v>
      </c>
    </row>
    <row r="1197" spans="122:132" x14ac:dyDescent="0.45">
      <c r="DR1197" t="s">
        <v>601</v>
      </c>
      <c r="DS1197" t="s">
        <v>437</v>
      </c>
      <c r="DT1197" t="s">
        <v>864</v>
      </c>
      <c r="DU1197" t="s">
        <v>423</v>
      </c>
      <c r="DV1197" t="s">
        <v>1066</v>
      </c>
      <c r="DW1197" t="s">
        <v>866</v>
      </c>
      <c r="DX1197" t="s">
        <v>423</v>
      </c>
      <c r="DY1197" t="s">
        <v>926</v>
      </c>
      <c r="DZ1197" t="s">
        <v>868</v>
      </c>
      <c r="EA1197" t="s">
        <v>433</v>
      </c>
    </row>
    <row r="1198" spans="122:132" x14ac:dyDescent="0.45">
      <c r="EB1198" t="s">
        <v>423</v>
      </c>
    </row>
    <row r="1199" spans="122:132" x14ac:dyDescent="0.45">
      <c r="DR1199" t="s">
        <v>710</v>
      </c>
      <c r="EA1199" t="s">
        <v>423</v>
      </c>
    </row>
    <row r="1200" spans="122:132" x14ac:dyDescent="0.45">
      <c r="DS1200" t="s">
        <v>443</v>
      </c>
      <c r="DT1200" t="s">
        <v>444</v>
      </c>
      <c r="DU1200" t="s">
        <v>445</v>
      </c>
      <c r="DV1200" t="s">
        <v>446</v>
      </c>
      <c r="DW1200" t="s">
        <v>447</v>
      </c>
      <c r="DX1200" t="s">
        <v>445</v>
      </c>
      <c r="DY1200" t="s">
        <v>448</v>
      </c>
      <c r="EB1200">
        <v>315</v>
      </c>
    </row>
    <row r="1201" spans="122:128" x14ac:dyDescent="0.45">
      <c r="DR1201">
        <v>-35.724339999999998</v>
      </c>
      <c r="DS1201">
        <v>-8.4797499999999992</v>
      </c>
      <c r="DT1201">
        <v>-0.81777999999999995</v>
      </c>
      <c r="DU1201">
        <v>7.1124099999999997</v>
      </c>
      <c r="DV1201">
        <v>48.755070000000003</v>
      </c>
    </row>
    <row r="1203" spans="122:128" x14ac:dyDescent="0.45">
      <c r="DR1203" t="s">
        <v>715</v>
      </c>
    </row>
    <row r="1204" spans="122:128" x14ac:dyDescent="0.45">
      <c r="DS1204" t="s">
        <v>370</v>
      </c>
      <c r="DT1204" t="s">
        <v>371</v>
      </c>
      <c r="DU1204" t="s">
        <v>372</v>
      </c>
      <c r="DV1204" t="s">
        <v>373</v>
      </c>
      <c r="DW1204" t="s">
        <v>374</v>
      </c>
      <c r="DX1204" t="s">
        <v>452</v>
      </c>
    </row>
    <row r="1205" spans="122:128" x14ac:dyDescent="0.45">
      <c r="DR1205" t="s">
        <v>181</v>
      </c>
      <c r="DS1205">
        <v>-6.4063610000000004</v>
      </c>
      <c r="DT1205">
        <v>4.2100669999999996</v>
      </c>
      <c r="DU1205">
        <v>-1.5217000000000001</v>
      </c>
      <c r="DV1205">
        <v>0.12920300000000001</v>
      </c>
    </row>
    <row r="1206" spans="122:128" x14ac:dyDescent="0.45">
      <c r="DS1206">
        <v>0.12920300000000001</v>
      </c>
    </row>
    <row r="1207" spans="122:128" x14ac:dyDescent="0.45">
      <c r="DR1207" t="s">
        <v>182</v>
      </c>
      <c r="DS1207">
        <v>-5.9229999999999998E-2</v>
      </c>
      <c r="DT1207">
        <v>0.21590799999999999</v>
      </c>
      <c r="DU1207">
        <v>-0.27429999999999999</v>
      </c>
      <c r="DV1207">
        <v>0.78403199999999995</v>
      </c>
    </row>
    <row r="1208" spans="122:128" x14ac:dyDescent="0.45">
      <c r="DS1208">
        <v>0.78403199999999995</v>
      </c>
    </row>
    <row r="1209" spans="122:128" x14ac:dyDescent="0.45">
      <c r="DR1209" t="s">
        <v>183</v>
      </c>
      <c r="DS1209">
        <v>3.9020410000000001</v>
      </c>
      <c r="DT1209">
        <v>1.5748610000000001</v>
      </c>
      <c r="DU1209">
        <v>2.4777</v>
      </c>
      <c r="DV1209">
        <v>1.3805E-2</v>
      </c>
      <c r="DW1209" t="s">
        <v>376</v>
      </c>
    </row>
    <row r="1210" spans="122:128" x14ac:dyDescent="0.45">
      <c r="DS1210">
        <v>1.3805E-2</v>
      </c>
    </row>
    <row r="1211" spans="122:128" x14ac:dyDescent="0.45">
      <c r="DR1211" t="s">
        <v>377</v>
      </c>
      <c r="DS1211">
        <v>-2.6943000000000002E-2</v>
      </c>
      <c r="DT1211">
        <v>0.81882500000000003</v>
      </c>
      <c r="DU1211">
        <v>-3.2899999999999999E-2</v>
      </c>
      <c r="DV1211">
        <v>0.97377400000000003</v>
      </c>
    </row>
    <row r="1212" spans="122:128" x14ac:dyDescent="0.45">
      <c r="DS1212">
        <v>0.97377400000000003</v>
      </c>
    </row>
    <row r="1213" spans="122:128" x14ac:dyDescent="0.45">
      <c r="DR1213" t="s">
        <v>378</v>
      </c>
      <c r="DS1213">
        <v>-7.2470850000000002</v>
      </c>
      <c r="DT1213">
        <v>5.7070670000000003</v>
      </c>
      <c r="DU1213">
        <v>-1.2698</v>
      </c>
      <c r="DV1213">
        <v>0.20518</v>
      </c>
    </row>
    <row r="1214" spans="122:128" x14ac:dyDescent="0.45">
      <c r="DS1214">
        <v>0.20518</v>
      </c>
    </row>
    <row r="1215" spans="122:128" x14ac:dyDescent="0.45">
      <c r="DR1215" t="s">
        <v>382</v>
      </c>
      <c r="DS1215">
        <v>-0.16531100000000001</v>
      </c>
      <c r="DT1215">
        <v>0.32299299999999997</v>
      </c>
      <c r="DU1215">
        <v>-0.51180000000000003</v>
      </c>
      <c r="DV1215">
        <v>0.60918300000000003</v>
      </c>
    </row>
    <row r="1216" spans="122:128" x14ac:dyDescent="0.45">
      <c r="DS1216">
        <v>0.60918300000000003</v>
      </c>
    </row>
    <row r="1217" spans="122:132" x14ac:dyDescent="0.45">
      <c r="DR1217" t="s">
        <v>381</v>
      </c>
      <c r="DS1217">
        <v>-0.65384699999999996</v>
      </c>
      <c r="DT1217">
        <v>1.00075</v>
      </c>
      <c r="DU1217">
        <v>-0.65339999999999998</v>
      </c>
      <c r="DV1217">
        <v>0.51405400000000001</v>
      </c>
    </row>
    <row r="1218" spans="122:132" x14ac:dyDescent="0.45">
      <c r="DS1218">
        <v>0.51405400000000001</v>
      </c>
    </row>
    <row r="1219" spans="122:132" x14ac:dyDescent="0.45">
      <c r="DR1219" t="s">
        <v>383</v>
      </c>
      <c r="DS1219">
        <v>-1.0314570000000001</v>
      </c>
      <c r="DT1219">
        <v>0.39038099999999998</v>
      </c>
      <c r="DU1219">
        <v>-2.6421999999999999</v>
      </c>
      <c r="DV1219">
        <v>8.6940000000000003E-3</v>
      </c>
      <c r="DW1219" t="s">
        <v>487</v>
      </c>
    </row>
    <row r="1220" spans="122:132" x14ac:dyDescent="0.45">
      <c r="DS1220">
        <v>8.6940000000000003E-3</v>
      </c>
    </row>
    <row r="1221" spans="122:132" x14ac:dyDescent="0.45">
      <c r="DR1221" t="s">
        <v>384</v>
      </c>
      <c r="DS1221">
        <v>72.881319000000005</v>
      </c>
      <c r="DT1221">
        <v>25.515135999999998</v>
      </c>
      <c r="DU1221">
        <v>2.8563999999999998</v>
      </c>
      <c r="DV1221">
        <v>4.6010000000000001E-3</v>
      </c>
      <c r="DW1221" t="s">
        <v>487</v>
      </c>
    </row>
    <row r="1222" spans="122:132" x14ac:dyDescent="0.45">
      <c r="DS1222">
        <v>4.6010000000000001E-3</v>
      </c>
    </row>
    <row r="1223" spans="122:132" x14ac:dyDescent="0.45">
      <c r="DR1223" t="s">
        <v>526</v>
      </c>
      <c r="DS1223">
        <v>-7.2184080000000002</v>
      </c>
      <c r="DT1223">
        <v>1.538867</v>
      </c>
      <c r="DU1223">
        <v>-4.6906999999999996</v>
      </c>
      <c r="DV1223" s="1">
        <v>4.2359999999999998E-6</v>
      </c>
      <c r="DW1223" t="s">
        <v>375</v>
      </c>
    </row>
    <row r="1224" spans="122:132" x14ac:dyDescent="0.45">
      <c r="DR1224" t="s">
        <v>453</v>
      </c>
      <c r="DS1224" s="1">
        <v>4.2359999999999998E-6</v>
      </c>
    </row>
    <row r="1225" spans="122:132" x14ac:dyDescent="0.45">
      <c r="DR1225" t="s">
        <v>454</v>
      </c>
      <c r="DS1225" t="s">
        <v>455</v>
      </c>
      <c r="DT1225">
        <v>0</v>
      </c>
      <c r="DU1225" t="s">
        <v>842</v>
      </c>
      <c r="DV1225">
        <v>1E-3</v>
      </c>
      <c r="DW1225" t="s">
        <v>843</v>
      </c>
      <c r="DX1225">
        <v>0.01</v>
      </c>
      <c r="DY1225" t="s">
        <v>844</v>
      </c>
      <c r="DZ1225">
        <v>0.05</v>
      </c>
    </row>
    <row r="1227" spans="122:132" x14ac:dyDescent="0.45">
      <c r="DR1227" t="s">
        <v>462</v>
      </c>
      <c r="DS1227" t="s">
        <v>463</v>
      </c>
      <c r="DT1227" t="s">
        <v>450</v>
      </c>
      <c r="DU1227" t="s">
        <v>464</v>
      </c>
      <c r="DV1227">
        <v>128460</v>
      </c>
      <c r="EA1227" t="s">
        <v>870</v>
      </c>
    </row>
    <row r="1228" spans="122:132" x14ac:dyDescent="0.45">
      <c r="DR1228" t="s">
        <v>465</v>
      </c>
      <c r="DS1228" t="s">
        <v>463</v>
      </c>
      <c r="DT1228" t="s">
        <v>450</v>
      </c>
      <c r="DU1228" t="s">
        <v>464</v>
      </c>
      <c r="DV1228">
        <v>52635</v>
      </c>
      <c r="EB1228">
        <v>0.1</v>
      </c>
    </row>
    <row r="1229" spans="122:132" x14ac:dyDescent="0.45">
      <c r="DR1229" t="s">
        <v>466</v>
      </c>
      <c r="DS1229">
        <v>0.59028000000000003</v>
      </c>
    </row>
    <row r="1230" spans="122:132" x14ac:dyDescent="0.45">
      <c r="DR1230" t="s">
        <v>467</v>
      </c>
      <c r="DS1230" t="s">
        <v>466</v>
      </c>
      <c r="DT1230">
        <v>0.54700000000000004</v>
      </c>
    </row>
    <row r="1231" spans="122:132" x14ac:dyDescent="0.45">
      <c r="DR1231" t="s">
        <v>468</v>
      </c>
      <c r="DS1231">
        <v>40.915399999999998</v>
      </c>
      <c r="DT1231" t="s">
        <v>469</v>
      </c>
      <c r="DU1231">
        <v>10</v>
      </c>
      <c r="DV1231" t="s">
        <v>470</v>
      </c>
      <c r="DW1231">
        <v>284</v>
      </c>
      <c r="DX1231" t="s">
        <v>471</v>
      </c>
      <c r="DY1231" t="s">
        <v>472</v>
      </c>
      <c r="DZ1231" t="s">
        <v>473</v>
      </c>
    </row>
    <row r="1232" spans="122:132" x14ac:dyDescent="0.45">
      <c r="DR1232" t="s">
        <v>674</v>
      </c>
      <c r="DS1232" t="s">
        <v>488</v>
      </c>
      <c r="DT1232">
        <v>2000</v>
      </c>
    </row>
    <row r="1233" spans="122:132" x14ac:dyDescent="0.45">
      <c r="DR1233" t="s">
        <v>1067</v>
      </c>
      <c r="EA1233" s="1">
        <v>2.2200000000000001E-16</v>
      </c>
    </row>
    <row r="1234" spans="122:132" x14ac:dyDescent="0.45">
      <c r="DR1234" t="s">
        <v>416</v>
      </c>
      <c r="DS1234" t="s">
        <v>417</v>
      </c>
      <c r="DT1234" t="s">
        <v>418</v>
      </c>
      <c r="DU1234" t="s">
        <v>419</v>
      </c>
      <c r="DV1234" t="s">
        <v>420</v>
      </c>
    </row>
    <row r="1236" spans="122:132" x14ac:dyDescent="0.45">
      <c r="DR1236" t="s">
        <v>421</v>
      </c>
    </row>
    <row r="1237" spans="122:132" x14ac:dyDescent="0.45">
      <c r="DR1237" t="s">
        <v>422</v>
      </c>
      <c r="DS1237" t="s">
        <v>423</v>
      </c>
      <c r="DT1237" t="s">
        <v>520</v>
      </c>
      <c r="DU1237" t="s">
        <v>425</v>
      </c>
      <c r="DV1237" t="s">
        <v>423</v>
      </c>
      <c r="DW1237" t="s">
        <v>521</v>
      </c>
      <c r="DX1237" t="s">
        <v>431</v>
      </c>
      <c r="DY1237" t="s">
        <v>423</v>
      </c>
      <c r="DZ1237" t="s">
        <v>761</v>
      </c>
    </row>
    <row r="1239" spans="122:132" x14ac:dyDescent="0.45">
      <c r="DR1239" t="s">
        <v>601</v>
      </c>
      <c r="DS1239" t="s">
        <v>437</v>
      </c>
      <c r="DT1239" t="s">
        <v>864</v>
      </c>
      <c r="DU1239" t="s">
        <v>423</v>
      </c>
      <c r="DV1239" t="s">
        <v>1066</v>
      </c>
      <c r="DW1239" t="s">
        <v>866</v>
      </c>
      <c r="DX1239" t="s">
        <v>423</v>
      </c>
      <c r="DY1239" t="s">
        <v>933</v>
      </c>
      <c r="DZ1239" t="s">
        <v>868</v>
      </c>
      <c r="EA1239" t="s">
        <v>433</v>
      </c>
    </row>
    <row r="1240" spans="122:132" x14ac:dyDescent="0.45">
      <c r="EB1240" t="s">
        <v>423</v>
      </c>
    </row>
    <row r="1241" spans="122:132" x14ac:dyDescent="0.45">
      <c r="DR1241" t="s">
        <v>710</v>
      </c>
      <c r="EA1241" t="s">
        <v>423</v>
      </c>
    </row>
    <row r="1242" spans="122:132" x14ac:dyDescent="0.45">
      <c r="DS1242" t="s">
        <v>443</v>
      </c>
      <c r="DT1242" t="s">
        <v>444</v>
      </c>
      <c r="DU1242" t="s">
        <v>445</v>
      </c>
      <c r="DV1242" t="s">
        <v>446</v>
      </c>
      <c r="DW1242" t="s">
        <v>447</v>
      </c>
      <c r="DX1242" t="s">
        <v>445</v>
      </c>
      <c r="DY1242" t="s">
        <v>448</v>
      </c>
      <c r="EB1242">
        <v>168</v>
      </c>
    </row>
    <row r="1243" spans="122:132" x14ac:dyDescent="0.45">
      <c r="DR1243">
        <v>-35.150100000000002</v>
      </c>
      <c r="DS1243">
        <v>-7.2156000000000002</v>
      </c>
      <c r="DT1243">
        <v>0.48970000000000002</v>
      </c>
      <c r="DU1243">
        <v>9.6361000000000008</v>
      </c>
      <c r="DV1243">
        <v>32.137</v>
      </c>
    </row>
    <row r="1245" spans="122:132" x14ac:dyDescent="0.45">
      <c r="DR1245" t="s">
        <v>715</v>
      </c>
    </row>
    <row r="1246" spans="122:132" x14ac:dyDescent="0.45">
      <c r="DS1246" t="s">
        <v>370</v>
      </c>
      <c r="DT1246" t="s">
        <v>371</v>
      </c>
      <c r="DU1246" t="s">
        <v>372</v>
      </c>
      <c r="DV1246" t="s">
        <v>373</v>
      </c>
      <c r="DW1246" t="s">
        <v>374</v>
      </c>
      <c r="DX1246" t="s">
        <v>452</v>
      </c>
    </row>
    <row r="1247" spans="122:132" x14ac:dyDescent="0.45">
      <c r="DR1247" t="s">
        <v>181</v>
      </c>
      <c r="DS1247">
        <v>2.14615</v>
      </c>
      <c r="DT1247">
        <v>10.748390000000001</v>
      </c>
      <c r="DU1247">
        <v>0.19969999999999999</v>
      </c>
      <c r="DV1247">
        <v>0.84202999999999995</v>
      </c>
    </row>
    <row r="1248" spans="122:132" x14ac:dyDescent="0.45">
      <c r="DS1248">
        <v>0.84202999999999995</v>
      </c>
    </row>
    <row r="1249" spans="122:127" x14ac:dyDescent="0.45">
      <c r="DR1249" t="s">
        <v>182</v>
      </c>
      <c r="DS1249">
        <v>-1.82162</v>
      </c>
      <c r="DT1249">
        <v>0.40114</v>
      </c>
      <c r="DU1249">
        <v>-4.5411000000000001</v>
      </c>
      <c r="DV1249" s="1">
        <v>1.208E-5</v>
      </c>
      <c r="DW1249" t="s">
        <v>375</v>
      </c>
    </row>
    <row r="1250" spans="122:127" x14ac:dyDescent="0.45">
      <c r="DS1250" s="1">
        <v>1.208E-5</v>
      </c>
      <c r="DV1250" s="1"/>
    </row>
    <row r="1251" spans="122:127" x14ac:dyDescent="0.45">
      <c r="DR1251" t="s">
        <v>183</v>
      </c>
      <c r="DS1251">
        <v>2.5395699999999999</v>
      </c>
      <c r="DT1251">
        <v>3.73637</v>
      </c>
      <c r="DU1251">
        <v>0.67969999999999997</v>
      </c>
      <c r="DV1251">
        <v>0.49784</v>
      </c>
    </row>
    <row r="1252" spans="122:127" x14ac:dyDescent="0.45">
      <c r="DS1252">
        <v>0.49784</v>
      </c>
    </row>
    <row r="1253" spans="122:127" x14ac:dyDescent="0.45">
      <c r="DR1253" t="s">
        <v>377</v>
      </c>
      <c r="DS1253">
        <v>-1.69729</v>
      </c>
      <c r="DT1253">
        <v>3.08813</v>
      </c>
      <c r="DU1253">
        <v>-0.54959999999999998</v>
      </c>
      <c r="DV1253">
        <v>0.58347000000000004</v>
      </c>
    </row>
    <row r="1254" spans="122:127" x14ac:dyDescent="0.45">
      <c r="DS1254">
        <v>0.58347000000000004</v>
      </c>
    </row>
    <row r="1255" spans="122:127" x14ac:dyDescent="0.45">
      <c r="DR1255" t="s">
        <v>382</v>
      </c>
      <c r="DS1255">
        <v>0.34601999999999999</v>
      </c>
      <c r="DT1255">
        <v>0.54357</v>
      </c>
      <c r="DU1255">
        <v>0.63660000000000005</v>
      </c>
      <c r="DV1255">
        <v>0.52546999999999999</v>
      </c>
    </row>
    <row r="1256" spans="122:127" x14ac:dyDescent="0.45">
      <c r="DS1256">
        <v>0.52546999999999999</v>
      </c>
    </row>
    <row r="1257" spans="122:127" x14ac:dyDescent="0.45">
      <c r="DR1257" t="s">
        <v>381</v>
      </c>
      <c r="DS1257">
        <v>-1.8532299999999999</v>
      </c>
      <c r="DT1257">
        <v>0.85462000000000005</v>
      </c>
      <c r="DU1257">
        <v>-2.1684999999999999</v>
      </c>
      <c r="DV1257">
        <v>3.184E-2</v>
      </c>
      <c r="DW1257" t="s">
        <v>376</v>
      </c>
    </row>
    <row r="1258" spans="122:127" x14ac:dyDescent="0.45">
      <c r="DS1258">
        <v>3.184E-2</v>
      </c>
    </row>
    <row r="1259" spans="122:127" x14ac:dyDescent="0.45">
      <c r="DR1259" t="s">
        <v>383</v>
      </c>
      <c r="DS1259">
        <v>-1.2654399999999999</v>
      </c>
      <c r="DT1259">
        <v>0.41654999999999998</v>
      </c>
      <c r="DU1259">
        <v>-3.0379</v>
      </c>
      <c r="DV1259">
        <v>2.8500000000000001E-3</v>
      </c>
      <c r="DW1259" t="s">
        <v>487</v>
      </c>
    </row>
    <row r="1260" spans="122:127" x14ac:dyDescent="0.45">
      <c r="DS1260">
        <v>2.8500000000000001E-3</v>
      </c>
    </row>
    <row r="1261" spans="122:127" x14ac:dyDescent="0.45">
      <c r="DR1261" t="s">
        <v>384</v>
      </c>
      <c r="DS1261">
        <v>28.095400000000001</v>
      </c>
      <c r="DT1261">
        <v>24.271470000000001</v>
      </c>
      <c r="DU1261">
        <v>1.1575</v>
      </c>
      <c r="DV1261">
        <v>0.24904999999999999</v>
      </c>
    </row>
    <row r="1262" spans="122:127" x14ac:dyDescent="0.45">
      <c r="DS1262">
        <v>0.24904999999999999</v>
      </c>
    </row>
    <row r="1263" spans="122:127" x14ac:dyDescent="0.45">
      <c r="DR1263" t="s">
        <v>526</v>
      </c>
      <c r="DS1263">
        <v>-5.0213000000000001</v>
      </c>
      <c r="DT1263">
        <v>3.6186099999999999</v>
      </c>
      <c r="DU1263">
        <v>-1.3875999999999999</v>
      </c>
      <c r="DV1263">
        <v>0.16749</v>
      </c>
    </row>
    <row r="1264" spans="122:127" x14ac:dyDescent="0.45">
      <c r="DR1264" t="s">
        <v>453</v>
      </c>
      <c r="DS1264">
        <v>0.16749</v>
      </c>
    </row>
    <row r="1265" spans="122:132" x14ac:dyDescent="0.45">
      <c r="DR1265" t="s">
        <v>454</v>
      </c>
      <c r="DS1265" t="s">
        <v>455</v>
      </c>
      <c r="DT1265">
        <v>0</v>
      </c>
      <c r="DU1265" t="s">
        <v>842</v>
      </c>
      <c r="DV1265">
        <v>1E-3</v>
      </c>
      <c r="DW1265" t="s">
        <v>843</v>
      </c>
      <c r="DX1265">
        <v>0.01</v>
      </c>
      <c r="DY1265" t="s">
        <v>844</v>
      </c>
      <c r="DZ1265">
        <v>0.05</v>
      </c>
    </row>
    <row r="1267" spans="122:132" x14ac:dyDescent="0.45">
      <c r="DR1267" t="s">
        <v>462</v>
      </c>
      <c r="DS1267" t="s">
        <v>463</v>
      </c>
      <c r="DT1267" t="s">
        <v>450</v>
      </c>
      <c r="DU1267" t="s">
        <v>464</v>
      </c>
      <c r="DV1267">
        <v>40071</v>
      </c>
      <c r="EA1267" t="s">
        <v>870</v>
      </c>
    </row>
    <row r="1268" spans="122:132" x14ac:dyDescent="0.45">
      <c r="DR1268" t="s">
        <v>465</v>
      </c>
      <c r="DS1268" t="s">
        <v>463</v>
      </c>
      <c r="DT1268" t="s">
        <v>450</v>
      </c>
      <c r="DU1268" t="s">
        <v>464</v>
      </c>
      <c r="DV1268">
        <v>25081</v>
      </c>
      <c r="EB1268">
        <v>0.1</v>
      </c>
    </row>
    <row r="1269" spans="122:132" x14ac:dyDescent="0.45">
      <c r="DR1269" t="s">
        <v>466</v>
      </c>
      <c r="DS1269">
        <v>0.37409999999999999</v>
      </c>
    </row>
    <row r="1270" spans="122:132" x14ac:dyDescent="0.45">
      <c r="DR1270" t="s">
        <v>467</v>
      </c>
      <c r="DS1270" t="s">
        <v>466</v>
      </c>
      <c r="DT1270">
        <v>0.24257000000000001</v>
      </c>
    </row>
    <row r="1271" spans="122:132" x14ac:dyDescent="0.45">
      <c r="DR1271" t="s">
        <v>468</v>
      </c>
      <c r="DS1271">
        <v>9.1646400000000003</v>
      </c>
      <c r="DT1271" t="s">
        <v>469</v>
      </c>
      <c r="DU1271">
        <v>9</v>
      </c>
      <c r="DV1271" t="s">
        <v>470</v>
      </c>
      <c r="DW1271">
        <v>138</v>
      </c>
      <c r="DX1271" t="s">
        <v>471</v>
      </c>
      <c r="DY1271" t="s">
        <v>472</v>
      </c>
      <c r="DZ1271" s="1">
        <v>8.3231000000000002E-11</v>
      </c>
    </row>
    <row r="1272" spans="122:132" x14ac:dyDescent="0.45">
      <c r="DR1272" t="s">
        <v>674</v>
      </c>
      <c r="DS1272" t="s">
        <v>501</v>
      </c>
      <c r="DT1272">
        <v>2000</v>
      </c>
    </row>
    <row r="1273" spans="122:132" x14ac:dyDescent="0.45">
      <c r="DR1273" t="s">
        <v>1068</v>
      </c>
    </row>
    <row r="1274" spans="122:132" x14ac:dyDescent="0.45">
      <c r="DR1274" t="s">
        <v>416</v>
      </c>
      <c r="DS1274" t="s">
        <v>417</v>
      </c>
      <c r="DT1274" t="s">
        <v>418</v>
      </c>
      <c r="DU1274" t="s">
        <v>419</v>
      </c>
      <c r="DV1274" t="s">
        <v>420</v>
      </c>
    </row>
    <row r="1276" spans="122:132" x14ac:dyDescent="0.45">
      <c r="DR1276" t="s">
        <v>421</v>
      </c>
    </row>
    <row r="1277" spans="122:132" x14ac:dyDescent="0.45">
      <c r="DR1277" t="s">
        <v>422</v>
      </c>
      <c r="DS1277" t="s">
        <v>423</v>
      </c>
      <c r="DT1277" t="s">
        <v>520</v>
      </c>
      <c r="DU1277" t="s">
        <v>425</v>
      </c>
      <c r="DV1277" t="s">
        <v>423</v>
      </c>
      <c r="DW1277" t="s">
        <v>521</v>
      </c>
      <c r="DX1277" t="s">
        <v>431</v>
      </c>
      <c r="DY1277" t="s">
        <v>423</v>
      </c>
      <c r="DZ1277" t="s">
        <v>761</v>
      </c>
    </row>
    <row r="1279" spans="122:132" x14ac:dyDescent="0.45">
      <c r="DR1279" t="s">
        <v>601</v>
      </c>
      <c r="DS1279" t="s">
        <v>437</v>
      </c>
      <c r="DT1279" t="s">
        <v>864</v>
      </c>
      <c r="DU1279" t="s">
        <v>423</v>
      </c>
      <c r="DV1279" t="s">
        <v>1066</v>
      </c>
      <c r="DW1279" t="s">
        <v>866</v>
      </c>
      <c r="DX1279" t="s">
        <v>423</v>
      </c>
      <c r="DY1279" t="s">
        <v>942</v>
      </c>
      <c r="DZ1279" t="s">
        <v>868</v>
      </c>
      <c r="EA1279" t="s">
        <v>433</v>
      </c>
    </row>
    <row r="1280" spans="122:132" x14ac:dyDescent="0.45">
      <c r="EB1280" t="s">
        <v>423</v>
      </c>
    </row>
    <row r="1281" spans="122:132" x14ac:dyDescent="0.45">
      <c r="DR1281" t="s">
        <v>710</v>
      </c>
      <c r="EA1281" t="s">
        <v>423</v>
      </c>
    </row>
    <row r="1282" spans="122:132" x14ac:dyDescent="0.45">
      <c r="DS1282" t="s">
        <v>443</v>
      </c>
      <c r="DT1282" t="s">
        <v>444</v>
      </c>
      <c r="DU1282" t="s">
        <v>445</v>
      </c>
      <c r="DV1282" t="s">
        <v>446</v>
      </c>
      <c r="DW1282" t="s">
        <v>447</v>
      </c>
      <c r="DX1282" t="s">
        <v>445</v>
      </c>
      <c r="DY1282" t="s">
        <v>448</v>
      </c>
      <c r="EB1282">
        <v>147</v>
      </c>
    </row>
    <row r="1283" spans="122:132" x14ac:dyDescent="0.45">
      <c r="DR1283">
        <v>-17.59113</v>
      </c>
      <c r="DS1283">
        <v>-5.5279299999999996</v>
      </c>
      <c r="DT1283">
        <v>-0.14609</v>
      </c>
      <c r="DU1283">
        <v>4.41777</v>
      </c>
      <c r="DV1283">
        <v>25.36177</v>
      </c>
    </row>
    <row r="1285" spans="122:132" x14ac:dyDescent="0.45">
      <c r="DR1285" t="s">
        <v>715</v>
      </c>
    </row>
    <row r="1286" spans="122:132" x14ac:dyDescent="0.45">
      <c r="DS1286" t="s">
        <v>370</v>
      </c>
      <c r="DT1286" t="s">
        <v>371</v>
      </c>
      <c r="DU1286" t="s">
        <v>372</v>
      </c>
      <c r="DV1286" t="s">
        <v>373</v>
      </c>
      <c r="DW1286" t="s">
        <v>374</v>
      </c>
      <c r="DX1286" t="s">
        <v>452</v>
      </c>
    </row>
    <row r="1287" spans="122:132" x14ac:dyDescent="0.45">
      <c r="DR1287" t="s">
        <v>181</v>
      </c>
      <c r="DS1287">
        <v>-64.118979999999993</v>
      </c>
      <c r="DT1287">
        <v>18.394600000000001</v>
      </c>
      <c r="DU1287">
        <v>-3.4857</v>
      </c>
      <c r="DV1287">
        <v>6.937E-4</v>
      </c>
      <c r="DW1287" t="s">
        <v>375</v>
      </c>
    </row>
    <row r="1288" spans="122:132" x14ac:dyDescent="0.45">
      <c r="DS1288">
        <v>6.937E-4</v>
      </c>
    </row>
    <row r="1289" spans="122:132" x14ac:dyDescent="0.45">
      <c r="DR1289" t="s">
        <v>182</v>
      </c>
      <c r="DS1289">
        <v>3.1028500000000001</v>
      </c>
      <c r="DT1289">
        <v>0.94330000000000003</v>
      </c>
      <c r="DU1289">
        <v>3.2894000000000001</v>
      </c>
      <c r="DV1289">
        <v>1.33E-3</v>
      </c>
      <c r="DW1289" t="s">
        <v>487</v>
      </c>
    </row>
    <row r="1290" spans="122:132" x14ac:dyDescent="0.45">
      <c r="DS1290">
        <v>1.33E-3</v>
      </c>
    </row>
    <row r="1291" spans="122:132" x14ac:dyDescent="0.45">
      <c r="DR1291" t="s">
        <v>183</v>
      </c>
      <c r="DS1291">
        <v>-79.371790000000004</v>
      </c>
      <c r="DT1291">
        <v>26.91553</v>
      </c>
      <c r="DU1291">
        <v>-2.9489000000000001</v>
      </c>
      <c r="DV1291">
        <v>3.8574E-3</v>
      </c>
      <c r="DW1291" t="s">
        <v>487</v>
      </c>
    </row>
    <row r="1292" spans="122:132" x14ac:dyDescent="0.45">
      <c r="DS1292">
        <v>3.8574E-3</v>
      </c>
    </row>
    <row r="1293" spans="122:132" x14ac:dyDescent="0.45">
      <c r="DR1293" t="s">
        <v>377</v>
      </c>
      <c r="DS1293">
        <v>8.7448099999999993</v>
      </c>
      <c r="DT1293">
        <v>2.8284600000000002</v>
      </c>
      <c r="DU1293">
        <v>3.0916999999999999</v>
      </c>
      <c r="DV1293">
        <v>2.4924999999999999E-3</v>
      </c>
      <c r="DW1293" t="s">
        <v>487</v>
      </c>
    </row>
    <row r="1294" spans="122:132" x14ac:dyDescent="0.45">
      <c r="DS1294">
        <v>2.4924999999999999E-3</v>
      </c>
    </row>
    <row r="1295" spans="122:132" x14ac:dyDescent="0.45">
      <c r="DR1295" t="s">
        <v>378</v>
      </c>
      <c r="DS1295">
        <v>-28.44041</v>
      </c>
      <c r="DT1295">
        <v>13.072660000000001</v>
      </c>
      <c r="DU1295">
        <v>-2.1756000000000002</v>
      </c>
      <c r="DV1295">
        <v>3.16163E-2</v>
      </c>
      <c r="DW1295" t="s">
        <v>376</v>
      </c>
    </row>
    <row r="1296" spans="122:132" x14ac:dyDescent="0.45">
      <c r="DS1296">
        <v>3.16163E-2</v>
      </c>
    </row>
    <row r="1297" spans="122:132" x14ac:dyDescent="0.45">
      <c r="DR1297" t="s">
        <v>382</v>
      </c>
      <c r="DS1297">
        <v>0.56149000000000004</v>
      </c>
      <c r="DT1297">
        <v>0.73553999999999997</v>
      </c>
      <c r="DU1297">
        <v>0.76339999999999997</v>
      </c>
      <c r="DV1297">
        <v>0.44679560000000001</v>
      </c>
    </row>
    <row r="1298" spans="122:132" x14ac:dyDescent="0.45">
      <c r="DS1298">
        <v>0.44679560000000001</v>
      </c>
    </row>
    <row r="1299" spans="122:132" x14ac:dyDescent="0.45">
      <c r="DR1299" t="s">
        <v>381</v>
      </c>
      <c r="DS1299">
        <v>-0.63617000000000001</v>
      </c>
      <c r="DT1299">
        <v>0.65927999999999998</v>
      </c>
      <c r="DU1299">
        <v>-0.96489999999999998</v>
      </c>
      <c r="DV1299">
        <v>0.33658379999999999</v>
      </c>
    </row>
    <row r="1300" spans="122:132" x14ac:dyDescent="0.45">
      <c r="DS1300">
        <v>0.33658379999999999</v>
      </c>
    </row>
    <row r="1301" spans="122:132" x14ac:dyDescent="0.45">
      <c r="DR1301" t="s">
        <v>383</v>
      </c>
      <c r="DS1301">
        <v>-0.44412000000000001</v>
      </c>
      <c r="DT1301">
        <v>0.52617999999999998</v>
      </c>
      <c r="DU1301">
        <v>-0.84409999999999996</v>
      </c>
      <c r="DV1301">
        <v>0.40037790000000001</v>
      </c>
    </row>
    <row r="1302" spans="122:132" x14ac:dyDescent="0.45">
      <c r="DS1302">
        <v>0.40037790000000001</v>
      </c>
    </row>
    <row r="1303" spans="122:132" x14ac:dyDescent="0.45">
      <c r="DR1303" t="s">
        <v>384</v>
      </c>
      <c r="DS1303">
        <v>57.318249999999999</v>
      </c>
      <c r="DT1303">
        <v>20.697590000000002</v>
      </c>
      <c r="DU1303">
        <v>2.7692999999999999</v>
      </c>
      <c r="DV1303">
        <v>6.5424000000000003E-3</v>
      </c>
      <c r="DW1303" t="s">
        <v>487</v>
      </c>
    </row>
    <row r="1304" spans="122:132" x14ac:dyDescent="0.45">
      <c r="DS1304">
        <v>6.5424000000000003E-3</v>
      </c>
    </row>
    <row r="1305" spans="122:132" x14ac:dyDescent="0.45">
      <c r="DR1305" t="s">
        <v>526</v>
      </c>
      <c r="DS1305">
        <v>-4.9852100000000004</v>
      </c>
      <c r="DT1305">
        <v>1.96316</v>
      </c>
      <c r="DU1305">
        <v>-2.5394000000000001</v>
      </c>
      <c r="DV1305">
        <v>1.24282E-2</v>
      </c>
      <c r="DW1305" t="s">
        <v>376</v>
      </c>
    </row>
    <row r="1306" spans="122:132" x14ac:dyDescent="0.45">
      <c r="DR1306" t="s">
        <v>453</v>
      </c>
      <c r="DS1306">
        <v>1.24282E-2</v>
      </c>
    </row>
    <row r="1307" spans="122:132" x14ac:dyDescent="0.45">
      <c r="DR1307" t="s">
        <v>454</v>
      </c>
      <c r="DS1307" t="s">
        <v>455</v>
      </c>
      <c r="DT1307">
        <v>0</v>
      </c>
      <c r="DU1307" t="s">
        <v>842</v>
      </c>
      <c r="DV1307">
        <v>1E-3</v>
      </c>
      <c r="DW1307" t="s">
        <v>843</v>
      </c>
      <c r="DX1307">
        <v>0.01</v>
      </c>
      <c r="DY1307" t="s">
        <v>844</v>
      </c>
      <c r="DZ1307">
        <v>0.05</v>
      </c>
    </row>
    <row r="1309" spans="122:132" x14ac:dyDescent="0.45">
      <c r="DR1309" t="s">
        <v>462</v>
      </c>
      <c r="DS1309" t="s">
        <v>463</v>
      </c>
      <c r="DT1309" t="s">
        <v>450</v>
      </c>
      <c r="DU1309" t="s">
        <v>464</v>
      </c>
      <c r="DV1309">
        <v>15956</v>
      </c>
      <c r="EA1309" t="s">
        <v>870</v>
      </c>
    </row>
    <row r="1310" spans="122:132" x14ac:dyDescent="0.45">
      <c r="DR1310" t="s">
        <v>465</v>
      </c>
      <c r="DS1310" t="s">
        <v>463</v>
      </c>
      <c r="DT1310" t="s">
        <v>450</v>
      </c>
      <c r="DU1310" t="s">
        <v>464</v>
      </c>
      <c r="DV1310">
        <v>8266.1</v>
      </c>
      <c r="EB1310">
        <v>0.1</v>
      </c>
    </row>
    <row r="1311" spans="122:132" x14ac:dyDescent="0.45">
      <c r="DR1311" t="s">
        <v>466</v>
      </c>
      <c r="DS1311">
        <v>0.48196</v>
      </c>
    </row>
    <row r="1312" spans="122:132" x14ac:dyDescent="0.45">
      <c r="DR1312" t="s">
        <v>467</v>
      </c>
      <c r="DS1312" t="s">
        <v>466</v>
      </c>
      <c r="DT1312">
        <v>0.34798000000000001</v>
      </c>
    </row>
    <row r="1313" spans="122:132" x14ac:dyDescent="0.45">
      <c r="DR1313" t="s">
        <v>468</v>
      </c>
      <c r="DS1313">
        <v>10.792</v>
      </c>
      <c r="DT1313" t="s">
        <v>469</v>
      </c>
      <c r="DU1313">
        <v>10</v>
      </c>
      <c r="DV1313" t="s">
        <v>470</v>
      </c>
      <c r="DW1313">
        <v>116</v>
      </c>
      <c r="DX1313" t="s">
        <v>471</v>
      </c>
      <c r="DY1313" t="s">
        <v>472</v>
      </c>
      <c r="DZ1313" s="1">
        <v>8.7891000000000004E-13</v>
      </c>
    </row>
    <row r="1314" spans="122:132" x14ac:dyDescent="0.45">
      <c r="DR1314" t="s">
        <v>674</v>
      </c>
      <c r="DS1314" t="s">
        <v>530</v>
      </c>
      <c r="DT1314" t="s">
        <v>877</v>
      </c>
    </row>
    <row r="1315" spans="122:132" x14ac:dyDescent="0.45">
      <c r="DR1315" t="s">
        <v>1069</v>
      </c>
    </row>
    <row r="1316" spans="122:132" x14ac:dyDescent="0.45">
      <c r="DR1316" t="s">
        <v>416</v>
      </c>
      <c r="DS1316" t="s">
        <v>417</v>
      </c>
      <c r="DT1316" t="s">
        <v>418</v>
      </c>
      <c r="DU1316" t="s">
        <v>419</v>
      </c>
      <c r="DV1316" t="s">
        <v>420</v>
      </c>
    </row>
    <row r="1318" spans="122:132" x14ac:dyDescent="0.45">
      <c r="DR1318" t="s">
        <v>421</v>
      </c>
    </row>
    <row r="1319" spans="122:132" x14ac:dyDescent="0.45">
      <c r="DR1319" t="s">
        <v>422</v>
      </c>
      <c r="DS1319" t="s">
        <v>423</v>
      </c>
      <c r="DT1319" t="s">
        <v>520</v>
      </c>
      <c r="DU1319" t="s">
        <v>425</v>
      </c>
      <c r="DV1319" t="s">
        <v>423</v>
      </c>
      <c r="DW1319" t="s">
        <v>521</v>
      </c>
      <c r="DX1319" t="s">
        <v>431</v>
      </c>
      <c r="DY1319" t="s">
        <v>423</v>
      </c>
      <c r="DZ1319" t="s">
        <v>761</v>
      </c>
    </row>
    <row r="1321" spans="122:132" x14ac:dyDescent="0.45">
      <c r="DR1321" t="s">
        <v>601</v>
      </c>
      <c r="DS1321" t="s">
        <v>437</v>
      </c>
      <c r="DT1321" t="s">
        <v>864</v>
      </c>
      <c r="DU1321" t="s">
        <v>423</v>
      </c>
      <c r="DV1321" t="s">
        <v>895</v>
      </c>
      <c r="DW1321" t="s">
        <v>866</v>
      </c>
      <c r="DX1321" t="s">
        <v>423</v>
      </c>
      <c r="DY1321" t="s">
        <v>926</v>
      </c>
      <c r="DZ1321" t="s">
        <v>868</v>
      </c>
      <c r="EA1321" t="s">
        <v>433</v>
      </c>
    </row>
    <row r="1322" spans="122:132" x14ac:dyDescent="0.45">
      <c r="EB1322" t="s">
        <v>423</v>
      </c>
    </row>
    <row r="1323" spans="122:132" x14ac:dyDescent="0.45">
      <c r="DR1323" t="s">
        <v>710</v>
      </c>
      <c r="EA1323" t="s">
        <v>423</v>
      </c>
    </row>
    <row r="1324" spans="122:132" x14ac:dyDescent="0.45">
      <c r="DS1324" t="s">
        <v>443</v>
      </c>
      <c r="DT1324" t="s">
        <v>444</v>
      </c>
      <c r="DU1324" t="s">
        <v>445</v>
      </c>
      <c r="DV1324" t="s">
        <v>446</v>
      </c>
      <c r="DW1324" t="s">
        <v>447</v>
      </c>
      <c r="DX1324" t="s">
        <v>445</v>
      </c>
      <c r="DY1324" t="s">
        <v>448</v>
      </c>
      <c r="EB1324">
        <v>255</v>
      </c>
    </row>
    <row r="1325" spans="122:132" x14ac:dyDescent="0.45">
      <c r="DR1325">
        <v>-30.201969999999999</v>
      </c>
      <c r="DS1325">
        <v>-7.5882100000000001</v>
      </c>
      <c r="DT1325">
        <v>-0.66610999999999998</v>
      </c>
      <c r="DU1325">
        <v>7.1877000000000004</v>
      </c>
      <c r="DV1325">
        <v>42.98001</v>
      </c>
    </row>
    <row r="1327" spans="122:132" x14ac:dyDescent="0.45">
      <c r="DR1327" t="s">
        <v>715</v>
      </c>
    </row>
    <row r="1328" spans="122:132" x14ac:dyDescent="0.45">
      <c r="DS1328" t="s">
        <v>370</v>
      </c>
      <c r="DT1328" t="s">
        <v>371</v>
      </c>
      <c r="DU1328" t="s">
        <v>372</v>
      </c>
      <c r="DV1328" t="s">
        <v>373</v>
      </c>
      <c r="DW1328" t="s">
        <v>374</v>
      </c>
      <c r="DX1328" t="s">
        <v>452</v>
      </c>
    </row>
    <row r="1329" spans="122:127" x14ac:dyDescent="0.45">
      <c r="DR1329" t="s">
        <v>181</v>
      </c>
      <c r="DS1329">
        <v>-4.9901799999999996</v>
      </c>
      <c r="DT1329">
        <v>4.5388799999999998</v>
      </c>
      <c r="DU1329">
        <v>-1.0993999999999999</v>
      </c>
      <c r="DV1329">
        <v>0.27273969999999997</v>
      </c>
    </row>
    <row r="1330" spans="122:127" x14ac:dyDescent="0.45">
      <c r="DS1330">
        <v>0.27273969999999997</v>
      </c>
    </row>
    <row r="1331" spans="122:127" x14ac:dyDescent="0.45">
      <c r="DR1331" t="s">
        <v>182</v>
      </c>
      <c r="DS1331">
        <v>-0.153</v>
      </c>
      <c r="DT1331">
        <v>0.21722</v>
      </c>
      <c r="DU1331">
        <v>-0.70430000000000004</v>
      </c>
      <c r="DV1331">
        <v>0.48193720000000001</v>
      </c>
    </row>
    <row r="1332" spans="122:127" x14ac:dyDescent="0.45">
      <c r="DS1332">
        <v>0.48193720000000001</v>
      </c>
    </row>
    <row r="1333" spans="122:127" x14ac:dyDescent="0.45">
      <c r="DR1333" t="s">
        <v>183</v>
      </c>
      <c r="DS1333">
        <v>5.0753000000000004</v>
      </c>
      <c r="DT1333">
        <v>1.59897</v>
      </c>
      <c r="DU1333">
        <v>3.1741000000000001</v>
      </c>
      <c r="DV1333">
        <v>1.7101E-3</v>
      </c>
      <c r="DW1333" t="s">
        <v>487</v>
      </c>
    </row>
    <row r="1334" spans="122:127" x14ac:dyDescent="0.45">
      <c r="DS1334">
        <v>1.7101E-3</v>
      </c>
    </row>
    <row r="1335" spans="122:127" x14ac:dyDescent="0.45">
      <c r="DR1335" t="s">
        <v>377</v>
      </c>
      <c r="DS1335">
        <v>-0.19577</v>
      </c>
      <c r="DT1335">
        <v>0.80257000000000001</v>
      </c>
      <c r="DU1335">
        <v>-0.24390000000000001</v>
      </c>
      <c r="DV1335">
        <v>0.80750599999999995</v>
      </c>
    </row>
    <row r="1336" spans="122:127" x14ac:dyDescent="0.45">
      <c r="DS1336">
        <v>0.80750599999999995</v>
      </c>
    </row>
    <row r="1337" spans="122:127" x14ac:dyDescent="0.45">
      <c r="DR1337" t="s">
        <v>378</v>
      </c>
      <c r="DS1337">
        <v>-11.533950000000001</v>
      </c>
      <c r="DT1337">
        <v>5.9935900000000002</v>
      </c>
      <c r="DU1337">
        <v>-1.9244000000000001</v>
      </c>
      <c r="DV1337">
        <v>5.55516E-2</v>
      </c>
      <c r="DW1337" t="s">
        <v>481</v>
      </c>
    </row>
    <row r="1338" spans="122:127" x14ac:dyDescent="0.45">
      <c r="DS1338">
        <v>5.55516E-2</v>
      </c>
    </row>
    <row r="1339" spans="122:127" x14ac:dyDescent="0.45">
      <c r="DR1339" t="s">
        <v>382</v>
      </c>
      <c r="DS1339">
        <v>-0.51604000000000005</v>
      </c>
      <c r="DT1339">
        <v>0.31476999999999999</v>
      </c>
      <c r="DU1339">
        <v>-1.6394</v>
      </c>
      <c r="DV1339">
        <v>0.10250040000000001</v>
      </c>
    </row>
    <row r="1340" spans="122:127" x14ac:dyDescent="0.45">
      <c r="DS1340">
        <v>0.10250040000000001</v>
      </c>
    </row>
    <row r="1341" spans="122:127" x14ac:dyDescent="0.45">
      <c r="DR1341" t="s">
        <v>381</v>
      </c>
      <c r="DS1341">
        <v>-2.9492500000000001</v>
      </c>
      <c r="DT1341">
        <v>0.64183999999999997</v>
      </c>
      <c r="DU1341">
        <v>-4.5949999999999998</v>
      </c>
      <c r="DV1341" s="1">
        <v>7.1640000000000004E-6</v>
      </c>
      <c r="DW1341" t="s">
        <v>375</v>
      </c>
    </row>
    <row r="1342" spans="122:127" x14ac:dyDescent="0.45">
      <c r="DS1342" s="1">
        <v>7.1640000000000004E-6</v>
      </c>
      <c r="DV1342" s="1"/>
    </row>
    <row r="1343" spans="122:127" x14ac:dyDescent="0.45">
      <c r="DR1343" t="s">
        <v>383</v>
      </c>
      <c r="DS1343">
        <v>-0.38114999999999999</v>
      </c>
      <c r="DT1343">
        <v>0.48121999999999998</v>
      </c>
      <c r="DU1343">
        <v>-0.79210000000000003</v>
      </c>
      <c r="DV1343">
        <v>0.42914930000000001</v>
      </c>
    </row>
    <row r="1344" spans="122:127" x14ac:dyDescent="0.45">
      <c r="DS1344">
        <v>0.42914930000000001</v>
      </c>
    </row>
    <row r="1345" spans="122:132" x14ac:dyDescent="0.45">
      <c r="DR1345" t="s">
        <v>384</v>
      </c>
      <c r="DS1345">
        <v>105.23115</v>
      </c>
      <c r="DT1345">
        <v>22.12893</v>
      </c>
      <c r="DU1345">
        <v>4.7553999999999998</v>
      </c>
      <c r="DV1345" s="1">
        <v>3.512E-6</v>
      </c>
      <c r="DW1345" t="s">
        <v>375</v>
      </c>
    </row>
    <row r="1346" spans="122:132" x14ac:dyDescent="0.45">
      <c r="DS1346" s="1">
        <v>3.512E-6</v>
      </c>
      <c r="DV1346" s="1"/>
    </row>
    <row r="1347" spans="122:132" x14ac:dyDescent="0.45">
      <c r="DR1347" t="s">
        <v>526</v>
      </c>
      <c r="DS1347">
        <v>-6.7505199999999999</v>
      </c>
      <c r="DT1347">
        <v>1.7518</v>
      </c>
      <c r="DU1347">
        <v>-3.8534999999999999</v>
      </c>
      <c r="DV1347">
        <v>1.5139999999999999E-4</v>
      </c>
      <c r="DW1347" t="s">
        <v>375</v>
      </c>
    </row>
    <row r="1348" spans="122:132" x14ac:dyDescent="0.45">
      <c r="DR1348" t="s">
        <v>453</v>
      </c>
      <c r="DS1348">
        <v>1.5139999999999999E-4</v>
      </c>
    </row>
    <row r="1349" spans="122:132" x14ac:dyDescent="0.45">
      <c r="DR1349" t="s">
        <v>454</v>
      </c>
      <c r="DS1349" t="s">
        <v>455</v>
      </c>
      <c r="DT1349">
        <v>0</v>
      </c>
      <c r="DU1349" t="s">
        <v>842</v>
      </c>
      <c r="DV1349">
        <v>1E-3</v>
      </c>
      <c r="DW1349" t="s">
        <v>843</v>
      </c>
      <c r="DX1349">
        <v>0.01</v>
      </c>
      <c r="DY1349" t="s">
        <v>844</v>
      </c>
      <c r="DZ1349">
        <v>0.05</v>
      </c>
    </row>
    <row r="1351" spans="122:132" x14ac:dyDescent="0.45">
      <c r="DR1351" t="s">
        <v>462</v>
      </c>
      <c r="DS1351" t="s">
        <v>463</v>
      </c>
      <c r="DT1351" t="s">
        <v>450</v>
      </c>
      <c r="DU1351" t="s">
        <v>464</v>
      </c>
      <c r="DV1351">
        <v>116440</v>
      </c>
      <c r="EA1351" t="s">
        <v>870</v>
      </c>
    </row>
    <row r="1352" spans="122:132" x14ac:dyDescent="0.45">
      <c r="DR1352" t="s">
        <v>465</v>
      </c>
      <c r="DS1352" t="s">
        <v>463</v>
      </c>
      <c r="DT1352" t="s">
        <v>450</v>
      </c>
      <c r="DU1352" t="s">
        <v>464</v>
      </c>
      <c r="DV1352">
        <v>37375</v>
      </c>
      <c r="EB1352">
        <v>0.1</v>
      </c>
    </row>
    <row r="1353" spans="122:132" x14ac:dyDescent="0.45">
      <c r="DR1353" t="s">
        <v>466</v>
      </c>
      <c r="DS1353">
        <v>0.67903000000000002</v>
      </c>
    </row>
    <row r="1354" spans="122:132" x14ac:dyDescent="0.45">
      <c r="DR1354" t="s">
        <v>467</v>
      </c>
      <c r="DS1354" t="s">
        <v>466</v>
      </c>
      <c r="DT1354">
        <v>0.64242999999999995</v>
      </c>
    </row>
    <row r="1355" spans="122:132" x14ac:dyDescent="0.45">
      <c r="DR1355" t="s">
        <v>468</v>
      </c>
      <c r="DS1355">
        <v>48.235500000000002</v>
      </c>
      <c r="DT1355" t="s">
        <v>469</v>
      </c>
      <c r="DU1355">
        <v>10</v>
      </c>
      <c r="DV1355" t="s">
        <v>470</v>
      </c>
      <c r="DW1355">
        <v>228</v>
      </c>
      <c r="DX1355" t="s">
        <v>471</v>
      </c>
      <c r="DY1355" t="s">
        <v>472</v>
      </c>
      <c r="DZ1355" t="s">
        <v>473</v>
      </c>
    </row>
    <row r="1356" spans="122:132" x14ac:dyDescent="0.45">
      <c r="DR1356" t="s">
        <v>674</v>
      </c>
      <c r="DS1356" t="s">
        <v>536</v>
      </c>
      <c r="DT1356" t="s">
        <v>877</v>
      </c>
    </row>
    <row r="1357" spans="122:132" x14ac:dyDescent="0.45">
      <c r="DR1357" t="s">
        <v>1070</v>
      </c>
      <c r="EA1357" s="1">
        <v>2.2200000000000001E-16</v>
      </c>
    </row>
    <row r="1358" spans="122:132" x14ac:dyDescent="0.45">
      <c r="DR1358" t="s">
        <v>416</v>
      </c>
      <c r="DS1358" t="s">
        <v>417</v>
      </c>
      <c r="DT1358" t="s">
        <v>418</v>
      </c>
      <c r="DU1358" t="s">
        <v>419</v>
      </c>
      <c r="DV1358" t="s">
        <v>420</v>
      </c>
    </row>
    <row r="1360" spans="122:132" x14ac:dyDescent="0.45">
      <c r="DR1360" t="s">
        <v>421</v>
      </c>
    </row>
    <row r="1361" spans="122:132" x14ac:dyDescent="0.45">
      <c r="DR1361" t="s">
        <v>422</v>
      </c>
      <c r="DS1361" t="s">
        <v>423</v>
      </c>
      <c r="DT1361" t="s">
        <v>520</v>
      </c>
      <c r="DU1361" t="s">
        <v>425</v>
      </c>
      <c r="DV1361" t="s">
        <v>423</v>
      </c>
      <c r="DW1361" t="s">
        <v>521</v>
      </c>
      <c r="DX1361" t="s">
        <v>431</v>
      </c>
      <c r="DY1361" t="s">
        <v>423</v>
      </c>
      <c r="DZ1361" t="s">
        <v>761</v>
      </c>
    </row>
    <row r="1363" spans="122:132" x14ac:dyDescent="0.45">
      <c r="DR1363" t="s">
        <v>601</v>
      </c>
      <c r="DS1363" t="s">
        <v>437</v>
      </c>
      <c r="DT1363" t="s">
        <v>864</v>
      </c>
      <c r="DU1363" t="s">
        <v>423</v>
      </c>
      <c r="DV1363" t="s">
        <v>1071</v>
      </c>
      <c r="DW1363" t="s">
        <v>866</v>
      </c>
      <c r="DX1363" t="s">
        <v>423</v>
      </c>
      <c r="DY1363" t="s">
        <v>926</v>
      </c>
      <c r="DZ1363" t="s">
        <v>868</v>
      </c>
      <c r="EA1363" t="s">
        <v>433</v>
      </c>
    </row>
    <row r="1364" spans="122:132" x14ac:dyDescent="0.45">
      <c r="EB1364" t="s">
        <v>423</v>
      </c>
    </row>
    <row r="1365" spans="122:132" x14ac:dyDescent="0.45">
      <c r="DR1365" t="s">
        <v>710</v>
      </c>
      <c r="EA1365" t="s">
        <v>423</v>
      </c>
    </row>
    <row r="1366" spans="122:132" x14ac:dyDescent="0.45">
      <c r="DS1366" t="s">
        <v>443</v>
      </c>
      <c r="DT1366" t="s">
        <v>444</v>
      </c>
      <c r="DU1366" t="s">
        <v>445</v>
      </c>
      <c r="DV1366" t="s">
        <v>446</v>
      </c>
      <c r="DW1366" t="s">
        <v>447</v>
      </c>
      <c r="DX1366" t="s">
        <v>445</v>
      </c>
      <c r="DY1366" t="s">
        <v>448</v>
      </c>
      <c r="EB1366">
        <v>45</v>
      </c>
    </row>
    <row r="1367" spans="122:132" x14ac:dyDescent="0.45">
      <c r="DR1367">
        <v>-19.1753</v>
      </c>
      <c r="DS1367">
        <v>-6.1135299999999999</v>
      </c>
      <c r="DT1367">
        <v>-0.27178000000000002</v>
      </c>
      <c r="DU1367">
        <v>4.8723799999999997</v>
      </c>
      <c r="DV1367">
        <v>19.062840000000001</v>
      </c>
    </row>
    <row r="1369" spans="122:132" x14ac:dyDescent="0.45">
      <c r="DR1369" t="s">
        <v>715</v>
      </c>
    </row>
    <row r="1370" spans="122:132" x14ac:dyDescent="0.45">
      <c r="DS1370" t="s">
        <v>370</v>
      </c>
      <c r="DT1370" t="s">
        <v>371</v>
      </c>
      <c r="DU1370" t="s">
        <v>372</v>
      </c>
      <c r="DV1370" t="s">
        <v>373</v>
      </c>
      <c r="DW1370" t="s">
        <v>374</v>
      </c>
      <c r="DX1370" t="s">
        <v>452</v>
      </c>
    </row>
    <row r="1371" spans="122:132" x14ac:dyDescent="0.45">
      <c r="DR1371" t="s">
        <v>181</v>
      </c>
      <c r="DS1371">
        <v>3.258972</v>
      </c>
      <c r="DT1371">
        <v>3.4750459999999999</v>
      </c>
      <c r="DU1371">
        <v>0.93779999999999997</v>
      </c>
      <c r="DV1371">
        <v>0.35536099999999998</v>
      </c>
    </row>
    <row r="1372" spans="122:132" x14ac:dyDescent="0.45">
      <c r="DS1372">
        <v>0.35536099999999998</v>
      </c>
    </row>
    <row r="1373" spans="122:132" x14ac:dyDescent="0.45">
      <c r="DR1373" t="s">
        <v>182</v>
      </c>
      <c r="DS1373">
        <v>-0.67878700000000003</v>
      </c>
      <c r="DT1373">
        <v>0.283169</v>
      </c>
      <c r="DU1373">
        <v>-2.3971</v>
      </c>
      <c r="DV1373">
        <v>2.2536E-2</v>
      </c>
      <c r="DW1373" t="s">
        <v>376</v>
      </c>
    </row>
    <row r="1374" spans="122:132" x14ac:dyDescent="0.45">
      <c r="DS1374">
        <v>2.2536E-2</v>
      </c>
    </row>
    <row r="1375" spans="122:132" x14ac:dyDescent="0.45">
      <c r="DR1375" t="s">
        <v>183</v>
      </c>
      <c r="DS1375">
        <v>-8.0955209999999997</v>
      </c>
      <c r="DT1375">
        <v>2.5433150000000002</v>
      </c>
      <c r="DU1375">
        <v>-3.1831</v>
      </c>
      <c r="DV1375">
        <v>3.2369999999999999E-3</v>
      </c>
      <c r="DW1375" t="s">
        <v>487</v>
      </c>
    </row>
    <row r="1376" spans="122:132" x14ac:dyDescent="0.45">
      <c r="DS1376">
        <v>3.2369999999999999E-3</v>
      </c>
    </row>
    <row r="1377" spans="122:130" x14ac:dyDescent="0.45">
      <c r="DR1377" t="s">
        <v>377</v>
      </c>
      <c r="DS1377">
        <v>0.653609</v>
      </c>
      <c r="DT1377">
        <v>2.0738599999999998</v>
      </c>
      <c r="DU1377">
        <v>0.31519999999999998</v>
      </c>
      <c r="DV1377">
        <v>0.75468199999999996</v>
      </c>
    </row>
    <row r="1378" spans="122:130" x14ac:dyDescent="0.45">
      <c r="DS1378">
        <v>0.75468199999999996</v>
      </c>
    </row>
    <row r="1379" spans="122:130" x14ac:dyDescent="0.45">
      <c r="DR1379" t="s">
        <v>378</v>
      </c>
      <c r="DS1379">
        <v>5.0316489999999998</v>
      </c>
      <c r="DT1379">
        <v>3.9710100000000002</v>
      </c>
      <c r="DU1379">
        <v>1.2670999999999999</v>
      </c>
      <c r="DV1379">
        <v>0.21426500000000001</v>
      </c>
    </row>
    <row r="1380" spans="122:130" x14ac:dyDescent="0.45">
      <c r="DS1380">
        <v>0.21426500000000001</v>
      </c>
    </row>
    <row r="1381" spans="122:130" x14ac:dyDescent="0.45">
      <c r="DR1381" t="s">
        <v>382</v>
      </c>
      <c r="DS1381">
        <v>-7.1718000000000004E-2</v>
      </c>
      <c r="DT1381">
        <v>6.8916000000000005E-2</v>
      </c>
      <c r="DU1381">
        <v>-1.0407</v>
      </c>
      <c r="DV1381">
        <v>0.30583300000000002</v>
      </c>
    </row>
    <row r="1382" spans="122:130" x14ac:dyDescent="0.45">
      <c r="DS1382">
        <v>0.30583300000000002</v>
      </c>
    </row>
    <row r="1383" spans="122:130" x14ac:dyDescent="0.45">
      <c r="DR1383" t="s">
        <v>381</v>
      </c>
      <c r="DS1383">
        <v>0.94755500000000004</v>
      </c>
      <c r="DT1383">
        <v>0.188025</v>
      </c>
      <c r="DU1383">
        <v>5.0395000000000003</v>
      </c>
      <c r="DV1383" s="1">
        <v>1.7710000000000002E-5</v>
      </c>
      <c r="DW1383" t="s">
        <v>375</v>
      </c>
    </row>
    <row r="1384" spans="122:130" x14ac:dyDescent="0.45">
      <c r="DS1384" s="1">
        <v>1.7710000000000002E-5</v>
      </c>
      <c r="DV1384" s="1"/>
    </row>
    <row r="1385" spans="122:130" x14ac:dyDescent="0.45">
      <c r="DR1385" t="s">
        <v>383</v>
      </c>
      <c r="DS1385">
        <v>-1.0390839999999999</v>
      </c>
      <c r="DT1385">
        <v>0.175897</v>
      </c>
      <c r="DU1385">
        <v>-5.9074</v>
      </c>
      <c r="DV1385" s="1">
        <v>1.42E-6</v>
      </c>
      <c r="DW1385" t="s">
        <v>375</v>
      </c>
    </row>
    <row r="1386" spans="122:130" x14ac:dyDescent="0.45">
      <c r="DS1386" s="1">
        <v>1.42E-6</v>
      </c>
      <c r="DV1386" s="1"/>
    </row>
    <row r="1387" spans="122:130" x14ac:dyDescent="0.45">
      <c r="DR1387" t="s">
        <v>384</v>
      </c>
      <c r="DS1387">
        <v>123.003244</v>
      </c>
      <c r="DT1387">
        <v>26.717316</v>
      </c>
      <c r="DU1387">
        <v>4.6039000000000003</v>
      </c>
      <c r="DV1387" s="1">
        <v>6.2600000000000004E-5</v>
      </c>
      <c r="DW1387" t="s">
        <v>375</v>
      </c>
    </row>
    <row r="1388" spans="122:130" x14ac:dyDescent="0.45">
      <c r="DS1388" s="1">
        <v>6.2600000000000004E-5</v>
      </c>
      <c r="DV1388" s="1"/>
    </row>
    <row r="1389" spans="122:130" x14ac:dyDescent="0.45">
      <c r="DR1389" t="s">
        <v>526</v>
      </c>
      <c r="DS1389">
        <v>-12.315606000000001</v>
      </c>
      <c r="DT1389">
        <v>2.3578950000000001</v>
      </c>
      <c r="DU1389">
        <v>-5.2230999999999996</v>
      </c>
      <c r="DV1389" s="1">
        <v>1.0380000000000001E-5</v>
      </c>
      <c r="DW1389" t="s">
        <v>375</v>
      </c>
    </row>
    <row r="1390" spans="122:130" x14ac:dyDescent="0.45">
      <c r="DR1390" t="s">
        <v>453</v>
      </c>
      <c r="DS1390" s="1">
        <v>1.0380000000000001E-5</v>
      </c>
    </row>
    <row r="1391" spans="122:130" x14ac:dyDescent="0.45">
      <c r="DR1391" t="s">
        <v>454</v>
      </c>
      <c r="DS1391" t="s">
        <v>455</v>
      </c>
      <c r="DT1391">
        <v>0</v>
      </c>
      <c r="DU1391" t="s">
        <v>842</v>
      </c>
      <c r="DV1391">
        <v>1E-3</v>
      </c>
      <c r="DW1391" t="s">
        <v>843</v>
      </c>
      <c r="DX1391">
        <v>0.01</v>
      </c>
      <c r="DY1391" t="s">
        <v>844</v>
      </c>
      <c r="DZ1391">
        <v>0.05</v>
      </c>
    </row>
    <row r="1393" spans="122:132" x14ac:dyDescent="0.45">
      <c r="DR1393" t="s">
        <v>462</v>
      </c>
      <c r="DS1393" t="s">
        <v>463</v>
      </c>
      <c r="DT1393" t="s">
        <v>450</v>
      </c>
      <c r="DU1393" t="s">
        <v>464</v>
      </c>
      <c r="DV1393">
        <v>11660</v>
      </c>
      <c r="EA1393" t="s">
        <v>870</v>
      </c>
    </row>
    <row r="1394" spans="122:132" x14ac:dyDescent="0.45">
      <c r="DR1394" t="s">
        <v>465</v>
      </c>
      <c r="DS1394" t="s">
        <v>463</v>
      </c>
      <c r="DT1394" t="s">
        <v>450</v>
      </c>
      <c r="DU1394" t="s">
        <v>464</v>
      </c>
      <c r="DV1394">
        <v>3129</v>
      </c>
      <c r="EB1394">
        <v>0.1</v>
      </c>
    </row>
    <row r="1395" spans="122:132" x14ac:dyDescent="0.45">
      <c r="DR1395" t="s">
        <v>466</v>
      </c>
      <c r="DS1395">
        <v>0.73163999999999996</v>
      </c>
    </row>
    <row r="1396" spans="122:132" x14ac:dyDescent="0.45">
      <c r="DR1396" t="s">
        <v>467</v>
      </c>
      <c r="DS1396" t="s">
        <v>466</v>
      </c>
      <c r="DT1396">
        <v>0.63100999999999996</v>
      </c>
    </row>
    <row r="1397" spans="122:132" x14ac:dyDescent="0.45">
      <c r="DR1397" t="s">
        <v>468</v>
      </c>
      <c r="DS1397">
        <v>8.7244200000000003</v>
      </c>
      <c r="DT1397" t="s">
        <v>469</v>
      </c>
      <c r="DU1397">
        <v>10</v>
      </c>
      <c r="DV1397" t="s">
        <v>470</v>
      </c>
      <c r="DW1397">
        <v>32</v>
      </c>
      <c r="DX1397" t="s">
        <v>471</v>
      </c>
      <c r="DY1397" t="s">
        <v>472</v>
      </c>
      <c r="DZ1397" s="1">
        <v>1.0966E-6</v>
      </c>
    </row>
    <row r="1398" spans="122:132" x14ac:dyDescent="0.45">
      <c r="DR1398" t="s">
        <v>861</v>
      </c>
    </row>
  </sheetData>
  <mergeCells count="7">
    <mergeCell ref="Y1:AD1"/>
    <mergeCell ref="Y26:AD26"/>
    <mergeCell ref="Y55:AD55"/>
    <mergeCell ref="O1:T1"/>
    <mergeCell ref="B2:D2"/>
    <mergeCell ref="E2:G2"/>
    <mergeCell ref="H2:J2"/>
  </mergeCells>
  <pageMargins left="0.7" right="0.7" top="0.75" bottom="0.75" header="0.3" footer="0.3"/>
  <pageSetup paperSize="9" orientation="portrait" horizontalDpi="4294967295" verticalDpi="4294967295"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V90"/>
  <sheetViews>
    <sheetView zoomScale="200" zoomScaleNormal="200" workbookViewId="0">
      <selection sqref="A1:F1048576"/>
    </sheetView>
  </sheetViews>
  <sheetFormatPr defaultRowHeight="14.25" x14ac:dyDescent="0.45"/>
  <sheetData>
    <row r="1" spans="1:48" x14ac:dyDescent="0.45">
      <c r="P1" s="38"/>
      <c r="Q1" s="94" t="s">
        <v>1120</v>
      </c>
      <c r="R1" s="88"/>
      <c r="S1" s="88"/>
      <c r="T1" s="88"/>
      <c r="U1" s="88"/>
      <c r="V1" s="88"/>
      <c r="Y1" s="26"/>
      <c r="Z1" s="30" t="s">
        <v>1072</v>
      </c>
      <c r="AA1" s="30"/>
      <c r="AB1" s="30"/>
      <c r="AC1" s="30"/>
      <c r="AD1" s="30"/>
      <c r="AE1" s="30"/>
      <c r="AI1" s="30" t="s">
        <v>1072</v>
      </c>
      <c r="AJ1" s="30"/>
      <c r="AK1" s="30"/>
      <c r="AL1" s="30"/>
      <c r="AM1" s="30"/>
      <c r="AN1" s="30"/>
      <c r="AQ1" s="30" t="s">
        <v>1072</v>
      </c>
      <c r="AR1" s="30"/>
      <c r="AS1" s="30"/>
      <c r="AT1" s="30"/>
      <c r="AU1" s="30"/>
      <c r="AV1" s="30"/>
    </row>
    <row r="2" spans="1:48" x14ac:dyDescent="0.45">
      <c r="A2" s="38"/>
      <c r="B2" s="94" t="s">
        <v>975</v>
      </c>
      <c r="C2" s="88"/>
      <c r="D2" s="88"/>
      <c r="E2" s="88"/>
      <c r="F2" s="88"/>
      <c r="G2" s="88"/>
      <c r="P2" s="38"/>
      <c r="Q2" s="94" t="s">
        <v>218</v>
      </c>
      <c r="R2" s="88"/>
      <c r="S2" s="94" t="s">
        <v>219</v>
      </c>
      <c r="T2" s="88"/>
      <c r="U2" s="94" t="s">
        <v>553</v>
      </c>
      <c r="V2" s="88"/>
      <c r="Y2" s="26"/>
      <c r="Z2" s="30" t="s">
        <v>218</v>
      </c>
      <c r="AA2" s="30"/>
      <c r="AB2" s="30"/>
      <c r="AC2" s="30"/>
      <c r="AD2" s="30"/>
      <c r="AE2" s="31"/>
      <c r="AI2" s="30" t="s">
        <v>218</v>
      </c>
      <c r="AJ2" s="30"/>
      <c r="AK2" s="30"/>
      <c r="AL2" s="30"/>
      <c r="AM2" s="30"/>
      <c r="AN2" s="31"/>
      <c r="AQ2" s="30" t="s">
        <v>218</v>
      </c>
      <c r="AR2" s="30"/>
      <c r="AS2" s="30"/>
      <c r="AT2" s="30"/>
      <c r="AU2" s="30"/>
      <c r="AV2" s="31"/>
    </row>
    <row r="3" spans="1:48" ht="42.75" x14ac:dyDescent="0.45">
      <c r="A3" s="38"/>
      <c r="B3" s="59" t="s">
        <v>218</v>
      </c>
      <c r="C3" s="59" t="s">
        <v>219</v>
      </c>
      <c r="D3" s="59" t="s">
        <v>553</v>
      </c>
      <c r="E3" s="57"/>
      <c r="G3" s="57"/>
      <c r="P3" s="38"/>
      <c r="Q3" s="39" t="s">
        <v>199</v>
      </c>
      <c r="R3" s="39" t="s">
        <v>200</v>
      </c>
      <c r="S3" s="39" t="s">
        <v>199</v>
      </c>
      <c r="T3" s="39" t="s">
        <v>200</v>
      </c>
      <c r="U3" s="39" t="s">
        <v>199</v>
      </c>
      <c r="V3" s="39" t="s">
        <v>200</v>
      </c>
      <c r="Y3" s="27"/>
      <c r="Z3" s="31" t="s">
        <v>199</v>
      </c>
      <c r="AA3" s="31"/>
      <c r="AB3" s="31"/>
      <c r="AC3" s="31" t="s">
        <v>200</v>
      </c>
      <c r="AD3" s="31"/>
      <c r="AE3" s="31"/>
      <c r="AI3" s="31" t="s">
        <v>199</v>
      </c>
      <c r="AJ3" s="31"/>
      <c r="AK3" s="31"/>
      <c r="AL3" s="31" t="s">
        <v>200</v>
      </c>
      <c r="AM3" s="31"/>
      <c r="AN3" s="31"/>
      <c r="AQ3" s="31" t="s">
        <v>199</v>
      </c>
      <c r="AR3" s="31"/>
      <c r="AS3" s="31"/>
      <c r="AT3" s="31" t="s">
        <v>200</v>
      </c>
      <c r="AU3" s="31"/>
      <c r="AV3" s="31"/>
    </row>
    <row r="4" spans="1:48" ht="42.75" x14ac:dyDescent="0.45">
      <c r="A4" s="38"/>
      <c r="B4" s="39" t="s">
        <v>200</v>
      </c>
      <c r="C4" s="39" t="s">
        <v>200</v>
      </c>
      <c r="D4" s="39" t="s">
        <v>200</v>
      </c>
      <c r="E4" s="39"/>
      <c r="F4" s="39"/>
      <c r="G4" s="39"/>
      <c r="P4" t="s">
        <v>181</v>
      </c>
      <c r="Q4" s="3">
        <v>-28.75084</v>
      </c>
      <c r="R4" s="3">
        <v>-24.54421</v>
      </c>
      <c r="S4" s="3">
        <v>-24.66836</v>
      </c>
      <c r="T4" s="3">
        <v>-25.711549999999999</v>
      </c>
      <c r="V4" s="3">
        <v>-13.197709</v>
      </c>
      <c r="Z4" t="s">
        <v>127</v>
      </c>
      <c r="AA4" t="s">
        <v>201</v>
      </c>
      <c r="AB4" t="s">
        <v>193</v>
      </c>
      <c r="AC4" t="s">
        <v>127</v>
      </c>
      <c r="AD4" t="s">
        <v>146</v>
      </c>
      <c r="AE4" t="s">
        <v>193</v>
      </c>
      <c r="AI4" t="s">
        <v>127</v>
      </c>
      <c r="AJ4" t="s">
        <v>201</v>
      </c>
      <c r="AK4" t="s">
        <v>193</v>
      </c>
      <c r="AL4" t="s">
        <v>127</v>
      </c>
      <c r="AM4" t="s">
        <v>146</v>
      </c>
      <c r="AN4" t="s">
        <v>193</v>
      </c>
      <c r="AQ4" t="s">
        <v>127</v>
      </c>
      <c r="AR4" t="s">
        <v>201</v>
      </c>
      <c r="AS4" t="s">
        <v>193</v>
      </c>
      <c r="AT4" t="s">
        <v>127</v>
      </c>
      <c r="AU4" t="s">
        <v>146</v>
      </c>
      <c r="AV4" t="s">
        <v>193</v>
      </c>
    </row>
    <row r="5" spans="1:48" x14ac:dyDescent="0.45">
      <c r="A5" t="s">
        <v>181</v>
      </c>
      <c r="B5" s="3">
        <v>-9.2811483999999993</v>
      </c>
      <c r="C5" s="3">
        <v>-17.487169999999999</v>
      </c>
      <c r="D5" s="3">
        <v>-5.6788499999999997</v>
      </c>
      <c r="E5" s="3"/>
      <c r="F5" s="3"/>
      <c r="G5" s="3"/>
      <c r="P5" s="48"/>
      <c r="Q5" s="49">
        <v>2.2E-16</v>
      </c>
      <c r="R5" s="49">
        <v>2.2E-16</v>
      </c>
      <c r="S5" s="49">
        <v>3.4870000000000001E-15</v>
      </c>
      <c r="T5" s="49">
        <v>2.2E-16</v>
      </c>
      <c r="U5" s="48"/>
      <c r="V5" s="49">
        <v>1.44E-6</v>
      </c>
      <c r="Y5" t="s">
        <v>181</v>
      </c>
      <c r="Z5" s="3">
        <v>-28.75084</v>
      </c>
      <c r="AA5" s="3" t="s">
        <v>1079</v>
      </c>
      <c r="AB5" s="3" t="s">
        <v>1079</v>
      </c>
      <c r="AC5" s="3">
        <v>-24.54421</v>
      </c>
      <c r="AD5" s="3" t="s">
        <v>1079</v>
      </c>
      <c r="AE5" s="3" t="s">
        <v>1079</v>
      </c>
      <c r="AH5" t="s">
        <v>181</v>
      </c>
      <c r="AI5" s="3">
        <v>-2.9191310000000001</v>
      </c>
      <c r="AJ5" s="3" t="s">
        <v>1079</v>
      </c>
      <c r="AK5" s="3" t="s">
        <v>1079</v>
      </c>
      <c r="AL5" s="3">
        <v>-9.2811483999999993</v>
      </c>
      <c r="AM5" s="3" t="s">
        <v>1079</v>
      </c>
      <c r="AN5" s="3" t="s">
        <v>1079</v>
      </c>
      <c r="AP5" t="s">
        <v>181</v>
      </c>
      <c r="AQ5" s="3">
        <v>-4.9901799999999996</v>
      </c>
      <c r="AR5" s="3" t="s">
        <v>1079</v>
      </c>
      <c r="AS5" s="3" t="s">
        <v>1079</v>
      </c>
      <c r="AT5" s="3">
        <v>-5.8953199999999999</v>
      </c>
      <c r="AU5" s="3" t="s">
        <v>1079</v>
      </c>
      <c r="AV5" s="3" t="s">
        <v>1079</v>
      </c>
    </row>
    <row r="6" spans="1:48" x14ac:dyDescent="0.45">
      <c r="A6" s="48"/>
      <c r="B6" s="49">
        <v>4.5380000000000004E-3</v>
      </c>
      <c r="C6" s="49">
        <v>3.1209999999999998E-6</v>
      </c>
      <c r="D6" s="49">
        <v>3.06267E-2</v>
      </c>
      <c r="E6" s="49"/>
      <c r="F6" s="49"/>
      <c r="G6" s="49"/>
      <c r="P6" t="s">
        <v>182</v>
      </c>
      <c r="Q6" s="3">
        <v>1.12059</v>
      </c>
      <c r="R6" s="3">
        <v>0.69757999999999998</v>
      </c>
      <c r="S6" s="3">
        <v>0.59792999999999996</v>
      </c>
      <c r="T6" s="3">
        <v>0.64017000000000002</v>
      </c>
      <c r="V6" s="3">
        <v>0.38881500000000002</v>
      </c>
      <c r="Z6" s="3">
        <v>2.2E-16</v>
      </c>
      <c r="AA6" s="3" t="s">
        <v>1079</v>
      </c>
      <c r="AB6" s="3" t="s">
        <v>1079</v>
      </c>
      <c r="AC6" s="3">
        <v>2.2E-16</v>
      </c>
      <c r="AD6" s="3" t="s">
        <v>1079</v>
      </c>
      <c r="AE6" s="3" t="s">
        <v>1079</v>
      </c>
      <c r="AI6" s="3">
        <v>0.411605</v>
      </c>
      <c r="AJ6" s="3" t="s">
        <v>1079</v>
      </c>
      <c r="AK6" s="3" t="s">
        <v>1079</v>
      </c>
      <c r="AL6" s="3">
        <v>4.5380000000000004E-3</v>
      </c>
      <c r="AM6" s="3" t="s">
        <v>1079</v>
      </c>
      <c r="AN6" s="3" t="s">
        <v>1079</v>
      </c>
      <c r="AQ6" s="3">
        <v>0.27273969999999997</v>
      </c>
      <c r="AR6" s="3" t="s">
        <v>1079</v>
      </c>
      <c r="AS6" s="3" t="s">
        <v>1079</v>
      </c>
      <c r="AT6" s="3">
        <v>0.16796939999999999</v>
      </c>
      <c r="AU6" s="3" t="s">
        <v>1079</v>
      </c>
      <c r="AV6" s="3" t="s">
        <v>1079</v>
      </c>
    </row>
    <row r="7" spans="1:48" x14ac:dyDescent="0.45">
      <c r="A7" t="s">
        <v>182</v>
      </c>
      <c r="B7" s="3">
        <v>1.5227600000000001E-2</v>
      </c>
      <c r="C7" s="3">
        <v>0.22635</v>
      </c>
      <c r="D7" s="3">
        <v>0.12323000000000001</v>
      </c>
      <c r="E7" s="3"/>
      <c r="F7" s="3"/>
      <c r="G7" s="3"/>
      <c r="P7" s="48"/>
      <c r="Q7" s="49">
        <v>5.3459999999999999E-10</v>
      </c>
      <c r="R7" s="49">
        <v>1.715E-5</v>
      </c>
      <c r="S7" s="49">
        <v>8.3580000000000001E-7</v>
      </c>
      <c r="T7" s="49">
        <v>5.6720000000000005E-7</v>
      </c>
      <c r="U7" s="48"/>
      <c r="V7" s="49">
        <v>2.9770000000000001E-5</v>
      </c>
      <c r="Y7" t="s">
        <v>182</v>
      </c>
      <c r="Z7" s="3">
        <v>1.12059</v>
      </c>
      <c r="AA7" s="3" t="s">
        <v>1079</v>
      </c>
      <c r="AB7" s="3" t="s">
        <v>1079</v>
      </c>
      <c r="AC7" s="3">
        <v>0.69757999999999998</v>
      </c>
      <c r="AD7" s="3" t="s">
        <v>1079</v>
      </c>
      <c r="AE7" s="3" t="s">
        <v>1079</v>
      </c>
      <c r="AH7" t="s">
        <v>182</v>
      </c>
      <c r="AI7" s="3">
        <v>-0.383739</v>
      </c>
      <c r="AJ7" s="3" t="s">
        <v>1079</v>
      </c>
      <c r="AK7" s="3" t="s">
        <v>1079</v>
      </c>
      <c r="AL7" s="3">
        <v>1.5227600000000001E-2</v>
      </c>
      <c r="AM7" s="3" t="s">
        <v>1079</v>
      </c>
      <c r="AN7" s="3" t="s">
        <v>1079</v>
      </c>
      <c r="AP7" t="s">
        <v>182</v>
      </c>
      <c r="AQ7" s="3">
        <v>-0.153</v>
      </c>
      <c r="AR7" s="3" t="s">
        <v>1079</v>
      </c>
      <c r="AS7" s="3" t="s">
        <v>1079</v>
      </c>
      <c r="AT7" s="3">
        <v>-4.0649999999999999E-2</v>
      </c>
      <c r="AU7" s="3" t="s">
        <v>1079</v>
      </c>
      <c r="AV7" s="3" t="s">
        <v>1079</v>
      </c>
    </row>
    <row r="8" spans="1:48" x14ac:dyDescent="0.45">
      <c r="A8" s="48"/>
      <c r="B8" s="49">
        <v>0.92540999999999995</v>
      </c>
      <c r="C8" s="49">
        <v>0.15373600000000001</v>
      </c>
      <c r="D8" s="49">
        <v>0.38163209999999997</v>
      </c>
      <c r="E8" s="49"/>
      <c r="F8" s="49"/>
      <c r="G8" s="49"/>
      <c r="P8" t="s">
        <v>183</v>
      </c>
      <c r="Q8" s="3">
        <v>2.26396</v>
      </c>
      <c r="R8" s="3">
        <v>0.15966</v>
      </c>
      <c r="S8" s="3">
        <v>1.1779200000000001</v>
      </c>
      <c r="T8" s="3">
        <v>-0.72477999999999998</v>
      </c>
      <c r="V8" s="3">
        <v>-0.18313499999999999</v>
      </c>
      <c r="Z8" s="3">
        <v>5.3459999999999999E-10</v>
      </c>
      <c r="AA8" s="3" t="s">
        <v>1079</v>
      </c>
      <c r="AB8" s="3" t="s">
        <v>1079</v>
      </c>
      <c r="AC8" s="3">
        <v>1.715E-5</v>
      </c>
      <c r="AD8" s="3" t="s">
        <v>1079</v>
      </c>
      <c r="AE8" s="3" t="s">
        <v>1079</v>
      </c>
      <c r="AI8" s="3">
        <v>5.2842399999999998E-2</v>
      </c>
      <c r="AJ8" s="3" t="s">
        <v>1079</v>
      </c>
      <c r="AK8" s="3" t="s">
        <v>1079</v>
      </c>
      <c r="AL8" s="3">
        <v>0.92540999999999995</v>
      </c>
      <c r="AM8" s="3" t="s">
        <v>1079</v>
      </c>
      <c r="AN8" s="3" t="s">
        <v>1079</v>
      </c>
      <c r="AQ8" s="3">
        <v>0.48193720000000001</v>
      </c>
      <c r="AR8" s="3" t="s">
        <v>1079</v>
      </c>
      <c r="AS8" s="3" t="s">
        <v>1079</v>
      </c>
      <c r="AT8" s="3">
        <v>0.84055190000000002</v>
      </c>
      <c r="AU8" s="3" t="s">
        <v>1079</v>
      </c>
      <c r="AV8" s="3" t="s">
        <v>1079</v>
      </c>
    </row>
    <row r="9" spans="1:48" x14ac:dyDescent="0.45">
      <c r="A9" t="s">
        <v>183</v>
      </c>
      <c r="B9" s="3">
        <v>0.32311909999999999</v>
      </c>
      <c r="C9" s="3">
        <v>-1.52017</v>
      </c>
      <c r="D9" s="3">
        <v>-2.9876299999999998</v>
      </c>
      <c r="E9" s="3"/>
      <c r="F9" s="3"/>
      <c r="G9" s="3"/>
      <c r="P9" s="48"/>
      <c r="Q9" s="49">
        <v>4.5539999999999997E-2</v>
      </c>
      <c r="R9" s="49">
        <v>0.87860000000000005</v>
      </c>
      <c r="S9" s="49">
        <v>0.2741111</v>
      </c>
      <c r="T9" s="49">
        <v>0.49559999999999998</v>
      </c>
      <c r="U9" s="48"/>
      <c r="V9" s="49">
        <v>0.64414210000000005</v>
      </c>
      <c r="Y9" t="s">
        <v>183</v>
      </c>
      <c r="Z9" s="3">
        <v>2.26396</v>
      </c>
      <c r="AA9" s="3" t="s">
        <v>1079</v>
      </c>
      <c r="AB9" s="3" t="s">
        <v>1079</v>
      </c>
      <c r="AC9" s="3">
        <v>0.15966</v>
      </c>
      <c r="AD9" s="3" t="s">
        <v>1079</v>
      </c>
      <c r="AE9" s="3" t="s">
        <v>1079</v>
      </c>
      <c r="AH9" t="s">
        <v>183</v>
      </c>
      <c r="AI9" s="3">
        <v>4.6223910000000004</v>
      </c>
      <c r="AJ9" s="3" t="s">
        <v>1079</v>
      </c>
      <c r="AK9" s="3" t="s">
        <v>1079</v>
      </c>
      <c r="AL9" s="3">
        <v>0.32311909999999999</v>
      </c>
      <c r="AM9" s="3" t="s">
        <v>1079</v>
      </c>
      <c r="AN9" s="3" t="s">
        <v>1079</v>
      </c>
      <c r="AP9" t="s">
        <v>183</v>
      </c>
      <c r="AQ9" s="3">
        <v>5.0753000000000004</v>
      </c>
      <c r="AR9" s="3" t="s">
        <v>1079</v>
      </c>
      <c r="AS9" s="3" t="s">
        <v>1079</v>
      </c>
      <c r="AT9" s="3">
        <v>2.2092999999999998</v>
      </c>
      <c r="AU9" s="3" t="s">
        <v>1079</v>
      </c>
      <c r="AV9" s="3" t="s">
        <v>1079</v>
      </c>
    </row>
    <row r="10" spans="1:48" x14ac:dyDescent="0.45">
      <c r="A10" s="48"/>
      <c r="B10" s="49">
        <v>0.75281100000000001</v>
      </c>
      <c r="C10" s="49">
        <v>0.35113519999999998</v>
      </c>
      <c r="D10" s="49">
        <v>7.1219999999999996E-4</v>
      </c>
      <c r="E10" s="49"/>
      <c r="F10" s="49"/>
      <c r="G10" s="49"/>
      <c r="P10" t="s">
        <v>377</v>
      </c>
      <c r="Q10" s="3">
        <v>4.2489100000000004</v>
      </c>
      <c r="R10" s="3">
        <v>4.5737100000000002</v>
      </c>
      <c r="S10" s="3">
        <v>0.47766999999999998</v>
      </c>
      <c r="T10" s="3">
        <v>1.43099</v>
      </c>
      <c r="V10" s="3">
        <v>1.325717</v>
      </c>
      <c r="Z10" s="3">
        <v>4.5539999999999997E-2</v>
      </c>
      <c r="AA10" s="3" t="s">
        <v>1079</v>
      </c>
      <c r="AB10" s="3" t="s">
        <v>1079</v>
      </c>
      <c r="AC10" s="3">
        <v>0.87860000000000005</v>
      </c>
      <c r="AD10" s="3" t="s">
        <v>1079</v>
      </c>
      <c r="AE10" s="3" t="s">
        <v>1079</v>
      </c>
      <c r="AI10" s="3">
        <v>6.4539999999999997E-4</v>
      </c>
      <c r="AJ10" s="3" t="s">
        <v>1079</v>
      </c>
      <c r="AK10" s="3" t="s">
        <v>1079</v>
      </c>
      <c r="AL10" s="3">
        <v>0.75281100000000001</v>
      </c>
      <c r="AM10" s="3" t="s">
        <v>1079</v>
      </c>
      <c r="AN10" s="3" t="s">
        <v>1079</v>
      </c>
      <c r="AQ10" s="3">
        <v>1.7101E-3</v>
      </c>
      <c r="AR10" s="3" t="s">
        <v>1079</v>
      </c>
      <c r="AS10" s="3" t="s">
        <v>1079</v>
      </c>
      <c r="AT10" s="3">
        <v>0.137901</v>
      </c>
      <c r="AU10" s="3" t="s">
        <v>1079</v>
      </c>
      <c r="AV10" s="3" t="s">
        <v>1079</v>
      </c>
    </row>
    <row r="11" spans="1:48" x14ac:dyDescent="0.45">
      <c r="A11" t="s">
        <v>377</v>
      </c>
      <c r="B11" s="3">
        <v>1.2104052000000001</v>
      </c>
      <c r="C11" s="3">
        <v>0.56503000000000003</v>
      </c>
      <c r="D11" s="3">
        <v>1.10883</v>
      </c>
      <c r="E11" s="3"/>
      <c r="F11" s="3"/>
      <c r="G11" s="3"/>
      <c r="P11" s="48"/>
      <c r="Q11" s="49">
        <v>4.2930000000000001E-10</v>
      </c>
      <c r="R11" s="49">
        <v>1.007E-14</v>
      </c>
      <c r="S11" s="49">
        <v>0.34934680000000001</v>
      </c>
      <c r="T11" s="49">
        <v>6.4889999999999997E-5</v>
      </c>
      <c r="U11" s="48"/>
      <c r="V11" s="49">
        <v>1.351E-4</v>
      </c>
      <c r="Y11" t="s">
        <v>377</v>
      </c>
      <c r="Z11" s="3">
        <v>4.2489100000000004</v>
      </c>
      <c r="AA11" s="3" t="s">
        <v>1079</v>
      </c>
      <c r="AB11" s="3" t="s">
        <v>1079</v>
      </c>
      <c r="AC11" s="3">
        <v>4.5737100000000002</v>
      </c>
      <c r="AD11" s="3" t="s">
        <v>1079</v>
      </c>
      <c r="AE11" s="3" t="s">
        <v>1079</v>
      </c>
      <c r="AH11" t="s">
        <v>377</v>
      </c>
      <c r="AI11" s="3">
        <v>-1.4606300000000001</v>
      </c>
      <c r="AJ11" s="3" t="s">
        <v>1079</v>
      </c>
      <c r="AK11" s="3" t="s">
        <v>1079</v>
      </c>
      <c r="AL11" s="3">
        <v>1.2104052000000001</v>
      </c>
      <c r="AM11" s="3" t="s">
        <v>1079</v>
      </c>
      <c r="AN11" s="3" t="s">
        <v>1079</v>
      </c>
      <c r="AP11" t="s">
        <v>377</v>
      </c>
      <c r="AQ11" s="3">
        <v>-0.19577</v>
      </c>
      <c r="AR11" s="3" t="s">
        <v>1079</v>
      </c>
      <c r="AS11" s="3" t="s">
        <v>1079</v>
      </c>
      <c r="AT11" s="3">
        <v>1.09188</v>
      </c>
      <c r="AU11" s="3" t="s">
        <v>1079</v>
      </c>
      <c r="AV11" s="3" t="s">
        <v>1079</v>
      </c>
    </row>
    <row r="12" spans="1:48" x14ac:dyDescent="0.45">
      <c r="A12" s="48"/>
      <c r="B12" s="49">
        <v>2.0147999999999999E-2</v>
      </c>
      <c r="C12" s="49">
        <v>0.43534640000000002</v>
      </c>
      <c r="D12" s="49">
        <v>2.72663E-2</v>
      </c>
      <c r="E12" s="49"/>
      <c r="F12" s="49"/>
      <c r="G12" s="49"/>
      <c r="P12" t="s">
        <v>194</v>
      </c>
      <c r="Q12" s="3"/>
      <c r="R12" s="3">
        <v>-10.996370000000001</v>
      </c>
      <c r="S12" s="3"/>
      <c r="T12" s="3">
        <v>-2.4378899999999999</v>
      </c>
      <c r="V12" s="3">
        <v>-1.9680169999999999</v>
      </c>
      <c r="Z12" s="3">
        <v>4.2930000000000001E-10</v>
      </c>
      <c r="AA12" s="3" t="s">
        <v>1079</v>
      </c>
      <c r="AB12" s="3" t="s">
        <v>1079</v>
      </c>
      <c r="AC12" s="3">
        <v>1.007E-14</v>
      </c>
      <c r="AD12" s="3" t="s">
        <v>1079</v>
      </c>
      <c r="AE12" s="3" t="s">
        <v>1079</v>
      </c>
      <c r="AI12" s="3">
        <v>3.4675499999999998E-2</v>
      </c>
      <c r="AJ12" s="3" t="s">
        <v>1079</v>
      </c>
      <c r="AK12" s="3" t="s">
        <v>1079</v>
      </c>
      <c r="AL12" s="3">
        <v>2.0147999999999999E-2</v>
      </c>
      <c r="AM12" s="3" t="s">
        <v>1079</v>
      </c>
      <c r="AN12" s="3" t="s">
        <v>1079</v>
      </c>
      <c r="AQ12" s="3">
        <v>0.80750599999999995</v>
      </c>
      <c r="AR12" s="3" t="s">
        <v>1079</v>
      </c>
      <c r="AS12" s="3" t="s">
        <v>1079</v>
      </c>
      <c r="AT12" s="3">
        <v>4.1178600000000003E-2</v>
      </c>
      <c r="AU12" s="3" t="s">
        <v>1079</v>
      </c>
      <c r="AV12" s="3" t="s">
        <v>1079</v>
      </c>
    </row>
    <row r="13" spans="1:48" x14ac:dyDescent="0.45">
      <c r="A13" t="s">
        <v>194</v>
      </c>
      <c r="B13" s="3">
        <v>-18.612964300000002</v>
      </c>
      <c r="C13" s="3">
        <v>-5.4018899999999999</v>
      </c>
      <c r="D13" s="3">
        <v>11.97457</v>
      </c>
      <c r="E13" s="3"/>
      <c r="F13" s="3"/>
      <c r="G13" s="3"/>
      <c r="P13" s="48"/>
      <c r="Q13" s="49"/>
      <c r="R13" s="49">
        <v>1.7390000000000001E-5</v>
      </c>
      <c r="S13" s="49"/>
      <c r="T13" s="49">
        <v>0.28749999999999998</v>
      </c>
      <c r="U13" s="48"/>
      <c r="V13" s="49">
        <v>0.45365339999999998</v>
      </c>
      <c r="Y13" t="s">
        <v>194</v>
      </c>
      <c r="Z13" s="3"/>
      <c r="AA13" s="3" t="s">
        <v>1079</v>
      </c>
      <c r="AB13" s="3" t="s">
        <v>1079</v>
      </c>
      <c r="AC13" s="3">
        <v>-10.996370000000001</v>
      </c>
      <c r="AD13" s="3" t="s">
        <v>1079</v>
      </c>
      <c r="AE13" s="3" t="s">
        <v>1079</v>
      </c>
      <c r="AH13" t="s">
        <v>194</v>
      </c>
      <c r="AI13" s="3"/>
      <c r="AJ13" s="3" t="s">
        <v>1079</v>
      </c>
      <c r="AK13" s="3" t="s">
        <v>1079</v>
      </c>
      <c r="AL13" s="3">
        <v>-18.612964300000002</v>
      </c>
      <c r="AM13" s="3" t="s">
        <v>1079</v>
      </c>
      <c r="AN13" s="3" t="s">
        <v>1079</v>
      </c>
      <c r="AP13" t="s">
        <v>194</v>
      </c>
      <c r="AQ13" s="3"/>
      <c r="AR13" s="3" t="s">
        <v>1079</v>
      </c>
      <c r="AS13" s="3" t="s">
        <v>1079</v>
      </c>
      <c r="AT13" s="3">
        <v>-22.81737</v>
      </c>
      <c r="AU13" s="3" t="s">
        <v>1079</v>
      </c>
      <c r="AV13" s="3" t="s">
        <v>1079</v>
      </c>
    </row>
    <row r="14" spans="1:48" x14ac:dyDescent="0.45">
      <c r="A14" s="48"/>
      <c r="B14" s="49">
        <v>5.2029999999999995E-10</v>
      </c>
      <c r="C14" s="49">
        <v>0.2189304</v>
      </c>
      <c r="D14" s="49">
        <v>4.6690000000000002E-5</v>
      </c>
      <c r="E14" s="49"/>
      <c r="F14" s="49"/>
      <c r="G14" s="49"/>
      <c r="P14" t="s">
        <v>378</v>
      </c>
      <c r="Q14" s="3">
        <v>-32.306510000000003</v>
      </c>
      <c r="R14" s="3">
        <v>-29.2456</v>
      </c>
      <c r="S14" s="3">
        <v>-29.7378</v>
      </c>
      <c r="T14" s="3">
        <v>-27.199110000000001</v>
      </c>
      <c r="V14" s="3">
        <v>-10.234139000000001</v>
      </c>
      <c r="Z14" s="3"/>
      <c r="AA14" s="3" t="s">
        <v>1079</v>
      </c>
      <c r="AB14" s="3" t="s">
        <v>1079</v>
      </c>
      <c r="AC14" s="3">
        <v>1.7390000000000001E-5</v>
      </c>
      <c r="AD14" s="3" t="s">
        <v>1079</v>
      </c>
      <c r="AE14" s="3" t="s">
        <v>1079</v>
      </c>
      <c r="AI14" s="3"/>
      <c r="AJ14" s="3" t="s">
        <v>1079</v>
      </c>
      <c r="AK14" s="3" t="s">
        <v>1079</v>
      </c>
      <c r="AL14" s="3">
        <v>5.2029999999999995E-10</v>
      </c>
      <c r="AM14" s="3" t="s">
        <v>1079</v>
      </c>
      <c r="AN14" s="3" t="s">
        <v>1079</v>
      </c>
      <c r="AQ14" s="3"/>
      <c r="AR14" s="3" t="s">
        <v>1079</v>
      </c>
      <c r="AS14" s="3" t="s">
        <v>1079</v>
      </c>
      <c r="AT14" s="3">
        <v>1.5900000000000001E-11</v>
      </c>
      <c r="AU14" s="3" t="s">
        <v>1079</v>
      </c>
      <c r="AV14" s="3" t="s">
        <v>1079</v>
      </c>
    </row>
    <row r="15" spans="1:48" x14ac:dyDescent="0.45">
      <c r="A15" t="s">
        <v>378</v>
      </c>
      <c r="B15" s="3">
        <v>-11.050656200000001</v>
      </c>
      <c r="C15" s="3">
        <v>-17.863880000000002</v>
      </c>
      <c r="D15" s="3">
        <v>2.3396499999999998</v>
      </c>
      <c r="E15" s="3"/>
      <c r="F15" s="3"/>
      <c r="G15" s="3"/>
      <c r="P15" s="48"/>
      <c r="Q15" s="49">
        <v>2.2E-16</v>
      </c>
      <c r="R15" s="49">
        <v>2.2E-16</v>
      </c>
      <c r="S15" s="49">
        <v>4.7780000000000005E-10</v>
      </c>
      <c r="T15" s="49">
        <v>1.79E-12</v>
      </c>
      <c r="U15" s="48"/>
      <c r="V15" s="49">
        <v>2.8360000000000001E-4</v>
      </c>
      <c r="Y15" t="s">
        <v>378</v>
      </c>
      <c r="Z15" s="3">
        <v>-32.306510000000003</v>
      </c>
      <c r="AA15" s="3" t="s">
        <v>1079</v>
      </c>
      <c r="AB15" s="3" t="s">
        <v>1079</v>
      </c>
      <c r="AC15" s="3">
        <v>-29.2456</v>
      </c>
      <c r="AD15" s="3" t="s">
        <v>1079</v>
      </c>
      <c r="AE15" s="3" t="s">
        <v>1079</v>
      </c>
      <c r="AH15" t="s">
        <v>378</v>
      </c>
      <c r="AI15" s="3">
        <v>-11.536059</v>
      </c>
      <c r="AJ15" s="3" t="s">
        <v>1079</v>
      </c>
      <c r="AK15" s="3" t="s">
        <v>1079</v>
      </c>
      <c r="AL15" s="3">
        <v>-11.050656200000001</v>
      </c>
      <c r="AM15" s="3" t="s">
        <v>1079</v>
      </c>
      <c r="AN15" s="3" t="s">
        <v>1079</v>
      </c>
      <c r="AP15" t="s">
        <v>378</v>
      </c>
      <c r="AQ15" s="3">
        <v>-11.533950000000001</v>
      </c>
      <c r="AR15" s="3" t="s">
        <v>1079</v>
      </c>
      <c r="AS15" s="3" t="s">
        <v>1079</v>
      </c>
      <c r="AT15" s="3">
        <v>-9.4256499999999992</v>
      </c>
      <c r="AU15" s="3" t="s">
        <v>1079</v>
      </c>
      <c r="AV15" s="3" t="s">
        <v>1079</v>
      </c>
    </row>
    <row r="16" spans="1:48" x14ac:dyDescent="0.45">
      <c r="A16" s="48"/>
      <c r="B16" s="49">
        <v>3.7959999999999999E-3</v>
      </c>
      <c r="C16" s="49">
        <v>9.1580000000000003E-4</v>
      </c>
      <c r="D16" s="49">
        <v>0.36941950000000001</v>
      </c>
      <c r="E16" s="49"/>
      <c r="F16" s="49"/>
      <c r="G16" s="49"/>
      <c r="P16" t="s">
        <v>1073</v>
      </c>
      <c r="Q16" s="3">
        <v>-1.90306</v>
      </c>
      <c r="R16" s="3">
        <v>-2.4095200000000001</v>
      </c>
      <c r="S16" s="3">
        <v>-1.1217600000000001</v>
      </c>
      <c r="T16" s="3">
        <v>-1.0644499999999999</v>
      </c>
      <c r="V16" s="3">
        <v>-0.20276</v>
      </c>
      <c r="Z16" s="3">
        <v>2.2E-16</v>
      </c>
      <c r="AA16" s="3" t="s">
        <v>1079</v>
      </c>
      <c r="AB16" s="3" t="s">
        <v>1079</v>
      </c>
      <c r="AC16" s="3">
        <v>2.2E-16</v>
      </c>
      <c r="AD16" s="3" t="s">
        <v>1079</v>
      </c>
      <c r="AE16" s="3" t="s">
        <v>1079</v>
      </c>
      <c r="AI16" s="3">
        <v>3.1362999999999999E-3</v>
      </c>
      <c r="AJ16" s="3" t="s">
        <v>1079</v>
      </c>
      <c r="AK16" s="3" t="s">
        <v>1079</v>
      </c>
      <c r="AL16" s="3">
        <v>3.7959999999999999E-3</v>
      </c>
      <c r="AM16" s="3" t="s">
        <v>1079</v>
      </c>
      <c r="AN16" s="3" t="s">
        <v>1079</v>
      </c>
      <c r="AQ16" s="3">
        <v>5.55516E-2</v>
      </c>
      <c r="AR16" s="3" t="s">
        <v>1079</v>
      </c>
      <c r="AS16" s="3" t="s">
        <v>1079</v>
      </c>
      <c r="AT16" s="3">
        <v>9.7249600000000005E-2</v>
      </c>
      <c r="AU16" s="3" t="s">
        <v>1079</v>
      </c>
      <c r="AV16" s="3" t="s">
        <v>1079</v>
      </c>
    </row>
    <row r="17" spans="1:48" x14ac:dyDescent="0.45">
      <c r="A17" t="s">
        <v>1073</v>
      </c>
      <c r="B17" s="3">
        <v>-0.70934509999999995</v>
      </c>
      <c r="C17" s="3">
        <v>-0.58879000000000004</v>
      </c>
      <c r="D17" s="3">
        <v>0.18573999999999999</v>
      </c>
      <c r="E17" s="3"/>
      <c r="F17" s="3"/>
      <c r="G17" s="3"/>
      <c r="P17" s="48"/>
      <c r="Q17" s="49">
        <v>4.3430000000000004E-9</v>
      </c>
      <c r="R17" s="49">
        <v>2.2E-16</v>
      </c>
      <c r="S17" s="49">
        <v>1.3019999999999999E-4</v>
      </c>
      <c r="T17" s="49">
        <v>2.6619999999999999E-5</v>
      </c>
      <c r="U17" s="48"/>
      <c r="V17" s="49">
        <v>0.11305270000000001</v>
      </c>
      <c r="Y17" t="s">
        <v>1073</v>
      </c>
      <c r="Z17" s="3">
        <v>-1.90306</v>
      </c>
      <c r="AA17" s="3" t="s">
        <v>1079</v>
      </c>
      <c r="AB17" s="3" t="s">
        <v>1079</v>
      </c>
      <c r="AC17" s="3">
        <v>-2.4095200000000001</v>
      </c>
      <c r="AD17" s="3" t="s">
        <v>1079</v>
      </c>
      <c r="AE17" s="3" t="s">
        <v>1079</v>
      </c>
      <c r="AH17" t="s">
        <v>1073</v>
      </c>
      <c r="AI17" s="3">
        <v>-0.26989000000000002</v>
      </c>
      <c r="AJ17" s="3" t="s">
        <v>1079</v>
      </c>
      <c r="AK17" s="3" t="s">
        <v>1079</v>
      </c>
      <c r="AL17" s="3">
        <v>-0.70934509999999995</v>
      </c>
      <c r="AM17" s="3" t="s">
        <v>1079</v>
      </c>
      <c r="AN17" s="3" t="s">
        <v>1079</v>
      </c>
      <c r="AP17" t="s">
        <v>1073</v>
      </c>
      <c r="AQ17" s="3">
        <v>-0.51604000000000005</v>
      </c>
      <c r="AR17" s="3" t="s">
        <v>1079</v>
      </c>
      <c r="AS17" s="3" t="s">
        <v>1079</v>
      </c>
      <c r="AT17" s="3">
        <v>-0.94208000000000003</v>
      </c>
      <c r="AU17" s="3" t="s">
        <v>1079</v>
      </c>
      <c r="AV17" s="3" t="s">
        <v>1079</v>
      </c>
    </row>
    <row r="18" spans="1:48" x14ac:dyDescent="0.45">
      <c r="A18" s="48"/>
      <c r="B18" s="49">
        <v>4.8380000000000003E-3</v>
      </c>
      <c r="C18" s="49">
        <v>3.0456799999999999E-2</v>
      </c>
      <c r="D18" s="49">
        <v>0.45132369999999999</v>
      </c>
      <c r="E18" s="49"/>
      <c r="F18" s="49"/>
      <c r="G18" s="49"/>
      <c r="P18" t="s">
        <v>1074</v>
      </c>
      <c r="Q18" s="3">
        <v>-0.45551000000000003</v>
      </c>
      <c r="R18" s="3">
        <v>0.24787000000000001</v>
      </c>
      <c r="S18" s="3">
        <v>0.16841999999999999</v>
      </c>
      <c r="T18" s="3">
        <v>0.29896</v>
      </c>
      <c r="V18" s="3">
        <v>0.45548899999999998</v>
      </c>
      <c r="Z18" s="3">
        <v>4.3430000000000004E-9</v>
      </c>
      <c r="AA18" s="3" t="s">
        <v>1079</v>
      </c>
      <c r="AB18" s="3" t="s">
        <v>1079</v>
      </c>
      <c r="AC18" s="3">
        <v>2.2E-16</v>
      </c>
      <c r="AD18" s="3" t="s">
        <v>1079</v>
      </c>
      <c r="AE18" s="3" t="s">
        <v>1079</v>
      </c>
      <c r="AI18" s="3">
        <v>0.31838919999999998</v>
      </c>
      <c r="AJ18" s="3" t="s">
        <v>1079</v>
      </c>
      <c r="AK18" s="3" t="s">
        <v>1079</v>
      </c>
      <c r="AL18" s="3">
        <v>4.8380000000000003E-3</v>
      </c>
      <c r="AM18" s="3" t="s">
        <v>1079</v>
      </c>
      <c r="AN18" s="3" t="s">
        <v>1079</v>
      </c>
      <c r="AQ18" s="3">
        <v>0.10250040000000001</v>
      </c>
      <c r="AR18" s="3" t="s">
        <v>1079</v>
      </c>
      <c r="AS18" s="3" t="s">
        <v>1079</v>
      </c>
      <c r="AT18" s="3">
        <v>6.9360000000000005E-4</v>
      </c>
      <c r="AU18" s="3" t="s">
        <v>1079</v>
      </c>
      <c r="AV18" s="3" t="s">
        <v>1079</v>
      </c>
    </row>
    <row r="19" spans="1:48" x14ac:dyDescent="0.45">
      <c r="A19" t="s">
        <v>1074</v>
      </c>
      <c r="B19" s="3">
        <v>3.2466999999999999E-3</v>
      </c>
      <c r="C19" s="3">
        <v>0.16084000000000001</v>
      </c>
      <c r="D19" s="3">
        <v>0.23422999999999999</v>
      </c>
      <c r="E19" s="3"/>
      <c r="F19" s="3"/>
      <c r="G19" s="3"/>
      <c r="P19" s="48"/>
      <c r="Q19" s="49">
        <v>0.47833999999999999</v>
      </c>
      <c r="R19" s="49">
        <v>0.31919999999999998</v>
      </c>
      <c r="S19" s="49">
        <v>0.5843469</v>
      </c>
      <c r="T19" s="49">
        <v>0.33610000000000001</v>
      </c>
      <c r="U19" s="48"/>
      <c r="V19" s="49">
        <v>3.1426000000000003E-2</v>
      </c>
      <c r="Y19" t="s">
        <v>1074</v>
      </c>
      <c r="Z19" s="3">
        <v>-0.45551000000000003</v>
      </c>
      <c r="AA19" s="3" t="s">
        <v>1079</v>
      </c>
      <c r="AB19" s="3" t="s">
        <v>1079</v>
      </c>
      <c r="AC19" s="3">
        <v>0.24787000000000001</v>
      </c>
      <c r="AD19" s="3" t="s">
        <v>1079</v>
      </c>
      <c r="AE19" s="3" t="s">
        <v>1079</v>
      </c>
      <c r="AH19" t="s">
        <v>1074</v>
      </c>
      <c r="AI19" s="3">
        <v>-1.378973</v>
      </c>
      <c r="AJ19" s="3" t="s">
        <v>1079</v>
      </c>
      <c r="AK19" s="3" t="s">
        <v>1079</v>
      </c>
      <c r="AL19" s="3">
        <v>3.2466999999999999E-3</v>
      </c>
      <c r="AM19" s="3" t="s">
        <v>1079</v>
      </c>
      <c r="AN19" s="3" t="s">
        <v>1079</v>
      </c>
      <c r="AP19" t="s">
        <v>1074</v>
      </c>
      <c r="AQ19" s="3">
        <v>-2.9492500000000001</v>
      </c>
      <c r="AR19" s="3" t="s">
        <v>1079</v>
      </c>
      <c r="AS19" s="3" t="s">
        <v>1079</v>
      </c>
      <c r="AT19" s="3">
        <v>-0.35466999999999999</v>
      </c>
      <c r="AU19" s="3" t="s">
        <v>1079</v>
      </c>
      <c r="AV19" s="3" t="s">
        <v>1079</v>
      </c>
    </row>
    <row r="20" spans="1:48" x14ac:dyDescent="0.45">
      <c r="A20" s="48"/>
      <c r="B20" s="49">
        <v>0.99221999999999999</v>
      </c>
      <c r="C20" s="49">
        <v>0.60075979999999995</v>
      </c>
      <c r="D20" s="49">
        <v>0.59227430000000003</v>
      </c>
      <c r="E20" s="49"/>
      <c r="F20" s="49"/>
      <c r="G20" s="49"/>
      <c r="P20" t="s">
        <v>1075</v>
      </c>
      <c r="Q20" s="3">
        <v>-0.1162</v>
      </c>
      <c r="R20" s="3">
        <v>0.43041000000000001</v>
      </c>
      <c r="S20" s="3">
        <v>-0.63058999999999998</v>
      </c>
      <c r="T20" s="3">
        <v>-0.2402</v>
      </c>
      <c r="V20" s="3">
        <v>6.3830999999999999E-2</v>
      </c>
      <c r="Z20" s="3">
        <v>0.47833999999999999</v>
      </c>
      <c r="AA20" s="3" t="s">
        <v>1079</v>
      </c>
      <c r="AB20" s="3" t="s">
        <v>1079</v>
      </c>
      <c r="AC20" s="3">
        <v>0.31919999999999998</v>
      </c>
      <c r="AD20" s="3" t="s">
        <v>1079</v>
      </c>
      <c r="AE20" s="3" t="s">
        <v>1079</v>
      </c>
      <c r="AI20" s="3">
        <v>1.36177E-2</v>
      </c>
      <c r="AJ20" s="3" t="s">
        <v>1079</v>
      </c>
      <c r="AK20" s="3" t="s">
        <v>1079</v>
      </c>
      <c r="AL20" s="3">
        <v>0.99221999999999999</v>
      </c>
      <c r="AM20" s="3" t="s">
        <v>1079</v>
      </c>
      <c r="AN20" s="3" t="s">
        <v>1079</v>
      </c>
      <c r="AQ20" s="3">
        <v>7.1640000000000004E-6</v>
      </c>
      <c r="AR20" s="3" t="s">
        <v>1079</v>
      </c>
      <c r="AS20" s="3" t="s">
        <v>1079</v>
      </c>
      <c r="AT20" s="3">
        <v>0.18314830000000001</v>
      </c>
      <c r="AU20" s="3" t="s">
        <v>1079</v>
      </c>
      <c r="AV20" s="3" t="s">
        <v>1079</v>
      </c>
    </row>
    <row r="21" spans="1:48" x14ac:dyDescent="0.45">
      <c r="A21" t="s">
        <v>1075</v>
      </c>
      <c r="B21" s="3">
        <v>-0.19510440000000001</v>
      </c>
      <c r="C21" s="3">
        <v>-0.49643999999999999</v>
      </c>
      <c r="D21" s="3">
        <v>-0.51173999999999997</v>
      </c>
      <c r="E21" s="3"/>
      <c r="F21" s="3"/>
      <c r="G21" s="3"/>
      <c r="P21" s="48"/>
      <c r="Q21" s="49">
        <v>0.77898999999999996</v>
      </c>
      <c r="R21" s="49">
        <v>0.17399999999999999</v>
      </c>
      <c r="S21" s="49">
        <v>2.1442000000000002E-3</v>
      </c>
      <c r="T21" s="49">
        <v>0.17799999999999999</v>
      </c>
      <c r="U21" s="48"/>
      <c r="V21" s="49">
        <v>0.3942058</v>
      </c>
      <c r="Y21" t="s">
        <v>1075</v>
      </c>
      <c r="Z21" s="3">
        <v>-0.1162</v>
      </c>
      <c r="AA21" s="3" t="s">
        <v>1079</v>
      </c>
      <c r="AB21" s="3" t="s">
        <v>1079</v>
      </c>
      <c r="AC21" s="3">
        <v>0.43041000000000001</v>
      </c>
      <c r="AD21" s="3" t="s">
        <v>1079</v>
      </c>
      <c r="AE21" s="3" t="s">
        <v>1079</v>
      </c>
      <c r="AH21" t="s">
        <v>1075</v>
      </c>
      <c r="AI21" s="3">
        <v>-0.104424</v>
      </c>
      <c r="AJ21" s="3" t="s">
        <v>1079</v>
      </c>
      <c r="AK21" s="3" t="s">
        <v>1079</v>
      </c>
      <c r="AL21" s="3">
        <v>-0.19510440000000001</v>
      </c>
      <c r="AM21" s="3" t="s">
        <v>1079</v>
      </c>
      <c r="AN21" s="3" t="s">
        <v>1079</v>
      </c>
      <c r="AP21" t="s">
        <v>1075</v>
      </c>
      <c r="AQ21" s="3">
        <v>-0.38114999999999999</v>
      </c>
      <c r="AR21" s="3" t="s">
        <v>1079</v>
      </c>
      <c r="AS21" s="3" t="s">
        <v>1079</v>
      </c>
      <c r="AT21" s="3">
        <v>0.27962999999999999</v>
      </c>
      <c r="AU21" s="3" t="s">
        <v>1079</v>
      </c>
      <c r="AV21" s="3" t="s">
        <v>1079</v>
      </c>
    </row>
    <row r="22" spans="1:48" x14ac:dyDescent="0.45">
      <c r="A22" s="48"/>
      <c r="B22" s="49">
        <v>0.54000899999999996</v>
      </c>
      <c r="C22" s="49">
        <v>8.9120000000000001E-5</v>
      </c>
      <c r="D22" s="49">
        <v>6.1554600000000001E-2</v>
      </c>
      <c r="E22" s="49"/>
      <c r="F22" s="49"/>
      <c r="G22" s="49"/>
      <c r="P22" t="s">
        <v>196</v>
      </c>
      <c r="Q22" t="s">
        <v>217</v>
      </c>
      <c r="R22" t="s">
        <v>217</v>
      </c>
      <c r="S22" t="s">
        <v>217</v>
      </c>
      <c r="T22" t="s">
        <v>217</v>
      </c>
      <c r="V22" t="s">
        <v>217</v>
      </c>
      <c r="Z22" s="3">
        <v>0.77898999999999996</v>
      </c>
      <c r="AA22" s="3" t="s">
        <v>1079</v>
      </c>
      <c r="AB22" s="3" t="s">
        <v>1079</v>
      </c>
      <c r="AC22" s="3">
        <v>0.17399999999999999</v>
      </c>
      <c r="AD22" s="3" t="s">
        <v>1079</v>
      </c>
      <c r="AE22" s="3" t="s">
        <v>1079</v>
      </c>
      <c r="AI22" s="3">
        <v>0.76393100000000003</v>
      </c>
      <c r="AJ22" s="3" t="s">
        <v>1079</v>
      </c>
      <c r="AK22" s="3" t="s">
        <v>1079</v>
      </c>
      <c r="AL22" s="3">
        <v>0.54000899999999996</v>
      </c>
      <c r="AM22" s="3" t="s">
        <v>1079</v>
      </c>
      <c r="AN22" s="3" t="s">
        <v>1079</v>
      </c>
      <c r="AQ22" s="3">
        <v>0.42914930000000001</v>
      </c>
      <c r="AR22" s="3" t="s">
        <v>1079</v>
      </c>
      <c r="AS22" s="3" t="s">
        <v>1079</v>
      </c>
      <c r="AT22" s="3">
        <v>0.58748319999999998</v>
      </c>
      <c r="AU22" s="3" t="s">
        <v>1079</v>
      </c>
      <c r="AV22" s="3" t="s">
        <v>1079</v>
      </c>
    </row>
    <row r="23" spans="1:48" x14ac:dyDescent="0.45">
      <c r="A23" t="s">
        <v>649</v>
      </c>
      <c r="B23" s="3">
        <v>20.5106553</v>
      </c>
      <c r="C23" s="3">
        <v>27.961179999999999</v>
      </c>
      <c r="D23" s="3">
        <v>7.1926699999999997</v>
      </c>
      <c r="E23" s="3"/>
      <c r="F23" s="3"/>
      <c r="G23" s="3"/>
      <c r="P23" t="s">
        <v>197</v>
      </c>
      <c r="Q23">
        <v>450</v>
      </c>
      <c r="R23">
        <v>639</v>
      </c>
      <c r="S23">
        <v>255</v>
      </c>
      <c r="T23">
        <v>354</v>
      </c>
      <c r="V23">
        <v>427</v>
      </c>
      <c r="Y23" t="s">
        <v>196</v>
      </c>
      <c r="Z23" t="s">
        <v>217</v>
      </c>
      <c r="AA23" s="3" t="s">
        <v>1079</v>
      </c>
      <c r="AB23" s="3" t="s">
        <v>1079</v>
      </c>
      <c r="AC23" t="s">
        <v>217</v>
      </c>
      <c r="AD23" s="3" t="s">
        <v>1079</v>
      </c>
      <c r="AE23" s="3" t="s">
        <v>1079</v>
      </c>
      <c r="AH23" t="s">
        <v>649</v>
      </c>
      <c r="AI23" s="3">
        <v>59.011941999999998</v>
      </c>
      <c r="AJ23" s="3" t="s">
        <v>1079</v>
      </c>
      <c r="AK23" s="3" t="s">
        <v>1079</v>
      </c>
      <c r="AL23" s="3">
        <v>20.5106553</v>
      </c>
      <c r="AM23" s="3" t="s">
        <v>1079</v>
      </c>
      <c r="AN23" s="3" t="s">
        <v>1079</v>
      </c>
      <c r="AP23" t="s">
        <v>649</v>
      </c>
      <c r="AQ23" s="3">
        <v>105.23115</v>
      </c>
      <c r="AR23" s="3" t="s">
        <v>1079</v>
      </c>
      <c r="AS23" s="3" t="s">
        <v>1079</v>
      </c>
      <c r="AT23" s="3">
        <v>42.057929999999999</v>
      </c>
      <c r="AU23" s="3" t="s">
        <v>1079</v>
      </c>
      <c r="AV23" s="3" t="s">
        <v>1079</v>
      </c>
    </row>
    <row r="24" spans="1:48" x14ac:dyDescent="0.45">
      <c r="A24" s="48"/>
      <c r="B24" s="49">
        <v>7.4243000000000003E-2</v>
      </c>
      <c r="C24" s="49">
        <v>7.9632000000000001E-3</v>
      </c>
      <c r="D24" s="49">
        <v>0.1987672</v>
      </c>
      <c r="E24" s="49"/>
      <c r="F24" s="49"/>
      <c r="G24" s="49"/>
      <c r="P24" t="s">
        <v>198</v>
      </c>
      <c r="Q24" s="3">
        <v>0.46538000000000002</v>
      </c>
      <c r="R24" s="3">
        <v>0.59907999999999995</v>
      </c>
      <c r="S24" s="3">
        <v>0.54544000000000004</v>
      </c>
      <c r="T24" s="3">
        <v>0.54208000000000001</v>
      </c>
      <c r="V24" s="3">
        <v>0.22702</v>
      </c>
      <c r="Y24" t="s">
        <v>197</v>
      </c>
      <c r="Z24">
        <v>450</v>
      </c>
      <c r="AA24" s="3" t="s">
        <v>1079</v>
      </c>
      <c r="AB24" s="3" t="s">
        <v>1079</v>
      </c>
      <c r="AC24">
        <v>639</v>
      </c>
      <c r="AD24" s="3" t="s">
        <v>1079</v>
      </c>
      <c r="AE24" s="3" t="s">
        <v>1079</v>
      </c>
      <c r="AI24" s="3">
        <v>3.391E-4</v>
      </c>
      <c r="AJ24" s="3" t="s">
        <v>1079</v>
      </c>
      <c r="AK24" s="3" t="s">
        <v>1079</v>
      </c>
      <c r="AL24" s="3">
        <v>7.4243000000000003E-2</v>
      </c>
      <c r="AM24" s="3" t="s">
        <v>1079</v>
      </c>
      <c r="AN24" s="3" t="s">
        <v>1079</v>
      </c>
      <c r="AQ24" s="3">
        <v>3.512E-6</v>
      </c>
      <c r="AR24" s="3" t="s">
        <v>1079</v>
      </c>
      <c r="AS24" s="3" t="s">
        <v>1079</v>
      </c>
      <c r="AT24" s="3">
        <v>2.7381800000000001E-2</v>
      </c>
      <c r="AU24" s="3" t="s">
        <v>1079</v>
      </c>
      <c r="AV24" s="3" t="s">
        <v>1079</v>
      </c>
    </row>
    <row r="25" spans="1:48" x14ac:dyDescent="0.45">
      <c r="A25" t="s">
        <v>188</v>
      </c>
      <c r="B25" s="3">
        <v>-0.5243139</v>
      </c>
      <c r="C25" s="3">
        <v>-0.37895000000000001</v>
      </c>
      <c r="D25" s="3">
        <v>-0.51439999999999997</v>
      </c>
      <c r="E25" s="3"/>
      <c r="F25" s="3"/>
      <c r="G25" s="3"/>
      <c r="Y25" t="s">
        <v>198</v>
      </c>
      <c r="Z25" s="3">
        <v>0.46538000000000002</v>
      </c>
      <c r="AA25" s="3" t="s">
        <v>1079</v>
      </c>
      <c r="AB25" s="3" t="s">
        <v>1079</v>
      </c>
      <c r="AC25" s="3">
        <v>0.59907999999999995</v>
      </c>
      <c r="AD25" s="3" t="s">
        <v>1079</v>
      </c>
      <c r="AE25" s="3" t="s">
        <v>1079</v>
      </c>
      <c r="AH25" t="s">
        <v>188</v>
      </c>
      <c r="AI25" s="3">
        <v>-0.619614</v>
      </c>
      <c r="AJ25" s="3" t="s">
        <v>1079</v>
      </c>
      <c r="AK25" s="3" t="s">
        <v>1079</v>
      </c>
      <c r="AL25" s="3">
        <v>-0.5243139</v>
      </c>
      <c r="AM25" s="3" t="s">
        <v>1079</v>
      </c>
      <c r="AN25" s="3" t="s">
        <v>1079</v>
      </c>
      <c r="AP25" s="29" t="s">
        <v>972</v>
      </c>
      <c r="AQ25" s="3">
        <v>-6.7505199999999999</v>
      </c>
      <c r="AR25" s="3" t="s">
        <v>1079</v>
      </c>
      <c r="AS25" s="3" t="s">
        <v>1079</v>
      </c>
      <c r="AT25" s="3">
        <v>-7.89147</v>
      </c>
      <c r="AU25" s="3" t="s">
        <v>1079</v>
      </c>
      <c r="AV25" s="3" t="s">
        <v>1079</v>
      </c>
    </row>
    <row r="26" spans="1:48" x14ac:dyDescent="0.45">
      <c r="A26" s="48"/>
      <c r="B26" s="49">
        <v>2.5049999999999999E-13</v>
      </c>
      <c r="C26" s="49">
        <v>6.2474000000000002E-3</v>
      </c>
      <c r="D26" s="49">
        <v>3.098E-4</v>
      </c>
      <c r="E26" s="49"/>
      <c r="F26" s="49"/>
      <c r="G26" s="49"/>
      <c r="P26" s="38"/>
      <c r="Q26" s="94" t="s">
        <v>975</v>
      </c>
      <c r="R26" s="88"/>
      <c r="S26" s="88"/>
      <c r="T26" s="88"/>
      <c r="U26" s="88"/>
      <c r="V26" s="88"/>
      <c r="AI26" s="3">
        <v>8.5899999999999996E-16</v>
      </c>
      <c r="AJ26" s="3" t="s">
        <v>1079</v>
      </c>
      <c r="AK26" s="3" t="s">
        <v>1079</v>
      </c>
      <c r="AL26" s="3">
        <v>2.5049999999999999E-13</v>
      </c>
      <c r="AM26" s="3" t="s">
        <v>1079</v>
      </c>
      <c r="AN26" s="3" t="s">
        <v>1079</v>
      </c>
      <c r="AQ26" s="3">
        <v>1.5139999999999999E-4</v>
      </c>
      <c r="AR26" s="3" t="s">
        <v>1079</v>
      </c>
      <c r="AS26" s="3" t="s">
        <v>1079</v>
      </c>
      <c r="AT26" s="3">
        <v>1.6470000000000001E-6</v>
      </c>
      <c r="AU26" s="3" t="s">
        <v>1079</v>
      </c>
      <c r="AV26" s="3" t="s">
        <v>1079</v>
      </c>
    </row>
    <row r="27" spans="1:48" x14ac:dyDescent="0.45">
      <c r="A27" t="s">
        <v>196</v>
      </c>
      <c r="B27" t="s">
        <v>217</v>
      </c>
      <c r="C27" t="s">
        <v>217</v>
      </c>
      <c r="D27" t="s">
        <v>217</v>
      </c>
      <c r="F27" s="3"/>
      <c r="P27" s="38"/>
      <c r="Q27" s="94" t="s">
        <v>218</v>
      </c>
      <c r="R27" s="88"/>
      <c r="S27" s="94" t="s">
        <v>219</v>
      </c>
      <c r="T27" s="88"/>
      <c r="U27" s="94" t="s">
        <v>553</v>
      </c>
      <c r="V27" s="88"/>
      <c r="AH27" t="s">
        <v>196</v>
      </c>
      <c r="AI27" t="s">
        <v>217</v>
      </c>
      <c r="AJ27" s="3" t="s">
        <v>1079</v>
      </c>
      <c r="AK27" s="3" t="s">
        <v>1079</v>
      </c>
      <c r="AL27" t="s">
        <v>217</v>
      </c>
      <c r="AM27" s="3" t="s">
        <v>1079</v>
      </c>
      <c r="AN27" s="3" t="s">
        <v>1079</v>
      </c>
      <c r="AP27" t="s">
        <v>196</v>
      </c>
      <c r="AQ27" t="s">
        <v>217</v>
      </c>
      <c r="AR27" s="3" t="s">
        <v>1079</v>
      </c>
      <c r="AS27" s="3" t="s">
        <v>1079</v>
      </c>
      <c r="AT27" t="s">
        <v>217</v>
      </c>
      <c r="AU27" s="3" t="s">
        <v>1079</v>
      </c>
      <c r="AV27" s="3" t="s">
        <v>1079</v>
      </c>
    </row>
    <row r="28" spans="1:48" ht="42.75" x14ac:dyDescent="0.45">
      <c r="A28" t="s">
        <v>197</v>
      </c>
      <c r="B28">
        <v>590</v>
      </c>
      <c r="C28">
        <v>282</v>
      </c>
      <c r="D28">
        <v>202</v>
      </c>
      <c r="F28" s="3"/>
      <c r="P28" s="38"/>
      <c r="Q28" s="39" t="s">
        <v>199</v>
      </c>
      <c r="R28" s="39" t="s">
        <v>200</v>
      </c>
      <c r="S28" s="39" t="s">
        <v>199</v>
      </c>
      <c r="T28" s="39" t="s">
        <v>200</v>
      </c>
      <c r="U28" s="39" t="s">
        <v>199</v>
      </c>
      <c r="V28" s="39" t="s">
        <v>200</v>
      </c>
      <c r="AH28" t="s">
        <v>197</v>
      </c>
      <c r="AI28">
        <v>390</v>
      </c>
      <c r="AJ28" s="3" t="s">
        <v>1079</v>
      </c>
      <c r="AK28" s="3" t="s">
        <v>1079</v>
      </c>
      <c r="AL28">
        <v>590</v>
      </c>
      <c r="AM28" s="3" t="s">
        <v>1079</v>
      </c>
      <c r="AN28" s="3" t="s">
        <v>1079</v>
      </c>
      <c r="AP28" t="s">
        <v>197</v>
      </c>
      <c r="AQ28">
        <v>255</v>
      </c>
      <c r="AR28" s="3" t="s">
        <v>1079</v>
      </c>
      <c r="AS28" s="3" t="s">
        <v>1079</v>
      </c>
      <c r="AT28">
        <v>373</v>
      </c>
      <c r="AU28" s="3" t="s">
        <v>1079</v>
      </c>
      <c r="AV28" s="3" t="s">
        <v>1079</v>
      </c>
    </row>
    <row r="29" spans="1:48" x14ac:dyDescent="0.45">
      <c r="A29" t="s">
        <v>198</v>
      </c>
      <c r="B29" s="3">
        <v>0.69979000000000002</v>
      </c>
      <c r="C29" s="3">
        <v>0.56930000000000003</v>
      </c>
      <c r="D29" s="3">
        <v>0.23336000000000001</v>
      </c>
      <c r="E29" s="3"/>
      <c r="F29" s="3"/>
      <c r="G29" s="3"/>
      <c r="P29" t="s">
        <v>181</v>
      </c>
      <c r="Q29" s="3">
        <v>-2.9191310000000001</v>
      </c>
      <c r="R29" s="3">
        <v>-9.2811483999999993</v>
      </c>
      <c r="S29" s="3">
        <v>-18.98095</v>
      </c>
      <c r="T29" s="3">
        <v>-17.487169999999999</v>
      </c>
      <c r="U29" s="3"/>
      <c r="V29" s="3">
        <v>-5.6788499999999997</v>
      </c>
      <c r="AH29" t="s">
        <v>198</v>
      </c>
      <c r="AI29" s="3">
        <v>0.63821000000000006</v>
      </c>
      <c r="AJ29" s="3" t="s">
        <v>1079</v>
      </c>
      <c r="AK29" s="3" t="s">
        <v>1079</v>
      </c>
      <c r="AL29" s="3">
        <v>0.69979000000000002</v>
      </c>
      <c r="AM29" s="3" t="s">
        <v>1079</v>
      </c>
      <c r="AN29" s="3" t="s">
        <v>1079</v>
      </c>
      <c r="AP29" t="s">
        <v>198</v>
      </c>
      <c r="AQ29" s="3">
        <v>0.64242999999999995</v>
      </c>
      <c r="AR29" s="3" t="s">
        <v>1079</v>
      </c>
      <c r="AS29" s="3" t="s">
        <v>1079</v>
      </c>
      <c r="AT29" s="3">
        <v>0.69472999999999996</v>
      </c>
      <c r="AU29" s="3" t="s">
        <v>1079</v>
      </c>
      <c r="AV29" s="3" t="s">
        <v>1079</v>
      </c>
    </row>
    <row r="30" spans="1:48" x14ac:dyDescent="0.45">
      <c r="B30" s="3"/>
      <c r="C30" s="3"/>
      <c r="D30" s="3"/>
      <c r="E30" s="3"/>
      <c r="F30" s="3"/>
      <c r="G30" s="3"/>
      <c r="P30" s="48"/>
      <c r="Q30" s="49">
        <v>0.411605</v>
      </c>
      <c r="R30" s="49">
        <v>4.5380000000000004E-3</v>
      </c>
      <c r="S30" s="49">
        <v>1.8899999999999999E-5</v>
      </c>
      <c r="T30" s="49">
        <v>3.1209999999999998E-6</v>
      </c>
      <c r="U30" s="49"/>
      <c r="V30" s="49">
        <v>3.06267E-2</v>
      </c>
    </row>
    <row r="31" spans="1:48" x14ac:dyDescent="0.45">
      <c r="A31" s="38"/>
      <c r="B31" s="94"/>
      <c r="C31" s="88"/>
      <c r="D31" s="88"/>
      <c r="E31" s="88"/>
      <c r="F31" s="88"/>
      <c r="G31" s="88"/>
      <c r="P31" t="s">
        <v>182</v>
      </c>
      <c r="Q31" s="3">
        <v>-0.383739</v>
      </c>
      <c r="R31" s="3">
        <v>1.5227600000000001E-2</v>
      </c>
      <c r="S31" s="3">
        <v>0.25731999999999999</v>
      </c>
      <c r="T31" s="3">
        <v>0.22635</v>
      </c>
      <c r="U31" s="3"/>
      <c r="V31" s="3">
        <v>0.12323000000000001</v>
      </c>
      <c r="Z31" s="30" t="s">
        <v>1076</v>
      </c>
      <c r="AA31" s="30"/>
      <c r="AB31" s="30"/>
      <c r="AC31" s="30"/>
      <c r="AD31" s="30"/>
      <c r="AE31" s="30"/>
      <c r="AI31" s="30" t="s">
        <v>1076</v>
      </c>
      <c r="AJ31" s="30"/>
      <c r="AK31" s="30"/>
      <c r="AL31" s="30"/>
      <c r="AM31" s="30"/>
      <c r="AN31" s="30"/>
      <c r="AQ31" s="30" t="s">
        <v>1076</v>
      </c>
      <c r="AR31" s="30"/>
      <c r="AS31" s="30"/>
      <c r="AT31" s="30"/>
      <c r="AU31" s="30"/>
      <c r="AV31" s="30"/>
    </row>
    <row r="32" spans="1:48" x14ac:dyDescent="0.45">
      <c r="A32" s="38"/>
      <c r="B32" s="94"/>
      <c r="C32" s="88"/>
      <c r="D32" s="94"/>
      <c r="E32" s="88"/>
      <c r="F32" s="94"/>
      <c r="G32" s="88"/>
      <c r="P32" s="48"/>
      <c r="Q32" s="49">
        <v>5.2842399999999998E-2</v>
      </c>
      <c r="R32" s="49">
        <v>0.92540999999999995</v>
      </c>
      <c r="S32" s="49">
        <v>0.157835</v>
      </c>
      <c r="T32" s="49">
        <v>0.15373600000000001</v>
      </c>
      <c r="U32" s="49"/>
      <c r="V32" s="49">
        <v>0.38163209999999997</v>
      </c>
      <c r="Z32" s="30" t="s">
        <v>219</v>
      </c>
      <c r="AA32" s="30"/>
      <c r="AB32" s="30"/>
      <c r="AC32" s="30"/>
      <c r="AD32" s="30"/>
      <c r="AE32" s="31"/>
      <c r="AI32" s="30" t="s">
        <v>219</v>
      </c>
      <c r="AJ32" s="30"/>
      <c r="AK32" s="30"/>
      <c r="AL32" s="30"/>
      <c r="AM32" s="30"/>
      <c r="AN32" s="31"/>
      <c r="AQ32" s="30" t="s">
        <v>219</v>
      </c>
      <c r="AR32" s="30"/>
      <c r="AS32" s="30"/>
      <c r="AT32" s="30"/>
      <c r="AU32" s="30"/>
      <c r="AV32" s="31"/>
    </row>
    <row r="33" spans="1:48" x14ac:dyDescent="0.45">
      <c r="A33" s="38"/>
      <c r="B33" s="39"/>
      <c r="C33" s="39"/>
      <c r="D33" s="39"/>
      <c r="E33" s="39"/>
      <c r="F33" s="39"/>
      <c r="G33" s="39"/>
      <c r="P33" t="s">
        <v>183</v>
      </c>
      <c r="Q33" s="3">
        <v>4.6223910000000004</v>
      </c>
      <c r="R33" s="3">
        <v>0.32311909999999999</v>
      </c>
      <c r="S33" s="3">
        <v>0.32146999999999998</v>
      </c>
      <c r="T33" s="3">
        <v>-1.52017</v>
      </c>
      <c r="U33" s="3"/>
      <c r="V33" s="3">
        <v>-2.9876299999999998</v>
      </c>
      <c r="Z33" s="31" t="s">
        <v>199</v>
      </c>
      <c r="AA33" s="31"/>
      <c r="AB33" s="31"/>
      <c r="AC33" s="31" t="s">
        <v>200</v>
      </c>
      <c r="AD33" s="31"/>
      <c r="AE33" s="31"/>
      <c r="AI33" s="31" t="s">
        <v>199</v>
      </c>
      <c r="AJ33" s="31"/>
      <c r="AK33" s="31"/>
      <c r="AL33" s="31" t="s">
        <v>200</v>
      </c>
      <c r="AM33" s="31"/>
      <c r="AN33" s="31"/>
      <c r="AQ33" s="31" t="s">
        <v>199</v>
      </c>
      <c r="AR33" s="31"/>
      <c r="AS33" s="31"/>
      <c r="AT33" s="31" t="s">
        <v>200</v>
      </c>
      <c r="AU33" s="31"/>
      <c r="AV33" s="31"/>
    </row>
    <row r="34" spans="1:48" x14ac:dyDescent="0.45">
      <c r="B34" s="3"/>
      <c r="C34" s="3"/>
      <c r="D34" s="3"/>
      <c r="E34" s="3"/>
      <c r="G34" s="3"/>
      <c r="P34" s="48"/>
      <c r="Q34" s="49">
        <v>6.4539999999999997E-4</v>
      </c>
      <c r="R34" s="49">
        <v>0.75281100000000001</v>
      </c>
      <c r="S34" s="49">
        <v>0.84373299999999996</v>
      </c>
      <c r="T34" s="49">
        <v>0.35113519999999998</v>
      </c>
      <c r="U34" s="49"/>
      <c r="V34" s="49">
        <v>7.1219999999999996E-4</v>
      </c>
      <c r="Z34" t="s">
        <v>127</v>
      </c>
      <c r="AA34" t="s">
        <v>201</v>
      </c>
      <c r="AB34" t="s">
        <v>193</v>
      </c>
      <c r="AC34" t="s">
        <v>127</v>
      </c>
      <c r="AD34" t="s">
        <v>146</v>
      </c>
      <c r="AE34" t="s">
        <v>193</v>
      </c>
      <c r="AI34" t="s">
        <v>127</v>
      </c>
      <c r="AJ34" t="s">
        <v>201</v>
      </c>
      <c r="AK34" t="s">
        <v>193</v>
      </c>
      <c r="AL34" t="s">
        <v>127</v>
      </c>
      <c r="AM34" t="s">
        <v>146</v>
      </c>
      <c r="AN34" t="s">
        <v>193</v>
      </c>
      <c r="AQ34" t="s">
        <v>127</v>
      </c>
      <c r="AR34" t="s">
        <v>201</v>
      </c>
      <c r="AS34" t="s">
        <v>193</v>
      </c>
      <c r="AT34" t="s">
        <v>127</v>
      </c>
      <c r="AU34" t="s">
        <v>146</v>
      </c>
      <c r="AV34" t="s">
        <v>193</v>
      </c>
    </row>
    <row r="35" spans="1:48" x14ac:dyDescent="0.45">
      <c r="A35" s="48"/>
      <c r="B35" s="49"/>
      <c r="C35" s="49"/>
      <c r="D35" s="49"/>
      <c r="E35" s="49"/>
      <c r="F35" s="48"/>
      <c r="G35" s="49"/>
      <c r="P35" t="s">
        <v>377</v>
      </c>
      <c r="Q35" s="3">
        <v>-1.4606300000000001</v>
      </c>
      <c r="R35" s="3">
        <v>1.2104052000000001</v>
      </c>
      <c r="S35" s="3">
        <v>-0.38106000000000001</v>
      </c>
      <c r="T35" s="3">
        <v>0.56503000000000003</v>
      </c>
      <c r="U35" s="3"/>
      <c r="V35" s="3">
        <v>1.10883</v>
      </c>
      <c r="Y35" t="s">
        <v>181</v>
      </c>
      <c r="Z35" s="3">
        <v>-24.66836</v>
      </c>
      <c r="AA35" s="3" t="s">
        <v>1079</v>
      </c>
      <c r="AB35" s="3" t="s">
        <v>1079</v>
      </c>
      <c r="AC35" s="3">
        <v>-25.711549999999999</v>
      </c>
      <c r="AD35" s="3" t="s">
        <v>1079</v>
      </c>
      <c r="AE35" s="3" t="s">
        <v>1079</v>
      </c>
      <c r="AH35" t="s">
        <v>181</v>
      </c>
      <c r="AI35" s="3">
        <v>-18.98095</v>
      </c>
      <c r="AJ35" s="3" t="s">
        <v>1079</v>
      </c>
      <c r="AK35" s="3" t="s">
        <v>1079</v>
      </c>
      <c r="AL35" s="3">
        <v>-17.487169999999999</v>
      </c>
      <c r="AM35" s="3" t="s">
        <v>1079</v>
      </c>
      <c r="AN35" s="3" t="s">
        <v>1079</v>
      </c>
      <c r="AP35" t="s">
        <v>181</v>
      </c>
      <c r="AQ35" s="3">
        <v>3.258972</v>
      </c>
      <c r="AR35" s="3"/>
      <c r="AS35" s="3"/>
      <c r="AT35" s="3">
        <v>-5.2077669999999996</v>
      </c>
      <c r="AU35" s="3"/>
      <c r="AV35" s="3"/>
    </row>
    <row r="36" spans="1:48" x14ac:dyDescent="0.45">
      <c r="B36" s="3"/>
      <c r="C36" s="3"/>
      <c r="D36" s="3"/>
      <c r="E36" s="3"/>
      <c r="G36" s="3"/>
      <c r="P36" s="48"/>
      <c r="Q36" s="49">
        <v>3.4675499999999998E-2</v>
      </c>
      <c r="R36" s="49">
        <v>2.0147999999999999E-2</v>
      </c>
      <c r="S36" s="49">
        <v>0.714534</v>
      </c>
      <c r="T36" s="49">
        <v>0.43534640000000002</v>
      </c>
      <c r="U36" s="49"/>
      <c r="V36" s="49">
        <v>2.72663E-2</v>
      </c>
      <c r="Z36" s="3">
        <v>3.4870000000000001E-15</v>
      </c>
      <c r="AA36" s="3" t="s">
        <v>1079</v>
      </c>
      <c r="AB36" s="3" t="s">
        <v>1079</v>
      </c>
      <c r="AC36" s="3">
        <v>2.2E-16</v>
      </c>
      <c r="AD36" s="3" t="s">
        <v>1079</v>
      </c>
      <c r="AE36" s="3" t="s">
        <v>1079</v>
      </c>
      <c r="AI36" s="3">
        <v>1.8899999999999999E-5</v>
      </c>
      <c r="AJ36" s="3" t="s">
        <v>1079</v>
      </c>
      <c r="AK36" s="3" t="s">
        <v>1079</v>
      </c>
      <c r="AL36" s="3">
        <v>3.1209999999999998E-6</v>
      </c>
      <c r="AM36" s="3" t="s">
        <v>1079</v>
      </c>
      <c r="AN36" s="3" t="s">
        <v>1079</v>
      </c>
      <c r="AQ36" s="3">
        <v>0.35536099999999998</v>
      </c>
      <c r="AR36" s="3"/>
      <c r="AS36" s="3"/>
      <c r="AT36" s="3">
        <v>0.14249020000000001</v>
      </c>
      <c r="AU36" s="3"/>
      <c r="AV36" s="3"/>
    </row>
    <row r="37" spans="1:48" x14ac:dyDescent="0.45">
      <c r="A37" s="48"/>
      <c r="B37" s="49"/>
      <c r="C37" s="49"/>
      <c r="D37" s="49"/>
      <c r="E37" s="49"/>
      <c r="F37" s="50"/>
      <c r="G37" s="49"/>
      <c r="P37" t="s">
        <v>194</v>
      </c>
      <c r="Q37" s="3"/>
      <c r="R37" s="3">
        <v>-18.612964300000002</v>
      </c>
      <c r="S37" s="3"/>
      <c r="T37" s="3">
        <v>-5.4018899999999999</v>
      </c>
      <c r="U37" s="3"/>
      <c r="V37" s="3">
        <v>11.97457</v>
      </c>
      <c r="Y37" t="s">
        <v>182</v>
      </c>
      <c r="Z37" s="3">
        <v>0.59792999999999996</v>
      </c>
      <c r="AA37" s="3" t="s">
        <v>1079</v>
      </c>
      <c r="AB37" s="3" t="s">
        <v>1079</v>
      </c>
      <c r="AC37" s="3">
        <v>0.64017000000000002</v>
      </c>
      <c r="AD37" s="3" t="s">
        <v>1079</v>
      </c>
      <c r="AE37" s="3" t="s">
        <v>1079</v>
      </c>
      <c r="AH37" t="s">
        <v>182</v>
      </c>
      <c r="AI37" s="3">
        <v>0.25731999999999999</v>
      </c>
      <c r="AJ37" s="3" t="s">
        <v>1079</v>
      </c>
      <c r="AK37" s="3" t="s">
        <v>1079</v>
      </c>
      <c r="AL37" s="3">
        <v>0.22635</v>
      </c>
      <c r="AM37" s="3" t="s">
        <v>1079</v>
      </c>
      <c r="AN37" s="3" t="s">
        <v>1079</v>
      </c>
      <c r="AP37" t="s">
        <v>182</v>
      </c>
      <c r="AQ37" s="3">
        <v>-0.67878700000000003</v>
      </c>
      <c r="AR37" s="3"/>
      <c r="AS37" s="3"/>
      <c r="AT37" s="3">
        <v>-0.14688999999999999</v>
      </c>
      <c r="AU37" s="3"/>
      <c r="AV37" s="3"/>
    </row>
    <row r="38" spans="1:48" x14ac:dyDescent="0.45">
      <c r="B38" s="3"/>
      <c r="C38" s="3"/>
      <c r="D38" s="3"/>
      <c r="E38" s="3"/>
      <c r="F38" s="56"/>
      <c r="G38" s="3"/>
      <c r="P38" s="48"/>
      <c r="Q38" s="49"/>
      <c r="R38" s="49">
        <v>5.2029999999999995E-10</v>
      </c>
      <c r="S38" s="49"/>
      <c r="T38" s="49">
        <v>0.2189304</v>
      </c>
      <c r="U38" s="49"/>
      <c r="V38" s="49">
        <v>4.6690000000000002E-5</v>
      </c>
      <c r="Z38" s="3">
        <v>8.3580000000000001E-7</v>
      </c>
      <c r="AA38" s="3" t="s">
        <v>1079</v>
      </c>
      <c r="AB38" s="3" t="s">
        <v>1079</v>
      </c>
      <c r="AC38" s="3">
        <v>5.6720000000000005E-7</v>
      </c>
      <c r="AD38" s="3" t="s">
        <v>1079</v>
      </c>
      <c r="AE38" s="3" t="s">
        <v>1079</v>
      </c>
      <c r="AI38" s="3">
        <v>0.157835</v>
      </c>
      <c r="AJ38" s="3" t="s">
        <v>1079</v>
      </c>
      <c r="AK38" s="3" t="s">
        <v>1079</v>
      </c>
      <c r="AL38" s="3">
        <v>0.15373600000000001</v>
      </c>
      <c r="AM38" s="3" t="s">
        <v>1079</v>
      </c>
      <c r="AN38" s="3" t="s">
        <v>1079</v>
      </c>
      <c r="AQ38" s="3">
        <v>2.2536E-2</v>
      </c>
      <c r="AR38" s="3"/>
      <c r="AS38" s="3"/>
      <c r="AT38" s="3">
        <v>0.36038360000000003</v>
      </c>
      <c r="AU38" s="3"/>
      <c r="AV38" s="3"/>
    </row>
    <row r="39" spans="1:48" x14ac:dyDescent="0.45">
      <c r="A39" s="48"/>
      <c r="B39" s="49"/>
      <c r="C39" s="49"/>
      <c r="D39" s="49"/>
      <c r="E39" s="49"/>
      <c r="F39" s="51"/>
      <c r="G39" s="49"/>
      <c r="P39" t="s">
        <v>378</v>
      </c>
      <c r="Q39" s="3">
        <v>-11.536059</v>
      </c>
      <c r="R39" s="3">
        <v>-11.050656200000001</v>
      </c>
      <c r="S39" s="3">
        <v>-24.08305</v>
      </c>
      <c r="T39" s="3">
        <v>-17.863880000000002</v>
      </c>
      <c r="U39" s="3"/>
      <c r="V39" s="3">
        <v>2.3396499999999998</v>
      </c>
      <c r="Y39" t="s">
        <v>183</v>
      </c>
      <c r="Z39" s="3">
        <v>1.1779200000000001</v>
      </c>
      <c r="AA39" s="3" t="s">
        <v>1079</v>
      </c>
      <c r="AB39" s="3" t="s">
        <v>1079</v>
      </c>
      <c r="AC39" s="3">
        <v>-0.72477999999999998</v>
      </c>
      <c r="AD39" s="3" t="s">
        <v>1079</v>
      </c>
      <c r="AE39" s="3" t="s">
        <v>1079</v>
      </c>
      <c r="AH39" t="s">
        <v>183</v>
      </c>
      <c r="AI39" s="3">
        <v>0.32146999999999998</v>
      </c>
      <c r="AJ39" s="3" t="s">
        <v>1079</v>
      </c>
      <c r="AK39" s="3" t="s">
        <v>1079</v>
      </c>
      <c r="AL39" s="3">
        <v>-1.52017</v>
      </c>
      <c r="AM39" s="3" t="s">
        <v>1079</v>
      </c>
      <c r="AN39" s="3" t="s">
        <v>1079</v>
      </c>
      <c r="AP39" t="s">
        <v>183</v>
      </c>
      <c r="AQ39" s="3">
        <v>-8.0955209999999997</v>
      </c>
      <c r="AR39" s="3"/>
      <c r="AS39" s="3"/>
      <c r="AT39" s="3">
        <v>-3.3174399999999999</v>
      </c>
      <c r="AU39" s="3"/>
      <c r="AV39" s="3"/>
    </row>
    <row r="40" spans="1:48" x14ac:dyDescent="0.45">
      <c r="B40" s="3"/>
      <c r="C40" s="3"/>
      <c r="D40" s="3"/>
      <c r="E40" s="3"/>
      <c r="G40" s="3"/>
      <c r="P40" s="48"/>
      <c r="Q40" s="49">
        <v>3.1362999999999999E-3</v>
      </c>
      <c r="R40" s="49">
        <v>3.7959999999999999E-3</v>
      </c>
      <c r="S40" s="49">
        <v>6.2810000000000003E-5</v>
      </c>
      <c r="T40" s="49">
        <v>9.1580000000000003E-4</v>
      </c>
      <c r="U40" s="49"/>
      <c r="V40" s="49">
        <v>0.36941950000000001</v>
      </c>
      <c r="Z40" s="3">
        <v>0.2741111</v>
      </c>
      <c r="AA40" s="3" t="s">
        <v>1079</v>
      </c>
      <c r="AB40" s="3" t="s">
        <v>1079</v>
      </c>
      <c r="AC40" s="3">
        <v>0.49559999999999998</v>
      </c>
      <c r="AD40" s="3" t="s">
        <v>1079</v>
      </c>
      <c r="AE40" s="3" t="s">
        <v>1079</v>
      </c>
      <c r="AI40" s="3">
        <v>0.84373299999999996</v>
      </c>
      <c r="AJ40" s="3" t="s">
        <v>1079</v>
      </c>
      <c r="AK40" s="3" t="s">
        <v>1079</v>
      </c>
      <c r="AL40" s="3">
        <v>0.35113519999999998</v>
      </c>
      <c r="AM40" s="3" t="s">
        <v>1079</v>
      </c>
      <c r="AN40" s="3" t="s">
        <v>1079</v>
      </c>
      <c r="AQ40" s="3">
        <v>3.2369999999999999E-3</v>
      </c>
      <c r="AR40" s="3"/>
      <c r="AS40" s="3"/>
      <c r="AT40" s="3">
        <v>0.25895829999999997</v>
      </c>
      <c r="AU40" s="3"/>
      <c r="AV40" s="3"/>
    </row>
    <row r="41" spans="1:48" x14ac:dyDescent="0.45">
      <c r="A41" s="48"/>
      <c r="B41" s="49"/>
      <c r="C41" s="49"/>
      <c r="D41" s="49"/>
      <c r="E41" s="49"/>
      <c r="F41" s="49"/>
      <c r="G41" s="49"/>
      <c r="P41" t="s">
        <v>1073</v>
      </c>
      <c r="Q41" s="3">
        <v>-0.26989000000000002</v>
      </c>
      <c r="R41" s="3">
        <v>-0.70934509999999995</v>
      </c>
      <c r="S41" s="3">
        <v>-0.78885000000000005</v>
      </c>
      <c r="T41" s="3">
        <v>-0.58879000000000004</v>
      </c>
      <c r="U41" s="3"/>
      <c r="V41" s="3">
        <v>0.18573999999999999</v>
      </c>
      <c r="Y41" t="s">
        <v>377</v>
      </c>
      <c r="Z41" s="3">
        <v>0.47766999999999998</v>
      </c>
      <c r="AA41" s="3" t="s">
        <v>1079</v>
      </c>
      <c r="AB41" s="3" t="s">
        <v>1079</v>
      </c>
      <c r="AC41" s="3">
        <v>1.43099</v>
      </c>
      <c r="AD41" s="3" t="s">
        <v>1079</v>
      </c>
      <c r="AE41" s="3" t="s">
        <v>1079</v>
      </c>
      <c r="AH41" t="s">
        <v>377</v>
      </c>
      <c r="AI41" s="3">
        <v>-0.38106000000000001</v>
      </c>
      <c r="AJ41" s="3" t="s">
        <v>1079</v>
      </c>
      <c r="AK41" s="3" t="s">
        <v>1079</v>
      </c>
      <c r="AL41" s="3">
        <v>0.56503000000000003</v>
      </c>
      <c r="AM41" s="3" t="s">
        <v>1079</v>
      </c>
      <c r="AN41" s="3" t="s">
        <v>1079</v>
      </c>
      <c r="AP41" t="s">
        <v>377</v>
      </c>
      <c r="AQ41" s="3">
        <v>0.653609</v>
      </c>
      <c r="AR41" s="3"/>
      <c r="AS41" s="3"/>
      <c r="AT41" s="3">
        <v>0.71395699999999995</v>
      </c>
      <c r="AU41" s="3"/>
      <c r="AV41" s="3"/>
    </row>
    <row r="42" spans="1:48" x14ac:dyDescent="0.45">
      <c r="B42" s="3"/>
      <c r="C42" s="3"/>
      <c r="E42" s="3"/>
      <c r="F42" s="3"/>
      <c r="G42" s="3"/>
      <c r="P42" s="48"/>
      <c r="Q42" s="49">
        <v>0.31838919999999998</v>
      </c>
      <c r="R42" s="49">
        <v>4.8380000000000003E-3</v>
      </c>
      <c r="S42" s="49">
        <v>2.4559999999999998E-3</v>
      </c>
      <c r="T42" s="49">
        <v>3.0456799999999999E-2</v>
      </c>
      <c r="U42" s="49"/>
      <c r="V42" s="49">
        <v>0.45132369999999999</v>
      </c>
      <c r="Z42" s="3">
        <v>0.34934680000000001</v>
      </c>
      <c r="AA42" s="3" t="s">
        <v>1079</v>
      </c>
      <c r="AB42" s="3" t="s">
        <v>1079</v>
      </c>
      <c r="AC42" s="3">
        <v>6.4889999999999997E-5</v>
      </c>
      <c r="AD42" s="3" t="s">
        <v>1079</v>
      </c>
      <c r="AE42" s="3" t="s">
        <v>1079</v>
      </c>
      <c r="AI42" s="3">
        <v>0.714534</v>
      </c>
      <c r="AJ42" s="3" t="s">
        <v>1079</v>
      </c>
      <c r="AK42" s="3" t="s">
        <v>1079</v>
      </c>
      <c r="AL42" s="3">
        <v>0.43534640000000002</v>
      </c>
      <c r="AM42" s="3" t="s">
        <v>1079</v>
      </c>
      <c r="AN42" s="3" t="s">
        <v>1079</v>
      </c>
      <c r="AQ42" s="3">
        <v>0.75468199999999996</v>
      </c>
      <c r="AR42" s="3"/>
      <c r="AS42" s="3"/>
      <c r="AT42" s="3">
        <v>0.53282980000000002</v>
      </c>
      <c r="AU42" s="3"/>
      <c r="AV42" s="3"/>
    </row>
    <row r="43" spans="1:48" x14ac:dyDescent="0.45">
      <c r="A43" s="48"/>
      <c r="B43" s="49"/>
      <c r="C43" s="49"/>
      <c r="D43" s="48"/>
      <c r="E43" s="49"/>
      <c r="F43" s="49"/>
      <c r="G43" s="49"/>
      <c r="P43" t="s">
        <v>1074</v>
      </c>
      <c r="Q43" s="3">
        <v>-1.378973</v>
      </c>
      <c r="R43" s="3">
        <v>3.2466999999999999E-3</v>
      </c>
      <c r="S43" s="3">
        <v>0.34734999999999999</v>
      </c>
      <c r="T43" s="3">
        <v>0.16084000000000001</v>
      </c>
      <c r="U43" s="3"/>
      <c r="V43" s="3">
        <v>0.23422999999999999</v>
      </c>
      <c r="Y43" t="s">
        <v>194</v>
      </c>
      <c r="Z43" s="3"/>
      <c r="AA43" s="3" t="s">
        <v>1079</v>
      </c>
      <c r="AB43" s="3" t="s">
        <v>1079</v>
      </c>
      <c r="AC43" s="3">
        <v>-2.4378899999999999</v>
      </c>
      <c r="AD43" s="3" t="s">
        <v>1079</v>
      </c>
      <c r="AE43" s="3" t="s">
        <v>1079</v>
      </c>
      <c r="AH43" t="s">
        <v>194</v>
      </c>
      <c r="AI43" s="3"/>
      <c r="AJ43" s="3" t="s">
        <v>1079</v>
      </c>
      <c r="AK43" s="3" t="s">
        <v>1079</v>
      </c>
      <c r="AL43" s="3">
        <v>-5.4018899999999999</v>
      </c>
      <c r="AM43" s="3" t="s">
        <v>1079</v>
      </c>
      <c r="AN43" s="3" t="s">
        <v>1079</v>
      </c>
      <c r="AP43" t="s">
        <v>194</v>
      </c>
      <c r="AR43" s="3"/>
      <c r="AS43" s="3"/>
      <c r="AT43" s="3">
        <v>-16.970208</v>
      </c>
      <c r="AU43" s="3"/>
      <c r="AV43" s="3"/>
    </row>
    <row r="44" spans="1:48" x14ac:dyDescent="0.45">
      <c r="B44" s="3"/>
      <c r="C44" s="3"/>
      <c r="D44" s="3"/>
      <c r="E44" s="3"/>
      <c r="F44" s="3"/>
      <c r="G44" s="3"/>
      <c r="P44" s="48"/>
      <c r="Q44" s="49">
        <v>1.36177E-2</v>
      </c>
      <c r="R44" s="49">
        <v>0.99221999999999999</v>
      </c>
      <c r="S44" s="49">
        <v>0.341053</v>
      </c>
      <c r="T44" s="49">
        <v>0.60075979999999995</v>
      </c>
      <c r="U44" s="49"/>
      <c r="V44" s="49">
        <v>0.59227430000000003</v>
      </c>
      <c r="Z44" s="3"/>
      <c r="AA44" s="3" t="s">
        <v>1079</v>
      </c>
      <c r="AB44" s="3" t="s">
        <v>1079</v>
      </c>
      <c r="AC44" s="3">
        <v>0.28749999999999998</v>
      </c>
      <c r="AD44" s="3" t="s">
        <v>1079</v>
      </c>
      <c r="AE44" s="3" t="s">
        <v>1079</v>
      </c>
      <c r="AI44" s="3"/>
      <c r="AJ44" s="3" t="s">
        <v>1079</v>
      </c>
      <c r="AK44" s="3" t="s">
        <v>1079</v>
      </c>
      <c r="AL44" s="3">
        <v>0.2189304</v>
      </c>
      <c r="AM44" s="3" t="s">
        <v>1079</v>
      </c>
      <c r="AN44" s="3" t="s">
        <v>1079</v>
      </c>
      <c r="AR44" s="3"/>
      <c r="AS44" s="3"/>
      <c r="AT44" s="3">
        <v>8.5886400000000002E-2</v>
      </c>
      <c r="AU44" s="3"/>
      <c r="AV44" s="3"/>
    </row>
    <row r="45" spans="1:48" x14ac:dyDescent="0.45">
      <c r="A45" s="48"/>
      <c r="B45" s="49"/>
      <c r="C45" s="49"/>
      <c r="D45" s="49"/>
      <c r="E45" s="49"/>
      <c r="F45" s="49"/>
      <c r="G45" s="49"/>
      <c r="P45" t="s">
        <v>1075</v>
      </c>
      <c r="Q45" s="3">
        <v>-0.104424</v>
      </c>
      <c r="R45" s="3">
        <v>-0.19510440000000001</v>
      </c>
      <c r="S45" s="3">
        <v>-0.66164999999999996</v>
      </c>
      <c r="T45" s="3">
        <v>-0.49643999999999999</v>
      </c>
      <c r="U45" s="3"/>
      <c r="V45" s="3">
        <v>-0.51173999999999997</v>
      </c>
      <c r="Y45" t="s">
        <v>378</v>
      </c>
      <c r="Z45" s="3">
        <v>-29.7378</v>
      </c>
      <c r="AA45" s="3" t="s">
        <v>1079</v>
      </c>
      <c r="AB45" s="3" t="s">
        <v>1079</v>
      </c>
      <c r="AC45" s="3">
        <v>-27.199110000000001</v>
      </c>
      <c r="AD45" s="3" t="s">
        <v>1079</v>
      </c>
      <c r="AE45" s="3" t="s">
        <v>1079</v>
      </c>
      <c r="AH45" t="s">
        <v>378</v>
      </c>
      <c r="AI45" s="3">
        <v>-24.08305</v>
      </c>
      <c r="AJ45" s="3" t="s">
        <v>1079</v>
      </c>
      <c r="AK45" s="3" t="s">
        <v>1079</v>
      </c>
      <c r="AL45" s="3">
        <v>-17.863880000000002</v>
      </c>
      <c r="AM45" s="3" t="s">
        <v>1079</v>
      </c>
      <c r="AN45" s="3" t="s">
        <v>1079</v>
      </c>
      <c r="AP45" t="s">
        <v>378</v>
      </c>
      <c r="AQ45" s="3">
        <v>5.0316489999999998</v>
      </c>
      <c r="AR45" s="3"/>
      <c r="AS45" s="3"/>
      <c r="AT45" s="3">
        <v>-2.3549009999999999</v>
      </c>
      <c r="AU45" s="3"/>
      <c r="AV45" s="3"/>
    </row>
    <row r="46" spans="1:48" x14ac:dyDescent="0.45">
      <c r="B46" s="3"/>
      <c r="C46" s="3"/>
      <c r="D46" s="3"/>
      <c r="E46" s="3"/>
      <c r="F46" s="3"/>
      <c r="G46" s="3"/>
      <c r="P46" s="48"/>
      <c r="Q46" s="49">
        <v>0.76393100000000003</v>
      </c>
      <c r="R46" s="49">
        <v>0.54000899999999996</v>
      </c>
      <c r="S46" s="49">
        <v>5.9599999999999997E-6</v>
      </c>
      <c r="T46" s="49">
        <v>8.9120000000000001E-5</v>
      </c>
      <c r="U46" s="49"/>
      <c r="V46" s="49">
        <v>6.1554600000000001E-2</v>
      </c>
      <c r="Z46" s="3">
        <v>4.7780000000000005E-10</v>
      </c>
      <c r="AA46" s="3" t="s">
        <v>1079</v>
      </c>
      <c r="AB46" s="3" t="s">
        <v>1079</v>
      </c>
      <c r="AC46" s="3">
        <v>1.79E-12</v>
      </c>
      <c r="AD46" s="3" t="s">
        <v>1079</v>
      </c>
      <c r="AE46" s="3" t="s">
        <v>1079</v>
      </c>
      <c r="AI46" s="3">
        <v>6.2810000000000003E-5</v>
      </c>
      <c r="AJ46" s="3" t="s">
        <v>1079</v>
      </c>
      <c r="AK46" s="3" t="s">
        <v>1079</v>
      </c>
      <c r="AL46" s="3">
        <v>9.1580000000000003E-4</v>
      </c>
      <c r="AM46" s="3" t="s">
        <v>1079</v>
      </c>
      <c r="AN46" s="3" t="s">
        <v>1079</v>
      </c>
      <c r="AQ46" s="3">
        <v>0.21426500000000001</v>
      </c>
      <c r="AR46" s="3"/>
      <c r="AS46" s="3"/>
      <c r="AT46" s="3">
        <v>0.58499659999999998</v>
      </c>
      <c r="AU46" s="3"/>
      <c r="AV46" s="3"/>
    </row>
    <row r="47" spans="1:48" x14ac:dyDescent="0.45">
      <c r="A47" s="48"/>
      <c r="B47" s="49"/>
      <c r="C47" s="49"/>
      <c r="D47" s="49"/>
      <c r="E47" s="49"/>
      <c r="F47" s="49"/>
      <c r="G47" s="49"/>
      <c r="P47" t="s">
        <v>649</v>
      </c>
      <c r="Q47" s="3">
        <v>59.011941999999998</v>
      </c>
      <c r="R47" s="3">
        <v>20.5106553</v>
      </c>
      <c r="S47" s="3">
        <v>22.819759999999999</v>
      </c>
      <c r="T47" s="3">
        <v>27.961179999999999</v>
      </c>
      <c r="U47" s="3"/>
      <c r="V47" s="3">
        <v>7.1926699999999997</v>
      </c>
      <c r="Y47" t="s">
        <v>1073</v>
      </c>
      <c r="Z47" s="3">
        <v>-1.1217600000000001</v>
      </c>
      <c r="AA47" s="3" t="s">
        <v>1079</v>
      </c>
      <c r="AB47" s="3" t="s">
        <v>1079</v>
      </c>
      <c r="AC47" s="3">
        <v>-1.0644499999999999</v>
      </c>
      <c r="AD47" s="3" t="s">
        <v>1079</v>
      </c>
      <c r="AE47" s="3" t="s">
        <v>1079</v>
      </c>
      <c r="AH47" t="s">
        <v>1073</v>
      </c>
      <c r="AI47" s="3">
        <v>-0.78885000000000005</v>
      </c>
      <c r="AJ47" s="3" t="s">
        <v>1079</v>
      </c>
      <c r="AK47" s="3" t="s">
        <v>1079</v>
      </c>
      <c r="AL47" s="3">
        <v>-0.58879000000000004</v>
      </c>
      <c r="AM47" s="3" t="s">
        <v>1079</v>
      </c>
      <c r="AN47" s="3" t="s">
        <v>1079</v>
      </c>
      <c r="AP47" t="s">
        <v>1073</v>
      </c>
      <c r="AQ47" s="3">
        <v>-7.1718000000000004E-2</v>
      </c>
      <c r="AR47" s="3"/>
      <c r="AS47" s="3"/>
      <c r="AT47" s="3">
        <v>0.13563600000000001</v>
      </c>
      <c r="AU47" s="3"/>
      <c r="AV47" s="3"/>
    </row>
    <row r="48" spans="1:48" x14ac:dyDescent="0.45">
      <c r="B48" s="3"/>
      <c r="C48" s="3"/>
      <c r="D48" s="3"/>
      <c r="E48" s="3"/>
      <c r="F48" s="3"/>
      <c r="G48" s="3"/>
      <c r="P48" s="48"/>
      <c r="Q48" s="49">
        <v>3.391E-4</v>
      </c>
      <c r="R48" s="49">
        <v>7.4243000000000003E-2</v>
      </c>
      <c r="S48" s="49">
        <v>8.8505E-2</v>
      </c>
      <c r="T48" s="49">
        <v>7.9632000000000001E-3</v>
      </c>
      <c r="U48" s="49"/>
      <c r="V48" s="49">
        <v>0.1987672</v>
      </c>
      <c r="Z48" s="3">
        <v>1.3019999999999999E-4</v>
      </c>
      <c r="AA48" s="3" t="s">
        <v>1079</v>
      </c>
      <c r="AB48" s="3" t="s">
        <v>1079</v>
      </c>
      <c r="AC48" s="3">
        <v>2.6619999999999999E-5</v>
      </c>
      <c r="AD48" s="3" t="s">
        <v>1079</v>
      </c>
      <c r="AE48" s="3" t="s">
        <v>1079</v>
      </c>
      <c r="AI48" s="3">
        <v>2.4559999999999998E-3</v>
      </c>
      <c r="AJ48" s="3" t="s">
        <v>1079</v>
      </c>
      <c r="AK48" s="3" t="s">
        <v>1079</v>
      </c>
      <c r="AL48" s="3">
        <v>3.0456799999999999E-2</v>
      </c>
      <c r="AM48" s="3" t="s">
        <v>1079</v>
      </c>
      <c r="AN48" s="3" t="s">
        <v>1079</v>
      </c>
      <c r="AQ48" s="3">
        <v>0.30583300000000002</v>
      </c>
      <c r="AR48" s="3"/>
      <c r="AS48" s="3"/>
      <c r="AT48" s="3">
        <v>0.61206349999999998</v>
      </c>
      <c r="AU48" s="3"/>
      <c r="AV48" s="3"/>
    </row>
    <row r="49" spans="1:48" x14ac:dyDescent="0.45">
      <c r="A49" s="48"/>
      <c r="B49" s="49"/>
      <c r="C49" s="49"/>
      <c r="D49" s="49"/>
      <c r="E49" s="49"/>
      <c r="F49" s="49"/>
      <c r="G49" s="49"/>
      <c r="P49" t="s">
        <v>188</v>
      </c>
      <c r="Q49" s="3">
        <v>-0.619614</v>
      </c>
      <c r="R49" s="3">
        <v>-0.5243139</v>
      </c>
      <c r="S49" s="3">
        <v>-0.35493000000000002</v>
      </c>
      <c r="T49" s="3">
        <v>-0.37895000000000001</v>
      </c>
      <c r="U49" s="3"/>
      <c r="V49" s="3">
        <v>-0.51439999999999997</v>
      </c>
      <c r="Y49" t="s">
        <v>1074</v>
      </c>
      <c r="Z49" s="3">
        <v>0.16841999999999999</v>
      </c>
      <c r="AA49" s="3" t="s">
        <v>1079</v>
      </c>
      <c r="AB49" s="3" t="s">
        <v>1079</v>
      </c>
      <c r="AC49" s="3">
        <v>0.29896</v>
      </c>
      <c r="AD49" s="3" t="s">
        <v>1079</v>
      </c>
      <c r="AE49" s="3" t="s">
        <v>1079</v>
      </c>
      <c r="AH49" t="s">
        <v>1074</v>
      </c>
      <c r="AI49" s="3">
        <v>0.34734999999999999</v>
      </c>
      <c r="AJ49" s="3" t="s">
        <v>1079</v>
      </c>
      <c r="AK49" s="3" t="s">
        <v>1079</v>
      </c>
      <c r="AL49" s="3">
        <v>0.16084000000000001</v>
      </c>
      <c r="AM49" s="3" t="s">
        <v>1079</v>
      </c>
      <c r="AN49" s="3" t="s">
        <v>1079</v>
      </c>
      <c r="AP49" t="s">
        <v>1074</v>
      </c>
      <c r="AQ49" s="3">
        <v>0.94755500000000004</v>
      </c>
      <c r="AR49" s="3"/>
      <c r="AS49" s="3"/>
      <c r="AT49" s="3">
        <v>0.52853899999999998</v>
      </c>
      <c r="AU49" s="3"/>
      <c r="AV49" s="3"/>
    </row>
    <row r="50" spans="1:48" x14ac:dyDescent="0.45">
      <c r="B50" s="3"/>
      <c r="C50" s="3"/>
      <c r="D50" s="3"/>
      <c r="E50" s="3"/>
      <c r="F50" s="3"/>
      <c r="G50" s="3"/>
      <c r="P50" s="48"/>
      <c r="Q50" s="49">
        <v>8.5899999999999996E-16</v>
      </c>
      <c r="R50" s="49">
        <v>2.5049999999999999E-13</v>
      </c>
      <c r="S50" s="49">
        <v>3.7118999999999999E-2</v>
      </c>
      <c r="T50" s="49">
        <v>6.2474000000000002E-3</v>
      </c>
      <c r="U50" s="49"/>
      <c r="V50" s="49">
        <v>3.098E-4</v>
      </c>
      <c r="Z50" s="3">
        <v>0.5843469</v>
      </c>
      <c r="AA50" s="3" t="s">
        <v>1079</v>
      </c>
      <c r="AB50" s="3" t="s">
        <v>1079</v>
      </c>
      <c r="AC50" s="3">
        <v>0.33610000000000001</v>
      </c>
      <c r="AD50" s="3" t="s">
        <v>1079</v>
      </c>
      <c r="AE50" s="3" t="s">
        <v>1079</v>
      </c>
      <c r="AI50" s="3">
        <v>0.341053</v>
      </c>
      <c r="AJ50" s="3" t="s">
        <v>1079</v>
      </c>
      <c r="AK50" s="3" t="s">
        <v>1079</v>
      </c>
      <c r="AL50" s="3">
        <v>0.60075979999999995</v>
      </c>
      <c r="AM50" s="3" t="s">
        <v>1079</v>
      </c>
      <c r="AN50" s="3" t="s">
        <v>1079</v>
      </c>
      <c r="AQ50" s="3">
        <v>1.7710000000000002E-5</v>
      </c>
      <c r="AR50" s="3"/>
      <c r="AS50" s="3"/>
      <c r="AT50" s="3">
        <v>2.5530000000000001E-8</v>
      </c>
      <c r="AU50" s="3"/>
      <c r="AV50" s="3"/>
    </row>
    <row r="51" spans="1:48" x14ac:dyDescent="0.45">
      <c r="A51" s="48"/>
      <c r="B51" s="49"/>
      <c r="C51" s="49"/>
      <c r="D51" s="49"/>
      <c r="E51" s="49"/>
      <c r="F51" s="49"/>
      <c r="G51" s="49"/>
      <c r="P51" t="s">
        <v>196</v>
      </c>
      <c r="Q51" t="s">
        <v>217</v>
      </c>
      <c r="R51" t="s">
        <v>217</v>
      </c>
      <c r="S51" t="s">
        <v>217</v>
      </c>
      <c r="T51" t="s">
        <v>217</v>
      </c>
      <c r="U51" s="3"/>
      <c r="V51" t="s">
        <v>217</v>
      </c>
      <c r="Y51" t="s">
        <v>1075</v>
      </c>
      <c r="Z51" s="3">
        <v>-0.63058999999999998</v>
      </c>
      <c r="AA51" s="3" t="s">
        <v>1079</v>
      </c>
      <c r="AB51" s="3" t="s">
        <v>1079</v>
      </c>
      <c r="AC51" s="3">
        <v>-0.2402</v>
      </c>
      <c r="AD51" s="3" t="s">
        <v>1079</v>
      </c>
      <c r="AE51" s="3" t="s">
        <v>1079</v>
      </c>
      <c r="AH51" t="s">
        <v>1075</v>
      </c>
      <c r="AI51" s="3">
        <v>-0.66164999999999996</v>
      </c>
      <c r="AJ51" s="3" t="s">
        <v>1079</v>
      </c>
      <c r="AK51" s="3" t="s">
        <v>1079</v>
      </c>
      <c r="AL51" s="3">
        <v>-0.49643999999999999</v>
      </c>
      <c r="AM51" s="3" t="s">
        <v>1079</v>
      </c>
      <c r="AN51" s="3" t="s">
        <v>1079</v>
      </c>
      <c r="AP51" t="s">
        <v>1075</v>
      </c>
      <c r="AQ51" s="3">
        <v>-1.0390839999999999</v>
      </c>
      <c r="AR51" s="3"/>
      <c r="AS51" s="3"/>
      <c r="AT51" s="3">
        <v>-0.80802099999999999</v>
      </c>
      <c r="AU51" s="3"/>
      <c r="AV51" s="3"/>
    </row>
    <row r="52" spans="1:48" x14ac:dyDescent="0.45">
      <c r="B52" s="3"/>
      <c r="C52" s="3"/>
      <c r="D52" s="3"/>
      <c r="E52" s="3"/>
      <c r="F52" s="3"/>
      <c r="G52" s="3"/>
      <c r="P52" t="s">
        <v>197</v>
      </c>
      <c r="Q52">
        <v>390</v>
      </c>
      <c r="R52">
        <v>590</v>
      </c>
      <c r="S52">
        <v>195</v>
      </c>
      <c r="T52">
        <v>282</v>
      </c>
      <c r="U52" s="3"/>
      <c r="V52">
        <v>202</v>
      </c>
      <c r="Z52" s="3">
        <v>2.1442000000000002E-3</v>
      </c>
      <c r="AA52" s="3" t="s">
        <v>1079</v>
      </c>
      <c r="AB52" s="3" t="s">
        <v>1079</v>
      </c>
      <c r="AC52" s="3">
        <v>0.17799999999999999</v>
      </c>
      <c r="AD52" s="3" t="s">
        <v>1079</v>
      </c>
      <c r="AE52" s="3" t="s">
        <v>1079</v>
      </c>
      <c r="AI52" s="3">
        <v>5.9599999999999997E-6</v>
      </c>
      <c r="AJ52" s="3" t="s">
        <v>1079</v>
      </c>
      <c r="AK52" s="3" t="s">
        <v>1079</v>
      </c>
      <c r="AL52" s="3">
        <v>8.9120000000000001E-5</v>
      </c>
      <c r="AM52" s="3" t="s">
        <v>1079</v>
      </c>
      <c r="AN52" s="3" t="s">
        <v>1079</v>
      </c>
      <c r="AQ52" s="3">
        <v>1.42E-6</v>
      </c>
      <c r="AR52" s="3"/>
      <c r="AS52" s="3"/>
      <c r="AT52" s="3">
        <v>6.4799999999999999E-12</v>
      </c>
      <c r="AU52" s="3"/>
      <c r="AV52" s="3"/>
    </row>
    <row r="53" spans="1:48" x14ac:dyDescent="0.45">
      <c r="A53" s="48"/>
      <c r="B53" s="49"/>
      <c r="C53" s="49"/>
      <c r="D53" s="49"/>
      <c r="E53" s="49"/>
      <c r="F53" s="49"/>
      <c r="G53" s="49"/>
      <c r="P53" t="s">
        <v>198</v>
      </c>
      <c r="Q53" s="3">
        <v>0.63821000000000006</v>
      </c>
      <c r="R53" s="3">
        <v>0.69979000000000002</v>
      </c>
      <c r="S53" s="3">
        <v>0.57645999999999997</v>
      </c>
      <c r="T53" s="3">
        <v>0.56930000000000003</v>
      </c>
      <c r="U53" s="3"/>
      <c r="V53" s="3">
        <v>0.23336000000000001</v>
      </c>
      <c r="Y53" t="s">
        <v>196</v>
      </c>
      <c r="Z53" t="s">
        <v>217</v>
      </c>
      <c r="AA53" s="3" t="s">
        <v>1079</v>
      </c>
      <c r="AB53" s="3" t="s">
        <v>1079</v>
      </c>
      <c r="AC53" t="s">
        <v>217</v>
      </c>
      <c r="AD53" s="3" t="s">
        <v>1079</v>
      </c>
      <c r="AE53" s="3" t="s">
        <v>1079</v>
      </c>
      <c r="AH53" t="s">
        <v>649</v>
      </c>
      <c r="AI53" s="3">
        <v>22.819759999999999</v>
      </c>
      <c r="AJ53" s="3" t="s">
        <v>1079</v>
      </c>
      <c r="AK53" s="3" t="s">
        <v>1079</v>
      </c>
      <c r="AL53" s="3">
        <v>27.961179999999999</v>
      </c>
      <c r="AM53" s="3" t="s">
        <v>1079</v>
      </c>
      <c r="AN53" s="3" t="s">
        <v>1079</v>
      </c>
      <c r="AP53" t="s">
        <v>649</v>
      </c>
      <c r="AQ53" s="3">
        <v>123.003244</v>
      </c>
      <c r="AR53" s="3"/>
      <c r="AS53" s="3"/>
      <c r="AT53" s="3">
        <v>73.944095000000004</v>
      </c>
      <c r="AU53" s="3"/>
      <c r="AV53" s="3"/>
    </row>
    <row r="54" spans="1:48" x14ac:dyDescent="0.45">
      <c r="A54" s="29"/>
      <c r="B54" s="3"/>
      <c r="C54" s="3"/>
      <c r="D54" s="3"/>
      <c r="E54" s="3"/>
      <c r="F54" s="3"/>
      <c r="G54" s="3"/>
      <c r="Q54" s="3"/>
      <c r="R54" s="3"/>
      <c r="S54" s="3"/>
      <c r="T54" s="3"/>
      <c r="U54" s="3"/>
      <c r="V54" s="3"/>
      <c r="Y54" t="s">
        <v>197</v>
      </c>
      <c r="Z54">
        <v>255</v>
      </c>
      <c r="AA54" s="3" t="s">
        <v>1079</v>
      </c>
      <c r="AB54" s="3" t="s">
        <v>1079</v>
      </c>
      <c r="AC54">
        <v>354</v>
      </c>
      <c r="AD54" s="3" t="s">
        <v>1079</v>
      </c>
      <c r="AE54" s="3" t="s">
        <v>1079</v>
      </c>
      <c r="AI54" s="3">
        <v>8.8505E-2</v>
      </c>
      <c r="AJ54" s="3" t="s">
        <v>1079</v>
      </c>
      <c r="AK54" s="3" t="s">
        <v>1079</v>
      </c>
      <c r="AL54" s="3">
        <v>7.9632000000000001E-3</v>
      </c>
      <c r="AM54" s="3" t="s">
        <v>1079</v>
      </c>
      <c r="AN54" s="3" t="s">
        <v>1079</v>
      </c>
      <c r="AQ54" s="3">
        <v>6.2600000000000004E-5</v>
      </c>
      <c r="AR54" s="3"/>
      <c r="AS54" s="3"/>
      <c r="AT54" s="3">
        <v>1.8709999999999999E-4</v>
      </c>
      <c r="AU54" s="3"/>
      <c r="AV54" s="3"/>
    </row>
    <row r="55" spans="1:48" x14ac:dyDescent="0.45">
      <c r="A55" s="48"/>
      <c r="B55" s="49"/>
      <c r="C55" s="49"/>
      <c r="D55" s="49"/>
      <c r="E55" s="49"/>
      <c r="F55" s="49"/>
      <c r="G55" s="49"/>
      <c r="P55" s="38"/>
      <c r="Q55" s="94" t="s">
        <v>980</v>
      </c>
      <c r="R55" s="88"/>
      <c r="S55" s="88"/>
      <c r="T55" s="88"/>
      <c r="U55" s="88"/>
      <c r="V55" s="88"/>
      <c r="Y55" t="s">
        <v>198</v>
      </c>
      <c r="Z55" s="3">
        <v>0.54544000000000004</v>
      </c>
      <c r="AA55" s="3" t="s">
        <v>1079</v>
      </c>
      <c r="AB55" s="3" t="s">
        <v>1079</v>
      </c>
      <c r="AC55" s="3">
        <v>0.54208000000000001</v>
      </c>
      <c r="AD55" s="3" t="s">
        <v>1079</v>
      </c>
      <c r="AE55" s="3" t="s">
        <v>1079</v>
      </c>
      <c r="AH55" t="s">
        <v>188</v>
      </c>
      <c r="AI55" s="3">
        <v>-0.35493000000000002</v>
      </c>
      <c r="AJ55" s="3" t="s">
        <v>1079</v>
      </c>
      <c r="AK55" s="3" t="s">
        <v>1079</v>
      </c>
      <c r="AL55" s="3">
        <v>-0.37895000000000001</v>
      </c>
      <c r="AM55" s="3" t="s">
        <v>1079</v>
      </c>
      <c r="AN55" s="3" t="s">
        <v>1079</v>
      </c>
      <c r="AP55" s="29" t="s">
        <v>972</v>
      </c>
      <c r="AQ55" s="3">
        <v>-12.315606000000001</v>
      </c>
      <c r="AR55" s="3"/>
      <c r="AS55" s="3"/>
      <c r="AT55" s="3">
        <v>-8.4803090000000001</v>
      </c>
      <c r="AU55" s="3"/>
      <c r="AV55" s="3"/>
    </row>
    <row r="56" spans="1:48" x14ac:dyDescent="0.45">
      <c r="F56" s="3"/>
      <c r="P56" s="38"/>
      <c r="Q56" s="94" t="s">
        <v>218</v>
      </c>
      <c r="R56" s="88"/>
      <c r="S56" s="94" t="s">
        <v>219</v>
      </c>
      <c r="T56" s="88"/>
      <c r="U56" s="94" t="s">
        <v>553</v>
      </c>
      <c r="V56" s="88"/>
      <c r="AI56" s="3">
        <v>3.7118999999999999E-2</v>
      </c>
      <c r="AJ56" s="3" t="s">
        <v>1079</v>
      </c>
      <c r="AK56" s="3" t="s">
        <v>1079</v>
      </c>
      <c r="AL56" s="3">
        <v>6.2474000000000002E-3</v>
      </c>
      <c r="AM56" s="3" t="s">
        <v>1079</v>
      </c>
      <c r="AN56" s="3" t="s">
        <v>1079</v>
      </c>
      <c r="AQ56" s="3">
        <v>1.0380000000000001E-5</v>
      </c>
      <c r="AR56" s="3"/>
      <c r="AS56" s="3"/>
      <c r="AT56" s="3">
        <v>2.0740000000000001E-5</v>
      </c>
      <c r="AU56" s="3"/>
      <c r="AV56" s="3"/>
    </row>
    <row r="57" spans="1:48" ht="42.75" x14ac:dyDescent="0.45">
      <c r="F57" s="3"/>
      <c r="P57" s="38"/>
      <c r="Q57" s="39" t="s">
        <v>199</v>
      </c>
      <c r="R57" s="39" t="s">
        <v>200</v>
      </c>
      <c r="S57" s="39" t="s">
        <v>199</v>
      </c>
      <c r="T57" s="39" t="s">
        <v>200</v>
      </c>
      <c r="U57" s="39" t="s">
        <v>199</v>
      </c>
      <c r="V57" s="39" t="s">
        <v>200</v>
      </c>
      <c r="AH57" t="s">
        <v>196</v>
      </c>
      <c r="AI57" t="s">
        <v>217</v>
      </c>
      <c r="AJ57" s="3" t="s">
        <v>1079</v>
      </c>
      <c r="AK57" s="3" t="s">
        <v>1079</v>
      </c>
      <c r="AL57" t="s">
        <v>217</v>
      </c>
      <c r="AM57" s="3" t="s">
        <v>1079</v>
      </c>
      <c r="AN57" s="3" t="s">
        <v>1079</v>
      </c>
      <c r="AP57" t="s">
        <v>196</v>
      </c>
      <c r="AQ57" t="s">
        <v>217</v>
      </c>
      <c r="AR57" s="3"/>
      <c r="AS57" s="3"/>
      <c r="AT57" t="s">
        <v>217</v>
      </c>
      <c r="AU57" s="3"/>
      <c r="AV57" s="3"/>
    </row>
    <row r="58" spans="1:48" x14ac:dyDescent="0.45">
      <c r="B58" s="3"/>
      <c r="C58" s="3"/>
      <c r="D58" s="3"/>
      <c r="E58" s="3"/>
      <c r="F58" s="3"/>
      <c r="G58" s="3"/>
      <c r="P58" t="s">
        <v>181</v>
      </c>
      <c r="Q58" s="3">
        <v>-4.9901799999999996</v>
      </c>
      <c r="R58" s="3">
        <v>-5.8953199999999999</v>
      </c>
      <c r="S58" s="3">
        <v>3.258972</v>
      </c>
      <c r="T58" s="3">
        <v>-5.2077669999999996</v>
      </c>
      <c r="V58" s="3">
        <v>-14.847943000000001</v>
      </c>
      <c r="AH58" t="s">
        <v>197</v>
      </c>
      <c r="AI58">
        <v>195</v>
      </c>
      <c r="AJ58" s="3" t="s">
        <v>1079</v>
      </c>
      <c r="AK58" s="3" t="s">
        <v>1079</v>
      </c>
      <c r="AL58">
        <v>282</v>
      </c>
      <c r="AM58" s="3" t="s">
        <v>1079</v>
      </c>
      <c r="AN58" s="3" t="s">
        <v>1079</v>
      </c>
      <c r="AP58" t="s">
        <v>197</v>
      </c>
      <c r="AQ58">
        <v>45</v>
      </c>
      <c r="AR58" s="3"/>
      <c r="AS58" s="3"/>
      <c r="AT58">
        <v>76</v>
      </c>
      <c r="AU58" s="3"/>
      <c r="AV58" s="3"/>
    </row>
    <row r="59" spans="1:48" x14ac:dyDescent="0.45">
      <c r="P59" s="48"/>
      <c r="Q59" s="49">
        <v>0.27273969999999997</v>
      </c>
      <c r="R59" s="49">
        <v>0.16796939999999999</v>
      </c>
      <c r="S59" s="49">
        <v>0.35536099999999998</v>
      </c>
      <c r="T59" s="49">
        <v>0.14249020000000001</v>
      </c>
      <c r="U59" s="48"/>
      <c r="V59" s="49">
        <v>1.2089999999999999E-8</v>
      </c>
      <c r="AH59" t="s">
        <v>198</v>
      </c>
      <c r="AI59" s="3">
        <v>0.57645999999999997</v>
      </c>
      <c r="AJ59" s="3" t="s">
        <v>1079</v>
      </c>
      <c r="AK59" s="3" t="s">
        <v>1079</v>
      </c>
      <c r="AL59" s="3">
        <v>0.56930000000000003</v>
      </c>
      <c r="AM59" s="3" t="s">
        <v>1079</v>
      </c>
      <c r="AN59" s="3" t="s">
        <v>1079</v>
      </c>
      <c r="AP59" t="s">
        <v>198</v>
      </c>
      <c r="AQ59" s="3">
        <v>0.63100999999999996</v>
      </c>
      <c r="AR59" s="3"/>
      <c r="AS59" s="3"/>
      <c r="AT59" s="3">
        <v>0.61173</v>
      </c>
      <c r="AU59" s="3"/>
      <c r="AV59" s="3"/>
    </row>
    <row r="60" spans="1:48" x14ac:dyDescent="0.45">
      <c r="P60" t="s">
        <v>182</v>
      </c>
      <c r="Q60" s="3">
        <v>-0.153</v>
      </c>
      <c r="R60" s="3">
        <v>-4.0649999999999999E-2</v>
      </c>
      <c r="S60" s="3">
        <v>-0.67878700000000003</v>
      </c>
      <c r="T60" s="3">
        <v>-0.14688999999999999</v>
      </c>
      <c r="V60" s="3">
        <v>0.31362800000000002</v>
      </c>
    </row>
    <row r="61" spans="1:48" x14ac:dyDescent="0.45">
      <c r="P61" s="48"/>
      <c r="Q61" s="49">
        <v>0.48193720000000001</v>
      </c>
      <c r="R61" s="49">
        <v>0.84055190000000002</v>
      </c>
      <c r="S61" s="49">
        <v>2.2536E-2</v>
      </c>
      <c r="T61" s="49">
        <v>0.36038360000000003</v>
      </c>
      <c r="U61" s="50"/>
      <c r="V61" s="49">
        <v>8.0396999999999996E-2</v>
      </c>
    </row>
    <row r="62" spans="1:48" x14ac:dyDescent="0.45">
      <c r="P62" t="s">
        <v>183</v>
      </c>
      <c r="Q62" s="3">
        <v>5.0753000000000004</v>
      </c>
      <c r="R62" s="3">
        <v>2.2092999999999998</v>
      </c>
      <c r="S62" s="3">
        <v>-8.0955209999999997</v>
      </c>
      <c r="T62" s="3">
        <v>-3.3174399999999999</v>
      </c>
      <c r="U62" s="33"/>
      <c r="V62" s="3">
        <v>1.8495060000000001</v>
      </c>
      <c r="Z62" s="30" t="s">
        <v>1077</v>
      </c>
      <c r="AA62" s="30"/>
      <c r="AB62" s="30"/>
      <c r="AC62" s="30"/>
      <c r="AD62" s="30"/>
      <c r="AE62" s="30"/>
      <c r="AI62" s="30" t="s">
        <v>1077</v>
      </c>
      <c r="AJ62" s="30"/>
      <c r="AK62" s="30"/>
      <c r="AL62" s="30"/>
      <c r="AM62" s="30"/>
      <c r="AN62" s="30"/>
      <c r="AQ62" s="30" t="s">
        <v>1077</v>
      </c>
      <c r="AR62" s="30"/>
      <c r="AS62" s="30"/>
      <c r="AT62" s="30"/>
      <c r="AU62" s="30"/>
      <c r="AV62" s="30"/>
    </row>
    <row r="63" spans="1:48" x14ac:dyDescent="0.45">
      <c r="P63" s="48"/>
      <c r="Q63" s="49">
        <v>1.7101E-3</v>
      </c>
      <c r="R63" s="49">
        <v>0.137901</v>
      </c>
      <c r="S63" s="49">
        <v>3.2369999999999999E-3</v>
      </c>
      <c r="T63" s="49">
        <v>0.25895829999999997</v>
      </c>
      <c r="U63" s="51"/>
      <c r="V63" s="49">
        <v>9.1924000000000006E-2</v>
      </c>
      <c r="Z63" s="30" t="s">
        <v>553</v>
      </c>
      <c r="AA63" s="30"/>
      <c r="AB63" s="30"/>
      <c r="AC63" s="30"/>
      <c r="AD63" s="30"/>
      <c r="AE63" s="31"/>
      <c r="AI63" s="30" t="s">
        <v>553</v>
      </c>
      <c r="AJ63" s="30"/>
      <c r="AK63" s="30"/>
      <c r="AL63" s="30"/>
      <c r="AM63" s="30"/>
      <c r="AN63" s="31"/>
      <c r="AQ63" s="30" t="s">
        <v>553</v>
      </c>
      <c r="AR63" s="30"/>
      <c r="AS63" s="30"/>
      <c r="AT63" s="30"/>
      <c r="AU63" s="30"/>
      <c r="AV63" s="31"/>
    </row>
    <row r="64" spans="1:48" x14ac:dyDescent="0.45">
      <c r="P64" t="s">
        <v>377</v>
      </c>
      <c r="Q64" s="3">
        <v>-0.19577</v>
      </c>
      <c r="R64" s="3">
        <v>1.09188</v>
      </c>
      <c r="S64" s="3">
        <v>0.653609</v>
      </c>
      <c r="T64" s="3">
        <v>0.71395699999999995</v>
      </c>
      <c r="V64" s="3">
        <v>0.68712099999999998</v>
      </c>
      <c r="Z64" s="31" t="s">
        <v>199</v>
      </c>
      <c r="AA64" s="31"/>
      <c r="AB64" s="31"/>
      <c r="AC64" s="31" t="s">
        <v>200</v>
      </c>
      <c r="AD64" s="31"/>
      <c r="AE64" s="31"/>
      <c r="AI64" s="31" t="s">
        <v>199</v>
      </c>
      <c r="AJ64" s="31"/>
      <c r="AK64" s="31"/>
      <c r="AL64" s="31" t="s">
        <v>200</v>
      </c>
      <c r="AM64" s="31"/>
      <c r="AN64" s="31"/>
      <c r="AQ64" s="31" t="s">
        <v>199</v>
      </c>
      <c r="AR64" s="31"/>
      <c r="AS64" s="31"/>
      <c r="AT64" s="31" t="s">
        <v>200</v>
      </c>
      <c r="AU64" s="31"/>
      <c r="AV64" s="31"/>
    </row>
    <row r="65" spans="16:48" x14ac:dyDescent="0.45">
      <c r="P65" s="48"/>
      <c r="Q65" s="49">
        <v>0.80750599999999995</v>
      </c>
      <c r="R65" s="49">
        <v>4.1178600000000003E-2</v>
      </c>
      <c r="S65" s="49">
        <v>0.75468199999999996</v>
      </c>
      <c r="T65" s="49">
        <v>0.53282980000000002</v>
      </c>
      <c r="U65" s="49"/>
      <c r="V65" s="49">
        <v>0.127556</v>
      </c>
      <c r="Z65" t="s">
        <v>127</v>
      </c>
      <c r="AA65" t="s">
        <v>201</v>
      </c>
      <c r="AB65" t="s">
        <v>193</v>
      </c>
      <c r="AC65" t="s">
        <v>127</v>
      </c>
      <c r="AD65" t="s">
        <v>146</v>
      </c>
      <c r="AE65" t="s">
        <v>193</v>
      </c>
      <c r="AI65" t="s">
        <v>127</v>
      </c>
      <c r="AJ65" t="s">
        <v>201</v>
      </c>
      <c r="AK65" t="s">
        <v>193</v>
      </c>
      <c r="AL65" t="s">
        <v>127</v>
      </c>
      <c r="AM65" t="s">
        <v>146</v>
      </c>
      <c r="AN65" t="s">
        <v>193</v>
      </c>
      <c r="AQ65" t="s">
        <v>127</v>
      </c>
      <c r="AR65" t="s">
        <v>201</v>
      </c>
      <c r="AS65" t="s">
        <v>193</v>
      </c>
      <c r="AT65" t="s">
        <v>127</v>
      </c>
      <c r="AU65" t="s">
        <v>146</v>
      </c>
      <c r="AV65" t="s">
        <v>193</v>
      </c>
    </row>
    <row r="66" spans="16:48" x14ac:dyDescent="0.45">
      <c r="P66" t="s">
        <v>194</v>
      </c>
      <c r="Q66" s="3"/>
      <c r="R66" s="3">
        <v>-22.81737</v>
      </c>
      <c r="T66" s="3">
        <v>-16.970208</v>
      </c>
      <c r="U66" s="3"/>
      <c r="V66" s="3">
        <v>-1.538986</v>
      </c>
      <c r="Y66" t="s">
        <v>181</v>
      </c>
      <c r="Z66" s="3" t="s">
        <v>1079</v>
      </c>
      <c r="AA66" s="3" t="s">
        <v>1079</v>
      </c>
      <c r="AB66" s="3" t="s">
        <v>1079</v>
      </c>
      <c r="AC66" s="3">
        <v>-13.197709</v>
      </c>
      <c r="AD66" s="3" t="s">
        <v>1079</v>
      </c>
      <c r="AE66" s="3" t="s">
        <v>1079</v>
      </c>
      <c r="AH66" t="s">
        <v>181</v>
      </c>
      <c r="AI66" s="3" t="s">
        <v>1079</v>
      </c>
      <c r="AJ66" s="3" t="s">
        <v>1079</v>
      </c>
      <c r="AK66" s="3" t="s">
        <v>1079</v>
      </c>
      <c r="AL66" s="3">
        <v>-5.6788499999999997</v>
      </c>
      <c r="AM66" s="3" t="s">
        <v>1079</v>
      </c>
      <c r="AN66" s="3" t="s">
        <v>1079</v>
      </c>
      <c r="AP66" t="s">
        <v>181</v>
      </c>
      <c r="AQ66" s="3"/>
      <c r="AR66" s="3"/>
      <c r="AS66" s="3"/>
      <c r="AT66" s="3">
        <v>-14.847943000000001</v>
      </c>
      <c r="AU66" s="3"/>
      <c r="AV66" s="3"/>
    </row>
    <row r="67" spans="16:48" x14ac:dyDescent="0.45">
      <c r="P67" s="48"/>
      <c r="Q67" s="49"/>
      <c r="R67" s="49">
        <v>1.5900000000000001E-11</v>
      </c>
      <c r="S67" s="48"/>
      <c r="T67" s="49">
        <v>8.5886400000000002E-2</v>
      </c>
      <c r="U67" s="49"/>
      <c r="V67" s="49">
        <v>0.54712400000000005</v>
      </c>
      <c r="Z67" s="3" t="s">
        <v>1079</v>
      </c>
      <c r="AA67" s="3" t="s">
        <v>1079</v>
      </c>
      <c r="AB67" s="3" t="s">
        <v>1079</v>
      </c>
      <c r="AC67" s="3">
        <v>1.44E-6</v>
      </c>
      <c r="AD67" s="3" t="s">
        <v>1079</v>
      </c>
      <c r="AE67" s="3" t="s">
        <v>1079</v>
      </c>
      <c r="AI67" s="3" t="s">
        <v>1079</v>
      </c>
      <c r="AJ67" s="3" t="s">
        <v>1079</v>
      </c>
      <c r="AK67" s="3" t="s">
        <v>1079</v>
      </c>
      <c r="AL67" s="3">
        <v>3.06267E-2</v>
      </c>
      <c r="AM67" s="3" t="s">
        <v>1079</v>
      </c>
      <c r="AN67" s="3" t="s">
        <v>1079</v>
      </c>
      <c r="AQ67" s="3"/>
      <c r="AR67" s="3"/>
      <c r="AS67" s="3"/>
      <c r="AT67" s="3">
        <v>1.2089999999999999E-8</v>
      </c>
      <c r="AU67" s="3"/>
      <c r="AV67" s="3"/>
    </row>
    <row r="68" spans="16:48" x14ac:dyDescent="0.45">
      <c r="P68" t="s">
        <v>378</v>
      </c>
      <c r="Q68" s="3">
        <v>-11.533950000000001</v>
      </c>
      <c r="R68" s="3">
        <v>-9.4256499999999992</v>
      </c>
      <c r="S68" s="3">
        <v>5.0316489999999998</v>
      </c>
      <c r="T68" s="3">
        <v>-2.3549009999999999</v>
      </c>
      <c r="U68" s="3"/>
      <c r="V68" s="3">
        <v>-16.300889000000002</v>
      </c>
      <c r="Y68" t="s">
        <v>182</v>
      </c>
      <c r="Z68" s="3" t="s">
        <v>1079</v>
      </c>
      <c r="AA68" s="3" t="s">
        <v>1079</v>
      </c>
      <c r="AB68" s="3" t="s">
        <v>1079</v>
      </c>
      <c r="AC68" s="3">
        <v>0.38881500000000002</v>
      </c>
      <c r="AD68" s="3" t="s">
        <v>1079</v>
      </c>
      <c r="AE68" s="3" t="s">
        <v>1079</v>
      </c>
      <c r="AH68" t="s">
        <v>182</v>
      </c>
      <c r="AI68" s="3" t="s">
        <v>1079</v>
      </c>
      <c r="AJ68" s="3" t="s">
        <v>1079</v>
      </c>
      <c r="AK68" s="3" t="s">
        <v>1079</v>
      </c>
      <c r="AL68" s="3">
        <v>0.12323000000000001</v>
      </c>
      <c r="AM68" s="3" t="s">
        <v>1079</v>
      </c>
      <c r="AN68" s="3" t="s">
        <v>1079</v>
      </c>
      <c r="AP68" t="s">
        <v>182</v>
      </c>
      <c r="AQ68" s="3"/>
      <c r="AR68" s="3"/>
      <c r="AS68" s="3"/>
      <c r="AT68" s="3">
        <v>0.31362800000000002</v>
      </c>
      <c r="AU68" s="3"/>
      <c r="AV68" s="3"/>
    </row>
    <row r="69" spans="16:48" x14ac:dyDescent="0.45">
      <c r="P69" s="48"/>
      <c r="Q69" s="49">
        <v>5.55516E-2</v>
      </c>
      <c r="R69" s="49">
        <v>9.7249600000000005E-2</v>
      </c>
      <c r="S69" s="49">
        <v>0.21426500000000001</v>
      </c>
      <c r="T69" s="49">
        <v>0.58499659999999998</v>
      </c>
      <c r="U69" s="49"/>
      <c r="V69" s="49">
        <v>1.9640000000000001E-7</v>
      </c>
      <c r="Z69" s="3" t="s">
        <v>1079</v>
      </c>
      <c r="AA69" s="3" t="s">
        <v>1079</v>
      </c>
      <c r="AB69" s="3" t="s">
        <v>1079</v>
      </c>
      <c r="AC69" s="3">
        <v>2.9770000000000001E-5</v>
      </c>
      <c r="AD69" s="3" t="s">
        <v>1079</v>
      </c>
      <c r="AE69" s="3" t="s">
        <v>1079</v>
      </c>
      <c r="AI69" s="3" t="s">
        <v>1079</v>
      </c>
      <c r="AJ69" s="3" t="s">
        <v>1079</v>
      </c>
      <c r="AK69" s="3" t="s">
        <v>1079</v>
      </c>
      <c r="AL69" s="3">
        <v>0.38163209999999997</v>
      </c>
      <c r="AM69" s="3" t="s">
        <v>1079</v>
      </c>
      <c r="AN69" s="3" t="s">
        <v>1079</v>
      </c>
      <c r="AQ69" s="3"/>
      <c r="AR69" s="3"/>
      <c r="AS69" s="3"/>
      <c r="AT69" s="3">
        <v>8.0396999999999996E-2</v>
      </c>
      <c r="AU69" s="3"/>
      <c r="AV69" s="3"/>
    </row>
    <row r="70" spans="16:48" x14ac:dyDescent="0.45">
      <c r="P70" t="s">
        <v>1073</v>
      </c>
      <c r="Q70" s="3">
        <v>-0.51604000000000005</v>
      </c>
      <c r="R70" s="3">
        <v>-0.94208000000000003</v>
      </c>
      <c r="S70" s="3">
        <v>-7.1718000000000004E-2</v>
      </c>
      <c r="T70" s="3">
        <v>0.13563600000000001</v>
      </c>
      <c r="U70" s="3"/>
      <c r="V70" s="3">
        <v>-0.13079099999999999</v>
      </c>
      <c r="Y70" t="s">
        <v>183</v>
      </c>
      <c r="Z70" s="3" t="s">
        <v>1079</v>
      </c>
      <c r="AA70" s="3" t="s">
        <v>1079</v>
      </c>
      <c r="AB70" s="3" t="s">
        <v>1079</v>
      </c>
      <c r="AC70" s="3">
        <v>-0.18313499999999999</v>
      </c>
      <c r="AD70" s="3" t="s">
        <v>1079</v>
      </c>
      <c r="AE70" s="3" t="s">
        <v>1079</v>
      </c>
      <c r="AH70" t="s">
        <v>183</v>
      </c>
      <c r="AI70" s="3" t="s">
        <v>1079</v>
      </c>
      <c r="AJ70" s="3" t="s">
        <v>1079</v>
      </c>
      <c r="AK70" s="3" t="s">
        <v>1079</v>
      </c>
      <c r="AL70" s="3">
        <v>-2.9876299999999998</v>
      </c>
      <c r="AM70" s="3" t="s">
        <v>1079</v>
      </c>
      <c r="AN70" s="3" t="s">
        <v>1079</v>
      </c>
      <c r="AP70" t="s">
        <v>183</v>
      </c>
      <c r="AQ70" s="3"/>
      <c r="AR70" s="3"/>
      <c r="AS70" s="3"/>
      <c r="AT70" s="3">
        <v>1.8495060000000001</v>
      </c>
      <c r="AU70" s="3"/>
      <c r="AV70" s="3"/>
    </row>
    <row r="71" spans="16:48" x14ac:dyDescent="0.45">
      <c r="P71" s="48"/>
      <c r="Q71" s="49">
        <v>0.10250040000000001</v>
      </c>
      <c r="R71" s="49">
        <v>6.9360000000000005E-4</v>
      </c>
      <c r="S71" s="49">
        <v>0.30583300000000002</v>
      </c>
      <c r="T71" s="49">
        <v>0.61206349999999998</v>
      </c>
      <c r="U71" s="49"/>
      <c r="V71" s="49">
        <v>0.786636</v>
      </c>
      <c r="Z71" s="3" t="s">
        <v>1079</v>
      </c>
      <c r="AA71" s="3" t="s">
        <v>1079</v>
      </c>
      <c r="AB71" s="3" t="s">
        <v>1079</v>
      </c>
      <c r="AC71" s="3">
        <v>0.64414210000000005</v>
      </c>
      <c r="AD71" s="3" t="s">
        <v>1079</v>
      </c>
      <c r="AE71" s="3" t="s">
        <v>1079</v>
      </c>
      <c r="AI71" s="3" t="s">
        <v>1079</v>
      </c>
      <c r="AJ71" s="3" t="s">
        <v>1079</v>
      </c>
      <c r="AK71" s="3" t="s">
        <v>1079</v>
      </c>
      <c r="AL71" s="3">
        <v>7.1219999999999996E-4</v>
      </c>
      <c r="AM71" s="3" t="s">
        <v>1079</v>
      </c>
      <c r="AN71" s="3" t="s">
        <v>1079</v>
      </c>
      <c r="AQ71" s="3"/>
      <c r="AR71" s="3"/>
      <c r="AS71" s="3"/>
      <c r="AT71" s="3">
        <v>9.1924000000000006E-2</v>
      </c>
      <c r="AU71" s="3"/>
      <c r="AV71" s="3"/>
    </row>
    <row r="72" spans="16:48" x14ac:dyDescent="0.45">
      <c r="P72" t="s">
        <v>1074</v>
      </c>
      <c r="Q72" s="3">
        <v>-2.9492500000000001</v>
      </c>
      <c r="R72" s="3">
        <v>-0.35466999999999999</v>
      </c>
      <c r="S72" s="3">
        <v>0.94755500000000004</v>
      </c>
      <c r="T72" s="3">
        <v>0.52853899999999998</v>
      </c>
      <c r="U72" s="3"/>
      <c r="V72" s="3">
        <v>2.0986999999999999E-2</v>
      </c>
      <c r="Y72" t="s">
        <v>377</v>
      </c>
      <c r="Z72" s="3" t="s">
        <v>1079</v>
      </c>
      <c r="AA72" s="3" t="s">
        <v>1079</v>
      </c>
      <c r="AB72" s="3" t="s">
        <v>1079</v>
      </c>
      <c r="AC72" s="3">
        <v>1.325717</v>
      </c>
      <c r="AD72" s="3" t="s">
        <v>1079</v>
      </c>
      <c r="AE72" s="3" t="s">
        <v>1079</v>
      </c>
      <c r="AH72" t="s">
        <v>377</v>
      </c>
      <c r="AI72" s="3" t="s">
        <v>1079</v>
      </c>
      <c r="AJ72" s="3" t="s">
        <v>1079</v>
      </c>
      <c r="AK72" s="3" t="s">
        <v>1079</v>
      </c>
      <c r="AL72" s="3">
        <v>1.10883</v>
      </c>
      <c r="AM72" s="3" t="s">
        <v>1079</v>
      </c>
      <c r="AN72" s="3" t="s">
        <v>1079</v>
      </c>
      <c r="AP72" t="s">
        <v>377</v>
      </c>
      <c r="AQ72" s="3"/>
      <c r="AR72" s="3"/>
      <c r="AS72" s="3"/>
      <c r="AT72" s="3">
        <v>0.68712099999999998</v>
      </c>
      <c r="AU72" s="3"/>
      <c r="AV72" s="3"/>
    </row>
    <row r="73" spans="16:48" x14ac:dyDescent="0.45">
      <c r="P73" s="48"/>
      <c r="Q73" s="49">
        <v>7.1640000000000004E-6</v>
      </c>
      <c r="R73" s="49">
        <v>0.18314830000000001</v>
      </c>
      <c r="S73" s="49">
        <v>1.7710000000000002E-5</v>
      </c>
      <c r="T73" s="49">
        <v>2.5530000000000001E-8</v>
      </c>
      <c r="U73" s="49"/>
      <c r="V73" s="49">
        <v>0.96174899999999997</v>
      </c>
      <c r="Z73" s="3" t="s">
        <v>1079</v>
      </c>
      <c r="AA73" s="3" t="s">
        <v>1079</v>
      </c>
      <c r="AB73" s="3" t="s">
        <v>1079</v>
      </c>
      <c r="AC73" s="3">
        <v>1.351E-4</v>
      </c>
      <c r="AD73" s="3" t="s">
        <v>1079</v>
      </c>
      <c r="AE73" s="3" t="s">
        <v>1079</v>
      </c>
      <c r="AI73" s="3" t="s">
        <v>1079</v>
      </c>
      <c r="AJ73" s="3" t="s">
        <v>1079</v>
      </c>
      <c r="AK73" s="3" t="s">
        <v>1079</v>
      </c>
      <c r="AL73" s="3">
        <v>2.72663E-2</v>
      </c>
      <c r="AM73" s="3" t="s">
        <v>1079</v>
      </c>
      <c r="AN73" s="3" t="s">
        <v>1079</v>
      </c>
      <c r="AQ73" s="3"/>
      <c r="AR73" s="3"/>
      <c r="AS73" s="3"/>
      <c r="AT73" s="3">
        <v>0.127556</v>
      </c>
      <c r="AU73" s="3"/>
      <c r="AV73" s="3"/>
    </row>
    <row r="74" spans="16:48" x14ac:dyDescent="0.45">
      <c r="P74" t="s">
        <v>1075</v>
      </c>
      <c r="Q74" s="3">
        <v>-0.38114999999999999</v>
      </c>
      <c r="R74" s="3">
        <v>0.27962999999999999</v>
      </c>
      <c r="S74" s="3">
        <v>-1.0390839999999999</v>
      </c>
      <c r="T74" s="3">
        <v>-0.80802099999999999</v>
      </c>
      <c r="U74" s="3"/>
      <c r="V74" s="3">
        <v>-5.8244999999999998E-2</v>
      </c>
      <c r="Y74" t="s">
        <v>194</v>
      </c>
      <c r="Z74" s="3" t="s">
        <v>1079</v>
      </c>
      <c r="AA74" s="3" t="s">
        <v>1079</v>
      </c>
      <c r="AB74" s="3" t="s">
        <v>1079</v>
      </c>
      <c r="AC74" s="3">
        <v>-1.9680169999999999</v>
      </c>
      <c r="AD74" s="3" t="s">
        <v>1079</v>
      </c>
      <c r="AE74" s="3" t="s">
        <v>1079</v>
      </c>
      <c r="AH74" t="s">
        <v>194</v>
      </c>
      <c r="AI74" s="3" t="s">
        <v>1079</v>
      </c>
      <c r="AJ74" s="3" t="s">
        <v>1079</v>
      </c>
      <c r="AK74" s="3" t="s">
        <v>1079</v>
      </c>
      <c r="AL74" s="3">
        <v>11.97457</v>
      </c>
      <c r="AM74" s="3" t="s">
        <v>1079</v>
      </c>
      <c r="AN74" s="3" t="s">
        <v>1079</v>
      </c>
      <c r="AP74" t="s">
        <v>194</v>
      </c>
      <c r="AQ74" s="3"/>
      <c r="AR74" s="3"/>
      <c r="AS74" s="3"/>
      <c r="AT74" s="3">
        <v>-1.538986</v>
      </c>
      <c r="AU74" s="3"/>
      <c r="AV74" s="3"/>
    </row>
    <row r="75" spans="16:48" x14ac:dyDescent="0.45">
      <c r="P75" s="48"/>
      <c r="Q75" s="49">
        <v>0.42914930000000001</v>
      </c>
      <c r="R75" s="49">
        <v>0.58748319999999998</v>
      </c>
      <c r="S75" s="49">
        <v>1.42E-6</v>
      </c>
      <c r="T75" s="49">
        <v>6.4799999999999999E-12</v>
      </c>
      <c r="U75" s="49"/>
      <c r="V75" s="49">
        <v>0.75097999999999998</v>
      </c>
      <c r="Z75" s="3" t="s">
        <v>1079</v>
      </c>
      <c r="AA75" s="3" t="s">
        <v>1079</v>
      </c>
      <c r="AB75" s="3" t="s">
        <v>1079</v>
      </c>
      <c r="AC75" s="3">
        <v>0.45365339999999998</v>
      </c>
      <c r="AD75" s="3" t="s">
        <v>1079</v>
      </c>
      <c r="AE75" s="3" t="s">
        <v>1079</v>
      </c>
      <c r="AI75" s="3" t="s">
        <v>1079</v>
      </c>
      <c r="AJ75" s="3" t="s">
        <v>1079</v>
      </c>
      <c r="AK75" s="3" t="s">
        <v>1079</v>
      </c>
      <c r="AL75" s="3">
        <v>4.6690000000000002E-5</v>
      </c>
      <c r="AM75" s="3" t="s">
        <v>1079</v>
      </c>
      <c r="AN75" s="3" t="s">
        <v>1079</v>
      </c>
      <c r="AQ75" s="3"/>
      <c r="AR75" s="3"/>
      <c r="AS75" s="3"/>
      <c r="AT75" s="3">
        <v>0.54712400000000005</v>
      </c>
      <c r="AU75" s="3"/>
      <c r="AV75" s="3"/>
    </row>
    <row r="76" spans="16:48" x14ac:dyDescent="0.45">
      <c r="P76" t="s">
        <v>649</v>
      </c>
      <c r="Q76" s="3">
        <v>105.23115</v>
      </c>
      <c r="R76" s="3">
        <v>42.057929999999999</v>
      </c>
      <c r="S76" s="3">
        <v>123.003244</v>
      </c>
      <c r="T76" s="3">
        <v>73.944095000000004</v>
      </c>
      <c r="U76" s="3"/>
      <c r="V76" s="3">
        <v>17.906199000000001</v>
      </c>
      <c r="Y76" t="s">
        <v>378</v>
      </c>
      <c r="Z76" s="3" t="s">
        <v>1079</v>
      </c>
      <c r="AA76" s="3" t="s">
        <v>1079</v>
      </c>
      <c r="AB76" s="3" t="s">
        <v>1079</v>
      </c>
      <c r="AC76" s="3">
        <v>-10.234139000000001</v>
      </c>
      <c r="AD76" s="3" t="s">
        <v>1079</v>
      </c>
      <c r="AE76" s="3" t="s">
        <v>1079</v>
      </c>
      <c r="AH76" t="s">
        <v>378</v>
      </c>
      <c r="AI76" s="3" t="s">
        <v>1079</v>
      </c>
      <c r="AJ76" s="3" t="s">
        <v>1079</v>
      </c>
      <c r="AK76" s="3" t="s">
        <v>1079</v>
      </c>
      <c r="AL76" s="3">
        <v>2.3396499999999998</v>
      </c>
      <c r="AM76" s="3" t="s">
        <v>1079</v>
      </c>
      <c r="AN76" s="3" t="s">
        <v>1079</v>
      </c>
      <c r="AP76" t="s">
        <v>378</v>
      </c>
      <c r="AQ76" s="3"/>
      <c r="AR76" s="3"/>
      <c r="AS76" s="3"/>
      <c r="AT76" s="3">
        <v>-16.300889000000002</v>
      </c>
      <c r="AU76" s="3"/>
      <c r="AV76" s="3"/>
    </row>
    <row r="77" spans="16:48" x14ac:dyDescent="0.45">
      <c r="P77" s="48"/>
      <c r="Q77" s="49">
        <v>3.512E-6</v>
      </c>
      <c r="R77" s="49">
        <v>2.7381800000000001E-2</v>
      </c>
      <c r="S77" s="49">
        <v>6.2600000000000004E-5</v>
      </c>
      <c r="T77" s="49">
        <v>1.8709999999999999E-4</v>
      </c>
      <c r="U77" s="49"/>
      <c r="V77" s="49">
        <v>6.5519999999999997E-3</v>
      </c>
      <c r="Z77" s="3" t="s">
        <v>1079</v>
      </c>
      <c r="AA77" s="3" t="s">
        <v>1079</v>
      </c>
      <c r="AB77" s="3" t="s">
        <v>1079</v>
      </c>
      <c r="AC77" s="3">
        <v>2.8360000000000001E-4</v>
      </c>
      <c r="AD77" s="3" t="s">
        <v>1079</v>
      </c>
      <c r="AE77" s="3" t="s">
        <v>1079</v>
      </c>
      <c r="AI77" s="3" t="s">
        <v>1079</v>
      </c>
      <c r="AJ77" s="3" t="s">
        <v>1079</v>
      </c>
      <c r="AK77" s="3" t="s">
        <v>1079</v>
      </c>
      <c r="AL77" s="3">
        <v>0.36941950000000001</v>
      </c>
      <c r="AM77" s="3" t="s">
        <v>1079</v>
      </c>
      <c r="AN77" s="3" t="s">
        <v>1079</v>
      </c>
      <c r="AQ77" s="3"/>
      <c r="AR77" s="3"/>
      <c r="AS77" s="3"/>
      <c r="AT77" s="3">
        <v>1.9640000000000001E-7</v>
      </c>
      <c r="AU77" s="3"/>
      <c r="AV77" s="3"/>
    </row>
    <row r="78" spans="16:48" x14ac:dyDescent="0.45">
      <c r="P78" s="29" t="s">
        <v>972</v>
      </c>
      <c r="Q78" s="3">
        <v>-6.7505199999999999</v>
      </c>
      <c r="R78" s="3">
        <v>-7.89147</v>
      </c>
      <c r="S78" s="3">
        <v>-12.315606000000001</v>
      </c>
      <c r="T78" s="3">
        <v>-8.4803090000000001</v>
      </c>
      <c r="U78" s="3"/>
      <c r="V78" s="3">
        <v>6.6193049999999998</v>
      </c>
      <c r="Y78" t="s">
        <v>1073</v>
      </c>
      <c r="Z78" s="3" t="s">
        <v>1079</v>
      </c>
      <c r="AA78" s="3" t="s">
        <v>1079</v>
      </c>
      <c r="AB78" s="3" t="s">
        <v>1079</v>
      </c>
      <c r="AC78" s="3">
        <v>-0.20276</v>
      </c>
      <c r="AD78" s="3" t="s">
        <v>1079</v>
      </c>
      <c r="AE78" s="3" t="s">
        <v>1079</v>
      </c>
      <c r="AH78" t="s">
        <v>1073</v>
      </c>
      <c r="AI78" s="3" t="s">
        <v>1079</v>
      </c>
      <c r="AJ78" s="3" t="s">
        <v>1079</v>
      </c>
      <c r="AK78" s="3" t="s">
        <v>1079</v>
      </c>
      <c r="AL78" s="3">
        <v>0.18573999999999999</v>
      </c>
      <c r="AM78" s="3" t="s">
        <v>1079</v>
      </c>
      <c r="AN78" s="3" t="s">
        <v>1079</v>
      </c>
      <c r="AP78" t="s">
        <v>1073</v>
      </c>
      <c r="AQ78" s="3"/>
      <c r="AR78" s="3"/>
      <c r="AS78" s="3"/>
      <c r="AT78" s="3">
        <v>-0.13079099999999999</v>
      </c>
      <c r="AU78" s="3"/>
      <c r="AV78" s="3"/>
    </row>
    <row r="79" spans="16:48" x14ac:dyDescent="0.45">
      <c r="P79" s="48"/>
      <c r="Q79" s="49">
        <v>1.5139999999999999E-4</v>
      </c>
      <c r="R79" s="49">
        <v>1.6470000000000001E-6</v>
      </c>
      <c r="S79" s="49">
        <v>1.0380000000000001E-5</v>
      </c>
      <c r="T79" s="49">
        <v>2.0740000000000001E-5</v>
      </c>
      <c r="U79" s="49"/>
      <c r="V79" s="49">
        <v>9.0790000000000003E-5</v>
      </c>
      <c r="Z79" s="3" t="s">
        <v>1079</v>
      </c>
      <c r="AA79" s="3" t="s">
        <v>1079</v>
      </c>
      <c r="AB79" s="3" t="s">
        <v>1079</v>
      </c>
      <c r="AC79" s="3">
        <v>0.11305270000000001</v>
      </c>
      <c r="AD79" s="3" t="s">
        <v>1079</v>
      </c>
      <c r="AE79" s="3" t="s">
        <v>1079</v>
      </c>
      <c r="AI79" s="3" t="s">
        <v>1079</v>
      </c>
      <c r="AJ79" s="3" t="s">
        <v>1079</v>
      </c>
      <c r="AK79" s="3" t="s">
        <v>1079</v>
      </c>
      <c r="AL79" s="3">
        <v>0.45132369999999999</v>
      </c>
      <c r="AM79" s="3" t="s">
        <v>1079</v>
      </c>
      <c r="AN79" s="3" t="s">
        <v>1079</v>
      </c>
      <c r="AQ79" s="3"/>
      <c r="AR79" s="3"/>
      <c r="AS79" s="3"/>
      <c r="AT79" s="3">
        <v>0.786636</v>
      </c>
      <c r="AU79" s="3"/>
      <c r="AV79" s="3"/>
    </row>
    <row r="80" spans="16:48" x14ac:dyDescent="0.45">
      <c r="P80" t="s">
        <v>196</v>
      </c>
      <c r="Q80" t="s">
        <v>217</v>
      </c>
      <c r="R80" t="s">
        <v>217</v>
      </c>
      <c r="S80" t="s">
        <v>217</v>
      </c>
      <c r="T80" t="s">
        <v>217</v>
      </c>
      <c r="U80" s="3"/>
      <c r="V80" t="s">
        <v>217</v>
      </c>
      <c r="Y80" t="s">
        <v>1074</v>
      </c>
      <c r="Z80" s="3" t="s">
        <v>1079</v>
      </c>
      <c r="AA80" s="3" t="s">
        <v>1079</v>
      </c>
      <c r="AB80" s="3" t="s">
        <v>1079</v>
      </c>
      <c r="AC80" s="3">
        <v>0.45548899999999998</v>
      </c>
      <c r="AD80" s="3" t="s">
        <v>1079</v>
      </c>
      <c r="AE80" s="3" t="s">
        <v>1079</v>
      </c>
      <c r="AH80" t="s">
        <v>1074</v>
      </c>
      <c r="AI80" s="3" t="s">
        <v>1079</v>
      </c>
      <c r="AJ80" s="3" t="s">
        <v>1079</v>
      </c>
      <c r="AK80" s="3" t="s">
        <v>1079</v>
      </c>
      <c r="AL80" s="3">
        <v>0.23422999999999999</v>
      </c>
      <c r="AM80" s="3" t="s">
        <v>1079</v>
      </c>
      <c r="AN80" s="3" t="s">
        <v>1079</v>
      </c>
      <c r="AP80" t="s">
        <v>1074</v>
      </c>
      <c r="AQ80" s="3"/>
      <c r="AR80" s="3"/>
      <c r="AS80" s="3"/>
      <c r="AT80" s="3">
        <v>2.0986999999999999E-2</v>
      </c>
      <c r="AU80" s="3"/>
      <c r="AV80" s="3"/>
    </row>
    <row r="81" spans="16:48" x14ac:dyDescent="0.45">
      <c r="P81" t="s">
        <v>197</v>
      </c>
      <c r="Q81">
        <v>255</v>
      </c>
      <c r="R81">
        <v>373</v>
      </c>
      <c r="S81">
        <v>45</v>
      </c>
      <c r="T81">
        <v>76</v>
      </c>
      <c r="U81" s="3"/>
      <c r="V81">
        <v>65</v>
      </c>
      <c r="Z81" s="3" t="s">
        <v>1079</v>
      </c>
      <c r="AA81" s="3" t="s">
        <v>1079</v>
      </c>
      <c r="AB81" s="3" t="s">
        <v>1079</v>
      </c>
      <c r="AC81" s="3">
        <v>3.1426000000000003E-2</v>
      </c>
      <c r="AD81" s="3" t="s">
        <v>1079</v>
      </c>
      <c r="AE81" s="3" t="s">
        <v>1079</v>
      </c>
      <c r="AI81" s="3" t="s">
        <v>1079</v>
      </c>
      <c r="AJ81" s="3" t="s">
        <v>1079</v>
      </c>
      <c r="AK81" s="3" t="s">
        <v>1079</v>
      </c>
      <c r="AL81" s="3">
        <v>0.59227430000000003</v>
      </c>
      <c r="AM81" s="3" t="s">
        <v>1079</v>
      </c>
      <c r="AN81" s="3" t="s">
        <v>1079</v>
      </c>
      <c r="AQ81" s="3"/>
      <c r="AR81" s="3"/>
      <c r="AS81" s="3"/>
      <c r="AT81" s="3">
        <v>0.96174899999999997</v>
      </c>
      <c r="AU81" s="3"/>
      <c r="AV81" s="3"/>
    </row>
    <row r="82" spans="16:48" x14ac:dyDescent="0.45">
      <c r="P82" t="s">
        <v>198</v>
      </c>
      <c r="Q82" s="3">
        <v>0.64242999999999995</v>
      </c>
      <c r="R82" s="3">
        <v>0.69472999999999996</v>
      </c>
      <c r="S82" s="3">
        <v>0.63100999999999996</v>
      </c>
      <c r="T82" s="3">
        <v>0.61173</v>
      </c>
      <c r="U82" s="3"/>
      <c r="V82" s="3">
        <v>0.29010999999999998</v>
      </c>
      <c r="Y82" t="s">
        <v>1075</v>
      </c>
      <c r="Z82" s="3" t="s">
        <v>1079</v>
      </c>
      <c r="AA82" s="3" t="s">
        <v>1079</v>
      </c>
      <c r="AB82" s="3" t="s">
        <v>1079</v>
      </c>
      <c r="AC82" s="3">
        <v>6.3830999999999999E-2</v>
      </c>
      <c r="AD82" s="3" t="s">
        <v>1079</v>
      </c>
      <c r="AE82" s="3" t="s">
        <v>1079</v>
      </c>
      <c r="AH82" t="s">
        <v>1075</v>
      </c>
      <c r="AI82" s="3" t="s">
        <v>1079</v>
      </c>
      <c r="AJ82" s="3" t="s">
        <v>1079</v>
      </c>
      <c r="AK82" s="3" t="s">
        <v>1079</v>
      </c>
      <c r="AL82" s="3">
        <v>-0.51173999999999997</v>
      </c>
      <c r="AM82" s="3" t="s">
        <v>1079</v>
      </c>
      <c r="AN82" s="3" t="s">
        <v>1079</v>
      </c>
      <c r="AP82" t="s">
        <v>1075</v>
      </c>
      <c r="AQ82" s="3"/>
      <c r="AR82" s="3"/>
      <c r="AS82" s="3"/>
      <c r="AT82" s="3">
        <v>-5.8244999999999998E-2</v>
      </c>
      <c r="AU82" s="3"/>
      <c r="AV82" s="3"/>
    </row>
    <row r="83" spans="16:48" x14ac:dyDescent="0.45">
      <c r="Z83" s="3" t="s">
        <v>1079</v>
      </c>
      <c r="AA83" s="3" t="s">
        <v>1079</v>
      </c>
      <c r="AB83" s="3" t="s">
        <v>1079</v>
      </c>
      <c r="AC83" s="3">
        <v>0.3942058</v>
      </c>
      <c r="AD83" s="3" t="s">
        <v>1079</v>
      </c>
      <c r="AE83" s="3" t="s">
        <v>1079</v>
      </c>
      <c r="AI83" s="3" t="s">
        <v>1079</v>
      </c>
      <c r="AJ83" s="3" t="s">
        <v>1079</v>
      </c>
      <c r="AK83" s="3" t="s">
        <v>1079</v>
      </c>
      <c r="AL83" s="3">
        <v>6.1554600000000001E-2</v>
      </c>
      <c r="AM83" s="3" t="s">
        <v>1079</v>
      </c>
      <c r="AN83" s="3" t="s">
        <v>1079</v>
      </c>
      <c r="AQ83" s="3"/>
      <c r="AR83" s="3"/>
      <c r="AS83" s="3"/>
      <c r="AT83" s="3">
        <v>0.75097999999999998</v>
      </c>
      <c r="AU83" s="3"/>
      <c r="AV83" s="3"/>
    </row>
    <row r="84" spans="16:48" x14ac:dyDescent="0.45">
      <c r="Y84" t="s">
        <v>196</v>
      </c>
      <c r="Z84" s="3" t="s">
        <v>1079</v>
      </c>
      <c r="AA84" s="3" t="s">
        <v>1079</v>
      </c>
      <c r="AB84" s="3" t="s">
        <v>1079</v>
      </c>
      <c r="AC84" t="s">
        <v>217</v>
      </c>
      <c r="AD84" s="3" t="s">
        <v>1079</v>
      </c>
      <c r="AE84" s="3" t="s">
        <v>1079</v>
      </c>
      <c r="AH84" t="s">
        <v>649</v>
      </c>
      <c r="AI84" s="3" t="s">
        <v>1079</v>
      </c>
      <c r="AJ84" s="3" t="s">
        <v>1079</v>
      </c>
      <c r="AK84" s="3" t="s">
        <v>1079</v>
      </c>
      <c r="AL84" s="3">
        <v>7.1926699999999997</v>
      </c>
      <c r="AM84" s="3" t="s">
        <v>1079</v>
      </c>
      <c r="AN84" s="3" t="s">
        <v>1079</v>
      </c>
      <c r="AP84" t="s">
        <v>649</v>
      </c>
      <c r="AQ84" s="3"/>
      <c r="AR84" s="3"/>
      <c r="AS84" s="3"/>
      <c r="AT84" s="3">
        <v>17.906199000000001</v>
      </c>
      <c r="AU84" s="3"/>
      <c r="AV84" s="3"/>
    </row>
    <row r="85" spans="16:48" x14ac:dyDescent="0.45">
      <c r="Y85" t="s">
        <v>197</v>
      </c>
      <c r="Z85" s="3" t="s">
        <v>1079</v>
      </c>
      <c r="AA85" s="3" t="s">
        <v>1079</v>
      </c>
      <c r="AB85" s="3" t="s">
        <v>1079</v>
      </c>
      <c r="AC85">
        <v>427</v>
      </c>
      <c r="AD85" s="3" t="s">
        <v>1079</v>
      </c>
      <c r="AE85" s="3" t="s">
        <v>1079</v>
      </c>
      <c r="AI85" s="3" t="s">
        <v>1079</v>
      </c>
      <c r="AJ85" s="3" t="s">
        <v>1079</v>
      </c>
      <c r="AK85" s="3" t="s">
        <v>1079</v>
      </c>
      <c r="AL85" s="3">
        <v>0.1987672</v>
      </c>
      <c r="AM85" s="3" t="s">
        <v>1079</v>
      </c>
      <c r="AN85" s="3" t="s">
        <v>1079</v>
      </c>
      <c r="AQ85" s="3"/>
      <c r="AR85" s="3"/>
      <c r="AS85" s="3"/>
      <c r="AT85" s="3">
        <v>6.5519999999999997E-3</v>
      </c>
      <c r="AU85" s="3"/>
      <c r="AV85" s="3"/>
    </row>
    <row r="86" spans="16:48" x14ac:dyDescent="0.45">
      <c r="Y86" t="s">
        <v>198</v>
      </c>
      <c r="Z86" s="3" t="s">
        <v>1079</v>
      </c>
      <c r="AA86" s="3" t="s">
        <v>1079</v>
      </c>
      <c r="AB86" s="3" t="s">
        <v>1079</v>
      </c>
      <c r="AC86" s="3">
        <v>0.22702</v>
      </c>
      <c r="AD86" s="3" t="s">
        <v>1079</v>
      </c>
      <c r="AE86" s="3" t="s">
        <v>1079</v>
      </c>
      <c r="AH86" t="s">
        <v>188</v>
      </c>
      <c r="AI86" s="3" t="s">
        <v>1079</v>
      </c>
      <c r="AJ86" s="3" t="s">
        <v>1079</v>
      </c>
      <c r="AK86" s="3" t="s">
        <v>1079</v>
      </c>
      <c r="AL86" s="3">
        <v>-0.51439999999999997</v>
      </c>
      <c r="AM86" s="3" t="s">
        <v>1079</v>
      </c>
      <c r="AN86" s="3" t="s">
        <v>1079</v>
      </c>
      <c r="AP86" s="29" t="s">
        <v>972</v>
      </c>
      <c r="AQ86" s="3"/>
      <c r="AR86" s="3"/>
      <c r="AS86" s="3"/>
      <c r="AT86" s="3">
        <v>6.6193049999999998</v>
      </c>
      <c r="AU86" s="3"/>
      <c r="AV86" s="3"/>
    </row>
    <row r="87" spans="16:48" x14ac:dyDescent="0.45">
      <c r="AI87" s="3" t="s">
        <v>1079</v>
      </c>
      <c r="AJ87" s="3" t="s">
        <v>1079</v>
      </c>
      <c r="AK87" s="3" t="s">
        <v>1079</v>
      </c>
      <c r="AL87" s="3">
        <v>3.098E-4</v>
      </c>
      <c r="AM87" s="3" t="s">
        <v>1079</v>
      </c>
      <c r="AN87" s="3" t="s">
        <v>1079</v>
      </c>
      <c r="AQ87" s="3"/>
      <c r="AR87" s="3"/>
      <c r="AS87" s="3"/>
      <c r="AT87" s="3">
        <v>9.0790000000000003E-5</v>
      </c>
      <c r="AU87" s="3"/>
      <c r="AV87" s="3"/>
    </row>
    <row r="88" spans="16:48" x14ac:dyDescent="0.45">
      <c r="AH88" t="s">
        <v>196</v>
      </c>
      <c r="AI88" s="3" t="s">
        <v>1079</v>
      </c>
      <c r="AJ88" s="3" t="s">
        <v>1079</v>
      </c>
      <c r="AK88" s="3" t="s">
        <v>1079</v>
      </c>
      <c r="AL88" t="s">
        <v>217</v>
      </c>
      <c r="AM88" s="3" t="s">
        <v>1079</v>
      </c>
      <c r="AN88" s="3" t="s">
        <v>1079</v>
      </c>
      <c r="AP88" t="s">
        <v>196</v>
      </c>
      <c r="AQ88" s="3"/>
      <c r="AR88" s="3"/>
      <c r="AS88" s="3"/>
      <c r="AT88" t="s">
        <v>217</v>
      </c>
      <c r="AU88" s="3"/>
      <c r="AV88" s="3"/>
    </row>
    <row r="89" spans="16:48" x14ac:dyDescent="0.45">
      <c r="AH89" t="s">
        <v>197</v>
      </c>
      <c r="AI89" s="3" t="s">
        <v>1079</v>
      </c>
      <c r="AJ89" s="3" t="s">
        <v>1079</v>
      </c>
      <c r="AK89" s="3" t="s">
        <v>1079</v>
      </c>
      <c r="AL89">
        <v>202</v>
      </c>
      <c r="AM89" s="3" t="s">
        <v>1079</v>
      </c>
      <c r="AN89" s="3" t="s">
        <v>1079</v>
      </c>
      <c r="AP89" t="s">
        <v>197</v>
      </c>
      <c r="AQ89" s="3"/>
      <c r="AR89" s="3"/>
      <c r="AS89" s="3"/>
      <c r="AT89">
        <v>65</v>
      </c>
      <c r="AU89" s="3"/>
      <c r="AV89" s="3"/>
    </row>
    <row r="90" spans="16:48" x14ac:dyDescent="0.45">
      <c r="AH90" t="s">
        <v>198</v>
      </c>
      <c r="AI90" s="3" t="s">
        <v>1079</v>
      </c>
      <c r="AJ90" s="3" t="s">
        <v>1079</v>
      </c>
      <c r="AK90" s="3" t="s">
        <v>1079</v>
      </c>
      <c r="AL90" s="3">
        <v>0.23336000000000001</v>
      </c>
      <c r="AM90" s="3" t="s">
        <v>1079</v>
      </c>
      <c r="AN90" s="3" t="s">
        <v>1079</v>
      </c>
      <c r="AP90" t="s">
        <v>198</v>
      </c>
      <c r="AQ90" s="3"/>
      <c r="AR90" s="3"/>
      <c r="AS90" s="3"/>
      <c r="AT90" s="3">
        <v>0.29010999999999998</v>
      </c>
      <c r="AU90" s="3"/>
      <c r="AV90" s="3"/>
    </row>
  </sheetData>
  <mergeCells count="17">
    <mergeCell ref="Q55:V55"/>
    <mergeCell ref="Q56:R56"/>
    <mergeCell ref="S56:T56"/>
    <mergeCell ref="U56:V56"/>
    <mergeCell ref="Q1:V1"/>
    <mergeCell ref="Q2:R2"/>
    <mergeCell ref="S2:T2"/>
    <mergeCell ref="U2:V2"/>
    <mergeCell ref="Q26:V26"/>
    <mergeCell ref="Q27:R27"/>
    <mergeCell ref="S27:T27"/>
    <mergeCell ref="U27:V27"/>
    <mergeCell ref="B31:G31"/>
    <mergeCell ref="B32:C32"/>
    <mergeCell ref="D32:E32"/>
    <mergeCell ref="F32:G32"/>
    <mergeCell ref="B2:G2"/>
  </mergeCells>
  <pageMargins left="0.7" right="0.7" top="0.75" bottom="0.75" header="0.3" footer="0.3"/>
  <pageSetup paperSize="9" orientation="portrait"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V171"/>
  <sheetViews>
    <sheetView zoomScale="200" zoomScaleNormal="200" workbookViewId="0">
      <selection activeCell="A3" sqref="A3:G30"/>
    </sheetView>
  </sheetViews>
  <sheetFormatPr defaultRowHeight="14.25" x14ac:dyDescent="0.45"/>
  <sheetData>
    <row r="1" spans="1:48" x14ac:dyDescent="0.45">
      <c r="B1" s="3"/>
      <c r="C1" s="3"/>
      <c r="D1" s="3"/>
      <c r="E1" s="3"/>
      <c r="F1" s="3"/>
      <c r="G1" s="3"/>
      <c r="Q1" s="94" t="s">
        <v>1120</v>
      </c>
      <c r="R1" s="88"/>
      <c r="S1" s="88"/>
      <c r="T1" s="88"/>
      <c r="U1" s="88"/>
      <c r="V1" s="88"/>
      <c r="Z1" s="30" t="s">
        <v>1072</v>
      </c>
      <c r="AA1" s="30"/>
      <c r="AB1" s="30"/>
      <c r="AC1" s="30"/>
      <c r="AD1" s="30"/>
      <c r="AE1" s="30"/>
      <c r="AF1" s="31"/>
      <c r="AG1" s="31"/>
      <c r="AH1" s="31"/>
      <c r="AI1" s="30" t="s">
        <v>1072</v>
      </c>
      <c r="AJ1" s="30"/>
      <c r="AK1" s="30"/>
      <c r="AL1" s="30"/>
      <c r="AM1" s="30"/>
      <c r="AN1" s="30"/>
      <c r="AO1" s="31"/>
      <c r="AP1" s="31"/>
      <c r="AQ1" s="30" t="s">
        <v>1072</v>
      </c>
      <c r="AR1" s="30"/>
      <c r="AS1" s="30"/>
      <c r="AT1" s="30"/>
      <c r="AU1" s="30"/>
      <c r="AV1" s="30"/>
    </row>
    <row r="2" spans="1:48" x14ac:dyDescent="0.45">
      <c r="A2" s="58"/>
      <c r="B2" s="94" t="s">
        <v>975</v>
      </c>
      <c r="C2" s="88"/>
      <c r="D2" s="88"/>
      <c r="E2" s="88"/>
      <c r="F2" s="88"/>
      <c r="G2" s="88"/>
      <c r="Q2" s="87" t="s">
        <v>1121</v>
      </c>
      <c r="R2" s="87"/>
      <c r="S2" s="87"/>
      <c r="T2" s="87"/>
      <c r="U2" s="87"/>
      <c r="V2" s="87"/>
      <c r="Z2" s="30" t="s">
        <v>224</v>
      </c>
      <c r="AA2" s="30"/>
      <c r="AB2" s="30"/>
      <c r="AC2" s="30"/>
      <c r="AD2" s="30"/>
      <c r="AE2" s="30"/>
      <c r="AF2" s="31"/>
      <c r="AG2" s="31"/>
      <c r="AH2" s="31"/>
      <c r="AI2" s="30" t="s">
        <v>224</v>
      </c>
      <c r="AJ2" s="30"/>
      <c r="AK2" s="30"/>
      <c r="AL2" s="30"/>
      <c r="AM2" s="30"/>
      <c r="AN2" s="30"/>
      <c r="AO2" s="31"/>
      <c r="AP2" s="31"/>
      <c r="AQ2" s="30" t="s">
        <v>224</v>
      </c>
      <c r="AR2" s="30"/>
      <c r="AS2" s="30"/>
      <c r="AT2" s="30"/>
      <c r="AU2" s="30"/>
      <c r="AV2" s="30"/>
    </row>
    <row r="3" spans="1:48" x14ac:dyDescent="0.45">
      <c r="A3" s="58"/>
      <c r="B3" s="87" t="s">
        <v>1121</v>
      </c>
      <c r="C3" s="87"/>
      <c r="D3" s="87"/>
      <c r="E3" s="87" t="s">
        <v>687</v>
      </c>
      <c r="F3" s="87"/>
      <c r="G3" s="87"/>
      <c r="Q3" s="34" t="s">
        <v>220</v>
      </c>
      <c r="R3" s="34"/>
      <c r="S3" s="34"/>
      <c r="T3" s="34" t="s">
        <v>221</v>
      </c>
      <c r="U3" s="34"/>
      <c r="V3" s="34"/>
      <c r="Z3" s="31" t="s">
        <v>220</v>
      </c>
      <c r="AA3" s="31"/>
      <c r="AB3" s="31"/>
      <c r="AC3" s="31" t="s">
        <v>221</v>
      </c>
      <c r="AD3" s="31"/>
      <c r="AE3" s="31"/>
      <c r="AF3" s="31"/>
      <c r="AG3" s="31"/>
      <c r="AH3" s="31"/>
      <c r="AI3" s="31" t="s">
        <v>220</v>
      </c>
      <c r="AJ3" s="31"/>
      <c r="AK3" s="31"/>
      <c r="AL3" s="31" t="s">
        <v>221</v>
      </c>
      <c r="AM3" s="31"/>
      <c r="AN3" s="31"/>
      <c r="AO3" s="31"/>
      <c r="AP3" s="31"/>
      <c r="AQ3" s="31" t="s">
        <v>220</v>
      </c>
      <c r="AR3" s="31"/>
      <c r="AS3" s="31"/>
      <c r="AT3" s="31" t="s">
        <v>221</v>
      </c>
      <c r="AU3" s="31"/>
      <c r="AV3" s="31"/>
    </row>
    <row r="4" spans="1:48" x14ac:dyDescent="0.45">
      <c r="A4" s="58"/>
      <c r="B4" s="58" t="s">
        <v>221</v>
      </c>
      <c r="C4" s="58"/>
      <c r="D4" s="58"/>
      <c r="E4" s="37" t="s">
        <v>223</v>
      </c>
      <c r="F4" s="37"/>
      <c r="G4" s="37"/>
      <c r="Q4" t="s">
        <v>127</v>
      </c>
      <c r="R4" t="s">
        <v>201</v>
      </c>
      <c r="S4" t="s">
        <v>193</v>
      </c>
      <c r="T4" t="s">
        <v>127</v>
      </c>
      <c r="U4" t="s">
        <v>146</v>
      </c>
      <c r="V4" t="s">
        <v>193</v>
      </c>
      <c r="Z4" t="s">
        <v>127</v>
      </c>
      <c r="AA4" t="s">
        <v>201</v>
      </c>
      <c r="AB4" t="s">
        <v>193</v>
      </c>
      <c r="AC4" t="s">
        <v>127</v>
      </c>
      <c r="AD4" t="s">
        <v>146</v>
      </c>
      <c r="AE4" t="s">
        <v>193</v>
      </c>
      <c r="AI4" t="s">
        <v>127</v>
      </c>
      <c r="AJ4" t="s">
        <v>201</v>
      </c>
      <c r="AK4" t="s">
        <v>193</v>
      </c>
      <c r="AL4" t="s">
        <v>127</v>
      </c>
      <c r="AM4" t="s">
        <v>146</v>
      </c>
      <c r="AN4" t="s">
        <v>193</v>
      </c>
      <c r="AQ4" t="s">
        <v>127</v>
      </c>
      <c r="AR4" t="s">
        <v>201</v>
      </c>
      <c r="AS4" t="s">
        <v>193</v>
      </c>
      <c r="AT4" t="s">
        <v>127</v>
      </c>
      <c r="AU4" t="s">
        <v>146</v>
      </c>
      <c r="AV4" t="s">
        <v>193</v>
      </c>
    </row>
    <row r="5" spans="1:48" x14ac:dyDescent="0.45">
      <c r="B5" t="s">
        <v>127</v>
      </c>
      <c r="C5" t="s">
        <v>146</v>
      </c>
      <c r="D5" t="s">
        <v>193</v>
      </c>
      <c r="E5" s="3" t="s">
        <v>127</v>
      </c>
      <c r="F5" s="3" t="s">
        <v>146</v>
      </c>
      <c r="G5" s="3" t="s">
        <v>193</v>
      </c>
      <c r="P5" t="s">
        <v>181</v>
      </c>
      <c r="Q5" s="3">
        <v>-7.1324899999999998</v>
      </c>
      <c r="R5" s="3">
        <v>2.27277</v>
      </c>
      <c r="S5" s="3">
        <v>14.679876999999999</v>
      </c>
      <c r="T5" s="3">
        <v>-25.319320999999999</v>
      </c>
      <c r="U5" s="3">
        <v>12.585850000000001</v>
      </c>
      <c r="V5" s="3">
        <v>14.93689</v>
      </c>
      <c r="Y5" t="s">
        <v>181</v>
      </c>
      <c r="Z5" s="3">
        <v>-7.1324899999999998</v>
      </c>
      <c r="AA5" s="3">
        <v>2.27277</v>
      </c>
      <c r="AB5" s="3">
        <v>14.679876999999999</v>
      </c>
      <c r="AC5" s="3">
        <v>-25.319320999999999</v>
      </c>
      <c r="AD5" s="3">
        <v>12.585850000000001</v>
      </c>
      <c r="AE5" s="3">
        <v>14.93689</v>
      </c>
      <c r="AF5" s="3"/>
      <c r="AG5" s="3"/>
      <c r="AH5" s="3" t="s">
        <v>181</v>
      </c>
      <c r="AI5" s="3">
        <v>2.8654899999999999</v>
      </c>
      <c r="AJ5" s="3">
        <v>3.8978999999999999</v>
      </c>
      <c r="AK5" s="3">
        <v>25.847386</v>
      </c>
      <c r="AL5" s="3">
        <v>-33.818959999999997</v>
      </c>
      <c r="AM5" s="3">
        <v>21.682029</v>
      </c>
      <c r="AN5" s="3">
        <v>30.325669999999999</v>
      </c>
      <c r="AO5" s="3"/>
      <c r="AP5" s="3" t="s">
        <v>181</v>
      </c>
      <c r="AQ5" s="3">
        <v>2.14615</v>
      </c>
      <c r="AR5" s="3">
        <v>-0.708152</v>
      </c>
      <c r="AS5" s="3">
        <v>10.38439</v>
      </c>
      <c r="AT5" s="3">
        <v>-19.52205</v>
      </c>
      <c r="AU5" s="3">
        <v>-2.3980399999999999</v>
      </c>
      <c r="AV5" s="3">
        <v>-25.088049999999999</v>
      </c>
    </row>
    <row r="6" spans="1:48" x14ac:dyDescent="0.45">
      <c r="A6" s="3" t="s">
        <v>181</v>
      </c>
      <c r="B6" s="3">
        <v>-33.818959999999997</v>
      </c>
      <c r="C6" s="3">
        <v>21.682029</v>
      </c>
      <c r="D6" s="3">
        <v>30.325669999999999</v>
      </c>
      <c r="E6" s="3">
        <v>-12.068403</v>
      </c>
      <c r="F6" s="3">
        <v>-28.80115</v>
      </c>
      <c r="G6" s="3">
        <v>-19.693159999999999</v>
      </c>
      <c r="P6" s="48"/>
      <c r="Q6" s="49">
        <v>0.19631999999999999</v>
      </c>
      <c r="R6" s="49">
        <v>0.55306999999999995</v>
      </c>
      <c r="S6" s="49">
        <v>4.2389999999999997E-3</v>
      </c>
      <c r="T6" s="49">
        <v>3.2509999999999999E-4</v>
      </c>
      <c r="U6" s="49">
        <v>6.9717600000000005E-2</v>
      </c>
      <c r="V6" s="49">
        <v>0.10842</v>
      </c>
      <c r="Z6" s="3">
        <v>0.19631999999999999</v>
      </c>
      <c r="AA6" s="3">
        <v>0.55306999999999995</v>
      </c>
      <c r="AB6" s="3">
        <v>4.2389999999999997E-3</v>
      </c>
      <c r="AC6" s="3">
        <v>3.2509999999999999E-4</v>
      </c>
      <c r="AD6" s="3">
        <v>6.9717600000000005E-2</v>
      </c>
      <c r="AE6" s="3">
        <v>0.10842</v>
      </c>
      <c r="AF6" s="3"/>
      <c r="AG6" s="3"/>
      <c r="AH6" s="3"/>
      <c r="AI6" s="3">
        <v>0.67567500000000003</v>
      </c>
      <c r="AJ6" s="3">
        <v>0.30985000000000001</v>
      </c>
      <c r="AK6" s="3">
        <v>3.7419999999999999E-6</v>
      </c>
      <c r="AL6" s="3">
        <v>7.0229999999999999E-4</v>
      </c>
      <c r="AM6" s="3">
        <v>2.6979999999999999E-3</v>
      </c>
      <c r="AN6" s="3">
        <v>2.9975600000000002E-2</v>
      </c>
      <c r="AO6" s="3"/>
      <c r="AP6" s="3"/>
      <c r="AQ6" s="3">
        <v>0.84202999999999995</v>
      </c>
      <c r="AR6" s="3">
        <v>0.87870800000000004</v>
      </c>
      <c r="AS6" s="3">
        <v>0.164881</v>
      </c>
      <c r="AT6" s="3">
        <v>0.10846</v>
      </c>
      <c r="AU6" s="3">
        <v>0.78186</v>
      </c>
      <c r="AV6" s="3">
        <v>4.4255000000000003E-2</v>
      </c>
    </row>
    <row r="7" spans="1:48" x14ac:dyDescent="0.45">
      <c r="A7" s="49"/>
      <c r="B7" s="49">
        <v>7.0229999999999999E-4</v>
      </c>
      <c r="C7" s="49">
        <v>2.6979999999999999E-3</v>
      </c>
      <c r="D7" s="49">
        <v>2.9975600000000002E-2</v>
      </c>
      <c r="E7" s="49">
        <v>9.7969999999999999E-5</v>
      </c>
      <c r="F7" s="49">
        <v>2.6060000000000001E-5</v>
      </c>
      <c r="G7" s="49">
        <v>7.9192799999999994E-2</v>
      </c>
      <c r="P7" t="s">
        <v>182</v>
      </c>
      <c r="Q7" s="3">
        <v>-1.45143</v>
      </c>
      <c r="R7" s="3">
        <v>-0.19139999999999999</v>
      </c>
      <c r="S7" s="3">
        <v>-0.83703099999999997</v>
      </c>
      <c r="T7" s="3">
        <v>-0.53730500000000003</v>
      </c>
      <c r="U7" s="3">
        <v>-0.51168000000000002</v>
      </c>
      <c r="V7" s="3">
        <v>-0.27200999999999997</v>
      </c>
      <c r="Y7" t="s">
        <v>182</v>
      </c>
      <c r="Z7" s="3">
        <v>-1.45143</v>
      </c>
      <c r="AA7" s="3">
        <v>-0.19139999999999999</v>
      </c>
      <c r="AB7" s="3">
        <v>-0.83703099999999997</v>
      </c>
      <c r="AC7" s="3">
        <v>-0.53730500000000003</v>
      </c>
      <c r="AD7" s="3">
        <v>-0.51168000000000002</v>
      </c>
      <c r="AE7" s="3">
        <v>-0.27200999999999997</v>
      </c>
      <c r="AF7" s="3"/>
      <c r="AG7" s="3"/>
      <c r="AH7" s="3" t="s">
        <v>182</v>
      </c>
      <c r="AI7" s="3">
        <v>-1.83908</v>
      </c>
      <c r="AJ7" s="3">
        <v>-0.161825</v>
      </c>
      <c r="AK7" s="3">
        <v>-0.65731200000000001</v>
      </c>
      <c r="AL7" s="3">
        <v>-0.73738000000000004</v>
      </c>
      <c r="AM7" s="3">
        <v>-0.55003500000000005</v>
      </c>
      <c r="AN7" s="3">
        <v>-0.27118999999999999</v>
      </c>
      <c r="AO7" s="3"/>
      <c r="AP7" s="3" t="s">
        <v>182</v>
      </c>
      <c r="AQ7" s="3">
        <v>-1.82162</v>
      </c>
      <c r="AR7" s="3">
        <v>-0.34829100000000002</v>
      </c>
      <c r="AS7" s="3">
        <v>-1.3828400000000001</v>
      </c>
      <c r="AT7" s="3">
        <v>-1.38933</v>
      </c>
      <c r="AU7" s="3">
        <v>-0.38589000000000001</v>
      </c>
      <c r="AV7" s="3">
        <v>0.16291</v>
      </c>
    </row>
    <row r="8" spans="1:48" x14ac:dyDescent="0.45">
      <c r="A8" s="3" t="s">
        <v>182</v>
      </c>
      <c r="B8" s="3">
        <v>-0.73738000000000004</v>
      </c>
      <c r="C8" s="3">
        <v>-0.55003500000000005</v>
      </c>
      <c r="D8" s="3">
        <v>-0.27118999999999999</v>
      </c>
      <c r="E8" s="3">
        <v>0.22120699999999999</v>
      </c>
      <c r="F8" s="3">
        <v>2.0578799999999999</v>
      </c>
      <c r="G8" s="3">
        <v>0.22091</v>
      </c>
      <c r="P8" s="48"/>
      <c r="Q8" s="49">
        <v>3.1769999999999999E-8</v>
      </c>
      <c r="R8" s="49">
        <v>7.1550000000000002E-2</v>
      </c>
      <c r="S8" s="49">
        <v>3.091E-3</v>
      </c>
      <c r="T8" s="49">
        <v>7.9307000000000006E-3</v>
      </c>
      <c r="U8" s="49">
        <v>1.6809999999999999E-4</v>
      </c>
      <c r="V8" s="49">
        <v>0.25492999999999999</v>
      </c>
      <c r="Z8" s="3">
        <v>3.1769999999999999E-8</v>
      </c>
      <c r="AA8" s="3">
        <v>7.1550000000000002E-2</v>
      </c>
      <c r="AB8" s="3">
        <v>3.091E-3</v>
      </c>
      <c r="AC8" s="3">
        <v>7.9307000000000006E-3</v>
      </c>
      <c r="AD8" s="3">
        <v>1.6809999999999999E-4</v>
      </c>
      <c r="AE8" s="3">
        <v>0.25492999999999999</v>
      </c>
      <c r="AF8" s="3"/>
      <c r="AG8" s="3"/>
      <c r="AH8" s="3"/>
      <c r="AI8" s="3">
        <v>1.862E-9</v>
      </c>
      <c r="AJ8" s="3">
        <v>8.4959999999999994E-2</v>
      </c>
      <c r="AK8" s="3">
        <v>1.35347E-2</v>
      </c>
      <c r="AL8" s="3">
        <v>3.6226000000000001E-3</v>
      </c>
      <c r="AM8" s="3">
        <v>6.5359999999999998E-5</v>
      </c>
      <c r="AN8" s="3">
        <v>0.28255720000000001</v>
      </c>
      <c r="AO8" s="3"/>
      <c r="AP8" s="3"/>
      <c r="AQ8" s="3">
        <v>1.208E-5</v>
      </c>
      <c r="AR8" s="3">
        <v>5.6080000000000001E-3</v>
      </c>
      <c r="AS8" s="3">
        <v>3.8059999999999999E-3</v>
      </c>
      <c r="AT8" s="3">
        <v>2.4219999999999999E-6</v>
      </c>
      <c r="AU8" s="3">
        <v>3.9167E-2</v>
      </c>
      <c r="AV8" s="3">
        <v>0.55910899999999997</v>
      </c>
    </row>
    <row r="9" spans="1:48" x14ac:dyDescent="0.45">
      <c r="A9" s="49"/>
      <c r="B9" s="49">
        <v>3.6226000000000001E-3</v>
      </c>
      <c r="C9" s="49">
        <v>6.5359999999999998E-5</v>
      </c>
      <c r="D9" s="49">
        <v>0.28255720000000001</v>
      </c>
      <c r="E9" s="49">
        <v>0.1168357</v>
      </c>
      <c r="F9" s="49">
        <v>2.2739999999999998E-9</v>
      </c>
      <c r="G9" s="49">
        <v>0.64643450000000002</v>
      </c>
      <c r="P9" t="s">
        <v>183</v>
      </c>
      <c r="Q9" s="3">
        <v>-3.4468000000000001</v>
      </c>
      <c r="R9" s="3">
        <v>0.94932000000000005</v>
      </c>
      <c r="S9" s="3">
        <v>2.4527380000000001</v>
      </c>
      <c r="T9" s="3">
        <v>-2.8118259999999999</v>
      </c>
      <c r="U9" s="3">
        <v>1.67309</v>
      </c>
      <c r="V9" s="3">
        <v>3.10365</v>
      </c>
      <c r="Y9" t="s">
        <v>183</v>
      </c>
      <c r="Z9" s="3">
        <v>-3.4468000000000001</v>
      </c>
      <c r="AA9" s="3">
        <v>0.94932000000000005</v>
      </c>
      <c r="AB9" s="3">
        <v>2.4527380000000001</v>
      </c>
      <c r="AC9" s="3">
        <v>-2.8118259999999999</v>
      </c>
      <c r="AD9" s="3">
        <v>1.67309</v>
      </c>
      <c r="AE9" s="3">
        <v>3.10365</v>
      </c>
      <c r="AF9" s="3"/>
      <c r="AG9" s="3"/>
      <c r="AH9" s="3" t="s">
        <v>183</v>
      </c>
      <c r="AI9" s="3">
        <v>1.94906</v>
      </c>
      <c r="AJ9" s="3">
        <v>1.653035</v>
      </c>
      <c r="AK9" s="3">
        <v>5.5650250000000003</v>
      </c>
      <c r="AL9" s="3">
        <v>-0.64242999999999995</v>
      </c>
      <c r="AM9" s="3">
        <v>3.587148</v>
      </c>
      <c r="AN9" s="3">
        <v>5.4594699999999996</v>
      </c>
      <c r="AO9" s="3"/>
      <c r="AP9" s="3" t="s">
        <v>183</v>
      </c>
      <c r="AQ9" s="3">
        <v>2.5395699999999999</v>
      </c>
      <c r="AR9" s="3">
        <v>1.1663E-2</v>
      </c>
      <c r="AS9" s="3">
        <v>-2.5133800000000002</v>
      </c>
      <c r="AT9" s="3">
        <v>-1.33375</v>
      </c>
      <c r="AU9" s="3">
        <v>-0.38852999999999999</v>
      </c>
      <c r="AV9" s="3">
        <v>-3.2869600000000001</v>
      </c>
    </row>
    <row r="10" spans="1:48" x14ac:dyDescent="0.45">
      <c r="A10" s="3" t="s">
        <v>183</v>
      </c>
      <c r="B10" s="3">
        <v>-0.64242999999999995</v>
      </c>
      <c r="C10" s="3">
        <v>3.587148</v>
      </c>
      <c r="D10" s="3">
        <v>5.4594699999999996</v>
      </c>
      <c r="E10" s="3">
        <v>2.0573649999999999</v>
      </c>
      <c r="F10" s="3">
        <v>0.10401000000000001</v>
      </c>
      <c r="G10" s="3">
        <v>3.3093300000000001</v>
      </c>
      <c r="P10" s="48"/>
      <c r="Q10" s="49">
        <v>2.495E-2</v>
      </c>
      <c r="R10" s="49">
        <v>0.21154000000000001</v>
      </c>
      <c r="S10" s="49">
        <v>0.14574500000000001</v>
      </c>
      <c r="T10" s="49">
        <v>8.3753999999999999E-3</v>
      </c>
      <c r="U10" s="49">
        <v>9.6919400000000003E-2</v>
      </c>
      <c r="V10" s="49">
        <v>1.005E-2</v>
      </c>
      <c r="Z10" s="3">
        <v>2.495E-2</v>
      </c>
      <c r="AA10" s="3">
        <v>0.21154000000000001</v>
      </c>
      <c r="AB10" s="3">
        <v>0.14574500000000001</v>
      </c>
      <c r="AC10" s="3">
        <v>8.3753999999999999E-3</v>
      </c>
      <c r="AD10" s="3">
        <v>9.6919400000000003E-2</v>
      </c>
      <c r="AE10" s="3">
        <v>1.005E-2</v>
      </c>
      <c r="AF10" s="3"/>
      <c r="AG10" s="3"/>
      <c r="AH10" s="3"/>
      <c r="AI10" s="3">
        <v>0.28737600000000002</v>
      </c>
      <c r="AJ10" s="3">
        <v>6.7000000000000004E-2</v>
      </c>
      <c r="AK10" s="3">
        <v>5.9582000000000003E-3</v>
      </c>
      <c r="AL10" s="3">
        <v>0.64361599999999997</v>
      </c>
      <c r="AM10" s="3">
        <v>5.6490000000000004E-3</v>
      </c>
      <c r="AN10" s="3">
        <v>4.595E-4</v>
      </c>
      <c r="AO10" s="3"/>
      <c r="AP10" s="3"/>
      <c r="AQ10" s="3">
        <v>0.49784</v>
      </c>
      <c r="AR10" s="3">
        <v>0.99125399999999997</v>
      </c>
      <c r="AS10" s="3">
        <v>0.107025</v>
      </c>
      <c r="AT10" s="3">
        <v>0.50383999999999995</v>
      </c>
      <c r="AU10" s="3">
        <v>0.77836700000000003</v>
      </c>
      <c r="AV10" s="3">
        <v>0.47037299999999999</v>
      </c>
    </row>
    <row r="11" spans="1:48" x14ac:dyDescent="0.45">
      <c r="A11" s="49"/>
      <c r="B11" s="49">
        <v>0.64361599999999997</v>
      </c>
      <c r="C11" s="49">
        <v>5.6490000000000004E-3</v>
      </c>
      <c r="D11" s="49">
        <v>4.595E-4</v>
      </c>
      <c r="E11" s="49">
        <v>0.15412980000000001</v>
      </c>
      <c r="F11" s="49">
        <v>0.96970000000000001</v>
      </c>
      <c r="G11" s="49">
        <v>0.48711389999999999</v>
      </c>
      <c r="P11" t="s">
        <v>377</v>
      </c>
      <c r="Q11" s="3">
        <v>2.1957900000000001</v>
      </c>
      <c r="R11" s="3">
        <v>-0.66752</v>
      </c>
      <c r="S11" s="3">
        <v>-2.375562</v>
      </c>
      <c r="T11" s="3">
        <v>3.068387</v>
      </c>
      <c r="U11" s="3">
        <v>1.57193</v>
      </c>
      <c r="V11" s="3">
        <v>0.37630999999999998</v>
      </c>
      <c r="Y11" t="s">
        <v>377</v>
      </c>
      <c r="Z11" s="3">
        <v>2.1957900000000001</v>
      </c>
      <c r="AA11" s="3">
        <v>-0.66752</v>
      </c>
      <c r="AB11" s="3">
        <v>-2.375562</v>
      </c>
      <c r="AC11" s="3">
        <v>3.068387</v>
      </c>
      <c r="AD11" s="3">
        <v>1.57193</v>
      </c>
      <c r="AE11" s="3">
        <v>0.37630999999999998</v>
      </c>
      <c r="AF11" s="3"/>
      <c r="AG11" s="3"/>
      <c r="AH11" s="3" t="s">
        <v>377</v>
      </c>
      <c r="AI11" s="3">
        <v>-2.8129599999999999</v>
      </c>
      <c r="AJ11" s="3">
        <v>-1.3189580000000001</v>
      </c>
      <c r="AK11" s="3">
        <v>-5.9761899999999999</v>
      </c>
      <c r="AL11" s="3">
        <v>4.1440799999999998</v>
      </c>
      <c r="AM11" s="3">
        <v>0.83089900000000005</v>
      </c>
      <c r="AN11" s="3">
        <v>-0.50682000000000005</v>
      </c>
      <c r="AO11" s="3"/>
      <c r="AP11" s="3" t="s">
        <v>377</v>
      </c>
      <c r="AQ11" s="3">
        <v>-1.69729</v>
      </c>
      <c r="AR11" s="3">
        <v>0.208256</v>
      </c>
      <c r="AS11" s="3">
        <v>2.0497399999999999</v>
      </c>
      <c r="AT11" s="3">
        <v>4.5570199999999996</v>
      </c>
      <c r="AU11" s="3">
        <v>2.6223200000000002</v>
      </c>
      <c r="AV11" s="3">
        <v>2.95051</v>
      </c>
    </row>
    <row r="12" spans="1:48" x14ac:dyDescent="0.45">
      <c r="A12" s="3" t="s">
        <v>377</v>
      </c>
      <c r="B12" s="3">
        <v>4.1440799999999998</v>
      </c>
      <c r="C12" s="3">
        <v>0.83089900000000005</v>
      </c>
      <c r="D12" s="3">
        <v>-0.50682000000000005</v>
      </c>
      <c r="E12" s="3">
        <v>-0.30387199999999998</v>
      </c>
      <c r="F12" s="3">
        <v>3.5305</v>
      </c>
      <c r="G12" s="3">
        <v>-1.7612699999999999</v>
      </c>
      <c r="P12" s="48"/>
      <c r="Q12" s="49">
        <v>8.8569999999999996E-2</v>
      </c>
      <c r="R12" s="49">
        <v>0.23433999999999999</v>
      </c>
      <c r="S12" s="49">
        <v>8.1486000000000003E-2</v>
      </c>
      <c r="T12" s="49">
        <v>1.153E-8</v>
      </c>
      <c r="U12" s="49">
        <v>4.7080000000000002E-8</v>
      </c>
      <c r="V12" s="49">
        <v>0.43970999999999999</v>
      </c>
      <c r="Z12" s="3">
        <v>8.8569999999999996E-2</v>
      </c>
      <c r="AA12" s="3">
        <v>0.23433999999999999</v>
      </c>
      <c r="AB12" s="3">
        <v>8.1486000000000003E-2</v>
      </c>
      <c r="AC12" s="3">
        <v>1.153E-8</v>
      </c>
      <c r="AD12" s="3">
        <v>4.7080000000000002E-8</v>
      </c>
      <c r="AE12" s="3">
        <v>0.43970999999999999</v>
      </c>
      <c r="AF12" s="3"/>
      <c r="AG12" s="3"/>
      <c r="AH12" s="3"/>
      <c r="AI12" s="3">
        <v>5.9452999999999999E-2</v>
      </c>
      <c r="AJ12" s="3">
        <v>3.6940000000000001E-2</v>
      </c>
      <c r="AK12" s="3">
        <v>1.372E-4</v>
      </c>
      <c r="AL12" s="3">
        <v>9.071E-10</v>
      </c>
      <c r="AM12" s="3">
        <v>6.1357000000000002E-2</v>
      </c>
      <c r="AN12" s="3">
        <v>0.52075340000000003</v>
      </c>
      <c r="AO12" s="3"/>
      <c r="AP12" s="3"/>
      <c r="AQ12" s="3">
        <v>0.58347000000000004</v>
      </c>
      <c r="AR12" s="3">
        <v>0.785103</v>
      </c>
      <c r="AS12" s="3">
        <v>9.2286999999999994E-2</v>
      </c>
      <c r="AT12" s="3">
        <v>1.026E-6</v>
      </c>
      <c r="AU12" s="3">
        <v>3.0939999999999999E-9</v>
      </c>
      <c r="AV12" s="3">
        <v>1.9550000000000001E-3</v>
      </c>
    </row>
    <row r="13" spans="1:48" x14ac:dyDescent="0.45">
      <c r="A13" s="49"/>
      <c r="B13" s="49">
        <v>9.071E-10</v>
      </c>
      <c r="C13" s="49">
        <v>6.1357000000000002E-2</v>
      </c>
      <c r="D13" s="49">
        <v>0.52075340000000003</v>
      </c>
      <c r="E13" s="49">
        <v>0.46673100000000001</v>
      </c>
      <c r="F13" s="49">
        <v>3.1810000000000002E-7</v>
      </c>
      <c r="G13" s="49">
        <v>3.0642200000000001E-2</v>
      </c>
      <c r="P13" t="s">
        <v>194</v>
      </c>
      <c r="Q13" s="3"/>
      <c r="R13" s="3"/>
      <c r="S13" s="3"/>
      <c r="T13" s="3">
        <v>-10.073416999999999</v>
      </c>
      <c r="U13" s="3">
        <v>-21.985900000000001</v>
      </c>
      <c r="V13" s="3">
        <v>-12.15212</v>
      </c>
      <c r="Y13" t="s">
        <v>194</v>
      </c>
      <c r="Z13" s="3"/>
      <c r="AA13" s="3"/>
      <c r="AB13" s="3"/>
      <c r="AC13" s="3">
        <v>-10.073416999999999</v>
      </c>
      <c r="AD13" s="3">
        <v>-21.985900000000001</v>
      </c>
      <c r="AE13" s="3">
        <v>-12.15212</v>
      </c>
      <c r="AF13" s="3"/>
      <c r="AG13" s="3"/>
      <c r="AH13" s="3" t="s">
        <v>194</v>
      </c>
      <c r="AI13" s="3"/>
      <c r="AJ13" s="3"/>
      <c r="AK13" s="3"/>
      <c r="AL13" s="3">
        <v>-13.568619999999999</v>
      </c>
      <c r="AM13" s="3">
        <v>-22.294222999999999</v>
      </c>
      <c r="AN13" s="3">
        <v>-11.33478</v>
      </c>
      <c r="AO13" s="3"/>
      <c r="AP13" s="3" t="s">
        <v>194</v>
      </c>
      <c r="AQ13" s="3"/>
      <c r="AR13" s="3"/>
      <c r="AS13" s="3"/>
      <c r="AT13" s="3">
        <v>-16.808009999999999</v>
      </c>
      <c r="AU13" s="3">
        <v>-20.122800000000002</v>
      </c>
      <c r="AV13" s="3">
        <v>-9.9067399999999992</v>
      </c>
    </row>
    <row r="14" spans="1:48" x14ac:dyDescent="0.45">
      <c r="A14" s="3" t="s">
        <v>194</v>
      </c>
      <c r="B14" s="3">
        <v>-13.568619999999999</v>
      </c>
      <c r="C14" s="3">
        <v>-22.294222999999999</v>
      </c>
      <c r="D14" s="3">
        <v>-11.33478</v>
      </c>
      <c r="E14" s="3"/>
      <c r="F14" s="3"/>
      <c r="G14" s="3"/>
      <c r="P14" s="48"/>
      <c r="Q14" s="49"/>
      <c r="R14" s="49"/>
      <c r="S14" s="49"/>
      <c r="T14" s="49">
        <v>6.2259999999999998E-9</v>
      </c>
      <c r="U14" s="49">
        <v>2.2E-16</v>
      </c>
      <c r="V14" s="49">
        <v>5.0039999999999999E-6</v>
      </c>
      <c r="Z14" s="3"/>
      <c r="AA14" s="3"/>
      <c r="AB14" s="3"/>
      <c r="AC14" s="3">
        <v>6.2259999999999998E-9</v>
      </c>
      <c r="AD14" s="3">
        <v>2.2E-16</v>
      </c>
      <c r="AE14" s="3">
        <v>5.0039999999999999E-6</v>
      </c>
      <c r="AF14" s="3"/>
      <c r="AG14" s="3"/>
      <c r="AH14" s="3"/>
      <c r="AI14" s="3"/>
      <c r="AJ14" s="3"/>
      <c r="AK14" s="3"/>
      <c r="AL14" s="3">
        <v>1.7220000000000001E-9</v>
      </c>
      <c r="AM14" s="3">
        <v>2.2E-16</v>
      </c>
      <c r="AN14" s="3">
        <v>2.1278999999999998E-3</v>
      </c>
      <c r="AO14" s="3"/>
      <c r="AP14" s="3"/>
      <c r="AQ14" s="3"/>
      <c r="AR14" s="3"/>
      <c r="AS14" s="3"/>
      <c r="AT14" s="3">
        <v>2.9469999999999999E-8</v>
      </c>
      <c r="AU14" s="3">
        <v>9.2769999999999997E-13</v>
      </c>
      <c r="AV14" s="3">
        <v>1.9162999999999999E-2</v>
      </c>
    </row>
    <row r="15" spans="1:48" x14ac:dyDescent="0.45">
      <c r="A15" s="49"/>
      <c r="B15" s="49">
        <v>1.7220000000000001E-9</v>
      </c>
      <c r="C15" s="49">
        <v>2.2E-16</v>
      </c>
      <c r="D15" s="49">
        <v>2.1278999999999998E-3</v>
      </c>
      <c r="E15" s="3"/>
      <c r="F15" s="3"/>
      <c r="G15" s="3"/>
      <c r="P15" t="s">
        <v>378</v>
      </c>
      <c r="Q15" s="3"/>
      <c r="R15" s="3"/>
      <c r="S15" s="3"/>
      <c r="T15" s="3"/>
      <c r="U15" s="3"/>
      <c r="V15" s="3"/>
      <c r="Y15" t="s">
        <v>378</v>
      </c>
      <c r="Z15" s="3"/>
      <c r="AA15" s="3"/>
      <c r="AB15" s="3"/>
      <c r="AC15" s="3"/>
      <c r="AD15" s="3"/>
      <c r="AE15" s="3"/>
      <c r="AF15" s="3"/>
      <c r="AG15" s="3"/>
      <c r="AH15" s="3" t="s">
        <v>378</v>
      </c>
      <c r="AI15" s="3"/>
      <c r="AJ15" s="3"/>
      <c r="AK15" s="3"/>
      <c r="AL15" s="3"/>
      <c r="AM15" s="3"/>
      <c r="AN15" s="3"/>
      <c r="AO15" s="3"/>
      <c r="AP15" s="3" t="s">
        <v>378</v>
      </c>
      <c r="AQ15" s="3"/>
      <c r="AR15" s="3"/>
      <c r="AS15" s="3"/>
      <c r="AT15" s="3"/>
      <c r="AU15" s="3"/>
      <c r="AV15" s="3"/>
    </row>
    <row r="16" spans="1:48" x14ac:dyDescent="0.45">
      <c r="A16" s="3" t="s">
        <v>378</v>
      </c>
      <c r="B16" s="3"/>
      <c r="C16" s="3"/>
      <c r="D16" s="3"/>
      <c r="E16" s="3">
        <v>-11.653114</v>
      </c>
      <c r="F16" s="3">
        <v>-32.622419999999998</v>
      </c>
      <c r="G16" s="3">
        <v>-19.735340000000001</v>
      </c>
      <c r="P16" s="48"/>
      <c r="Q16" s="49"/>
      <c r="R16" s="49"/>
      <c r="S16" s="49"/>
      <c r="T16" s="49"/>
      <c r="U16" s="49"/>
      <c r="V16" s="49"/>
      <c r="Z16" s="3"/>
      <c r="AA16" s="3"/>
      <c r="AB16" s="3"/>
      <c r="AC16" s="3"/>
      <c r="AD16" s="3"/>
      <c r="AE16" s="3"/>
      <c r="AF16" s="3"/>
      <c r="AG16" s="3"/>
      <c r="AH16" s="3"/>
      <c r="AI16" s="3"/>
      <c r="AJ16" s="3"/>
      <c r="AK16" s="3"/>
      <c r="AL16" s="3"/>
      <c r="AM16" s="3"/>
      <c r="AN16" s="3"/>
      <c r="AO16" s="3"/>
      <c r="AP16" s="3"/>
      <c r="AQ16" s="3"/>
      <c r="AR16" s="3"/>
      <c r="AS16" s="3"/>
      <c r="AT16" s="3"/>
      <c r="AU16" s="3"/>
      <c r="AV16" s="3"/>
    </row>
    <row r="17" spans="1:48" x14ac:dyDescent="0.45">
      <c r="A17" s="49"/>
      <c r="B17" s="49"/>
      <c r="C17" s="49"/>
      <c r="D17" s="49"/>
      <c r="E17" s="49">
        <v>3.6638999999999999E-3</v>
      </c>
      <c r="F17" s="49">
        <v>1.59E-5</v>
      </c>
      <c r="G17" s="49">
        <v>4.8647700000000002E-2</v>
      </c>
      <c r="P17" t="s">
        <v>1073</v>
      </c>
      <c r="Q17" s="3">
        <v>0.14831</v>
      </c>
      <c r="R17" s="3">
        <v>0.15923000000000001</v>
      </c>
      <c r="S17" s="3">
        <v>0.14418</v>
      </c>
      <c r="T17" s="3">
        <v>-9.7164E-2</v>
      </c>
      <c r="U17" s="3">
        <v>0.25285000000000002</v>
      </c>
      <c r="V17" s="3">
        <v>-0.38438</v>
      </c>
      <c r="Y17" t="s">
        <v>1073</v>
      </c>
      <c r="Z17" s="3">
        <v>0.14831</v>
      </c>
      <c r="AA17" s="3">
        <v>0.15923000000000001</v>
      </c>
      <c r="AB17" s="3">
        <v>0.14418</v>
      </c>
      <c r="AC17" s="3">
        <v>-9.7164E-2</v>
      </c>
      <c r="AD17" s="3">
        <v>0.25285000000000002</v>
      </c>
      <c r="AE17" s="3">
        <v>-0.38438</v>
      </c>
      <c r="AF17" s="3"/>
      <c r="AG17" s="3"/>
      <c r="AH17" s="3" t="s">
        <v>1073</v>
      </c>
      <c r="AI17" s="3">
        <v>0.54947000000000001</v>
      </c>
      <c r="AJ17" s="3">
        <v>0.18024299999999999</v>
      </c>
      <c r="AK17" s="3">
        <v>0.15379699999999999</v>
      </c>
      <c r="AL17" s="3">
        <v>0.34447</v>
      </c>
      <c r="AM17" s="3">
        <v>0.394951</v>
      </c>
      <c r="AN17" s="3">
        <v>-0.36398999999999998</v>
      </c>
      <c r="AO17" s="3"/>
      <c r="AP17" s="3" t="s">
        <v>1073</v>
      </c>
      <c r="AQ17" s="3">
        <v>0.34601999999999999</v>
      </c>
      <c r="AR17" s="3">
        <v>0.256573</v>
      </c>
      <c r="AS17" s="3">
        <v>0.15301999999999999</v>
      </c>
      <c r="AT17" s="3">
        <v>0.1719</v>
      </c>
      <c r="AU17" s="3">
        <v>0.40569</v>
      </c>
      <c r="AV17" s="3">
        <v>-0.33407999999999999</v>
      </c>
    </row>
    <row r="18" spans="1:48" x14ac:dyDescent="0.45">
      <c r="A18" s="3" t="s">
        <v>1073</v>
      </c>
      <c r="B18" s="3">
        <v>0.34447</v>
      </c>
      <c r="C18" s="3">
        <v>0.394951</v>
      </c>
      <c r="D18" s="3">
        <v>-0.36398999999999998</v>
      </c>
      <c r="E18" s="3">
        <v>9.0566999999999995E-2</v>
      </c>
      <c r="F18" s="3">
        <v>0.68557999999999997</v>
      </c>
      <c r="G18" s="3">
        <v>1.10791</v>
      </c>
      <c r="P18" s="48"/>
      <c r="Q18" s="49">
        <v>0.56872</v>
      </c>
      <c r="R18" s="49">
        <v>0.26071</v>
      </c>
      <c r="S18" s="49">
        <v>0.37730399999999997</v>
      </c>
      <c r="T18" s="49">
        <v>0.50619939999999997</v>
      </c>
      <c r="U18" s="49">
        <v>0.12962199999999999</v>
      </c>
      <c r="V18" s="49">
        <v>0.10823000000000001</v>
      </c>
      <c r="Z18" s="3">
        <v>0.56872</v>
      </c>
      <c r="AA18" s="3">
        <v>0.26071</v>
      </c>
      <c r="AB18" s="3">
        <v>0.37730399999999997</v>
      </c>
      <c r="AC18" s="3">
        <v>0.50619939999999997</v>
      </c>
      <c r="AD18" s="3">
        <v>0.12962199999999999</v>
      </c>
      <c r="AE18" s="3">
        <v>0.10823000000000001</v>
      </c>
      <c r="AF18" s="3"/>
      <c r="AG18" s="3"/>
      <c r="AH18" s="3"/>
      <c r="AI18" s="3">
        <v>0.10295899999999999</v>
      </c>
      <c r="AJ18" s="3">
        <v>0.30138999999999999</v>
      </c>
      <c r="AK18" s="3">
        <v>0.47532859999999999</v>
      </c>
      <c r="AL18" s="3">
        <v>4.0126500000000002E-2</v>
      </c>
      <c r="AM18" s="3">
        <v>4.5784999999999999E-2</v>
      </c>
      <c r="AN18" s="3">
        <v>0.1062263</v>
      </c>
      <c r="AO18" s="3"/>
      <c r="AP18" s="3"/>
      <c r="AQ18" s="3">
        <v>0.52546999999999999</v>
      </c>
      <c r="AR18" s="3">
        <v>9.5827999999999997E-2</v>
      </c>
      <c r="AS18" s="3">
        <v>0.55146899999999999</v>
      </c>
      <c r="AT18" s="3">
        <v>0.43584000000000001</v>
      </c>
      <c r="AU18" s="3">
        <v>3.4014999999999997E-2</v>
      </c>
      <c r="AV18" s="3">
        <v>9.2254000000000003E-2</v>
      </c>
    </row>
    <row r="19" spans="1:48" x14ac:dyDescent="0.45">
      <c r="A19" s="49"/>
      <c r="B19" s="49">
        <v>4.0126500000000002E-2</v>
      </c>
      <c r="C19" s="49">
        <v>4.5784999999999999E-2</v>
      </c>
      <c r="D19" s="49">
        <v>0.1062263</v>
      </c>
      <c r="E19" s="49">
        <v>0.81311929999999999</v>
      </c>
      <c r="F19" s="49">
        <v>0.29859999999999998</v>
      </c>
      <c r="G19" s="49">
        <v>0.30283680000000002</v>
      </c>
      <c r="P19" t="s">
        <v>1074</v>
      </c>
      <c r="Q19" s="3">
        <v>-0.27410000000000001</v>
      </c>
      <c r="R19" s="3">
        <v>0.13533999999999999</v>
      </c>
      <c r="S19" s="3">
        <v>-0.56565699999999997</v>
      </c>
      <c r="T19" s="3">
        <v>7.2709999999999997E-2</v>
      </c>
      <c r="U19" s="3">
        <v>0.24812999999999999</v>
      </c>
      <c r="V19" s="3">
        <v>0.21486</v>
      </c>
      <c r="Y19" t="s">
        <v>1074</v>
      </c>
      <c r="Z19" s="3">
        <v>-0.27410000000000001</v>
      </c>
      <c r="AA19" s="3">
        <v>0.13533999999999999</v>
      </c>
      <c r="AB19" s="3">
        <v>-0.56565699999999997</v>
      </c>
      <c r="AC19" s="3">
        <v>7.2709999999999997E-2</v>
      </c>
      <c r="AD19" s="3">
        <v>0.24812999999999999</v>
      </c>
      <c r="AE19" s="3">
        <v>0.21486</v>
      </c>
      <c r="AF19" s="3"/>
      <c r="AG19" s="3"/>
      <c r="AH19" s="3" t="s">
        <v>1074</v>
      </c>
      <c r="AI19" s="3">
        <v>-0.74060999999999999</v>
      </c>
      <c r="AJ19" s="3">
        <v>9.3572000000000002E-2</v>
      </c>
      <c r="AK19" s="3">
        <v>-0.19072700000000001</v>
      </c>
      <c r="AL19" s="3">
        <v>-0.11105</v>
      </c>
      <c r="AM19" s="3">
        <v>5.0681999999999998E-2</v>
      </c>
      <c r="AN19" s="3">
        <v>-0.42246</v>
      </c>
      <c r="AO19" s="3"/>
      <c r="AP19" s="3" t="s">
        <v>1074</v>
      </c>
      <c r="AQ19" s="3">
        <v>-1.8532299999999999</v>
      </c>
      <c r="AR19" s="3">
        <v>0.29442499999999999</v>
      </c>
      <c r="AS19" s="3">
        <v>-0.13539999999999999</v>
      </c>
      <c r="AT19" s="3">
        <v>-0.20646</v>
      </c>
      <c r="AU19" s="3">
        <v>0.22917999999999999</v>
      </c>
      <c r="AV19" s="3">
        <v>0.99514999999999998</v>
      </c>
    </row>
    <row r="20" spans="1:48" x14ac:dyDescent="0.45">
      <c r="A20" s="3" t="s">
        <v>1074</v>
      </c>
      <c r="B20" s="3">
        <v>-0.11105</v>
      </c>
      <c r="C20" s="3">
        <v>5.0681999999999998E-2</v>
      </c>
      <c r="D20" s="3">
        <v>-0.42246</v>
      </c>
      <c r="E20" s="3">
        <v>-7.9229999999999995E-2</v>
      </c>
      <c r="F20" s="3">
        <v>-0.28697</v>
      </c>
      <c r="G20" s="3">
        <v>-2.5870700000000002</v>
      </c>
      <c r="P20" s="48"/>
      <c r="Q20" s="49">
        <v>0.37536999999999998</v>
      </c>
      <c r="R20" s="49">
        <v>0.36042000000000002</v>
      </c>
      <c r="S20" s="49">
        <v>0.48639199999999999</v>
      </c>
      <c r="T20" s="49">
        <v>0.70889199999999997</v>
      </c>
      <c r="U20" s="49">
        <v>0.24416350000000001</v>
      </c>
      <c r="V20" s="49">
        <v>0.59106000000000003</v>
      </c>
      <c r="Z20" s="3">
        <v>0.37536999999999998</v>
      </c>
      <c r="AA20" s="3">
        <v>0.36042000000000002</v>
      </c>
      <c r="AB20" s="3">
        <v>0.48639199999999999</v>
      </c>
      <c r="AC20" s="3">
        <v>0.70889199999999997</v>
      </c>
      <c r="AD20" s="3">
        <v>0.24416350000000001</v>
      </c>
      <c r="AE20" s="3">
        <v>0.59106000000000003</v>
      </c>
      <c r="AF20" s="3"/>
      <c r="AG20" s="3"/>
      <c r="AH20" s="3"/>
      <c r="AI20" s="3">
        <v>7.5813000000000005E-2</v>
      </c>
      <c r="AJ20" s="3">
        <v>0.50453999999999999</v>
      </c>
      <c r="AK20" s="3">
        <v>0.69501570000000001</v>
      </c>
      <c r="AL20" s="3">
        <v>0.30211260000000001</v>
      </c>
      <c r="AM20" s="3">
        <v>0.79881000000000002</v>
      </c>
      <c r="AN20" s="3">
        <v>0.53097119999999998</v>
      </c>
      <c r="AO20" s="3"/>
      <c r="AP20" s="3"/>
      <c r="AQ20" s="3">
        <v>3.184E-2</v>
      </c>
      <c r="AR20" s="3">
        <v>1.2056000000000001E-2</v>
      </c>
      <c r="AS20" s="3">
        <v>0.87577499999999997</v>
      </c>
      <c r="AT20" s="3">
        <v>5.5640000000000002E-2</v>
      </c>
      <c r="AU20" s="3">
        <v>0.245417</v>
      </c>
      <c r="AV20" s="3">
        <v>1.885E-3</v>
      </c>
    </row>
    <row r="21" spans="1:48" x14ac:dyDescent="0.45">
      <c r="A21" s="49"/>
      <c r="B21" s="49">
        <v>0.30211260000000001</v>
      </c>
      <c r="C21" s="49">
        <v>0.79881000000000002</v>
      </c>
      <c r="D21" s="49">
        <v>0.53097119999999998</v>
      </c>
      <c r="E21" s="49">
        <v>0.83149759999999995</v>
      </c>
      <c r="F21" s="49">
        <v>0.64190000000000003</v>
      </c>
      <c r="G21" s="49">
        <v>5.7919999999999998E-4</v>
      </c>
      <c r="P21" t="s">
        <v>1075</v>
      </c>
      <c r="Q21" s="3">
        <v>-0.85494999999999999</v>
      </c>
      <c r="R21" s="3">
        <v>0.13297999999999999</v>
      </c>
      <c r="S21" s="3">
        <v>-3.3251999999999997E-2</v>
      </c>
      <c r="T21" s="3">
        <v>-0.27799400000000002</v>
      </c>
      <c r="U21" s="3">
        <v>-0.12706000000000001</v>
      </c>
      <c r="V21" s="3">
        <v>-0.26545000000000002</v>
      </c>
      <c r="Y21" t="s">
        <v>1075</v>
      </c>
      <c r="Z21" s="3">
        <v>-0.85494999999999999</v>
      </c>
      <c r="AA21" s="3">
        <v>0.13297999999999999</v>
      </c>
      <c r="AB21" s="3">
        <v>-3.3251999999999997E-2</v>
      </c>
      <c r="AC21" s="3">
        <v>-0.27799400000000002</v>
      </c>
      <c r="AD21" s="3">
        <v>-0.12706000000000001</v>
      </c>
      <c r="AE21" s="3">
        <v>-0.26545000000000002</v>
      </c>
      <c r="AF21" s="3"/>
      <c r="AG21" s="3"/>
      <c r="AH21" s="3" t="s">
        <v>1075</v>
      </c>
      <c r="AI21" s="3">
        <v>-0.58098000000000005</v>
      </c>
      <c r="AJ21" s="3">
        <v>0.14122699999999999</v>
      </c>
      <c r="AK21" s="3">
        <v>0.33971699999999999</v>
      </c>
      <c r="AL21" s="3">
        <v>-0.83038000000000001</v>
      </c>
      <c r="AM21" s="3">
        <v>-0.20961199999999999</v>
      </c>
      <c r="AN21" s="3">
        <v>-0.36503000000000002</v>
      </c>
      <c r="AO21" s="3"/>
      <c r="AP21" s="3" t="s">
        <v>1075</v>
      </c>
      <c r="AQ21" s="3">
        <v>-1.2654399999999999</v>
      </c>
      <c r="AR21" s="3">
        <v>0.17053699999999999</v>
      </c>
      <c r="AS21" s="3">
        <v>0.15215000000000001</v>
      </c>
      <c r="AT21" s="3">
        <v>-0.69925999999999999</v>
      </c>
      <c r="AU21" s="3">
        <v>-0.43663999999999997</v>
      </c>
      <c r="AV21" s="3">
        <v>-0.31186999999999998</v>
      </c>
    </row>
    <row r="22" spans="1:48" x14ac:dyDescent="0.45">
      <c r="A22" s="3" t="s">
        <v>1075</v>
      </c>
      <c r="B22" s="3">
        <v>-0.83038000000000001</v>
      </c>
      <c r="C22" s="3">
        <v>-0.20961199999999999</v>
      </c>
      <c r="D22" s="3">
        <v>-0.36503000000000002</v>
      </c>
      <c r="E22" s="3">
        <v>-0.31046200000000002</v>
      </c>
      <c r="F22" s="3">
        <v>-0.40373999999999999</v>
      </c>
      <c r="G22" s="3">
        <v>-0.78874999999999995</v>
      </c>
      <c r="P22" s="48"/>
      <c r="Q22" s="49">
        <v>2.6659999999999999E-5</v>
      </c>
      <c r="R22" s="49">
        <v>0.42534</v>
      </c>
      <c r="S22" s="49">
        <v>0.86796099999999998</v>
      </c>
      <c r="T22" s="49">
        <v>5.6924999999999996E-3</v>
      </c>
      <c r="U22" s="49">
        <v>0.43789299999999998</v>
      </c>
      <c r="V22" s="49">
        <v>0.23568</v>
      </c>
      <c r="Z22" s="3">
        <v>2.6659999999999999E-5</v>
      </c>
      <c r="AA22" s="3">
        <v>0.42534</v>
      </c>
      <c r="AB22" s="3">
        <v>0.86796099999999998</v>
      </c>
      <c r="AC22" s="3">
        <v>5.6924999999999996E-3</v>
      </c>
      <c r="AD22" s="3">
        <v>0.43789299999999998</v>
      </c>
      <c r="AE22" s="3">
        <v>0.23568</v>
      </c>
      <c r="AF22" s="3"/>
      <c r="AG22" s="3"/>
      <c r="AH22" s="3"/>
      <c r="AI22" s="3">
        <v>3.4069999999999999E-3</v>
      </c>
      <c r="AJ22" s="3">
        <v>0.42293999999999998</v>
      </c>
      <c r="AK22" s="3">
        <v>4.1523999999999998E-2</v>
      </c>
      <c r="AL22" s="3">
        <v>1.308E-9</v>
      </c>
      <c r="AM22" s="3">
        <v>0.23603199999999999</v>
      </c>
      <c r="AN22" s="3">
        <v>0.17534050000000001</v>
      </c>
      <c r="AO22" s="3"/>
      <c r="AP22" s="3"/>
      <c r="AQ22" s="3">
        <v>2.8500000000000001E-3</v>
      </c>
      <c r="AR22" s="3">
        <v>0.44331199999999998</v>
      </c>
      <c r="AS22" s="3">
        <v>0.52807300000000001</v>
      </c>
      <c r="AT22" s="3">
        <v>1.0890000000000001E-5</v>
      </c>
      <c r="AU22" s="3">
        <v>5.7338E-2</v>
      </c>
      <c r="AV22" s="3">
        <v>0.21579699999999999</v>
      </c>
    </row>
    <row r="23" spans="1:48" x14ac:dyDescent="0.45">
      <c r="A23" s="49"/>
      <c r="B23" s="49">
        <v>1.308E-9</v>
      </c>
      <c r="C23" s="49">
        <v>0.23603199999999999</v>
      </c>
      <c r="D23" s="49">
        <v>0.17534050000000001</v>
      </c>
      <c r="E23" s="49">
        <v>0.12340810000000001</v>
      </c>
      <c r="F23" s="49">
        <v>0.28449999999999998</v>
      </c>
      <c r="G23" s="49">
        <v>0.21904129999999999</v>
      </c>
      <c r="P23" t="s">
        <v>196</v>
      </c>
      <c r="Q23" s="3" t="s">
        <v>217</v>
      </c>
      <c r="R23" s="3" t="s">
        <v>217</v>
      </c>
      <c r="S23" s="3" t="s">
        <v>217</v>
      </c>
      <c r="T23" s="3" t="s">
        <v>217</v>
      </c>
      <c r="U23" s="3" t="s">
        <v>217</v>
      </c>
      <c r="V23" s="3" t="s">
        <v>217</v>
      </c>
      <c r="Y23" t="s">
        <v>196</v>
      </c>
      <c r="Z23" s="3" t="s">
        <v>217</v>
      </c>
      <c r="AA23" s="3" t="s">
        <v>217</v>
      </c>
      <c r="AB23" s="3" t="s">
        <v>217</v>
      </c>
      <c r="AC23" s="3" t="s">
        <v>217</v>
      </c>
      <c r="AD23" s="3" t="s">
        <v>217</v>
      </c>
      <c r="AE23" s="3" t="s">
        <v>217</v>
      </c>
      <c r="AF23" s="3"/>
      <c r="AG23" s="3"/>
      <c r="AH23" s="3" t="s">
        <v>649</v>
      </c>
      <c r="AI23" s="3">
        <v>12.686109999999999</v>
      </c>
      <c r="AJ23" s="3">
        <v>-15.827037000000001</v>
      </c>
      <c r="AK23" s="3">
        <v>18.131627999999999</v>
      </c>
      <c r="AL23" s="3">
        <v>5.5183999999999997</v>
      </c>
      <c r="AM23" s="3">
        <v>-4.2778130000000001</v>
      </c>
      <c r="AN23" s="3">
        <v>-8.0244</v>
      </c>
      <c r="AO23" s="3"/>
      <c r="AP23" s="3" t="s">
        <v>649</v>
      </c>
      <c r="AQ23" s="3">
        <v>28.095400000000001</v>
      </c>
      <c r="AR23" s="3">
        <v>-20.683244999999999</v>
      </c>
      <c r="AS23" s="3">
        <v>12.398490000000001</v>
      </c>
      <c r="AT23" s="3">
        <v>-0.60343999999999998</v>
      </c>
      <c r="AU23" s="3">
        <v>1.2075400000000001</v>
      </c>
      <c r="AV23" s="3">
        <v>-5.0826599999999997</v>
      </c>
    </row>
    <row r="24" spans="1:48" x14ac:dyDescent="0.45">
      <c r="A24" s="3" t="s">
        <v>649</v>
      </c>
      <c r="B24" s="3">
        <v>5.5183999999999997</v>
      </c>
      <c r="C24" s="3">
        <v>-4.2778130000000001</v>
      </c>
      <c r="D24" s="3">
        <v>-8.0244</v>
      </c>
      <c r="E24" s="3">
        <v>15.588811</v>
      </c>
      <c r="F24" s="3">
        <v>-119.55732999999999</v>
      </c>
      <c r="G24" s="3">
        <v>-26.104399999999998</v>
      </c>
      <c r="P24" t="s">
        <v>197</v>
      </c>
      <c r="Q24" s="35">
        <v>464</v>
      </c>
      <c r="R24" s="35">
        <v>160</v>
      </c>
      <c r="S24" s="35">
        <v>72</v>
      </c>
      <c r="T24" s="35">
        <v>555</v>
      </c>
      <c r="U24" s="35">
        <v>194</v>
      </c>
      <c r="V24" s="35">
        <v>80</v>
      </c>
      <c r="Y24" t="s">
        <v>197</v>
      </c>
      <c r="Z24" s="35">
        <v>464</v>
      </c>
      <c r="AA24" s="35">
        <v>160</v>
      </c>
      <c r="AB24" s="35">
        <v>72</v>
      </c>
      <c r="AC24" s="35">
        <v>555</v>
      </c>
      <c r="AD24" s="35">
        <v>194</v>
      </c>
      <c r="AE24" s="35">
        <v>80</v>
      </c>
      <c r="AF24" s="3"/>
      <c r="AG24" s="3"/>
      <c r="AH24" s="3"/>
      <c r="AI24" s="3">
        <v>6.8574999999999997E-2</v>
      </c>
      <c r="AJ24" s="3">
        <v>6.139E-6</v>
      </c>
      <c r="AK24" s="3">
        <v>0.1786615</v>
      </c>
      <c r="AL24" s="3">
        <v>0.3574116</v>
      </c>
      <c r="AM24" s="3">
        <v>0.16944400000000001</v>
      </c>
      <c r="AN24" s="3">
        <v>0.55848640000000005</v>
      </c>
      <c r="AO24" s="3"/>
      <c r="AP24" s="3"/>
      <c r="AQ24" s="3">
        <v>0.24904999999999999</v>
      </c>
      <c r="AR24" s="3">
        <v>3.4950000000000002E-5</v>
      </c>
      <c r="AS24" s="3">
        <v>0.43396899999999999</v>
      </c>
      <c r="AT24" s="3">
        <v>0.95909</v>
      </c>
      <c r="AU24" s="3">
        <v>0.73492599999999997</v>
      </c>
      <c r="AV24" s="3">
        <v>0.770617</v>
      </c>
    </row>
    <row r="25" spans="1:48" x14ac:dyDescent="0.45">
      <c r="A25" s="3"/>
      <c r="B25" s="49">
        <v>0.3574116</v>
      </c>
      <c r="C25" s="49">
        <v>0.16944400000000001</v>
      </c>
      <c r="D25" s="49">
        <v>0.55848640000000005</v>
      </c>
      <c r="E25" s="49">
        <v>0.1436258</v>
      </c>
      <c r="F25" s="49">
        <v>0.36609999999999998</v>
      </c>
      <c r="G25" s="49">
        <v>0.3166757</v>
      </c>
      <c r="P25" t="s">
        <v>198</v>
      </c>
      <c r="Q25" s="3">
        <v>9.8131999999999997E-2</v>
      </c>
      <c r="R25" s="3">
        <v>-6.0852000000000003E-2</v>
      </c>
      <c r="S25" s="3">
        <v>-8.0532000000000006E-2</v>
      </c>
      <c r="T25" s="3">
        <v>0.25058000000000002</v>
      </c>
      <c r="U25" s="3">
        <v>0.74565999999999999</v>
      </c>
      <c r="V25" s="3">
        <v>0.17768999999999999</v>
      </c>
      <c r="Y25" t="s">
        <v>198</v>
      </c>
      <c r="Z25" s="3">
        <v>9.8131999999999997E-2</v>
      </c>
      <c r="AA25" s="3">
        <v>-6.0852000000000003E-2</v>
      </c>
      <c r="AB25" s="3">
        <v>-8.0532000000000006E-2</v>
      </c>
      <c r="AC25" s="3">
        <v>0.25058000000000002</v>
      </c>
      <c r="AD25" s="3">
        <v>0.74565999999999999</v>
      </c>
      <c r="AE25" s="3">
        <v>0.17768999999999999</v>
      </c>
      <c r="AF25" s="3"/>
      <c r="AG25" s="3"/>
      <c r="AH25" s="3" t="s">
        <v>188</v>
      </c>
      <c r="AI25" s="3">
        <v>-0.55552999999999997</v>
      </c>
      <c r="AJ25" s="3">
        <v>-3.7955999999999997E-2</v>
      </c>
      <c r="AK25" s="3">
        <v>-0.22417799999999999</v>
      </c>
      <c r="AL25" s="3">
        <v>-0.23679</v>
      </c>
      <c r="AM25" s="3">
        <v>-0.18822900000000001</v>
      </c>
      <c r="AN25" s="3">
        <v>-0.25530999999999998</v>
      </c>
      <c r="AO25" s="3"/>
      <c r="AP25" s="36" t="s">
        <v>972</v>
      </c>
      <c r="AQ25" s="3">
        <v>-5.0213000000000001</v>
      </c>
      <c r="AR25" s="3">
        <v>0.46668900000000002</v>
      </c>
      <c r="AS25" s="3">
        <v>7.0544799999999999</v>
      </c>
      <c r="AT25" s="3">
        <v>-2.07342</v>
      </c>
      <c r="AU25" s="3">
        <v>2.2652600000000001</v>
      </c>
      <c r="AV25" s="3">
        <v>7.5094399999999997</v>
      </c>
    </row>
    <row r="26" spans="1:48" x14ac:dyDescent="0.45">
      <c r="A26" s="3" t="s">
        <v>188</v>
      </c>
      <c r="B26" s="3">
        <v>-0.23679</v>
      </c>
      <c r="C26" s="3">
        <v>-0.18822900000000001</v>
      </c>
      <c r="D26" s="3">
        <v>-0.25530999999999998</v>
      </c>
      <c r="E26" s="3">
        <v>-0.46467700000000001</v>
      </c>
      <c r="F26" s="3">
        <v>0.10931</v>
      </c>
      <c r="G26" s="3">
        <v>-0.70904</v>
      </c>
      <c r="Q26" s="3"/>
      <c r="R26" s="3"/>
      <c r="S26" s="3"/>
      <c r="T26" s="3"/>
      <c r="U26" s="3"/>
      <c r="V26" s="3"/>
      <c r="Z26" s="3"/>
      <c r="AA26" s="3"/>
      <c r="AB26" s="3"/>
      <c r="AC26" s="3"/>
      <c r="AD26" s="3"/>
      <c r="AE26" s="3"/>
      <c r="AF26" s="3"/>
      <c r="AG26" s="3"/>
      <c r="AH26" s="3"/>
      <c r="AI26" s="3">
        <v>8.9439999999999999E-8</v>
      </c>
      <c r="AJ26" s="3">
        <v>0.28996</v>
      </c>
      <c r="AK26" s="3">
        <v>2.7149099999999999E-2</v>
      </c>
      <c r="AL26" s="3">
        <v>3.3026899999999998E-2</v>
      </c>
      <c r="AM26" s="3">
        <v>2.6608E-2</v>
      </c>
      <c r="AN26" s="3">
        <v>5.6792799999999997E-2</v>
      </c>
      <c r="AO26" s="3"/>
      <c r="AP26" s="3"/>
      <c r="AQ26" s="3">
        <v>0.16749</v>
      </c>
      <c r="AR26" s="3">
        <v>0.44419700000000001</v>
      </c>
      <c r="AS26" s="3">
        <v>3.3974999999999998E-2</v>
      </c>
      <c r="AT26" s="3">
        <v>0.34388999999999997</v>
      </c>
      <c r="AU26" s="3">
        <v>1.348E-3</v>
      </c>
      <c r="AV26" s="3">
        <v>6.2241999999999999E-2</v>
      </c>
    </row>
    <row r="27" spans="1:48" x14ac:dyDescent="0.45">
      <c r="A27" s="3"/>
      <c r="B27" s="49">
        <v>3.3026899999999998E-2</v>
      </c>
      <c r="C27" s="49">
        <v>2.6608E-2</v>
      </c>
      <c r="D27" s="49">
        <v>5.6792799999999997E-2</v>
      </c>
      <c r="E27" s="49">
        <v>1.086E-4</v>
      </c>
      <c r="F27" s="49">
        <v>0.5897</v>
      </c>
      <c r="G27" s="49">
        <v>4.8861099999999998E-2</v>
      </c>
      <c r="P27" s="34"/>
      <c r="Q27" s="94" t="s">
        <v>975</v>
      </c>
      <c r="R27" s="88"/>
      <c r="S27" s="88"/>
      <c r="T27" s="88"/>
      <c r="U27" s="88"/>
      <c r="V27" s="88"/>
      <c r="Z27" s="3"/>
      <c r="AA27" s="3"/>
      <c r="AB27" s="3"/>
      <c r="AC27" s="3"/>
      <c r="AD27" s="3"/>
      <c r="AE27" s="3"/>
      <c r="AF27" s="3"/>
      <c r="AG27" s="3"/>
      <c r="AH27" s="3" t="s">
        <v>196</v>
      </c>
      <c r="AI27" s="3" t="s">
        <v>217</v>
      </c>
      <c r="AJ27" s="3" t="s">
        <v>217</v>
      </c>
      <c r="AK27" s="3" t="s">
        <v>217</v>
      </c>
      <c r="AL27" s="3" t="s">
        <v>217</v>
      </c>
      <c r="AM27" s="3" t="s">
        <v>217</v>
      </c>
      <c r="AN27" s="3" t="s">
        <v>217</v>
      </c>
      <c r="AO27" s="3"/>
      <c r="AP27" s="3" t="s">
        <v>196</v>
      </c>
      <c r="AQ27" s="3" t="s">
        <v>217</v>
      </c>
      <c r="AR27" s="3" t="s">
        <v>217</v>
      </c>
      <c r="AS27" s="3" t="s">
        <v>217</v>
      </c>
      <c r="AT27" s="3" t="s">
        <v>217</v>
      </c>
      <c r="AU27" s="3" t="s">
        <v>217</v>
      </c>
      <c r="AV27" s="3" t="s">
        <v>217</v>
      </c>
    </row>
    <row r="28" spans="1:48" x14ac:dyDescent="0.45">
      <c r="A28" s="3" t="s">
        <v>196</v>
      </c>
      <c r="B28" s="3" t="s">
        <v>217</v>
      </c>
      <c r="C28" s="3" t="s">
        <v>217</v>
      </c>
      <c r="D28" s="3" t="s">
        <v>217</v>
      </c>
      <c r="E28" s="3" t="s">
        <v>217</v>
      </c>
      <c r="F28" s="3" t="s">
        <v>217</v>
      </c>
      <c r="G28" s="3" t="s">
        <v>217</v>
      </c>
      <c r="P28" s="34"/>
      <c r="Q28" s="87" t="s">
        <v>1121</v>
      </c>
      <c r="R28" s="87"/>
      <c r="S28" s="87"/>
      <c r="T28" s="87"/>
      <c r="U28" s="87"/>
      <c r="V28" s="87"/>
      <c r="Z28" s="3"/>
      <c r="AA28" s="3"/>
      <c r="AB28" s="3"/>
      <c r="AC28" s="3"/>
      <c r="AD28" s="3"/>
      <c r="AE28" s="3"/>
      <c r="AF28" s="3"/>
      <c r="AG28" s="3"/>
      <c r="AH28" s="3" t="s">
        <v>197</v>
      </c>
      <c r="AI28" s="35">
        <v>328</v>
      </c>
      <c r="AJ28" s="35">
        <v>152</v>
      </c>
      <c r="AK28" s="35">
        <v>56</v>
      </c>
      <c r="AL28" s="35">
        <v>390</v>
      </c>
      <c r="AM28" s="35">
        <v>193</v>
      </c>
      <c r="AN28" s="35">
        <v>75</v>
      </c>
      <c r="AO28" s="35"/>
      <c r="AP28" s="35" t="s">
        <v>197</v>
      </c>
      <c r="AQ28" s="35">
        <v>168</v>
      </c>
      <c r="AR28" s="35">
        <v>120</v>
      </c>
      <c r="AS28" s="35">
        <v>56</v>
      </c>
      <c r="AT28" s="35">
        <v>210</v>
      </c>
      <c r="AU28" s="35">
        <v>148</v>
      </c>
      <c r="AV28" s="35">
        <v>65</v>
      </c>
    </row>
    <row r="29" spans="1:48" x14ac:dyDescent="0.45">
      <c r="A29" s="3" t="s">
        <v>197</v>
      </c>
      <c r="B29" s="35">
        <v>390</v>
      </c>
      <c r="C29" s="35">
        <v>193</v>
      </c>
      <c r="D29" s="35">
        <v>75</v>
      </c>
      <c r="E29" s="35">
        <v>684</v>
      </c>
      <c r="F29" s="35">
        <v>238</v>
      </c>
      <c r="G29" s="35">
        <v>135</v>
      </c>
      <c r="P29" s="34"/>
      <c r="Q29" s="34" t="s">
        <v>220</v>
      </c>
      <c r="R29" s="34"/>
      <c r="S29" s="34"/>
      <c r="T29" s="34" t="s">
        <v>221</v>
      </c>
      <c r="U29" s="34"/>
      <c r="V29" s="34"/>
      <c r="Z29" s="3"/>
      <c r="AA29" s="3"/>
      <c r="AB29" s="3"/>
      <c r="AC29" s="3"/>
      <c r="AD29" s="3"/>
      <c r="AE29" s="3"/>
      <c r="AF29" s="3"/>
      <c r="AG29" s="3"/>
      <c r="AH29" s="3" t="s">
        <v>198</v>
      </c>
      <c r="AI29" s="3">
        <v>0.27192</v>
      </c>
      <c r="AJ29" s="3">
        <v>-4.7990999999999999E-2</v>
      </c>
      <c r="AK29" s="3">
        <v>0.17965</v>
      </c>
      <c r="AL29" s="3">
        <v>0.39129999999999998</v>
      </c>
      <c r="AM29" s="3">
        <v>0.75168000000000001</v>
      </c>
      <c r="AN29" s="3">
        <v>0.15101000000000001</v>
      </c>
      <c r="AO29" s="3"/>
      <c r="AP29" s="3" t="s">
        <v>198</v>
      </c>
      <c r="AQ29" s="3">
        <v>0.24257000000000001</v>
      </c>
      <c r="AR29" s="3">
        <v>-5.3115000000000002E-2</v>
      </c>
      <c r="AS29" s="3">
        <v>1.9214999999999999E-2</v>
      </c>
      <c r="AT29" s="3">
        <v>0.46537000000000001</v>
      </c>
      <c r="AU29" s="3">
        <v>0.72968</v>
      </c>
      <c r="AV29" s="3">
        <v>0.20054</v>
      </c>
    </row>
    <row r="30" spans="1:48" x14ac:dyDescent="0.45">
      <c r="A30" s="3" t="s">
        <v>198</v>
      </c>
      <c r="B30" s="3">
        <v>0.39129999999999998</v>
      </c>
      <c r="C30" s="3">
        <v>0.75168000000000001</v>
      </c>
      <c r="D30" s="3">
        <v>0.15101000000000001</v>
      </c>
      <c r="E30" s="3">
        <v>0.44777</v>
      </c>
      <c r="F30" s="3">
        <v>0.57562999999999998</v>
      </c>
      <c r="G30" s="3">
        <v>0.64024999999999999</v>
      </c>
      <c r="Q30" t="s">
        <v>127</v>
      </c>
      <c r="R30" t="s">
        <v>201</v>
      </c>
      <c r="S30" t="s">
        <v>193</v>
      </c>
      <c r="T30" t="s">
        <v>127</v>
      </c>
      <c r="U30" t="s">
        <v>146</v>
      </c>
      <c r="V30" t="s">
        <v>193</v>
      </c>
      <c r="Z30" s="3"/>
      <c r="AA30" s="3"/>
      <c r="AB30" s="3"/>
      <c r="AC30" s="3"/>
      <c r="AD30" s="3"/>
      <c r="AE30" s="3"/>
      <c r="AF30" s="3"/>
      <c r="AG30" s="3"/>
      <c r="AH30" s="3"/>
      <c r="AI30" s="3"/>
      <c r="AJ30" s="3"/>
      <c r="AK30" s="3"/>
      <c r="AL30" s="3"/>
      <c r="AM30" s="3"/>
      <c r="AN30" s="3"/>
      <c r="AO30" s="3"/>
      <c r="AP30" s="3"/>
      <c r="AQ30" s="3"/>
      <c r="AR30" s="3"/>
      <c r="AS30" s="3"/>
      <c r="AT30" s="3"/>
      <c r="AU30" s="3"/>
      <c r="AV30" s="3"/>
    </row>
    <row r="31" spans="1:48" x14ac:dyDescent="0.45">
      <c r="A31" s="3"/>
      <c r="B31" s="3"/>
      <c r="C31" s="3"/>
      <c r="D31" s="3"/>
      <c r="E31" s="3"/>
      <c r="F31" s="3"/>
      <c r="G31" s="3"/>
      <c r="P31" s="3" t="s">
        <v>181</v>
      </c>
      <c r="Q31" s="3">
        <v>2.8654899999999999</v>
      </c>
      <c r="R31" s="3">
        <v>3.8978999999999999</v>
      </c>
      <c r="S31" s="3">
        <v>25.847386</v>
      </c>
      <c r="T31" s="3">
        <v>-33.818959999999997</v>
      </c>
      <c r="U31" s="3">
        <v>21.682029</v>
      </c>
      <c r="V31" s="3">
        <v>30.325669999999999</v>
      </c>
      <c r="Z31" s="3"/>
      <c r="AA31" s="3"/>
      <c r="AB31" s="3"/>
      <c r="AC31" s="3"/>
      <c r="AD31" s="3"/>
      <c r="AE31" s="3"/>
      <c r="AF31" s="3"/>
      <c r="AG31" s="3"/>
      <c r="AH31" s="3"/>
      <c r="AI31" s="3"/>
      <c r="AJ31" s="3"/>
      <c r="AK31" s="3"/>
      <c r="AL31" s="3"/>
      <c r="AM31" s="3"/>
      <c r="AN31" s="3"/>
      <c r="AO31" s="3"/>
      <c r="AP31" s="3"/>
      <c r="AQ31" s="3"/>
      <c r="AR31" s="3"/>
      <c r="AS31" s="3"/>
      <c r="AT31" s="3"/>
      <c r="AU31" s="3"/>
      <c r="AV31" s="3"/>
    </row>
    <row r="32" spans="1:48" x14ac:dyDescent="0.45">
      <c r="B32" s="3"/>
      <c r="C32" s="3"/>
      <c r="D32" s="3"/>
      <c r="E32" s="3"/>
      <c r="F32" s="3"/>
      <c r="G32" s="3"/>
      <c r="P32" s="49"/>
      <c r="Q32" s="49">
        <v>0.67567500000000003</v>
      </c>
      <c r="R32" s="49">
        <v>0.30985000000000001</v>
      </c>
      <c r="S32" s="49">
        <v>3.7419999999999999E-6</v>
      </c>
      <c r="T32" s="49">
        <v>7.0229999999999999E-4</v>
      </c>
      <c r="U32" s="49">
        <v>2.6979999999999999E-3</v>
      </c>
      <c r="V32" s="49">
        <v>2.9975600000000002E-2</v>
      </c>
      <c r="Y32" s="31"/>
      <c r="Z32" s="32" t="s">
        <v>1078</v>
      </c>
      <c r="AA32" s="32"/>
      <c r="AB32" s="32"/>
      <c r="AC32" s="32"/>
      <c r="AD32" s="32"/>
      <c r="AE32" s="32"/>
      <c r="AF32" s="37"/>
      <c r="AG32" s="37"/>
      <c r="AH32" s="37"/>
      <c r="AI32" s="32" t="s">
        <v>1078</v>
      </c>
      <c r="AJ32" s="32"/>
      <c r="AK32" s="32"/>
      <c r="AL32" s="32"/>
      <c r="AM32" s="32"/>
      <c r="AN32" s="32"/>
      <c r="AO32" s="37"/>
      <c r="AP32" s="37"/>
      <c r="AQ32" s="32" t="s">
        <v>1078</v>
      </c>
      <c r="AR32" s="32"/>
      <c r="AS32" s="32"/>
      <c r="AT32" s="32"/>
      <c r="AU32" s="32"/>
      <c r="AV32" s="32"/>
    </row>
    <row r="33" spans="1:48" x14ac:dyDescent="0.45">
      <c r="A33" s="58"/>
      <c r="B33" s="94" t="s">
        <v>1123</v>
      </c>
      <c r="C33" s="88"/>
      <c r="D33" s="88"/>
      <c r="E33" s="88"/>
      <c r="F33" s="88"/>
      <c r="G33" s="88"/>
      <c r="P33" s="3" t="s">
        <v>182</v>
      </c>
      <c r="Q33" s="3">
        <v>-1.83908</v>
      </c>
      <c r="R33" s="3">
        <v>-0.161825</v>
      </c>
      <c r="S33" s="3">
        <v>-0.65731200000000001</v>
      </c>
      <c r="T33" s="3">
        <v>-0.73738000000000004</v>
      </c>
      <c r="U33" s="3">
        <v>-0.55003500000000005</v>
      </c>
      <c r="V33" s="3">
        <v>-0.27118999999999999</v>
      </c>
      <c r="Y33" s="31"/>
      <c r="Z33" s="32" t="s">
        <v>225</v>
      </c>
      <c r="AA33" s="32"/>
      <c r="AB33" s="32"/>
      <c r="AC33" s="32"/>
      <c r="AD33" s="32"/>
      <c r="AE33" s="32"/>
      <c r="AF33" s="37"/>
      <c r="AG33" s="37"/>
      <c r="AH33" s="37"/>
      <c r="AI33" s="32" t="s">
        <v>225</v>
      </c>
      <c r="AJ33" s="32"/>
      <c r="AK33" s="32"/>
      <c r="AL33" s="32"/>
      <c r="AM33" s="32"/>
      <c r="AN33" s="32"/>
      <c r="AO33" s="37"/>
      <c r="AP33" s="37"/>
      <c r="AQ33" s="32" t="s">
        <v>225</v>
      </c>
      <c r="AR33" s="32"/>
      <c r="AS33" s="32"/>
      <c r="AT33" s="32"/>
      <c r="AU33" s="32"/>
      <c r="AV33" s="32"/>
    </row>
    <row r="34" spans="1:48" x14ac:dyDescent="0.45">
      <c r="A34" s="37"/>
      <c r="B34" s="87" t="s">
        <v>687</v>
      </c>
      <c r="C34" s="87"/>
      <c r="D34" s="87"/>
      <c r="E34" s="87"/>
      <c r="F34" s="87"/>
      <c r="G34" s="87"/>
      <c r="P34" s="49"/>
      <c r="Q34" s="49">
        <v>1.862E-9</v>
      </c>
      <c r="R34" s="49">
        <v>8.4959999999999994E-2</v>
      </c>
      <c r="S34" s="49">
        <v>1.35347E-2</v>
      </c>
      <c r="T34" s="49">
        <v>3.6226000000000001E-3</v>
      </c>
      <c r="U34" s="49">
        <v>6.5359999999999998E-5</v>
      </c>
      <c r="V34" s="49">
        <v>0.28255720000000001</v>
      </c>
      <c r="Y34" s="31"/>
      <c r="Z34" s="37" t="s">
        <v>222</v>
      </c>
      <c r="AA34" s="37"/>
      <c r="AB34" s="37"/>
      <c r="AC34" s="37" t="s">
        <v>223</v>
      </c>
      <c r="AD34" s="37"/>
      <c r="AE34" s="37"/>
      <c r="AF34" s="37"/>
      <c r="AG34" s="37"/>
      <c r="AH34" s="37"/>
      <c r="AI34" s="37" t="s">
        <v>222</v>
      </c>
      <c r="AJ34" s="37"/>
      <c r="AK34" s="37"/>
      <c r="AL34" s="37" t="s">
        <v>223</v>
      </c>
      <c r="AM34" s="37"/>
      <c r="AN34" s="37"/>
      <c r="AO34" s="37"/>
      <c r="AP34" s="37"/>
      <c r="AQ34" s="37" t="s">
        <v>222</v>
      </c>
      <c r="AR34" s="37"/>
      <c r="AS34" s="37"/>
      <c r="AT34" s="37" t="s">
        <v>223</v>
      </c>
      <c r="AU34" s="37"/>
      <c r="AV34" s="37"/>
    </row>
    <row r="35" spans="1:48" x14ac:dyDescent="0.45">
      <c r="A35" s="37"/>
      <c r="B35" s="37" t="s">
        <v>222</v>
      </c>
      <c r="C35" s="37"/>
      <c r="D35" s="37"/>
      <c r="E35" s="37" t="s">
        <v>223</v>
      </c>
      <c r="F35" s="37"/>
      <c r="G35" s="37"/>
      <c r="P35" s="3" t="s">
        <v>183</v>
      </c>
      <c r="Q35" s="3">
        <v>1.94906</v>
      </c>
      <c r="R35" s="3">
        <v>1.653035</v>
      </c>
      <c r="S35" s="3">
        <v>5.5650250000000003</v>
      </c>
      <c r="T35" s="3">
        <v>-0.64242999999999995</v>
      </c>
      <c r="U35" s="3">
        <v>3.587148</v>
      </c>
      <c r="V35" s="3">
        <v>5.4594699999999996</v>
      </c>
      <c r="Z35" s="3" t="s">
        <v>127</v>
      </c>
      <c r="AA35" s="3" t="s">
        <v>201</v>
      </c>
      <c r="AB35" s="3" t="s">
        <v>193</v>
      </c>
      <c r="AC35" s="3" t="s">
        <v>127</v>
      </c>
      <c r="AD35" s="3" t="s">
        <v>146</v>
      </c>
      <c r="AE35" s="3" t="s">
        <v>193</v>
      </c>
      <c r="AF35" s="3"/>
      <c r="AG35" s="3"/>
      <c r="AH35" s="3"/>
      <c r="AI35" s="3" t="s">
        <v>127</v>
      </c>
      <c r="AJ35" s="3" t="s">
        <v>201</v>
      </c>
      <c r="AK35" s="3" t="s">
        <v>193</v>
      </c>
      <c r="AL35" s="3" t="s">
        <v>127</v>
      </c>
      <c r="AM35" s="3" t="s">
        <v>146</v>
      </c>
      <c r="AN35" s="3" t="s">
        <v>193</v>
      </c>
      <c r="AO35" s="3"/>
      <c r="AP35" s="3"/>
      <c r="AQ35" s="3" t="s">
        <v>127</v>
      </c>
      <c r="AR35" s="3" t="s">
        <v>201</v>
      </c>
      <c r="AS35" s="3" t="s">
        <v>193</v>
      </c>
      <c r="AT35" s="3" t="s">
        <v>127</v>
      </c>
      <c r="AU35" s="3" t="s">
        <v>146</v>
      </c>
      <c r="AV35" s="3" t="s">
        <v>193</v>
      </c>
    </row>
    <row r="36" spans="1:48" x14ac:dyDescent="0.45">
      <c r="A36" s="3"/>
      <c r="B36" s="3" t="s">
        <v>127</v>
      </c>
      <c r="C36" s="3" t="s">
        <v>201</v>
      </c>
      <c r="D36" s="3" t="s">
        <v>193</v>
      </c>
      <c r="E36" s="3" t="s">
        <v>127</v>
      </c>
      <c r="F36" s="3" t="s">
        <v>146</v>
      </c>
      <c r="G36" s="3" t="s">
        <v>193</v>
      </c>
      <c r="P36" s="49"/>
      <c r="Q36" s="49">
        <v>0.28737600000000002</v>
      </c>
      <c r="R36" s="49">
        <v>6.7000000000000004E-2</v>
      </c>
      <c r="S36" s="49">
        <v>5.9582000000000003E-3</v>
      </c>
      <c r="T36" s="49">
        <v>0.64361599999999997</v>
      </c>
      <c r="U36" s="49">
        <v>5.6490000000000004E-3</v>
      </c>
      <c r="V36" s="49">
        <v>4.595E-4</v>
      </c>
      <c r="Y36" t="s">
        <v>181</v>
      </c>
      <c r="Z36" s="3">
        <v>-49.445889999999999</v>
      </c>
      <c r="AA36" s="3">
        <v>151.22817000000001</v>
      </c>
      <c r="AB36" s="3">
        <v>-92.083889999999997</v>
      </c>
      <c r="AC36" s="3">
        <v>-20.873954000000001</v>
      </c>
      <c r="AD36" s="3">
        <v>-27.35155</v>
      </c>
      <c r="AE36" s="3">
        <v>-30.355270000000001</v>
      </c>
      <c r="AF36" s="3"/>
      <c r="AG36" s="3"/>
      <c r="AH36" s="3" t="s">
        <v>181</v>
      </c>
      <c r="AI36" s="3">
        <v>-54.593850000000003</v>
      </c>
      <c r="AJ36" s="3">
        <v>155.83606</v>
      </c>
      <c r="AK36" s="3">
        <v>-52.394919999999999</v>
      </c>
      <c r="AL36" s="3">
        <v>-12.068403</v>
      </c>
      <c r="AM36" s="3">
        <v>-28.80115</v>
      </c>
      <c r="AN36" s="3">
        <v>-19.693159999999999</v>
      </c>
      <c r="AO36" s="3"/>
      <c r="AP36" s="3" t="s">
        <v>181</v>
      </c>
      <c r="AQ36" s="3">
        <v>-64.118979999999993</v>
      </c>
      <c r="AR36" s="3">
        <v>133.213965</v>
      </c>
      <c r="AS36" s="3">
        <v>-139.28836999999999</v>
      </c>
      <c r="AT36" s="3">
        <v>-17.243569999999998</v>
      </c>
      <c r="AU36" s="3">
        <v>-24.80376</v>
      </c>
      <c r="AV36" s="3">
        <v>-27.10782</v>
      </c>
    </row>
    <row r="37" spans="1:48" x14ac:dyDescent="0.45">
      <c r="A37" s="3" t="s">
        <v>181</v>
      </c>
      <c r="B37" s="3">
        <v>-54.593850000000003</v>
      </c>
      <c r="C37" s="3">
        <v>155.83606</v>
      </c>
      <c r="D37" s="3">
        <v>-52.394919999999999</v>
      </c>
      <c r="E37" s="3">
        <v>-12.068403</v>
      </c>
      <c r="F37" s="3">
        <v>-28.80115</v>
      </c>
      <c r="G37" s="3">
        <v>-19.693159999999999</v>
      </c>
      <c r="P37" s="3" t="s">
        <v>377</v>
      </c>
      <c r="Q37" s="3">
        <v>-2.8129599999999999</v>
      </c>
      <c r="R37" s="3">
        <v>-1.3189580000000001</v>
      </c>
      <c r="S37" s="3">
        <v>-5.9761899999999999</v>
      </c>
      <c r="T37" s="3">
        <v>4.1440799999999998</v>
      </c>
      <c r="U37" s="3">
        <v>0.83089900000000005</v>
      </c>
      <c r="V37" s="3">
        <v>-0.50682000000000005</v>
      </c>
      <c r="Z37" s="3">
        <v>1.0679999999999999E-3</v>
      </c>
      <c r="AA37" s="3">
        <v>8.2579999999999999E-5</v>
      </c>
      <c r="AB37" s="3">
        <v>2.1940000000000002E-3</v>
      </c>
      <c r="AC37" s="3">
        <v>2.2E-16</v>
      </c>
      <c r="AD37" s="3">
        <v>2.924E-13</v>
      </c>
      <c r="AE37" s="3">
        <v>1.237E-7</v>
      </c>
      <c r="AF37" s="3"/>
      <c r="AG37" s="3"/>
      <c r="AH37" s="3"/>
      <c r="AI37" s="3">
        <v>1.638E-4</v>
      </c>
      <c r="AJ37" s="3">
        <v>3.3699999999999999E-5</v>
      </c>
      <c r="AK37" s="3">
        <v>0.21279999999999999</v>
      </c>
      <c r="AL37" s="3">
        <v>9.7969999999999999E-5</v>
      </c>
      <c r="AM37" s="3">
        <v>2.6060000000000001E-5</v>
      </c>
      <c r="AN37" s="3">
        <v>7.9192799999999994E-2</v>
      </c>
      <c r="AO37" s="3"/>
      <c r="AP37" s="3"/>
      <c r="AQ37" s="3">
        <v>6.937E-4</v>
      </c>
      <c r="AR37" s="3">
        <v>3.8119999999999999E-3</v>
      </c>
      <c r="AS37" s="3">
        <v>1.417E-5</v>
      </c>
      <c r="AT37" s="3">
        <v>1.7620000000000001E-5</v>
      </c>
      <c r="AU37" s="3">
        <v>7.9270000000000005E-5</v>
      </c>
      <c r="AV37" s="3">
        <v>1.7250000000000001E-2</v>
      </c>
    </row>
    <row r="38" spans="1:48" x14ac:dyDescent="0.45">
      <c r="A38" s="49"/>
      <c r="B38" s="49">
        <v>1.638E-4</v>
      </c>
      <c r="C38" s="49">
        <v>3.3699999999999999E-5</v>
      </c>
      <c r="D38" s="49">
        <v>0.21279999999999999</v>
      </c>
      <c r="E38" s="49">
        <v>9.7969999999999999E-5</v>
      </c>
      <c r="F38" s="49">
        <v>2.6060000000000001E-5</v>
      </c>
      <c r="G38" s="49">
        <v>7.9192799999999994E-2</v>
      </c>
      <c r="P38" s="49"/>
      <c r="Q38" s="49">
        <v>5.9452999999999999E-2</v>
      </c>
      <c r="R38" s="49">
        <v>3.6940000000000001E-2</v>
      </c>
      <c r="S38" s="49">
        <v>1.372E-4</v>
      </c>
      <c r="T38" s="49">
        <v>9.071E-10</v>
      </c>
      <c r="U38" s="49">
        <v>6.1357000000000002E-2</v>
      </c>
      <c r="V38" s="49">
        <v>0.52075340000000003</v>
      </c>
      <c r="Y38" t="s">
        <v>182</v>
      </c>
      <c r="Z38" s="3">
        <v>2.1834199999999999</v>
      </c>
      <c r="AA38" s="3">
        <v>-7.1705199999999998</v>
      </c>
      <c r="AB38" s="3">
        <v>4.5237499999999997</v>
      </c>
      <c r="AC38" s="3">
        <v>0.61955800000000005</v>
      </c>
      <c r="AD38" s="3">
        <v>1.98902</v>
      </c>
      <c r="AE38" s="3">
        <v>0.81306999999999996</v>
      </c>
      <c r="AF38" s="3"/>
      <c r="AG38" s="3"/>
      <c r="AH38" s="3" t="s">
        <v>182</v>
      </c>
      <c r="AI38" s="3">
        <v>2.3810690000000001</v>
      </c>
      <c r="AJ38" s="3">
        <v>-7.53688</v>
      </c>
      <c r="AK38" s="3">
        <v>2.7156899999999999</v>
      </c>
      <c r="AL38" s="3">
        <v>0.22120699999999999</v>
      </c>
      <c r="AM38" s="3">
        <v>2.0578799999999999</v>
      </c>
      <c r="AN38" s="3">
        <v>0.22091</v>
      </c>
      <c r="AO38" s="3"/>
      <c r="AP38" s="3" t="s">
        <v>182</v>
      </c>
      <c r="AQ38" s="3">
        <v>3.1028500000000001</v>
      </c>
      <c r="AR38" s="3">
        <v>-6.4440169999999997</v>
      </c>
      <c r="AS38" s="3">
        <v>7.3605700000000001</v>
      </c>
      <c r="AT38" s="3">
        <v>0.68930999999999998</v>
      </c>
      <c r="AU38" s="3">
        <v>1.65821</v>
      </c>
      <c r="AV38" s="3">
        <v>0.65898999999999996</v>
      </c>
    </row>
    <row r="39" spans="1:48" x14ac:dyDescent="0.45">
      <c r="A39" s="3" t="s">
        <v>182</v>
      </c>
      <c r="B39" s="3">
        <v>2.3810690000000001</v>
      </c>
      <c r="C39" s="3">
        <v>-7.53688</v>
      </c>
      <c r="D39" s="3">
        <v>2.7156899999999999</v>
      </c>
      <c r="E39" s="3">
        <v>0.22120699999999999</v>
      </c>
      <c r="F39" s="3">
        <v>2.0578799999999999</v>
      </c>
      <c r="G39" s="3">
        <v>0.22091</v>
      </c>
      <c r="P39" s="3" t="s">
        <v>194</v>
      </c>
      <c r="Q39" s="3"/>
      <c r="R39" s="3"/>
      <c r="S39" s="3"/>
      <c r="T39" s="3">
        <v>-13.568619999999999</v>
      </c>
      <c r="U39" s="3">
        <v>-22.294222999999999</v>
      </c>
      <c r="V39" s="3">
        <v>-11.33478</v>
      </c>
      <c r="Z39" s="3">
        <v>5.7540000000000004E-3</v>
      </c>
      <c r="AA39" s="3">
        <v>1.9090000000000001E-4</v>
      </c>
      <c r="AB39" s="3">
        <v>5.267E-3</v>
      </c>
      <c r="AC39" s="3">
        <v>3.0009999999999998E-12</v>
      </c>
      <c r="AD39" s="3">
        <v>2.2E-16</v>
      </c>
      <c r="AE39" s="3">
        <v>2.253E-4</v>
      </c>
      <c r="AF39" s="3"/>
      <c r="AG39" s="3"/>
      <c r="AH39" s="3"/>
      <c r="AI39" s="3">
        <v>1.5388999999999999E-3</v>
      </c>
      <c r="AJ39" s="3">
        <v>6.8449999999999997E-5</v>
      </c>
      <c r="AK39" s="3">
        <v>0.22991</v>
      </c>
      <c r="AL39" s="3">
        <v>0.1168357</v>
      </c>
      <c r="AM39" s="3">
        <v>2.2739999999999998E-9</v>
      </c>
      <c r="AN39" s="3">
        <v>0.64643450000000002</v>
      </c>
      <c r="AO39" s="3"/>
      <c r="AP39" s="3"/>
      <c r="AQ39" s="3">
        <v>1.33E-3</v>
      </c>
      <c r="AR39" s="3">
        <v>6.0080000000000003E-3</v>
      </c>
      <c r="AS39" s="3">
        <v>2.4159999999999999E-5</v>
      </c>
      <c r="AT39" s="3">
        <v>7.2579999999999997E-4</v>
      </c>
      <c r="AU39" s="3">
        <v>9.1350000000000002E-7</v>
      </c>
      <c r="AV39" s="3">
        <v>0.15642</v>
      </c>
    </row>
    <row r="40" spans="1:48" x14ac:dyDescent="0.45">
      <c r="A40" s="49"/>
      <c r="B40" s="49">
        <v>1.5388999999999999E-3</v>
      </c>
      <c r="C40" s="49">
        <v>6.8449999999999997E-5</v>
      </c>
      <c r="D40" s="49">
        <v>0.22991</v>
      </c>
      <c r="E40" s="49">
        <v>0.1168357</v>
      </c>
      <c r="F40" s="49">
        <v>2.2739999999999998E-9</v>
      </c>
      <c r="G40" s="49">
        <v>0.64643450000000002</v>
      </c>
      <c r="P40" s="49"/>
      <c r="Q40" s="49"/>
      <c r="R40" s="49"/>
      <c r="S40" s="49"/>
      <c r="T40" s="49">
        <v>1.7220000000000001E-9</v>
      </c>
      <c r="U40" s="49">
        <v>2.2E-16</v>
      </c>
      <c r="V40" s="49">
        <v>2.1278999999999998E-3</v>
      </c>
      <c r="Y40" t="s">
        <v>183</v>
      </c>
      <c r="Z40" s="3">
        <v>-32.518349999999998</v>
      </c>
      <c r="AA40" s="3">
        <v>268.26497000000001</v>
      </c>
      <c r="AB40" s="3">
        <v>-43.847920000000002</v>
      </c>
      <c r="AC40" s="3">
        <v>4.7616750000000003</v>
      </c>
      <c r="AD40" s="3">
        <v>-1.34799</v>
      </c>
      <c r="AE40" s="3">
        <v>8.5761699999999994</v>
      </c>
      <c r="AF40" s="3"/>
      <c r="AG40" s="3"/>
      <c r="AH40" s="3" t="s">
        <v>183</v>
      </c>
      <c r="AI40" s="3">
        <v>-54.376351999999997</v>
      </c>
      <c r="AJ40" s="3">
        <v>293.35442</v>
      </c>
      <c r="AK40" s="3">
        <v>-50.900089999999999</v>
      </c>
      <c r="AL40" s="3">
        <v>2.0573649999999999</v>
      </c>
      <c r="AM40" s="3">
        <v>0.10401000000000001</v>
      </c>
      <c r="AN40" s="3">
        <v>3.3093300000000001</v>
      </c>
      <c r="AO40" s="3"/>
      <c r="AP40" s="3" t="s">
        <v>183</v>
      </c>
      <c r="AQ40" s="3">
        <v>-79.371790000000004</v>
      </c>
      <c r="AR40" s="3">
        <v>256.41724199999999</v>
      </c>
      <c r="AS40" s="3">
        <v>-108.6144</v>
      </c>
      <c r="AT40" s="3">
        <v>5.7085999999999997</v>
      </c>
      <c r="AU40" s="3">
        <v>-2.7515999999999998</v>
      </c>
      <c r="AV40" s="3">
        <v>6.1529299999999996</v>
      </c>
    </row>
    <row r="41" spans="1:48" x14ac:dyDescent="0.45">
      <c r="A41" s="3" t="s">
        <v>183</v>
      </c>
      <c r="B41" s="3">
        <v>-54.376351999999997</v>
      </c>
      <c r="C41" s="3">
        <v>293.35442</v>
      </c>
      <c r="D41" s="3">
        <v>-50.900089999999999</v>
      </c>
      <c r="E41" s="3">
        <v>2.0573649999999999</v>
      </c>
      <c r="F41" s="3">
        <v>0.10401000000000001</v>
      </c>
      <c r="G41" s="3">
        <v>3.3093300000000001</v>
      </c>
      <c r="P41" s="3" t="s">
        <v>378</v>
      </c>
      <c r="Q41" s="3"/>
      <c r="R41" s="3"/>
      <c r="S41" s="3"/>
      <c r="T41" s="3"/>
      <c r="U41" s="3"/>
      <c r="V41" s="3"/>
      <c r="Z41" s="3">
        <v>0.129412</v>
      </c>
      <c r="AA41" s="3">
        <v>6.906E-7</v>
      </c>
      <c r="AB41" s="3">
        <v>0.12579799999999999</v>
      </c>
      <c r="AC41" s="3">
        <v>6.2310000000000001E-6</v>
      </c>
      <c r="AD41" s="3">
        <v>0.28510000000000002</v>
      </c>
      <c r="AE41" s="3">
        <v>3.4390000000000001E-5</v>
      </c>
      <c r="AF41" s="3"/>
      <c r="AG41" s="3"/>
      <c r="AH41" s="3"/>
      <c r="AI41" s="3">
        <v>4.0619999999999996E-3</v>
      </c>
      <c r="AJ41" s="3">
        <v>8.6439999999999998E-8</v>
      </c>
      <c r="AK41" s="3">
        <v>0.23859</v>
      </c>
      <c r="AL41" s="3">
        <v>0.15412980000000001</v>
      </c>
      <c r="AM41" s="3">
        <v>0.96970000000000001</v>
      </c>
      <c r="AN41" s="3">
        <v>0.48711389999999999</v>
      </c>
      <c r="AO41" s="3"/>
      <c r="AP41" s="3"/>
      <c r="AQ41" s="3">
        <v>3.8574E-3</v>
      </c>
      <c r="AR41" s="3">
        <v>2.0900000000000001E-4</v>
      </c>
      <c r="AS41" s="3">
        <v>1.3270000000000001E-2</v>
      </c>
      <c r="AT41" s="3">
        <v>3.0160200000000002E-2</v>
      </c>
      <c r="AU41" s="3">
        <v>0.25525730000000002</v>
      </c>
      <c r="AV41" s="3">
        <v>0.1686</v>
      </c>
    </row>
    <row r="42" spans="1:48" x14ac:dyDescent="0.45">
      <c r="A42" s="49"/>
      <c r="B42" s="49">
        <v>4.0619999999999996E-3</v>
      </c>
      <c r="C42" s="49">
        <v>8.6439999999999998E-8</v>
      </c>
      <c r="D42" s="49">
        <v>0.23859</v>
      </c>
      <c r="E42" s="49">
        <v>0.15412980000000001</v>
      </c>
      <c r="F42" s="49">
        <v>0.96970000000000001</v>
      </c>
      <c r="G42" s="49">
        <v>0.48711389999999999</v>
      </c>
      <c r="P42" s="49"/>
      <c r="Q42" s="49"/>
      <c r="R42" s="49"/>
      <c r="S42" s="49"/>
      <c r="T42" s="49"/>
      <c r="U42" s="49"/>
      <c r="V42" s="49"/>
      <c r="Y42" t="s">
        <v>377</v>
      </c>
      <c r="Z42" s="3">
        <v>4.1439000000000004</v>
      </c>
      <c r="AA42" s="3">
        <v>-22.595230000000001</v>
      </c>
      <c r="AB42" s="3">
        <v>7.9848999999999997</v>
      </c>
      <c r="AC42" s="3">
        <v>1.9843E-2</v>
      </c>
      <c r="AD42" s="3">
        <v>3.4561299999999999</v>
      </c>
      <c r="AE42" s="3">
        <v>-1.41106</v>
      </c>
      <c r="AF42" s="3"/>
      <c r="AG42" s="3"/>
      <c r="AH42" s="3" t="s">
        <v>377</v>
      </c>
      <c r="AI42" s="3">
        <v>5.4532939999999996</v>
      </c>
      <c r="AJ42" s="3">
        <v>-24.909269999999999</v>
      </c>
      <c r="AK42" s="3">
        <v>6.5330899999999996</v>
      </c>
      <c r="AL42" s="3">
        <v>-0.30387199999999998</v>
      </c>
      <c r="AM42" s="3">
        <v>3.5305</v>
      </c>
      <c r="AN42" s="3">
        <v>-1.7612699999999999</v>
      </c>
      <c r="AO42" s="3"/>
      <c r="AP42" s="3" t="s">
        <v>377</v>
      </c>
      <c r="AQ42" s="3">
        <v>8.7448099999999993</v>
      </c>
      <c r="AR42" s="3">
        <v>-21.374099000000001</v>
      </c>
      <c r="AS42" s="3">
        <v>16.093959999999999</v>
      </c>
      <c r="AT42" s="3">
        <v>0.42222999999999999</v>
      </c>
      <c r="AU42" s="3">
        <v>3.0421299999999998</v>
      </c>
      <c r="AV42" s="3">
        <v>-1.0888599999999999</v>
      </c>
    </row>
    <row r="43" spans="1:48" x14ac:dyDescent="0.45">
      <c r="A43" s="3" t="s">
        <v>377</v>
      </c>
      <c r="B43" s="3">
        <v>5.4532939999999996</v>
      </c>
      <c r="C43" s="3">
        <v>-24.909269999999999</v>
      </c>
      <c r="D43" s="3">
        <v>6.5330899999999996</v>
      </c>
      <c r="E43" s="3">
        <v>-0.30387199999999998</v>
      </c>
      <c r="F43" s="3">
        <v>3.5305</v>
      </c>
      <c r="G43" s="3">
        <v>-1.7612699999999999</v>
      </c>
      <c r="P43" s="3" t="s">
        <v>1073</v>
      </c>
      <c r="Q43" s="3">
        <v>0.54947000000000001</v>
      </c>
      <c r="R43" s="3">
        <v>0.18024299999999999</v>
      </c>
      <c r="S43" s="3">
        <v>0.15379699999999999</v>
      </c>
      <c r="T43" s="3">
        <v>0.34447</v>
      </c>
      <c r="U43" s="3">
        <v>0.394951</v>
      </c>
      <c r="V43" s="3">
        <v>-0.36398999999999998</v>
      </c>
      <c r="Z43" s="3">
        <v>6.2489000000000003E-2</v>
      </c>
      <c r="AA43" s="3">
        <v>3.4409999999999998E-5</v>
      </c>
      <c r="AB43" s="3">
        <v>3.6878000000000001E-2</v>
      </c>
      <c r="AC43" s="3">
        <v>0.95350000000000001</v>
      </c>
      <c r="AD43" s="3">
        <v>3.3610000000000001E-8</v>
      </c>
      <c r="AE43" s="3">
        <v>0.1624073</v>
      </c>
      <c r="AF43" s="3"/>
      <c r="AG43" s="3"/>
      <c r="AH43" s="3"/>
      <c r="AI43" s="3">
        <v>1.1282E-2</v>
      </c>
      <c r="AJ43" s="3">
        <v>6.567E-6</v>
      </c>
      <c r="AK43" s="3">
        <v>0.30499999999999999</v>
      </c>
      <c r="AL43" s="3">
        <v>0.46673100000000001</v>
      </c>
      <c r="AM43" s="3">
        <v>3.1810000000000002E-7</v>
      </c>
      <c r="AN43" s="3">
        <v>3.0642200000000001E-2</v>
      </c>
      <c r="AO43" s="3"/>
      <c r="AP43" s="3"/>
      <c r="AQ43" s="3">
        <v>2.4924999999999999E-3</v>
      </c>
      <c r="AR43" s="3">
        <v>2.4759999999999999E-3</v>
      </c>
      <c r="AS43" s="3">
        <v>1.1689999999999999E-3</v>
      </c>
      <c r="AT43" s="3">
        <v>0.53373490000000001</v>
      </c>
      <c r="AU43" s="3">
        <v>1.785E-4</v>
      </c>
      <c r="AV43" s="3">
        <v>0.33545999999999998</v>
      </c>
    </row>
    <row r="44" spans="1:48" x14ac:dyDescent="0.45">
      <c r="A44" s="49"/>
      <c r="B44" s="49">
        <v>1.1282E-2</v>
      </c>
      <c r="C44" s="49">
        <v>6.567E-6</v>
      </c>
      <c r="D44" s="49">
        <v>0.30499999999999999</v>
      </c>
      <c r="E44" s="49">
        <v>0.46673100000000001</v>
      </c>
      <c r="F44" s="49">
        <v>3.1810000000000002E-7</v>
      </c>
      <c r="G44" s="49">
        <v>3.0642200000000001E-2</v>
      </c>
      <c r="P44" s="49"/>
      <c r="Q44" s="49">
        <v>0.10295899999999999</v>
      </c>
      <c r="R44" s="49">
        <v>0.30138999999999999</v>
      </c>
      <c r="S44" s="49">
        <v>0.47532859999999999</v>
      </c>
      <c r="T44" s="49">
        <v>4.0126500000000002E-2</v>
      </c>
      <c r="U44" s="49">
        <v>4.5784999999999999E-2</v>
      </c>
      <c r="V44" s="49">
        <v>0.1062263</v>
      </c>
      <c r="Y44" t="s">
        <v>194</v>
      </c>
      <c r="Z44" s="3"/>
      <c r="AA44" s="3"/>
      <c r="AB44" s="3"/>
      <c r="AC44" s="3"/>
      <c r="AD44" s="3"/>
      <c r="AE44" s="3"/>
      <c r="AF44" s="3"/>
      <c r="AG44" s="3"/>
      <c r="AH44" s="3" t="s">
        <v>194</v>
      </c>
      <c r="AI44" s="3"/>
      <c r="AJ44" s="3"/>
      <c r="AK44" s="3"/>
      <c r="AL44" s="3"/>
      <c r="AM44" s="3"/>
      <c r="AN44" s="3"/>
      <c r="AO44" s="3"/>
      <c r="AP44" s="3" t="s">
        <v>194</v>
      </c>
      <c r="AQ44" s="3"/>
      <c r="AR44" s="3"/>
      <c r="AS44" s="3"/>
      <c r="AT44" s="3"/>
      <c r="AU44" s="3"/>
      <c r="AV44" s="3"/>
    </row>
    <row r="45" spans="1:48" x14ac:dyDescent="0.45">
      <c r="A45" s="3" t="s">
        <v>194</v>
      </c>
      <c r="B45" s="3"/>
      <c r="C45" s="3"/>
      <c r="D45" s="3"/>
      <c r="E45" s="3"/>
      <c r="F45" s="3"/>
      <c r="G45" s="3"/>
      <c r="P45" s="3" t="s">
        <v>1074</v>
      </c>
      <c r="Q45" s="3">
        <v>-0.74060999999999999</v>
      </c>
      <c r="R45" s="3">
        <v>9.3572000000000002E-2</v>
      </c>
      <c r="S45" s="3">
        <v>-0.19072700000000001</v>
      </c>
      <c r="T45" s="3">
        <v>-0.11105</v>
      </c>
      <c r="U45" s="3">
        <v>5.0681999999999998E-2</v>
      </c>
      <c r="V45" s="3">
        <v>-0.42246</v>
      </c>
      <c r="Z45" s="3"/>
      <c r="AA45" s="3"/>
      <c r="AB45" s="3"/>
      <c r="AC45" s="3"/>
      <c r="AD45" s="3"/>
      <c r="AE45" s="3"/>
      <c r="AF45" s="3"/>
      <c r="AG45" s="3"/>
      <c r="AH45" s="3"/>
      <c r="AI45" s="3"/>
      <c r="AJ45" s="3"/>
      <c r="AK45" s="3"/>
      <c r="AL45" s="3"/>
      <c r="AM45" s="3"/>
      <c r="AN45" s="3"/>
      <c r="AO45" s="3"/>
      <c r="AP45" s="3"/>
      <c r="AQ45" s="3"/>
      <c r="AR45" s="3"/>
      <c r="AS45" s="3"/>
      <c r="AT45" s="3"/>
      <c r="AU45" s="3"/>
      <c r="AV45" s="3"/>
    </row>
    <row r="46" spans="1:48" x14ac:dyDescent="0.45">
      <c r="A46" s="3"/>
      <c r="B46" s="3"/>
      <c r="C46" s="3"/>
      <c r="D46" s="3"/>
      <c r="E46" s="3"/>
      <c r="F46" s="3"/>
      <c r="G46" s="3"/>
      <c r="P46" s="49"/>
      <c r="Q46" s="49">
        <v>7.5813000000000005E-2</v>
      </c>
      <c r="R46" s="49">
        <v>0.50453999999999999</v>
      </c>
      <c r="S46" s="49">
        <v>0.69501570000000001</v>
      </c>
      <c r="T46" s="49">
        <v>0.30211260000000001</v>
      </c>
      <c r="U46" s="49">
        <v>0.79881000000000002</v>
      </c>
      <c r="V46" s="49">
        <v>0.53097119999999998</v>
      </c>
      <c r="Y46" t="s">
        <v>378</v>
      </c>
      <c r="Z46" s="3">
        <v>-36.556950000000001</v>
      </c>
      <c r="AA46" s="3">
        <v>53.460120000000003</v>
      </c>
      <c r="AB46" s="3">
        <v>-57.235149999999997</v>
      </c>
      <c r="AC46" s="3">
        <v>-21.708034999999999</v>
      </c>
      <c r="AD46" s="3">
        <v>-30.599589999999999</v>
      </c>
      <c r="AE46" s="3">
        <v>-32.444519999999997</v>
      </c>
      <c r="AF46" s="3"/>
      <c r="AG46" s="3"/>
      <c r="AH46" s="3" t="s">
        <v>378</v>
      </c>
      <c r="AI46" s="3">
        <v>-35.202728999999998</v>
      </c>
      <c r="AJ46" s="3">
        <v>47.901609999999998</v>
      </c>
      <c r="AK46" s="3">
        <v>-25.42952</v>
      </c>
      <c r="AL46" s="3">
        <v>-11.653114</v>
      </c>
      <c r="AM46" s="3">
        <v>-32.622419999999998</v>
      </c>
      <c r="AN46" s="3">
        <v>-19.735340000000001</v>
      </c>
      <c r="AO46" s="3"/>
      <c r="AP46" s="3" t="s">
        <v>378</v>
      </c>
      <c r="AQ46" s="3">
        <v>-28.44041</v>
      </c>
      <c r="AR46" s="3">
        <v>45.056359</v>
      </c>
      <c r="AS46" s="3">
        <v>-68.166880000000006</v>
      </c>
      <c r="AT46" s="3">
        <v>-14.29463</v>
      </c>
      <c r="AU46" s="3">
        <v>-20.252189999999999</v>
      </c>
      <c r="AV46" s="3">
        <v>-17.329799999999999</v>
      </c>
    </row>
    <row r="47" spans="1:48" x14ac:dyDescent="0.45">
      <c r="A47" s="3" t="s">
        <v>378</v>
      </c>
      <c r="B47" s="3">
        <v>-35.202728999999998</v>
      </c>
      <c r="C47" s="3">
        <v>47.901609999999998</v>
      </c>
      <c r="D47" s="3">
        <v>-25.42952</v>
      </c>
      <c r="E47" s="3">
        <v>-11.653114</v>
      </c>
      <c r="F47" s="3">
        <v>-32.622419999999998</v>
      </c>
      <c r="G47" s="3">
        <v>-19.735340000000001</v>
      </c>
      <c r="P47" s="3" t="s">
        <v>1075</v>
      </c>
      <c r="Q47" s="3">
        <v>-0.58098000000000005</v>
      </c>
      <c r="R47" s="3">
        <v>0.14122699999999999</v>
      </c>
      <c r="S47" s="3">
        <v>0.33971699999999999</v>
      </c>
      <c r="T47" s="3">
        <v>-0.83038000000000001</v>
      </c>
      <c r="U47" s="3">
        <v>-0.20961199999999999</v>
      </c>
      <c r="V47" s="3">
        <v>-0.36503000000000002</v>
      </c>
      <c r="Z47" s="3">
        <v>8.2289999999999999E-7</v>
      </c>
      <c r="AA47" s="3">
        <v>1.019E-4</v>
      </c>
      <c r="AB47" s="3">
        <v>4.8579999999999999E-6</v>
      </c>
      <c r="AC47" s="3">
        <v>2.2E-16</v>
      </c>
      <c r="AD47" s="3">
        <v>2.309E-10</v>
      </c>
      <c r="AE47" s="3">
        <v>5.2190000000000003E-7</v>
      </c>
      <c r="AF47" s="3"/>
      <c r="AG47" s="3"/>
      <c r="AH47" s="3"/>
      <c r="AI47" s="3">
        <v>8.2299999999999995E-5</v>
      </c>
      <c r="AJ47" s="3">
        <v>4.8990000000000004E-4</v>
      </c>
      <c r="AK47" s="3">
        <v>9.7269999999999995E-2</v>
      </c>
      <c r="AL47" s="3">
        <v>3.6638999999999999E-3</v>
      </c>
      <c r="AM47" s="3">
        <v>1.59E-5</v>
      </c>
      <c r="AN47" s="3">
        <v>4.8647700000000002E-2</v>
      </c>
      <c r="AO47" s="3"/>
      <c r="AP47" s="3"/>
      <c r="AQ47" s="3">
        <v>3.16163E-2</v>
      </c>
      <c r="AR47" s="3">
        <v>1.9919999999999998E-3</v>
      </c>
      <c r="AS47" s="3">
        <v>1.0099999999999999E-8</v>
      </c>
      <c r="AT47" s="3">
        <v>5.7980999999999996E-3</v>
      </c>
      <c r="AU47" s="3">
        <v>1.50358E-2</v>
      </c>
      <c r="AV47" s="3">
        <v>8.0710000000000004E-2</v>
      </c>
    </row>
    <row r="48" spans="1:48" x14ac:dyDescent="0.45">
      <c r="A48" s="49"/>
      <c r="B48" s="49">
        <v>8.2299999999999995E-5</v>
      </c>
      <c r="C48" s="49">
        <v>4.8990000000000004E-4</v>
      </c>
      <c r="D48" s="49">
        <v>9.7269999999999995E-2</v>
      </c>
      <c r="E48" s="49">
        <v>3.6638999999999999E-3</v>
      </c>
      <c r="F48" s="49">
        <v>1.59E-5</v>
      </c>
      <c r="G48" s="49">
        <v>4.8647700000000002E-2</v>
      </c>
      <c r="P48" s="49"/>
      <c r="Q48" s="49">
        <v>3.4069999999999999E-3</v>
      </c>
      <c r="R48" s="49">
        <v>0.42293999999999998</v>
      </c>
      <c r="S48" s="49">
        <v>4.1523999999999998E-2</v>
      </c>
      <c r="T48" s="49">
        <v>1.308E-9</v>
      </c>
      <c r="U48" s="49">
        <v>0.23603199999999999</v>
      </c>
      <c r="V48" s="49">
        <v>0.17534050000000001</v>
      </c>
      <c r="Y48" t="s">
        <v>1073</v>
      </c>
      <c r="Z48" s="3">
        <v>-0.44172</v>
      </c>
      <c r="AA48" s="3">
        <v>1.6505300000000001</v>
      </c>
      <c r="AB48" s="3">
        <v>2.35758</v>
      </c>
      <c r="AC48" s="3">
        <v>6.9880999999999999E-2</v>
      </c>
      <c r="AD48" s="3">
        <v>0.74621999999999999</v>
      </c>
      <c r="AE48" s="3">
        <v>1.3347500000000001</v>
      </c>
      <c r="AF48" s="3"/>
      <c r="AG48" s="3"/>
      <c r="AH48" s="3" t="s">
        <v>1073</v>
      </c>
      <c r="AI48" s="3">
        <v>-0.41028999999999999</v>
      </c>
      <c r="AJ48" s="3">
        <v>1.8798999999999999</v>
      </c>
      <c r="AK48" s="3">
        <v>1.0365500000000001</v>
      </c>
      <c r="AL48" s="3">
        <v>9.0566999999999995E-2</v>
      </c>
      <c r="AM48" s="3">
        <v>0.68557999999999997</v>
      </c>
      <c r="AN48" s="3">
        <v>1.10791</v>
      </c>
      <c r="AO48" s="3"/>
      <c r="AP48" s="3" t="s">
        <v>1073</v>
      </c>
      <c r="AQ48" s="3">
        <v>0.56149000000000004</v>
      </c>
      <c r="AR48" s="3">
        <v>2.3431150000000001</v>
      </c>
      <c r="AS48" s="3">
        <v>3.7196899999999999</v>
      </c>
      <c r="AT48" s="3">
        <v>1.07074</v>
      </c>
      <c r="AU48" s="3">
        <v>1.4352</v>
      </c>
      <c r="AV48" s="3">
        <v>2.75969</v>
      </c>
    </row>
    <row r="49" spans="1:48" x14ac:dyDescent="0.45">
      <c r="A49" s="3" t="s">
        <v>1073</v>
      </c>
      <c r="B49" s="3">
        <v>-0.41028999999999999</v>
      </c>
      <c r="C49" s="3">
        <v>1.8798999999999999</v>
      </c>
      <c r="D49" s="3">
        <v>1.0365500000000001</v>
      </c>
      <c r="E49" s="3">
        <v>9.0566999999999995E-2</v>
      </c>
      <c r="F49" s="3">
        <v>0.68557999999999997</v>
      </c>
      <c r="G49" s="3">
        <v>1.10791</v>
      </c>
      <c r="P49" s="3" t="s">
        <v>649</v>
      </c>
      <c r="Q49" s="3">
        <v>12.686109999999999</v>
      </c>
      <c r="R49" s="3">
        <v>-15.827037000000001</v>
      </c>
      <c r="S49" s="3">
        <v>18.131627999999999</v>
      </c>
      <c r="T49" s="3">
        <v>5.5183999999999997</v>
      </c>
      <c r="U49" s="3">
        <v>-4.2778130000000001</v>
      </c>
      <c r="V49" s="3">
        <v>-8.0244</v>
      </c>
      <c r="Z49" s="3">
        <v>0.21618999999999999</v>
      </c>
      <c r="AA49" s="3">
        <v>4.5106100000000003E-2</v>
      </c>
      <c r="AB49" s="3">
        <v>0.13078899999999999</v>
      </c>
      <c r="AC49" s="3">
        <v>0.84250000000000003</v>
      </c>
      <c r="AD49" s="3">
        <v>0.2177</v>
      </c>
      <c r="AE49" s="3">
        <v>0.25020959999999998</v>
      </c>
      <c r="AF49" s="3"/>
      <c r="AG49" s="3"/>
      <c r="AH49" s="3"/>
      <c r="AI49" s="3">
        <v>0.3320188</v>
      </c>
      <c r="AJ49" s="3">
        <v>1.6152199999999999E-2</v>
      </c>
      <c r="AK49" s="3">
        <v>0.27078000000000002</v>
      </c>
      <c r="AL49" s="3">
        <v>0.81311929999999999</v>
      </c>
      <c r="AM49" s="3">
        <v>0.29859999999999998</v>
      </c>
      <c r="AN49" s="3">
        <v>0.30283680000000002</v>
      </c>
      <c r="AO49" s="3"/>
      <c r="AP49" s="3"/>
      <c r="AQ49" s="3">
        <v>0.44679560000000001</v>
      </c>
      <c r="AR49" s="3">
        <v>8.8509999999999995E-3</v>
      </c>
      <c r="AS49" s="3">
        <v>4.1688999999999997E-2</v>
      </c>
      <c r="AT49" s="3">
        <v>1.49917E-2</v>
      </c>
      <c r="AU49" s="3">
        <v>6.5751999999999998E-3</v>
      </c>
      <c r="AV49" s="3">
        <v>1.413E-2</v>
      </c>
    </row>
    <row r="50" spans="1:48" x14ac:dyDescent="0.45">
      <c r="A50" s="49"/>
      <c r="B50" s="49">
        <v>0.3320188</v>
      </c>
      <c r="C50" s="49">
        <v>1.6152199999999999E-2</v>
      </c>
      <c r="D50" s="49">
        <v>0.27078000000000002</v>
      </c>
      <c r="E50" s="49">
        <v>0.81311929999999999</v>
      </c>
      <c r="F50" s="49">
        <v>0.29859999999999998</v>
      </c>
      <c r="G50" s="49">
        <v>0.30283680000000002</v>
      </c>
      <c r="P50" s="3"/>
      <c r="Q50" s="49">
        <v>6.8574999999999997E-2</v>
      </c>
      <c r="R50" s="49">
        <v>6.139E-6</v>
      </c>
      <c r="S50" s="49">
        <v>0.1786615</v>
      </c>
      <c r="T50" s="49">
        <v>0.3574116</v>
      </c>
      <c r="U50" s="49">
        <v>0.16944400000000001</v>
      </c>
      <c r="V50" s="49">
        <v>0.55848640000000005</v>
      </c>
      <c r="Y50" t="s">
        <v>1074</v>
      </c>
      <c r="Z50" s="3">
        <v>-0.25385000000000002</v>
      </c>
      <c r="AA50" s="3">
        <v>0.12285</v>
      </c>
      <c r="AB50" s="3">
        <v>0.46877000000000002</v>
      </c>
      <c r="AC50" s="3">
        <v>0.230903</v>
      </c>
      <c r="AD50" s="3">
        <v>-0.26245000000000002</v>
      </c>
      <c r="AE50" s="3">
        <v>-2.1726800000000002</v>
      </c>
      <c r="AF50" s="3"/>
      <c r="AG50" s="3"/>
      <c r="AH50" s="3" t="s">
        <v>1074</v>
      </c>
      <c r="AI50" s="3">
        <v>-0.38657399999999997</v>
      </c>
      <c r="AJ50" s="3">
        <v>0.20799999999999999</v>
      </c>
      <c r="AK50" s="3">
        <v>1.0039</v>
      </c>
      <c r="AL50" s="3">
        <v>-7.9229999999999995E-2</v>
      </c>
      <c r="AM50" s="3">
        <v>-0.28697</v>
      </c>
      <c r="AN50" s="3">
        <v>-2.5870700000000002</v>
      </c>
      <c r="AO50" s="3"/>
      <c r="AP50" s="3" t="s">
        <v>1074</v>
      </c>
      <c r="AQ50" s="3">
        <v>-0.63617000000000001</v>
      </c>
      <c r="AR50" s="3">
        <v>-0.30897400000000003</v>
      </c>
      <c r="AS50" s="3">
        <v>0.28416999999999998</v>
      </c>
      <c r="AT50" s="3">
        <v>-0.20927000000000001</v>
      </c>
      <c r="AU50" s="3">
        <v>-1.33965</v>
      </c>
      <c r="AV50" s="3">
        <v>-1.83243</v>
      </c>
    </row>
    <row r="51" spans="1:48" x14ac:dyDescent="0.45">
      <c r="A51" s="3" t="s">
        <v>1074</v>
      </c>
      <c r="B51" s="3">
        <v>-0.38657399999999997</v>
      </c>
      <c r="C51" s="3">
        <v>0.20799999999999999</v>
      </c>
      <c r="D51" s="3">
        <v>1.0039</v>
      </c>
      <c r="E51" s="3">
        <v>-7.9229999999999995E-2</v>
      </c>
      <c r="F51" s="3">
        <v>-0.28697</v>
      </c>
      <c r="G51" s="3">
        <v>-2.5870700000000002</v>
      </c>
      <c r="P51" s="3" t="s">
        <v>188</v>
      </c>
      <c r="Q51" s="3">
        <v>-0.55552999999999997</v>
      </c>
      <c r="R51" s="3">
        <v>-3.7955999999999997E-2</v>
      </c>
      <c r="S51" s="3">
        <v>-0.22417799999999999</v>
      </c>
      <c r="T51" s="3">
        <v>-0.23679</v>
      </c>
      <c r="U51" s="3">
        <v>-0.18822900000000001</v>
      </c>
      <c r="V51" s="3">
        <v>-0.25530999999999998</v>
      </c>
      <c r="Z51" s="3">
        <v>0.56163099999999999</v>
      </c>
      <c r="AA51" s="3">
        <v>0.88502670000000006</v>
      </c>
      <c r="AB51" s="3">
        <v>0.76295500000000005</v>
      </c>
      <c r="AC51" s="3">
        <v>0.49569999999999997</v>
      </c>
      <c r="AD51" s="3">
        <v>0.67610000000000003</v>
      </c>
      <c r="AE51" s="3">
        <v>2.0695000000000002E-3</v>
      </c>
      <c r="AF51" s="3"/>
      <c r="AG51" s="3"/>
      <c r="AH51" s="3"/>
      <c r="AI51" s="3">
        <v>0.45424110000000001</v>
      </c>
      <c r="AJ51" s="3">
        <v>0.81881400000000004</v>
      </c>
      <c r="AK51" s="3">
        <v>0.43225000000000002</v>
      </c>
      <c r="AL51" s="3">
        <v>0.83149759999999995</v>
      </c>
      <c r="AM51" s="3">
        <v>0.64190000000000003</v>
      </c>
      <c r="AN51" s="3">
        <v>5.7919999999999998E-4</v>
      </c>
      <c r="AO51" s="3"/>
      <c r="AP51" s="3"/>
      <c r="AQ51" s="3">
        <v>0.33658379999999999</v>
      </c>
      <c r="AR51" s="3">
        <v>0.76872499999999999</v>
      </c>
      <c r="AS51" s="3">
        <v>0.86649100000000001</v>
      </c>
      <c r="AT51" s="3">
        <v>0.77640149999999997</v>
      </c>
      <c r="AU51" s="3">
        <v>5.3519900000000002E-2</v>
      </c>
      <c r="AV51" s="3">
        <v>2.3089999999999999E-2</v>
      </c>
    </row>
    <row r="52" spans="1:48" x14ac:dyDescent="0.45">
      <c r="A52" s="49"/>
      <c r="B52" s="49">
        <v>0.45424110000000001</v>
      </c>
      <c r="C52" s="49">
        <v>0.81881400000000004</v>
      </c>
      <c r="D52" s="49">
        <v>0.43225000000000002</v>
      </c>
      <c r="E52" s="49">
        <v>0.83149759999999995</v>
      </c>
      <c r="F52" s="49">
        <v>0.64190000000000003</v>
      </c>
      <c r="G52" s="49">
        <v>5.7919999999999998E-4</v>
      </c>
      <c r="P52" s="3"/>
      <c r="Q52" s="49">
        <v>8.9439999999999999E-8</v>
      </c>
      <c r="R52" s="49">
        <v>0.28996</v>
      </c>
      <c r="S52" s="49">
        <v>2.7149099999999999E-2</v>
      </c>
      <c r="T52" s="49">
        <v>3.3026899999999998E-2</v>
      </c>
      <c r="U52" s="49">
        <v>2.6608E-2</v>
      </c>
      <c r="V52" s="49">
        <v>5.6792799999999997E-2</v>
      </c>
      <c r="Y52" t="s">
        <v>1075</v>
      </c>
      <c r="Z52" s="3">
        <v>0.25630999999999998</v>
      </c>
      <c r="AA52" s="3">
        <v>0.20211999999999999</v>
      </c>
      <c r="AB52" s="3">
        <v>-0.86306000000000005</v>
      </c>
      <c r="AC52" s="3">
        <v>-9.4612000000000002E-2</v>
      </c>
      <c r="AD52" s="3">
        <v>-0.56706000000000001</v>
      </c>
      <c r="AE52" s="3">
        <v>-0.13256000000000001</v>
      </c>
      <c r="AF52" s="3"/>
      <c r="AG52" s="3"/>
      <c r="AH52" s="3" t="s">
        <v>1075</v>
      </c>
      <c r="AI52" s="3">
        <v>7.8807000000000002E-2</v>
      </c>
      <c r="AJ52" s="3">
        <v>0.18936</v>
      </c>
      <c r="AK52" s="3">
        <v>-1.2252000000000001</v>
      </c>
      <c r="AL52" s="3">
        <v>-0.31046200000000002</v>
      </c>
      <c r="AM52" s="3">
        <v>-0.40373999999999999</v>
      </c>
      <c r="AN52" s="3">
        <v>-0.78874999999999995</v>
      </c>
      <c r="AO52" s="3"/>
      <c r="AP52" s="3" t="s">
        <v>1075</v>
      </c>
      <c r="AQ52" s="3">
        <v>-0.44412000000000001</v>
      </c>
      <c r="AR52" s="3">
        <v>5.5073999999999998E-2</v>
      </c>
      <c r="AS52" s="3">
        <v>-1.1399999999999999</v>
      </c>
      <c r="AT52" s="3">
        <v>-0.51075999999999999</v>
      </c>
      <c r="AU52" s="3">
        <v>-0.41554999999999997</v>
      </c>
      <c r="AV52" s="3">
        <v>-0.49480000000000002</v>
      </c>
    </row>
    <row r="53" spans="1:48" x14ac:dyDescent="0.45">
      <c r="A53" s="3" t="s">
        <v>1075</v>
      </c>
      <c r="B53" s="3">
        <v>7.8807000000000002E-2</v>
      </c>
      <c r="C53" s="3">
        <v>0.18936</v>
      </c>
      <c r="D53" s="3">
        <v>-1.2252000000000001</v>
      </c>
      <c r="E53" s="3">
        <v>-0.31046200000000002</v>
      </c>
      <c r="F53" s="3">
        <v>-0.40373999999999999</v>
      </c>
      <c r="G53" s="3">
        <v>-0.78874999999999995</v>
      </c>
      <c r="P53" s="3" t="s">
        <v>196</v>
      </c>
      <c r="Q53" s="3" t="s">
        <v>217</v>
      </c>
      <c r="R53" s="3" t="s">
        <v>217</v>
      </c>
      <c r="S53" s="3" t="s">
        <v>217</v>
      </c>
      <c r="T53" s="3" t="s">
        <v>217</v>
      </c>
      <c r="U53" s="3" t="s">
        <v>217</v>
      </c>
      <c r="V53" s="3" t="s">
        <v>217</v>
      </c>
      <c r="Z53" s="3">
        <v>0.46949000000000002</v>
      </c>
      <c r="AA53" s="3">
        <v>0.63580950000000003</v>
      </c>
      <c r="AB53" s="3">
        <v>0.382156</v>
      </c>
      <c r="AC53" s="3">
        <v>0.62470000000000003</v>
      </c>
      <c r="AD53" s="3">
        <v>0.12640000000000001</v>
      </c>
      <c r="AE53" s="3">
        <v>0.80945809999999996</v>
      </c>
      <c r="AF53" s="3"/>
      <c r="AG53" s="3"/>
      <c r="AH53" s="3"/>
      <c r="AI53" s="3">
        <v>0.83584270000000005</v>
      </c>
      <c r="AJ53" s="3">
        <v>0.640177</v>
      </c>
      <c r="AK53" s="3">
        <v>9.8099999999999993E-3</v>
      </c>
      <c r="AL53" s="3">
        <v>0.12340810000000001</v>
      </c>
      <c r="AM53" s="3">
        <v>0.28449999999999998</v>
      </c>
      <c r="AN53" s="3">
        <v>0.21904129999999999</v>
      </c>
      <c r="AO53" s="3"/>
      <c r="AP53" s="3"/>
      <c r="AQ53" s="3">
        <v>0.40037790000000001</v>
      </c>
      <c r="AR53" s="3">
        <v>0.91584399999999999</v>
      </c>
      <c r="AS53" s="3">
        <v>0.28451100000000001</v>
      </c>
      <c r="AT53" s="3">
        <v>0.26869739999999998</v>
      </c>
      <c r="AU53" s="3">
        <v>0.38026939999999998</v>
      </c>
      <c r="AV53" s="3">
        <v>0.50685999999999998</v>
      </c>
    </row>
    <row r="54" spans="1:48" x14ac:dyDescent="0.45">
      <c r="A54" s="49"/>
      <c r="B54" s="49">
        <v>0.83584270000000005</v>
      </c>
      <c r="C54" s="49">
        <v>0.640177</v>
      </c>
      <c r="D54" s="49">
        <v>9.8099999999999993E-3</v>
      </c>
      <c r="E54" s="49">
        <v>0.12340810000000001</v>
      </c>
      <c r="F54" s="49">
        <v>0.28449999999999998</v>
      </c>
      <c r="G54" s="49">
        <v>0.21904129999999999</v>
      </c>
      <c r="P54" s="3" t="s">
        <v>197</v>
      </c>
      <c r="Q54" s="35">
        <v>328</v>
      </c>
      <c r="R54" s="35">
        <v>152</v>
      </c>
      <c r="S54" s="35">
        <v>56</v>
      </c>
      <c r="T54" s="35">
        <v>390</v>
      </c>
      <c r="U54" s="35">
        <v>193</v>
      </c>
      <c r="V54" s="35">
        <v>75</v>
      </c>
      <c r="Y54" t="s">
        <v>196</v>
      </c>
      <c r="Z54" s="3" t="s">
        <v>217</v>
      </c>
      <c r="AA54" s="3" t="s">
        <v>217</v>
      </c>
      <c r="AB54" s="3" t="s">
        <v>217</v>
      </c>
      <c r="AC54" s="3" t="s">
        <v>217</v>
      </c>
      <c r="AD54" s="3" t="s">
        <v>217</v>
      </c>
      <c r="AE54" s="3" t="s">
        <v>217</v>
      </c>
      <c r="AF54" s="3"/>
      <c r="AG54" s="3"/>
      <c r="AH54" s="3" t="s">
        <v>649</v>
      </c>
      <c r="AI54" s="3">
        <v>22.912374</v>
      </c>
      <c r="AJ54" s="3">
        <v>-582.75009999999997</v>
      </c>
      <c r="AK54" s="3">
        <v>-57.720149999999997</v>
      </c>
      <c r="AL54" s="3">
        <v>15.588811</v>
      </c>
      <c r="AM54" s="3">
        <v>-119.55732999999999</v>
      </c>
      <c r="AN54" s="3">
        <v>-26.104399999999998</v>
      </c>
      <c r="AO54" s="3"/>
      <c r="AP54" s="3" t="s">
        <v>649</v>
      </c>
      <c r="AQ54" s="3">
        <v>57.318249999999999</v>
      </c>
      <c r="AR54" s="3">
        <v>-787.72664999999995</v>
      </c>
      <c r="AS54" s="3">
        <v>51.201079999999997</v>
      </c>
      <c r="AT54" s="3">
        <v>59.288429999999998</v>
      </c>
      <c r="AU54" s="3">
        <v>-334.89037000000002</v>
      </c>
      <c r="AV54" s="3">
        <v>-4.8125999999999998</v>
      </c>
    </row>
    <row r="55" spans="1:48" x14ac:dyDescent="0.45">
      <c r="A55" s="3" t="s">
        <v>649</v>
      </c>
      <c r="B55" s="3">
        <v>22.912374</v>
      </c>
      <c r="C55" s="3">
        <v>-582.75009999999997</v>
      </c>
      <c r="D55" s="3">
        <v>-57.720149999999997</v>
      </c>
      <c r="E55" s="3">
        <v>15.588811</v>
      </c>
      <c r="F55" s="3">
        <v>-119.55732999999999</v>
      </c>
      <c r="G55" s="3">
        <v>-26.104399999999998</v>
      </c>
      <c r="P55" s="3" t="s">
        <v>198</v>
      </c>
      <c r="Q55" s="3">
        <v>0.27192</v>
      </c>
      <c r="R55" s="3">
        <v>-4.7990999999999999E-2</v>
      </c>
      <c r="S55" s="3">
        <v>0.17965</v>
      </c>
      <c r="T55" s="3">
        <v>0.39129999999999998</v>
      </c>
      <c r="U55" s="3">
        <v>0.75168000000000001</v>
      </c>
      <c r="V55" s="3">
        <v>0.15101000000000001</v>
      </c>
      <c r="Y55" t="s">
        <v>197</v>
      </c>
      <c r="Z55" s="35">
        <v>406</v>
      </c>
      <c r="AA55" s="35">
        <v>140</v>
      </c>
      <c r="AB55" s="35">
        <v>63</v>
      </c>
      <c r="AC55" s="35">
        <v>865</v>
      </c>
      <c r="AD55" s="35">
        <v>257</v>
      </c>
      <c r="AE55" s="35">
        <v>149</v>
      </c>
      <c r="AF55" s="3"/>
      <c r="AG55" s="3"/>
      <c r="AH55" s="3"/>
      <c r="AI55" s="3">
        <v>0.20570559999999999</v>
      </c>
      <c r="AJ55" s="3">
        <v>0.1589701</v>
      </c>
      <c r="AK55" s="3">
        <v>0.39123000000000002</v>
      </c>
      <c r="AL55" s="3">
        <v>0.1436258</v>
      </c>
      <c r="AM55" s="3">
        <v>0.36609999999999998</v>
      </c>
      <c r="AN55" s="3">
        <v>0.3166757</v>
      </c>
      <c r="AO55" s="3"/>
      <c r="AP55" s="3"/>
      <c r="AQ55" s="3">
        <v>6.5424000000000003E-3</v>
      </c>
      <c r="AR55" s="3">
        <v>4.1010999999999999E-2</v>
      </c>
      <c r="AS55" s="3">
        <v>0.33632600000000001</v>
      </c>
      <c r="AT55" s="3">
        <v>8.8632999999999993E-3</v>
      </c>
      <c r="AU55" s="3">
        <v>0.36600120000000003</v>
      </c>
      <c r="AV55" s="3">
        <v>0.87465000000000004</v>
      </c>
    </row>
    <row r="56" spans="1:48" x14ac:dyDescent="0.45">
      <c r="A56" s="49"/>
      <c r="B56" s="49">
        <v>0.20570559999999999</v>
      </c>
      <c r="C56" s="49">
        <v>0.1589701</v>
      </c>
      <c r="D56" s="49">
        <v>0.39123000000000002</v>
      </c>
      <c r="E56" s="49">
        <v>0.1436258</v>
      </c>
      <c r="F56" s="49">
        <v>0.36609999999999998</v>
      </c>
      <c r="G56" s="49">
        <v>0.3166757</v>
      </c>
      <c r="P56" s="3"/>
      <c r="Q56" s="3"/>
      <c r="R56" s="3"/>
      <c r="S56" s="3"/>
      <c r="T56" s="3"/>
      <c r="U56" s="3"/>
      <c r="V56" s="3"/>
      <c r="Y56" t="s">
        <v>198</v>
      </c>
      <c r="Z56" s="3">
        <v>0.27944000000000002</v>
      </c>
      <c r="AA56" s="3">
        <v>0.39788000000000001</v>
      </c>
      <c r="AB56" s="3">
        <v>0.54239000000000004</v>
      </c>
      <c r="AC56" s="3">
        <v>0.38231999999999999</v>
      </c>
      <c r="AD56" s="3">
        <v>0.57543</v>
      </c>
      <c r="AE56" s="3">
        <v>0.57152999999999998</v>
      </c>
      <c r="AF56" s="3"/>
      <c r="AG56" s="3"/>
      <c r="AH56" s="3" t="s">
        <v>188</v>
      </c>
      <c r="AI56" s="3">
        <v>-0.36568499999999998</v>
      </c>
      <c r="AJ56" s="3">
        <v>0.60748000000000002</v>
      </c>
      <c r="AK56" s="3">
        <v>-1.67048</v>
      </c>
      <c r="AL56" s="3">
        <v>-0.46467700000000001</v>
      </c>
      <c r="AM56" s="3">
        <v>0.10931</v>
      </c>
      <c r="AN56" s="3">
        <v>-0.70904</v>
      </c>
      <c r="AO56" s="3"/>
      <c r="AP56" s="36" t="s">
        <v>972</v>
      </c>
      <c r="AQ56" s="3">
        <v>-4.9852100000000004</v>
      </c>
      <c r="AR56" s="3">
        <v>4.3418760000000001</v>
      </c>
      <c r="AS56" s="3">
        <v>-0.67779</v>
      </c>
      <c r="AT56" s="3">
        <v>-1.4542999999999999</v>
      </c>
      <c r="AU56" s="3">
        <v>-1.3444799999999999</v>
      </c>
      <c r="AV56" s="3">
        <v>-2.73272</v>
      </c>
    </row>
    <row r="57" spans="1:48" x14ac:dyDescent="0.45">
      <c r="A57" s="3" t="s">
        <v>188</v>
      </c>
      <c r="B57" s="3">
        <v>-0.36568499999999998</v>
      </c>
      <c r="C57" s="3">
        <v>0.60748000000000002</v>
      </c>
      <c r="D57" s="3">
        <v>-1.67048</v>
      </c>
      <c r="E57" s="3">
        <v>-0.46467700000000001</v>
      </c>
      <c r="F57" s="3">
        <v>0.10931</v>
      </c>
      <c r="G57" s="3">
        <v>-0.70904</v>
      </c>
      <c r="P57" s="34"/>
      <c r="Q57" s="94" t="s">
        <v>980</v>
      </c>
      <c r="R57" s="88"/>
      <c r="S57" s="88"/>
      <c r="T57" s="88"/>
      <c r="U57" s="88"/>
      <c r="V57" s="88"/>
      <c r="Z57" s="3"/>
      <c r="AA57" s="3"/>
      <c r="AB57" s="3"/>
      <c r="AC57" s="3"/>
      <c r="AD57" s="3"/>
      <c r="AE57" s="3"/>
      <c r="AF57" s="3"/>
      <c r="AG57" s="3"/>
      <c r="AH57" s="3"/>
      <c r="AI57" s="3">
        <v>2.0491599999999999E-2</v>
      </c>
      <c r="AJ57" s="3">
        <v>3.4502999999999999E-3</v>
      </c>
      <c r="AK57" s="3">
        <v>1.8090000000000001E-7</v>
      </c>
      <c r="AL57" s="3">
        <v>1.086E-4</v>
      </c>
      <c r="AM57" s="3">
        <v>0.5897</v>
      </c>
      <c r="AN57" s="3">
        <v>4.8861099999999998E-2</v>
      </c>
      <c r="AO57" s="3"/>
      <c r="AP57" s="3"/>
      <c r="AQ57" s="3">
        <v>1.24282E-2</v>
      </c>
      <c r="AR57" s="3">
        <v>0.12762000000000001</v>
      </c>
      <c r="AS57" s="3">
        <v>0.84367099999999995</v>
      </c>
      <c r="AT57" s="3">
        <v>0.39038109999999998</v>
      </c>
      <c r="AU57" s="3">
        <v>0.54386860000000004</v>
      </c>
      <c r="AV57" s="3">
        <v>0.22044</v>
      </c>
    </row>
    <row r="58" spans="1:48" x14ac:dyDescent="0.45">
      <c r="A58" s="49"/>
      <c r="B58" s="49">
        <v>2.0491599999999999E-2</v>
      </c>
      <c r="C58" s="49">
        <v>3.4502999999999999E-3</v>
      </c>
      <c r="D58" s="49">
        <v>1.8090000000000001E-7</v>
      </c>
      <c r="E58" s="49">
        <v>1.086E-4</v>
      </c>
      <c r="F58" s="49">
        <v>0.5897</v>
      </c>
      <c r="G58" s="49">
        <v>4.8861099999999998E-2</v>
      </c>
      <c r="P58" s="34"/>
      <c r="Q58" s="87" t="s">
        <v>1121</v>
      </c>
      <c r="R58" s="87"/>
      <c r="S58" s="87"/>
      <c r="T58" s="87"/>
      <c r="U58" s="87"/>
      <c r="V58" s="87"/>
      <c r="Z58" s="3"/>
      <c r="AA58" s="3"/>
      <c r="AB58" s="3"/>
      <c r="AC58" s="3"/>
      <c r="AD58" s="3"/>
      <c r="AE58" s="3"/>
      <c r="AF58" s="3"/>
      <c r="AG58" s="3"/>
      <c r="AH58" s="3" t="s">
        <v>196</v>
      </c>
      <c r="AI58" s="3" t="s">
        <v>217</v>
      </c>
      <c r="AJ58" s="3" t="s">
        <v>217</v>
      </c>
      <c r="AK58" s="3" t="s">
        <v>217</v>
      </c>
      <c r="AL58" s="3" t="s">
        <v>217</v>
      </c>
      <c r="AM58" s="3" t="s">
        <v>217</v>
      </c>
      <c r="AN58" s="3" t="s">
        <v>217</v>
      </c>
      <c r="AO58" s="3"/>
      <c r="AP58" s="3" t="s">
        <v>196</v>
      </c>
      <c r="AQ58" s="3" t="s">
        <v>217</v>
      </c>
      <c r="AR58" s="3" t="s">
        <v>217</v>
      </c>
      <c r="AS58" s="3" t="s">
        <v>217</v>
      </c>
      <c r="AT58" s="3" t="s">
        <v>217</v>
      </c>
      <c r="AU58" s="3" t="s">
        <v>217</v>
      </c>
      <c r="AV58" s="3" t="s">
        <v>217</v>
      </c>
    </row>
    <row r="59" spans="1:48" x14ac:dyDescent="0.45">
      <c r="A59" s="3" t="s">
        <v>196</v>
      </c>
      <c r="B59" s="3" t="s">
        <v>217</v>
      </c>
      <c r="C59" s="3" t="s">
        <v>217</v>
      </c>
      <c r="D59" s="3" t="s">
        <v>217</v>
      </c>
      <c r="E59" s="3" t="s">
        <v>217</v>
      </c>
      <c r="F59" s="3" t="s">
        <v>217</v>
      </c>
      <c r="G59" s="3" t="s">
        <v>217</v>
      </c>
      <c r="P59" s="34"/>
      <c r="Q59" s="34" t="s">
        <v>220</v>
      </c>
      <c r="R59" s="34"/>
      <c r="S59" s="34"/>
      <c r="T59" s="34" t="s">
        <v>221</v>
      </c>
      <c r="U59" s="34"/>
      <c r="V59" s="34"/>
      <c r="Z59" s="3"/>
      <c r="AA59" s="3"/>
      <c r="AB59" s="3"/>
      <c r="AC59" s="3"/>
      <c r="AD59" s="3"/>
      <c r="AE59" s="3"/>
      <c r="AF59" s="3"/>
      <c r="AG59" s="3"/>
      <c r="AH59" s="3" t="s">
        <v>197</v>
      </c>
      <c r="AI59" s="35">
        <v>287</v>
      </c>
      <c r="AJ59" s="35">
        <v>133</v>
      </c>
      <c r="AK59" s="35">
        <v>49</v>
      </c>
      <c r="AL59" s="35">
        <v>684</v>
      </c>
      <c r="AM59" s="35">
        <v>238</v>
      </c>
      <c r="AN59" s="35">
        <v>135</v>
      </c>
      <c r="AO59" s="35"/>
      <c r="AP59" s="35" t="s">
        <v>197</v>
      </c>
      <c r="AQ59" s="35">
        <v>147</v>
      </c>
      <c r="AR59" s="35">
        <v>105</v>
      </c>
      <c r="AS59" s="35">
        <v>49</v>
      </c>
      <c r="AT59" s="35">
        <v>304</v>
      </c>
      <c r="AU59" s="35">
        <v>176</v>
      </c>
      <c r="AV59" s="35">
        <v>117</v>
      </c>
    </row>
    <row r="60" spans="1:48" x14ac:dyDescent="0.45">
      <c r="A60" s="3" t="s">
        <v>197</v>
      </c>
      <c r="B60" s="35">
        <v>287</v>
      </c>
      <c r="C60" s="35">
        <v>133</v>
      </c>
      <c r="D60" s="35">
        <v>49</v>
      </c>
      <c r="E60" s="35">
        <v>684</v>
      </c>
      <c r="F60" s="35">
        <v>238</v>
      </c>
      <c r="G60" s="35">
        <v>135</v>
      </c>
      <c r="Q60" t="s">
        <v>127</v>
      </c>
      <c r="R60" t="s">
        <v>201</v>
      </c>
      <c r="S60" t="s">
        <v>193</v>
      </c>
      <c r="T60" t="s">
        <v>127</v>
      </c>
      <c r="U60" t="s">
        <v>146</v>
      </c>
      <c r="V60" t="s">
        <v>193</v>
      </c>
      <c r="Z60" s="3"/>
      <c r="AA60" s="3"/>
      <c r="AB60" s="3"/>
      <c r="AC60" s="3"/>
      <c r="AD60" s="3"/>
      <c r="AE60" s="3"/>
      <c r="AF60" s="3"/>
      <c r="AG60" s="3"/>
      <c r="AH60" s="3" t="s">
        <v>198</v>
      </c>
      <c r="AI60" s="3">
        <v>0.39828999999999998</v>
      </c>
      <c r="AJ60" s="3">
        <v>0.42530000000000001</v>
      </c>
      <c r="AK60" s="3">
        <v>0.77825</v>
      </c>
      <c r="AL60" s="3">
        <v>0.44777</v>
      </c>
      <c r="AM60" s="3">
        <v>0.57562999999999998</v>
      </c>
      <c r="AN60" s="3">
        <v>0.64024999999999999</v>
      </c>
      <c r="AO60" s="3"/>
      <c r="AP60" s="3" t="s">
        <v>198</v>
      </c>
      <c r="AQ60" s="3">
        <v>0.34798000000000001</v>
      </c>
      <c r="AR60" s="3">
        <v>0.33482000000000001</v>
      </c>
      <c r="AS60" s="3">
        <v>0.48103000000000001</v>
      </c>
      <c r="AT60" s="3">
        <v>0.45007000000000003</v>
      </c>
      <c r="AU60" s="3">
        <v>0.53985000000000005</v>
      </c>
      <c r="AV60" s="3">
        <v>0.59350000000000003</v>
      </c>
    </row>
    <row r="61" spans="1:48" x14ac:dyDescent="0.45">
      <c r="A61" s="3" t="s">
        <v>198</v>
      </c>
      <c r="B61" s="3">
        <v>0.39828999999999998</v>
      </c>
      <c r="C61" s="3">
        <v>0.42530000000000001</v>
      </c>
      <c r="D61" s="3">
        <v>0.77825</v>
      </c>
      <c r="E61" s="3">
        <v>0.44777</v>
      </c>
      <c r="F61" s="3">
        <v>0.57562999999999998</v>
      </c>
      <c r="G61" s="3">
        <v>0.64024999999999999</v>
      </c>
      <c r="P61" s="3" t="s">
        <v>181</v>
      </c>
      <c r="Q61" s="3">
        <v>2.14615</v>
      </c>
      <c r="R61" s="3">
        <v>-0.708152</v>
      </c>
      <c r="S61" s="3">
        <v>10.38439</v>
      </c>
      <c r="T61" s="3">
        <v>-19.52205</v>
      </c>
      <c r="U61" s="3">
        <v>-2.3980399999999999</v>
      </c>
      <c r="V61" s="3">
        <v>-25.088049999999999</v>
      </c>
    </row>
    <row r="62" spans="1:48" x14ac:dyDescent="0.45">
      <c r="P62" s="49"/>
      <c r="Q62" s="49">
        <v>0.84202999999999995</v>
      </c>
      <c r="R62" s="49">
        <v>0.87870800000000004</v>
      </c>
      <c r="S62" s="49">
        <v>0.164881</v>
      </c>
      <c r="T62" s="49">
        <v>0.10846</v>
      </c>
      <c r="U62" s="49">
        <v>0.78186</v>
      </c>
      <c r="V62" s="49">
        <v>4.4255000000000003E-2</v>
      </c>
    </row>
    <row r="63" spans="1:48" x14ac:dyDescent="0.45">
      <c r="A63" s="58"/>
      <c r="B63" s="94"/>
      <c r="C63" s="88"/>
      <c r="D63" s="88"/>
      <c r="E63" s="88"/>
      <c r="F63" s="88"/>
      <c r="G63" s="88"/>
      <c r="P63" s="3" t="s">
        <v>182</v>
      </c>
      <c r="Q63" s="3">
        <v>-1.82162</v>
      </c>
      <c r="R63" s="3">
        <v>-0.34829100000000002</v>
      </c>
      <c r="S63" s="3">
        <v>-1.3828400000000001</v>
      </c>
      <c r="T63" s="3">
        <v>-1.38933</v>
      </c>
      <c r="U63" s="3">
        <v>-0.38589000000000001</v>
      </c>
      <c r="V63" s="3">
        <v>0.16291</v>
      </c>
    </row>
    <row r="64" spans="1:48" x14ac:dyDescent="0.45">
      <c r="A64" s="37"/>
      <c r="B64" s="87"/>
      <c r="C64" s="87"/>
      <c r="D64" s="87"/>
      <c r="E64" s="87"/>
      <c r="F64" s="87"/>
      <c r="G64" s="87"/>
      <c r="P64" s="49"/>
      <c r="Q64" s="49">
        <v>1.208E-5</v>
      </c>
      <c r="R64" s="49">
        <v>5.6080000000000001E-3</v>
      </c>
      <c r="S64" s="49">
        <v>3.8059999999999999E-3</v>
      </c>
      <c r="T64" s="49">
        <v>2.4219999999999999E-6</v>
      </c>
      <c r="U64" s="49">
        <v>3.9167E-2</v>
      </c>
      <c r="V64" s="49">
        <v>0.55910899999999997</v>
      </c>
    </row>
    <row r="65" spans="1:22" x14ac:dyDescent="0.45">
      <c r="A65" s="37"/>
      <c r="B65" s="37"/>
      <c r="C65" s="37"/>
      <c r="D65" s="37"/>
      <c r="E65" s="37"/>
      <c r="F65" s="37"/>
      <c r="G65" s="37"/>
      <c r="P65" s="3" t="s">
        <v>183</v>
      </c>
      <c r="Q65" s="3">
        <v>2.5395699999999999</v>
      </c>
      <c r="R65" s="3">
        <v>1.1663E-2</v>
      </c>
      <c r="S65" s="3">
        <v>-2.5133800000000002</v>
      </c>
      <c r="T65" s="3">
        <v>-1.33375</v>
      </c>
      <c r="U65" s="3">
        <v>-0.38852999999999999</v>
      </c>
      <c r="V65" s="3">
        <v>-3.2869600000000001</v>
      </c>
    </row>
    <row r="66" spans="1:22" x14ac:dyDescent="0.45">
      <c r="A66" s="3"/>
      <c r="B66" s="3"/>
      <c r="C66" s="3"/>
      <c r="D66" s="3"/>
      <c r="E66" s="3"/>
      <c r="F66" s="3"/>
      <c r="G66" s="3"/>
      <c r="P66" s="49"/>
      <c r="Q66" s="49">
        <v>0.49784</v>
      </c>
      <c r="R66" s="49">
        <v>0.99125399999999997</v>
      </c>
      <c r="S66" s="49">
        <v>0.107025</v>
      </c>
      <c r="T66" s="49">
        <v>0.50383999999999995</v>
      </c>
      <c r="U66" s="49">
        <v>0.77836700000000003</v>
      </c>
      <c r="V66" s="49">
        <v>0.47037299999999999</v>
      </c>
    </row>
    <row r="67" spans="1:22" x14ac:dyDescent="0.45">
      <c r="A67" s="3"/>
      <c r="B67" s="3"/>
      <c r="C67" s="3"/>
      <c r="D67" s="3"/>
      <c r="E67" s="3"/>
      <c r="F67" s="3"/>
      <c r="G67" s="3"/>
      <c r="P67" s="3" t="s">
        <v>377</v>
      </c>
      <c r="Q67" s="3">
        <v>-1.69729</v>
      </c>
      <c r="R67" s="3">
        <v>0.208256</v>
      </c>
      <c r="S67" s="3">
        <v>2.0497399999999999</v>
      </c>
      <c r="T67" s="3">
        <v>4.5570199999999996</v>
      </c>
      <c r="U67" s="3">
        <v>2.6223200000000002</v>
      </c>
      <c r="V67" s="3">
        <v>2.95051</v>
      </c>
    </row>
    <row r="68" spans="1:22" x14ac:dyDescent="0.45">
      <c r="A68" s="49"/>
      <c r="B68" s="49"/>
      <c r="C68" s="49"/>
      <c r="D68" s="49"/>
      <c r="E68" s="49"/>
      <c r="F68" s="49"/>
      <c r="G68" s="49"/>
      <c r="P68" s="49"/>
      <c r="Q68" s="49">
        <v>0.58347000000000004</v>
      </c>
      <c r="R68" s="49">
        <v>0.785103</v>
      </c>
      <c r="S68" s="49">
        <v>9.2286999999999994E-2</v>
      </c>
      <c r="T68" s="49">
        <v>1.026E-6</v>
      </c>
      <c r="U68" s="49">
        <v>3.0939999999999999E-9</v>
      </c>
      <c r="V68" s="49">
        <v>1.9550000000000001E-3</v>
      </c>
    </row>
    <row r="69" spans="1:22" x14ac:dyDescent="0.45">
      <c r="A69" s="3"/>
      <c r="B69" s="3"/>
      <c r="C69" s="3"/>
      <c r="D69" s="3"/>
      <c r="E69" s="3"/>
      <c r="F69" s="3"/>
      <c r="G69" s="3"/>
      <c r="P69" s="3" t="s">
        <v>194</v>
      </c>
      <c r="Q69" s="3"/>
      <c r="R69" s="3"/>
      <c r="S69" s="3"/>
      <c r="T69" s="3">
        <v>-16.808009999999999</v>
      </c>
      <c r="U69" s="3">
        <v>-20.122800000000002</v>
      </c>
      <c r="V69" s="3">
        <v>-9.9067399999999992</v>
      </c>
    </row>
    <row r="70" spans="1:22" x14ac:dyDescent="0.45">
      <c r="A70" s="49"/>
      <c r="B70" s="49"/>
      <c r="C70" s="49"/>
      <c r="D70" s="49"/>
      <c r="E70" s="49"/>
      <c r="F70" s="49"/>
      <c r="G70" s="49"/>
      <c r="P70" s="49"/>
      <c r="Q70" s="49"/>
      <c r="R70" s="49"/>
      <c r="S70" s="49"/>
      <c r="T70" s="49">
        <v>2.9469999999999999E-8</v>
      </c>
      <c r="U70" s="49">
        <v>9.2769999999999997E-13</v>
      </c>
      <c r="V70" s="49">
        <v>1.9162999999999999E-2</v>
      </c>
    </row>
    <row r="71" spans="1:22" x14ac:dyDescent="0.45">
      <c r="A71" s="3"/>
      <c r="B71" s="3"/>
      <c r="C71" s="3"/>
      <c r="D71" s="3"/>
      <c r="E71" s="3"/>
      <c r="F71" s="3"/>
      <c r="G71" s="3"/>
      <c r="P71" s="3" t="s">
        <v>378</v>
      </c>
      <c r="Q71" s="3"/>
      <c r="R71" s="3"/>
      <c r="S71" s="3"/>
      <c r="T71" s="3"/>
      <c r="U71" s="3"/>
      <c r="V71" s="3"/>
    </row>
    <row r="72" spans="1:22" x14ac:dyDescent="0.45">
      <c r="A72" s="49"/>
      <c r="B72" s="49"/>
      <c r="C72" s="49"/>
      <c r="D72" s="49"/>
      <c r="E72" s="49"/>
      <c r="F72" s="49"/>
      <c r="G72" s="49"/>
      <c r="P72" s="49"/>
      <c r="Q72" s="49"/>
      <c r="R72" s="49"/>
      <c r="S72" s="49"/>
      <c r="T72" s="49"/>
      <c r="U72" s="49"/>
      <c r="V72" s="49"/>
    </row>
    <row r="73" spans="1:22" x14ac:dyDescent="0.45">
      <c r="A73" s="3"/>
      <c r="B73" s="3"/>
      <c r="C73" s="3"/>
      <c r="D73" s="3"/>
      <c r="E73" s="3"/>
      <c r="F73" s="3"/>
      <c r="G73" s="3"/>
      <c r="P73" s="3" t="s">
        <v>1073</v>
      </c>
      <c r="Q73" s="3">
        <v>0.34601999999999999</v>
      </c>
      <c r="R73" s="3">
        <v>0.256573</v>
      </c>
      <c r="S73" s="3">
        <v>0.15301999999999999</v>
      </c>
      <c r="T73" s="3">
        <v>0.1719</v>
      </c>
      <c r="U73" s="3">
        <v>0.40569</v>
      </c>
      <c r="V73" s="3">
        <v>-0.33407999999999999</v>
      </c>
    </row>
    <row r="74" spans="1:22" x14ac:dyDescent="0.45">
      <c r="A74" s="49"/>
      <c r="B74" s="49"/>
      <c r="C74" s="49"/>
      <c r="D74" s="49"/>
      <c r="E74" s="49"/>
      <c r="F74" s="49"/>
      <c r="G74" s="49"/>
      <c r="P74" s="49"/>
      <c r="Q74" s="49">
        <v>0.52546999999999999</v>
      </c>
      <c r="R74" s="49">
        <v>9.5827999999999997E-2</v>
      </c>
      <c r="S74" s="49">
        <v>0.55146899999999999</v>
      </c>
      <c r="T74" s="49">
        <v>0.43584000000000001</v>
      </c>
      <c r="U74" s="49">
        <v>3.4014999999999997E-2</v>
      </c>
      <c r="V74" s="49">
        <v>9.2254000000000003E-2</v>
      </c>
    </row>
    <row r="75" spans="1:22" x14ac:dyDescent="0.45">
      <c r="A75" s="3"/>
      <c r="B75" s="3"/>
      <c r="C75" s="3"/>
      <c r="D75" s="3"/>
      <c r="E75" s="3"/>
      <c r="F75" s="3"/>
      <c r="G75" s="3"/>
      <c r="P75" s="3" t="s">
        <v>1074</v>
      </c>
      <c r="Q75" s="3">
        <v>-1.8532299999999999</v>
      </c>
      <c r="R75" s="3">
        <v>0.29442499999999999</v>
      </c>
      <c r="S75" s="3">
        <v>-0.13539999999999999</v>
      </c>
      <c r="T75" s="3">
        <v>-0.20646</v>
      </c>
      <c r="U75" s="3">
        <v>0.22917999999999999</v>
      </c>
      <c r="V75" s="3">
        <v>0.99514999999999998</v>
      </c>
    </row>
    <row r="76" spans="1:22" x14ac:dyDescent="0.45">
      <c r="A76" s="3"/>
      <c r="B76" s="3"/>
      <c r="C76" s="3"/>
      <c r="D76" s="3"/>
      <c r="E76" s="3"/>
      <c r="F76" s="3"/>
      <c r="G76" s="3"/>
      <c r="P76" s="49"/>
      <c r="Q76" s="49">
        <v>3.184E-2</v>
      </c>
      <c r="R76" s="49">
        <v>1.2056000000000001E-2</v>
      </c>
      <c r="S76" s="49">
        <v>0.87577499999999997</v>
      </c>
      <c r="T76" s="49">
        <v>5.5640000000000002E-2</v>
      </c>
      <c r="U76" s="49">
        <v>0.245417</v>
      </c>
      <c r="V76" s="49">
        <v>1.885E-3</v>
      </c>
    </row>
    <row r="77" spans="1:22" x14ac:dyDescent="0.45">
      <c r="A77" s="3"/>
      <c r="B77" s="3"/>
      <c r="C77" s="3"/>
      <c r="D77" s="3"/>
      <c r="E77" s="3"/>
      <c r="F77" s="3"/>
      <c r="G77" s="3"/>
      <c r="P77" s="3" t="s">
        <v>1075</v>
      </c>
      <c r="Q77" s="3">
        <v>-1.2654399999999999</v>
      </c>
      <c r="R77" s="3">
        <v>0.17053699999999999</v>
      </c>
      <c r="S77" s="3">
        <v>0.15215000000000001</v>
      </c>
      <c r="T77" s="3">
        <v>-0.69925999999999999</v>
      </c>
      <c r="U77" s="3">
        <v>-0.43663999999999997</v>
      </c>
      <c r="V77" s="3">
        <v>-0.31186999999999998</v>
      </c>
    </row>
    <row r="78" spans="1:22" x14ac:dyDescent="0.45">
      <c r="A78" s="49"/>
      <c r="B78" s="49"/>
      <c r="C78" s="49"/>
      <c r="D78" s="49"/>
      <c r="E78" s="49"/>
      <c r="F78" s="49"/>
      <c r="G78" s="49"/>
      <c r="P78" s="49"/>
      <c r="Q78" s="49">
        <v>2.8500000000000001E-3</v>
      </c>
      <c r="R78" s="49">
        <v>0.44331199999999998</v>
      </c>
      <c r="S78" s="49">
        <v>0.52807300000000001</v>
      </c>
      <c r="T78" s="49">
        <v>1.0890000000000001E-5</v>
      </c>
      <c r="U78" s="49">
        <v>5.7338E-2</v>
      </c>
      <c r="V78" s="49">
        <v>0.21579699999999999</v>
      </c>
    </row>
    <row r="79" spans="1:22" x14ac:dyDescent="0.45">
      <c r="A79" s="3"/>
      <c r="B79" s="3"/>
      <c r="C79" s="3"/>
      <c r="D79" s="3"/>
      <c r="E79" s="3"/>
      <c r="F79" s="3"/>
      <c r="G79" s="3"/>
      <c r="P79" s="3" t="s">
        <v>649</v>
      </c>
      <c r="Q79" s="3">
        <v>28.095400000000001</v>
      </c>
      <c r="R79" s="3">
        <v>-20.683244999999999</v>
      </c>
      <c r="S79" s="3">
        <v>12.398490000000001</v>
      </c>
      <c r="T79" s="3">
        <v>-0.60343999999999998</v>
      </c>
      <c r="U79" s="3">
        <v>1.2075400000000001</v>
      </c>
      <c r="V79" s="3">
        <v>-5.0826599999999997</v>
      </c>
    </row>
    <row r="80" spans="1:22" x14ac:dyDescent="0.45">
      <c r="A80" s="49"/>
      <c r="B80" s="49"/>
      <c r="C80" s="49"/>
      <c r="D80" s="49"/>
      <c r="E80" s="49"/>
      <c r="F80" s="49"/>
      <c r="G80" s="49"/>
      <c r="P80" s="49"/>
      <c r="Q80" s="49">
        <v>0.24904999999999999</v>
      </c>
      <c r="R80" s="49">
        <v>3.4950000000000002E-5</v>
      </c>
      <c r="S80" s="49">
        <v>0.43396899999999999</v>
      </c>
      <c r="T80" s="49">
        <v>0.95909</v>
      </c>
      <c r="U80" s="49">
        <v>0.73492599999999997</v>
      </c>
      <c r="V80" s="49">
        <v>0.770617</v>
      </c>
    </row>
    <row r="81" spans="1:22" x14ac:dyDescent="0.45">
      <c r="A81" s="3"/>
      <c r="B81" s="3"/>
      <c r="C81" s="3"/>
      <c r="D81" s="3"/>
      <c r="E81" s="3"/>
      <c r="F81" s="3"/>
      <c r="G81" s="3"/>
      <c r="P81" s="36" t="s">
        <v>972</v>
      </c>
      <c r="Q81" s="3">
        <v>-5.0213000000000001</v>
      </c>
      <c r="R81" s="3">
        <v>0.46668900000000002</v>
      </c>
      <c r="S81" s="3">
        <v>7.0544799999999999</v>
      </c>
      <c r="T81" s="3">
        <v>-2.07342</v>
      </c>
      <c r="U81" s="3">
        <v>2.2652600000000001</v>
      </c>
      <c r="V81" s="3">
        <v>7.5094399999999997</v>
      </c>
    </row>
    <row r="82" spans="1:22" x14ac:dyDescent="0.45">
      <c r="A82" s="49"/>
      <c r="B82" s="49"/>
      <c r="C82" s="49"/>
      <c r="D82" s="49"/>
      <c r="E82" s="49"/>
      <c r="F82" s="49"/>
      <c r="G82" s="49"/>
      <c r="P82" s="49"/>
      <c r="Q82" s="49">
        <v>0.16749</v>
      </c>
      <c r="R82" s="49">
        <v>0.44419700000000001</v>
      </c>
      <c r="S82" s="49">
        <v>3.3974999999999998E-2</v>
      </c>
      <c r="T82" s="49">
        <v>0.34388999999999997</v>
      </c>
      <c r="U82" s="49">
        <v>1.348E-3</v>
      </c>
      <c r="V82" s="49">
        <v>6.2241999999999999E-2</v>
      </c>
    </row>
    <row r="83" spans="1:22" x14ac:dyDescent="0.45">
      <c r="A83" s="3"/>
      <c r="B83" s="3"/>
      <c r="C83" s="3"/>
      <c r="D83" s="3"/>
      <c r="E83" s="3"/>
      <c r="F83" s="3"/>
      <c r="G83" s="3"/>
      <c r="P83" s="3" t="s">
        <v>196</v>
      </c>
      <c r="Q83" s="3" t="s">
        <v>217</v>
      </c>
      <c r="R83" s="3" t="s">
        <v>217</v>
      </c>
      <c r="S83" s="3" t="s">
        <v>217</v>
      </c>
      <c r="T83" s="3" t="s">
        <v>217</v>
      </c>
      <c r="U83" s="3" t="s">
        <v>217</v>
      </c>
      <c r="V83" s="3" t="s">
        <v>217</v>
      </c>
    </row>
    <row r="84" spans="1:22" x14ac:dyDescent="0.45">
      <c r="A84" s="49"/>
      <c r="B84" s="49"/>
      <c r="C84" s="49"/>
      <c r="D84" s="49"/>
      <c r="E84" s="49"/>
      <c r="F84" s="49"/>
      <c r="G84" s="49"/>
      <c r="P84" s="35" t="s">
        <v>197</v>
      </c>
      <c r="Q84" s="35">
        <v>168</v>
      </c>
      <c r="R84" s="35">
        <v>120</v>
      </c>
      <c r="S84" s="35">
        <v>56</v>
      </c>
      <c r="T84" s="35">
        <v>210</v>
      </c>
      <c r="U84" s="35">
        <v>148</v>
      </c>
      <c r="V84" s="35">
        <v>65</v>
      </c>
    </row>
    <row r="85" spans="1:22" x14ac:dyDescent="0.45">
      <c r="A85" s="3"/>
      <c r="B85" s="3"/>
      <c r="C85" s="3"/>
      <c r="D85" s="3"/>
      <c r="E85" s="3"/>
      <c r="F85" s="3"/>
      <c r="G85" s="3"/>
      <c r="P85" s="3" t="s">
        <v>198</v>
      </c>
      <c r="Q85" s="3">
        <v>0.24257000000000001</v>
      </c>
      <c r="R85" s="3">
        <v>-5.3115000000000002E-2</v>
      </c>
      <c r="S85" s="3">
        <v>1.9214999999999999E-2</v>
      </c>
      <c r="T85" s="3">
        <v>0.46537000000000001</v>
      </c>
      <c r="U85" s="3">
        <v>0.72968</v>
      </c>
      <c r="V85" s="3">
        <v>0.20054</v>
      </c>
    </row>
    <row r="86" spans="1:22" x14ac:dyDescent="0.45">
      <c r="A86" s="49"/>
      <c r="B86" s="49"/>
      <c r="C86" s="49"/>
      <c r="D86" s="49"/>
      <c r="E86" s="49"/>
      <c r="F86" s="49"/>
      <c r="G86" s="49"/>
      <c r="P86" s="3"/>
      <c r="Q86" s="3"/>
      <c r="R86" s="3"/>
      <c r="S86" s="3"/>
      <c r="T86" s="3"/>
      <c r="U86" s="3"/>
      <c r="V86" s="3"/>
    </row>
    <row r="87" spans="1:22" x14ac:dyDescent="0.45">
      <c r="A87" s="36"/>
      <c r="B87" s="3"/>
      <c r="C87" s="3"/>
      <c r="D87" s="3"/>
      <c r="E87" s="3"/>
      <c r="F87" s="3"/>
      <c r="G87" s="3"/>
      <c r="P87" s="34"/>
      <c r="Q87" s="94" t="s">
        <v>1122</v>
      </c>
      <c r="R87" s="88"/>
      <c r="S87" s="88"/>
      <c r="T87" s="88"/>
      <c r="U87" s="88"/>
      <c r="V87" s="88"/>
    </row>
    <row r="88" spans="1:22" x14ac:dyDescent="0.45">
      <c r="A88" s="49"/>
      <c r="B88" s="49"/>
      <c r="C88" s="49"/>
      <c r="D88" s="49"/>
      <c r="E88" s="49"/>
      <c r="F88" s="49"/>
      <c r="G88" s="49"/>
      <c r="P88" s="34"/>
      <c r="Q88" s="87" t="s">
        <v>687</v>
      </c>
      <c r="R88" s="87"/>
      <c r="S88" s="87"/>
      <c r="T88" s="87"/>
      <c r="U88" s="87"/>
      <c r="V88" s="87"/>
    </row>
    <row r="89" spans="1:22" x14ac:dyDescent="0.45">
      <c r="A89" s="3"/>
      <c r="B89" s="3"/>
      <c r="C89" s="3"/>
      <c r="D89" s="3"/>
      <c r="E89" s="3"/>
      <c r="F89" s="3"/>
      <c r="G89" s="3"/>
      <c r="P89" s="34"/>
      <c r="Q89" s="37" t="s">
        <v>222</v>
      </c>
      <c r="R89" s="37"/>
      <c r="S89" s="37"/>
      <c r="T89" s="37" t="s">
        <v>223</v>
      </c>
      <c r="U89" s="37"/>
      <c r="V89" s="37"/>
    </row>
    <row r="90" spans="1:22" x14ac:dyDescent="0.45">
      <c r="A90" s="35"/>
      <c r="B90" s="35"/>
      <c r="C90" s="35"/>
      <c r="D90" s="35"/>
      <c r="E90" s="35"/>
      <c r="F90" s="35"/>
      <c r="G90" s="35"/>
      <c r="Q90" s="3" t="s">
        <v>127</v>
      </c>
      <c r="R90" s="3" t="s">
        <v>201</v>
      </c>
      <c r="S90" s="3" t="s">
        <v>193</v>
      </c>
      <c r="T90" s="3" t="s">
        <v>127</v>
      </c>
      <c r="U90" s="3" t="s">
        <v>146</v>
      </c>
      <c r="V90" s="3" t="s">
        <v>193</v>
      </c>
    </row>
    <row r="91" spans="1:22" x14ac:dyDescent="0.45">
      <c r="A91" s="3"/>
      <c r="B91" s="3"/>
      <c r="C91" s="3"/>
      <c r="D91" s="3"/>
      <c r="E91" s="3"/>
      <c r="F91" s="3"/>
      <c r="G91" s="3"/>
      <c r="P91" t="s">
        <v>181</v>
      </c>
      <c r="Q91" s="3">
        <v>-49.445889999999999</v>
      </c>
      <c r="R91" s="3">
        <v>151.22817000000001</v>
      </c>
      <c r="S91" s="3">
        <v>-92.083889999999997</v>
      </c>
      <c r="T91" s="3">
        <v>-20.873954000000001</v>
      </c>
      <c r="U91" s="3">
        <v>-27.35155</v>
      </c>
      <c r="V91" s="3">
        <v>-30.355270000000001</v>
      </c>
    </row>
    <row r="92" spans="1:22" x14ac:dyDescent="0.45">
      <c r="P92" s="48"/>
      <c r="Q92" s="49">
        <v>1.0679999999999999E-3</v>
      </c>
      <c r="R92" s="49">
        <v>8.2579999999999999E-5</v>
      </c>
      <c r="S92" s="49">
        <v>2.1940000000000002E-3</v>
      </c>
      <c r="T92" s="49">
        <v>2.2E-16</v>
      </c>
      <c r="U92" s="49">
        <v>2.924E-13</v>
      </c>
      <c r="V92" s="49">
        <v>1.237E-7</v>
      </c>
    </row>
    <row r="93" spans="1:22" x14ac:dyDescent="0.45">
      <c r="P93" t="s">
        <v>182</v>
      </c>
      <c r="Q93" s="3">
        <v>2.1834199999999999</v>
      </c>
      <c r="R93" s="3">
        <v>-7.1705199999999998</v>
      </c>
      <c r="S93" s="3">
        <v>4.5237499999999997</v>
      </c>
      <c r="T93" s="3">
        <v>0.61955800000000005</v>
      </c>
      <c r="U93" s="3">
        <v>1.98902</v>
      </c>
      <c r="V93" s="3">
        <v>0.81306999999999996</v>
      </c>
    </row>
    <row r="94" spans="1:22" x14ac:dyDescent="0.45">
      <c r="P94" s="48"/>
      <c r="Q94" s="49">
        <v>5.7540000000000004E-3</v>
      </c>
      <c r="R94" s="49">
        <v>1.9090000000000001E-4</v>
      </c>
      <c r="S94" s="49">
        <v>5.267E-3</v>
      </c>
      <c r="T94" s="49">
        <v>3.0009999999999998E-12</v>
      </c>
      <c r="U94" s="49">
        <v>2.2E-16</v>
      </c>
      <c r="V94" s="49">
        <v>2.253E-4</v>
      </c>
    </row>
    <row r="95" spans="1:22" x14ac:dyDescent="0.45">
      <c r="P95" t="s">
        <v>183</v>
      </c>
      <c r="Q95" s="3">
        <v>-32.518349999999998</v>
      </c>
      <c r="R95" s="3">
        <v>268.26497000000001</v>
      </c>
      <c r="S95" s="3">
        <v>-43.847920000000002</v>
      </c>
      <c r="T95" s="3">
        <v>4.7616750000000003</v>
      </c>
      <c r="U95" s="3">
        <v>-1.34799</v>
      </c>
      <c r="V95" s="3">
        <v>8.5761699999999994</v>
      </c>
    </row>
    <row r="96" spans="1:22" x14ac:dyDescent="0.45">
      <c r="P96" s="48"/>
      <c r="Q96" s="49">
        <v>0.129412</v>
      </c>
      <c r="R96" s="49">
        <v>6.906E-7</v>
      </c>
      <c r="S96" s="49">
        <v>0.12579799999999999</v>
      </c>
      <c r="T96" s="49">
        <v>6.2310000000000001E-6</v>
      </c>
      <c r="U96" s="49">
        <v>0.28510000000000002</v>
      </c>
      <c r="V96" s="49">
        <v>3.4390000000000001E-5</v>
      </c>
    </row>
    <row r="97" spans="16:22" x14ac:dyDescent="0.45">
      <c r="P97" t="s">
        <v>377</v>
      </c>
      <c r="Q97" s="3">
        <v>4.1439000000000004</v>
      </c>
      <c r="R97" s="3">
        <v>-22.595230000000001</v>
      </c>
      <c r="S97" s="3">
        <v>7.9848999999999997</v>
      </c>
      <c r="T97" s="3">
        <v>1.9843E-2</v>
      </c>
      <c r="U97" s="3">
        <v>3.4561299999999999</v>
      </c>
      <c r="V97" s="3">
        <v>-1.41106</v>
      </c>
    </row>
    <row r="98" spans="16:22" x14ac:dyDescent="0.45">
      <c r="P98" s="48"/>
      <c r="Q98" s="49">
        <v>6.2489000000000003E-2</v>
      </c>
      <c r="R98" s="49">
        <v>3.4409999999999998E-5</v>
      </c>
      <c r="S98" s="49">
        <v>3.6878000000000001E-2</v>
      </c>
      <c r="T98" s="49">
        <v>0.95350000000000001</v>
      </c>
      <c r="U98" s="49">
        <v>3.3610000000000001E-8</v>
      </c>
      <c r="V98" s="49">
        <v>0.1624073</v>
      </c>
    </row>
    <row r="99" spans="16:22" x14ac:dyDescent="0.45">
      <c r="P99" t="s">
        <v>194</v>
      </c>
      <c r="Q99" s="3"/>
      <c r="R99" s="3"/>
      <c r="S99" s="3"/>
      <c r="T99" s="3"/>
      <c r="U99" s="3"/>
      <c r="V99" s="3"/>
    </row>
    <row r="100" spans="16:22" x14ac:dyDescent="0.45">
      <c r="Q100" s="3"/>
      <c r="R100" s="3"/>
      <c r="S100" s="3"/>
      <c r="T100" s="3"/>
      <c r="U100" s="3"/>
      <c r="V100" s="3"/>
    </row>
    <row r="101" spans="16:22" x14ac:dyDescent="0.45">
      <c r="P101" t="s">
        <v>378</v>
      </c>
      <c r="Q101" s="3">
        <v>-36.556950000000001</v>
      </c>
      <c r="R101" s="3">
        <v>53.460120000000003</v>
      </c>
      <c r="S101" s="3">
        <v>-57.235149999999997</v>
      </c>
      <c r="T101" s="3">
        <v>-21.708034999999999</v>
      </c>
      <c r="U101" s="3">
        <v>-30.599589999999999</v>
      </c>
      <c r="V101" s="3">
        <v>-32.444519999999997</v>
      </c>
    </row>
    <row r="102" spans="16:22" x14ac:dyDescent="0.45">
      <c r="P102" s="48"/>
      <c r="Q102" s="49">
        <v>8.2289999999999999E-7</v>
      </c>
      <c r="R102" s="49">
        <v>1.019E-4</v>
      </c>
      <c r="S102" s="49">
        <v>4.8579999999999999E-6</v>
      </c>
      <c r="T102" s="49">
        <v>2.2E-16</v>
      </c>
      <c r="U102" s="49">
        <v>2.309E-10</v>
      </c>
      <c r="V102" s="49">
        <v>5.2190000000000003E-7</v>
      </c>
    </row>
    <row r="103" spans="16:22" x14ac:dyDescent="0.45">
      <c r="P103" t="s">
        <v>1073</v>
      </c>
      <c r="Q103" s="3">
        <v>-0.44172</v>
      </c>
      <c r="R103" s="3">
        <v>1.6505300000000001</v>
      </c>
      <c r="S103" s="3">
        <v>2.35758</v>
      </c>
      <c r="T103" s="3">
        <v>6.9880999999999999E-2</v>
      </c>
      <c r="U103" s="3">
        <v>0.74621999999999999</v>
      </c>
      <c r="V103" s="3">
        <v>1.3347500000000001</v>
      </c>
    </row>
    <row r="104" spans="16:22" x14ac:dyDescent="0.45">
      <c r="P104" s="48"/>
      <c r="Q104" s="49">
        <v>0.21618999999999999</v>
      </c>
      <c r="R104" s="49">
        <v>4.5106100000000003E-2</v>
      </c>
      <c r="S104" s="49">
        <v>0.13078899999999999</v>
      </c>
      <c r="T104" s="49">
        <v>0.84250000000000003</v>
      </c>
      <c r="U104" s="49">
        <v>0.2177</v>
      </c>
      <c r="V104" s="49">
        <v>0.25020959999999998</v>
      </c>
    </row>
    <row r="105" spans="16:22" x14ac:dyDescent="0.45">
      <c r="P105" t="s">
        <v>1074</v>
      </c>
      <c r="Q105" s="3">
        <v>-0.25385000000000002</v>
      </c>
      <c r="R105" s="3">
        <v>0.12285</v>
      </c>
      <c r="S105" s="3">
        <v>0.46877000000000002</v>
      </c>
      <c r="T105" s="3">
        <v>0.230903</v>
      </c>
      <c r="U105" s="3">
        <v>-0.26245000000000002</v>
      </c>
      <c r="V105" s="3">
        <v>-2.1726800000000002</v>
      </c>
    </row>
    <row r="106" spans="16:22" x14ac:dyDescent="0.45">
      <c r="P106" s="48"/>
      <c r="Q106" s="49">
        <v>0.56163099999999999</v>
      </c>
      <c r="R106" s="49">
        <v>0.88502670000000006</v>
      </c>
      <c r="S106" s="49">
        <v>0.76295500000000005</v>
      </c>
      <c r="T106" s="49">
        <v>0.49569999999999997</v>
      </c>
      <c r="U106" s="49">
        <v>0.67610000000000003</v>
      </c>
      <c r="V106" s="49">
        <v>2.0695000000000002E-3</v>
      </c>
    </row>
    <row r="107" spans="16:22" x14ac:dyDescent="0.45">
      <c r="P107" t="s">
        <v>1075</v>
      </c>
      <c r="Q107" s="3">
        <v>0.25630999999999998</v>
      </c>
      <c r="R107" s="3">
        <v>0.20211999999999999</v>
      </c>
      <c r="S107" s="3">
        <v>-0.86306000000000005</v>
      </c>
      <c r="T107" s="3">
        <v>-9.4612000000000002E-2</v>
      </c>
      <c r="U107" s="3">
        <v>-0.56706000000000001</v>
      </c>
      <c r="V107" s="3">
        <v>-0.13256000000000001</v>
      </c>
    </row>
    <row r="108" spans="16:22" x14ac:dyDescent="0.45">
      <c r="P108" s="48"/>
      <c r="Q108" s="49">
        <v>0.46949000000000002</v>
      </c>
      <c r="R108" s="49">
        <v>0.63580950000000003</v>
      </c>
      <c r="S108" s="49">
        <v>0.382156</v>
      </c>
      <c r="T108" s="49">
        <v>0.62470000000000003</v>
      </c>
      <c r="U108" s="49">
        <v>0.12640000000000001</v>
      </c>
      <c r="V108" s="49">
        <v>0.80945809999999996</v>
      </c>
    </row>
    <row r="109" spans="16:22" x14ac:dyDescent="0.45">
      <c r="P109" t="s">
        <v>196</v>
      </c>
      <c r="Q109" s="3" t="s">
        <v>217</v>
      </c>
      <c r="R109" s="3" t="s">
        <v>217</v>
      </c>
      <c r="S109" s="3" t="s">
        <v>217</v>
      </c>
      <c r="T109" s="3" t="s">
        <v>217</v>
      </c>
      <c r="U109" s="3" t="s">
        <v>217</v>
      </c>
      <c r="V109" s="3" t="s">
        <v>217</v>
      </c>
    </row>
    <row r="110" spans="16:22" x14ac:dyDescent="0.45">
      <c r="P110" t="s">
        <v>197</v>
      </c>
      <c r="Q110" s="35">
        <v>406</v>
      </c>
      <c r="R110" s="35">
        <v>140</v>
      </c>
      <c r="S110" s="35">
        <v>63</v>
      </c>
      <c r="T110" s="35">
        <v>865</v>
      </c>
      <c r="U110" s="35">
        <v>257</v>
      </c>
      <c r="V110" s="35">
        <v>149</v>
      </c>
    </row>
    <row r="111" spans="16:22" x14ac:dyDescent="0.45">
      <c r="P111" t="s">
        <v>198</v>
      </c>
      <c r="Q111" s="3">
        <v>0.27944000000000002</v>
      </c>
      <c r="R111" s="3">
        <v>0.39788000000000001</v>
      </c>
      <c r="S111" s="3">
        <v>0.54239000000000004</v>
      </c>
      <c r="T111" s="3">
        <v>0.38231999999999999</v>
      </c>
      <c r="U111" s="3">
        <v>0.57543</v>
      </c>
      <c r="V111" s="3">
        <v>0.57152999999999998</v>
      </c>
    </row>
    <row r="112" spans="16:22" x14ac:dyDescent="0.45">
      <c r="Q112" s="3"/>
      <c r="R112" s="3"/>
      <c r="S112" s="3"/>
      <c r="T112" s="3"/>
      <c r="U112" s="3"/>
      <c r="V112" s="3"/>
    </row>
    <row r="113" spans="16:22" x14ac:dyDescent="0.45">
      <c r="P113" s="34"/>
      <c r="Q113" s="94" t="s">
        <v>1123</v>
      </c>
      <c r="R113" s="88"/>
      <c r="S113" s="88"/>
      <c r="T113" s="88"/>
      <c r="U113" s="88"/>
      <c r="V113" s="88"/>
    </row>
    <row r="114" spans="16:22" x14ac:dyDescent="0.45">
      <c r="P114" s="37"/>
      <c r="Q114" s="87" t="s">
        <v>687</v>
      </c>
      <c r="R114" s="87"/>
      <c r="S114" s="87"/>
      <c r="T114" s="87"/>
      <c r="U114" s="87"/>
      <c r="V114" s="87"/>
    </row>
    <row r="115" spans="16:22" x14ac:dyDescent="0.45">
      <c r="P115" s="37"/>
      <c r="Q115" s="37" t="s">
        <v>222</v>
      </c>
      <c r="R115" s="37"/>
      <c r="S115" s="37"/>
      <c r="T115" s="37" t="s">
        <v>223</v>
      </c>
      <c r="U115" s="37"/>
      <c r="V115" s="37"/>
    </row>
    <row r="116" spans="16:22" x14ac:dyDescent="0.45">
      <c r="P116" s="3"/>
      <c r="Q116" s="3" t="s">
        <v>127</v>
      </c>
      <c r="R116" s="3" t="s">
        <v>201</v>
      </c>
      <c r="S116" s="3" t="s">
        <v>193</v>
      </c>
      <c r="T116" s="3" t="s">
        <v>127</v>
      </c>
      <c r="U116" s="3" t="s">
        <v>146</v>
      </c>
      <c r="V116" s="3" t="s">
        <v>193</v>
      </c>
    </row>
    <row r="117" spans="16:22" x14ac:dyDescent="0.45">
      <c r="P117" s="3" t="s">
        <v>181</v>
      </c>
      <c r="Q117" s="3">
        <v>-54.593850000000003</v>
      </c>
      <c r="R117" s="3">
        <v>155.83606</v>
      </c>
      <c r="S117" s="3">
        <v>-52.394919999999999</v>
      </c>
      <c r="T117" s="3">
        <v>-12.068403</v>
      </c>
      <c r="U117" s="3">
        <v>-28.80115</v>
      </c>
      <c r="V117" s="3">
        <v>-19.693159999999999</v>
      </c>
    </row>
    <row r="118" spans="16:22" x14ac:dyDescent="0.45">
      <c r="P118" s="49"/>
      <c r="Q118" s="49">
        <v>1.638E-4</v>
      </c>
      <c r="R118" s="49">
        <v>3.3699999999999999E-5</v>
      </c>
      <c r="S118" s="49">
        <v>0.21279999999999999</v>
      </c>
      <c r="T118" s="49">
        <v>9.7969999999999999E-5</v>
      </c>
      <c r="U118" s="49">
        <v>2.6060000000000001E-5</v>
      </c>
      <c r="V118" s="49">
        <v>7.9192799999999994E-2</v>
      </c>
    </row>
    <row r="119" spans="16:22" x14ac:dyDescent="0.45">
      <c r="P119" s="3" t="s">
        <v>182</v>
      </c>
      <c r="Q119" s="3">
        <v>2.3810690000000001</v>
      </c>
      <c r="R119" s="3">
        <v>-7.53688</v>
      </c>
      <c r="S119" s="3">
        <v>2.7156899999999999</v>
      </c>
      <c r="T119" s="3">
        <v>0.22120699999999999</v>
      </c>
      <c r="U119" s="3">
        <v>2.0578799999999999</v>
      </c>
      <c r="V119" s="3">
        <v>0.22091</v>
      </c>
    </row>
    <row r="120" spans="16:22" x14ac:dyDescent="0.45">
      <c r="P120" s="49"/>
      <c r="Q120" s="49">
        <v>1.5388999999999999E-3</v>
      </c>
      <c r="R120" s="49">
        <v>6.8449999999999997E-5</v>
      </c>
      <c r="S120" s="49">
        <v>0.22991</v>
      </c>
      <c r="T120" s="49">
        <v>0.1168357</v>
      </c>
      <c r="U120" s="49">
        <v>2.2739999999999998E-9</v>
      </c>
      <c r="V120" s="49">
        <v>0.64643450000000002</v>
      </c>
    </row>
    <row r="121" spans="16:22" x14ac:dyDescent="0.45">
      <c r="P121" s="3" t="s">
        <v>183</v>
      </c>
      <c r="Q121" s="3">
        <v>-54.376351999999997</v>
      </c>
      <c r="R121" s="3">
        <v>293.35442</v>
      </c>
      <c r="S121" s="3">
        <v>-50.900089999999999</v>
      </c>
      <c r="T121" s="3">
        <v>2.0573649999999999</v>
      </c>
      <c r="U121" s="3">
        <v>0.10401000000000001</v>
      </c>
      <c r="V121" s="3">
        <v>3.3093300000000001</v>
      </c>
    </row>
    <row r="122" spans="16:22" x14ac:dyDescent="0.45">
      <c r="P122" s="49"/>
      <c r="Q122" s="49">
        <v>4.0619999999999996E-3</v>
      </c>
      <c r="R122" s="49">
        <v>8.6439999999999998E-8</v>
      </c>
      <c r="S122" s="49">
        <v>0.23859</v>
      </c>
      <c r="T122" s="49">
        <v>0.15412980000000001</v>
      </c>
      <c r="U122" s="49">
        <v>0.96970000000000001</v>
      </c>
      <c r="V122" s="49">
        <v>0.48711389999999999</v>
      </c>
    </row>
    <row r="123" spans="16:22" x14ac:dyDescent="0.45">
      <c r="P123" s="3" t="s">
        <v>377</v>
      </c>
      <c r="Q123" s="3">
        <v>5.4532939999999996</v>
      </c>
      <c r="R123" s="3">
        <v>-24.909269999999999</v>
      </c>
      <c r="S123" s="3">
        <v>6.5330899999999996</v>
      </c>
      <c r="T123" s="3">
        <v>-0.30387199999999998</v>
      </c>
      <c r="U123" s="3">
        <v>3.5305</v>
      </c>
      <c r="V123" s="3">
        <v>-1.7612699999999999</v>
      </c>
    </row>
    <row r="124" spans="16:22" x14ac:dyDescent="0.45">
      <c r="P124" s="49"/>
      <c r="Q124" s="49">
        <v>1.1282E-2</v>
      </c>
      <c r="R124" s="49">
        <v>6.567E-6</v>
      </c>
      <c r="S124" s="49">
        <v>0.30499999999999999</v>
      </c>
      <c r="T124" s="49">
        <v>0.46673100000000001</v>
      </c>
      <c r="U124" s="49">
        <v>3.1810000000000002E-7</v>
      </c>
      <c r="V124" s="49">
        <v>3.0642200000000001E-2</v>
      </c>
    </row>
    <row r="125" spans="16:22" x14ac:dyDescent="0.45">
      <c r="P125" s="3" t="s">
        <v>194</v>
      </c>
      <c r="Q125" s="3"/>
      <c r="R125" s="3"/>
      <c r="S125" s="3"/>
      <c r="T125" s="3"/>
      <c r="U125" s="3"/>
      <c r="V125" s="3"/>
    </row>
    <row r="126" spans="16:22" x14ac:dyDescent="0.45">
      <c r="P126" s="3"/>
      <c r="Q126" s="3"/>
      <c r="R126" s="3"/>
      <c r="S126" s="3"/>
      <c r="T126" s="3"/>
      <c r="U126" s="3"/>
      <c r="V126" s="3"/>
    </row>
    <row r="127" spans="16:22" x14ac:dyDescent="0.45">
      <c r="P127" s="3" t="s">
        <v>378</v>
      </c>
      <c r="Q127" s="3">
        <v>-35.202728999999998</v>
      </c>
      <c r="R127" s="3">
        <v>47.901609999999998</v>
      </c>
      <c r="S127" s="3">
        <v>-25.42952</v>
      </c>
      <c r="T127" s="3">
        <v>-11.653114</v>
      </c>
      <c r="U127" s="3">
        <v>-32.622419999999998</v>
      </c>
      <c r="V127" s="3">
        <v>-19.735340000000001</v>
      </c>
    </row>
    <row r="128" spans="16:22" x14ac:dyDescent="0.45">
      <c r="P128" s="49"/>
      <c r="Q128" s="49">
        <v>8.2299999999999995E-5</v>
      </c>
      <c r="R128" s="49">
        <v>4.8990000000000004E-4</v>
      </c>
      <c r="S128" s="49">
        <v>9.7269999999999995E-2</v>
      </c>
      <c r="T128" s="49">
        <v>3.6638999999999999E-3</v>
      </c>
      <c r="U128" s="49">
        <v>1.59E-5</v>
      </c>
      <c r="V128" s="49">
        <v>4.8647700000000002E-2</v>
      </c>
    </row>
    <row r="129" spans="16:22" x14ac:dyDescent="0.45">
      <c r="P129" s="3" t="s">
        <v>1073</v>
      </c>
      <c r="Q129" s="3">
        <v>-0.41028999999999999</v>
      </c>
      <c r="R129" s="3">
        <v>1.8798999999999999</v>
      </c>
      <c r="S129" s="3">
        <v>1.0365500000000001</v>
      </c>
      <c r="T129" s="3">
        <v>9.0566999999999995E-2</v>
      </c>
      <c r="U129" s="3">
        <v>0.68557999999999997</v>
      </c>
      <c r="V129" s="3">
        <v>1.10791</v>
      </c>
    </row>
    <row r="130" spans="16:22" x14ac:dyDescent="0.45">
      <c r="P130" s="49"/>
      <c r="Q130" s="49">
        <v>0.3320188</v>
      </c>
      <c r="R130" s="49">
        <v>1.6152199999999999E-2</v>
      </c>
      <c r="S130" s="49">
        <v>0.27078000000000002</v>
      </c>
      <c r="T130" s="49">
        <v>0.81311929999999999</v>
      </c>
      <c r="U130" s="49">
        <v>0.29859999999999998</v>
      </c>
      <c r="V130" s="49">
        <v>0.30283680000000002</v>
      </c>
    </row>
    <row r="131" spans="16:22" x14ac:dyDescent="0.45">
      <c r="P131" s="3" t="s">
        <v>1074</v>
      </c>
      <c r="Q131" s="3">
        <v>-0.38657399999999997</v>
      </c>
      <c r="R131" s="3">
        <v>0.20799999999999999</v>
      </c>
      <c r="S131" s="3">
        <v>1.0039</v>
      </c>
      <c r="T131" s="3">
        <v>-7.9229999999999995E-2</v>
      </c>
      <c r="U131" s="3">
        <v>-0.28697</v>
      </c>
      <c r="V131" s="3">
        <v>-2.5870700000000002</v>
      </c>
    </row>
    <row r="132" spans="16:22" x14ac:dyDescent="0.45">
      <c r="P132" s="49"/>
      <c r="Q132" s="49">
        <v>0.45424110000000001</v>
      </c>
      <c r="R132" s="49">
        <v>0.81881400000000004</v>
      </c>
      <c r="S132" s="49">
        <v>0.43225000000000002</v>
      </c>
      <c r="T132" s="49">
        <v>0.83149759999999995</v>
      </c>
      <c r="U132" s="49">
        <v>0.64190000000000003</v>
      </c>
      <c r="V132" s="49">
        <v>5.7919999999999998E-4</v>
      </c>
    </row>
    <row r="133" spans="16:22" x14ac:dyDescent="0.45">
      <c r="P133" s="3" t="s">
        <v>1075</v>
      </c>
      <c r="Q133" s="3">
        <v>7.8807000000000002E-2</v>
      </c>
      <c r="R133" s="3">
        <v>0.18936</v>
      </c>
      <c r="S133" s="3">
        <v>-1.2252000000000001</v>
      </c>
      <c r="T133" s="3">
        <v>-0.31046200000000002</v>
      </c>
      <c r="U133" s="3">
        <v>-0.40373999999999999</v>
      </c>
      <c r="V133" s="3">
        <v>-0.78874999999999995</v>
      </c>
    </row>
    <row r="134" spans="16:22" x14ac:dyDescent="0.45">
      <c r="P134" s="49"/>
      <c r="Q134" s="49">
        <v>0.83584270000000005</v>
      </c>
      <c r="R134" s="49">
        <v>0.640177</v>
      </c>
      <c r="S134" s="49">
        <v>9.8099999999999993E-3</v>
      </c>
      <c r="T134" s="49">
        <v>0.12340810000000001</v>
      </c>
      <c r="U134" s="49">
        <v>0.28449999999999998</v>
      </c>
      <c r="V134" s="49">
        <v>0.21904129999999999</v>
      </c>
    </row>
    <row r="135" spans="16:22" x14ac:dyDescent="0.45">
      <c r="P135" s="3" t="s">
        <v>649</v>
      </c>
      <c r="Q135" s="3">
        <v>22.912374</v>
      </c>
      <c r="R135" s="3">
        <v>-582.75009999999997</v>
      </c>
      <c r="S135" s="3">
        <v>-57.720149999999997</v>
      </c>
      <c r="T135" s="3">
        <v>15.588811</v>
      </c>
      <c r="U135" s="3">
        <v>-119.55732999999999</v>
      </c>
      <c r="V135" s="3">
        <v>-26.104399999999998</v>
      </c>
    </row>
    <row r="136" spans="16:22" x14ac:dyDescent="0.45">
      <c r="P136" s="49"/>
      <c r="Q136" s="49">
        <v>0.20570559999999999</v>
      </c>
      <c r="R136" s="49">
        <v>0.1589701</v>
      </c>
      <c r="S136" s="49">
        <v>0.39123000000000002</v>
      </c>
      <c r="T136" s="49">
        <v>0.1436258</v>
      </c>
      <c r="U136" s="49">
        <v>0.36609999999999998</v>
      </c>
      <c r="V136" s="49">
        <v>0.3166757</v>
      </c>
    </row>
    <row r="137" spans="16:22" x14ac:dyDescent="0.45">
      <c r="P137" s="3" t="s">
        <v>188</v>
      </c>
      <c r="Q137" s="3">
        <v>-0.36568499999999998</v>
      </c>
      <c r="R137" s="3">
        <v>0.60748000000000002</v>
      </c>
      <c r="S137" s="3">
        <v>-1.67048</v>
      </c>
      <c r="T137" s="3">
        <v>-0.46467700000000001</v>
      </c>
      <c r="U137" s="3">
        <v>0.10931</v>
      </c>
      <c r="V137" s="3">
        <v>-0.70904</v>
      </c>
    </row>
    <row r="138" spans="16:22" x14ac:dyDescent="0.45">
      <c r="P138" s="49"/>
      <c r="Q138" s="49">
        <v>2.0491599999999999E-2</v>
      </c>
      <c r="R138" s="49">
        <v>3.4502999999999999E-3</v>
      </c>
      <c r="S138" s="49">
        <v>1.8090000000000001E-7</v>
      </c>
      <c r="T138" s="49">
        <v>1.086E-4</v>
      </c>
      <c r="U138" s="49">
        <v>0.5897</v>
      </c>
      <c r="V138" s="49">
        <v>4.8861099999999998E-2</v>
      </c>
    </row>
    <row r="139" spans="16:22" x14ac:dyDescent="0.45">
      <c r="P139" s="3" t="s">
        <v>196</v>
      </c>
      <c r="Q139" s="3" t="s">
        <v>217</v>
      </c>
      <c r="R139" s="3" t="s">
        <v>217</v>
      </c>
      <c r="S139" s="3" t="s">
        <v>217</v>
      </c>
      <c r="T139" s="3" t="s">
        <v>217</v>
      </c>
      <c r="U139" s="3" t="s">
        <v>217</v>
      </c>
      <c r="V139" s="3" t="s">
        <v>217</v>
      </c>
    </row>
    <row r="140" spans="16:22" x14ac:dyDescent="0.45">
      <c r="P140" s="3" t="s">
        <v>197</v>
      </c>
      <c r="Q140" s="35">
        <v>287</v>
      </c>
      <c r="R140" s="35">
        <v>133</v>
      </c>
      <c r="S140" s="35">
        <v>49</v>
      </c>
      <c r="T140" s="35">
        <v>684</v>
      </c>
      <c r="U140" s="35">
        <v>238</v>
      </c>
      <c r="V140" s="35">
        <v>135</v>
      </c>
    </row>
    <row r="141" spans="16:22" x14ac:dyDescent="0.45">
      <c r="P141" s="3" t="s">
        <v>198</v>
      </c>
      <c r="Q141" s="3">
        <v>0.39828999999999998</v>
      </c>
      <c r="R141" s="3">
        <v>0.42530000000000001</v>
      </c>
      <c r="S141" s="3">
        <v>0.77825</v>
      </c>
      <c r="T141" s="3">
        <v>0.44777</v>
      </c>
      <c r="U141" s="3">
        <v>0.57562999999999998</v>
      </c>
      <c r="V141" s="3">
        <v>0.64024999999999999</v>
      </c>
    </row>
    <row r="143" spans="16:22" x14ac:dyDescent="0.45">
      <c r="P143" s="34"/>
      <c r="Q143" s="94" t="s">
        <v>979</v>
      </c>
      <c r="R143" s="88"/>
      <c r="S143" s="88"/>
      <c r="T143" s="88"/>
      <c r="U143" s="88"/>
      <c r="V143" s="88"/>
    </row>
    <row r="144" spans="16:22" x14ac:dyDescent="0.45">
      <c r="P144" s="37"/>
      <c r="Q144" s="87" t="s">
        <v>687</v>
      </c>
      <c r="R144" s="87"/>
      <c r="S144" s="87"/>
      <c r="T144" s="87"/>
      <c r="U144" s="87"/>
      <c r="V144" s="87"/>
    </row>
    <row r="145" spans="16:22" x14ac:dyDescent="0.45">
      <c r="P145" s="37"/>
      <c r="Q145" s="37" t="s">
        <v>222</v>
      </c>
      <c r="R145" s="37"/>
      <c r="S145" s="37"/>
      <c r="T145" s="37" t="s">
        <v>223</v>
      </c>
      <c r="U145" s="37"/>
      <c r="V145" s="37"/>
    </row>
    <row r="146" spans="16:22" x14ac:dyDescent="0.45">
      <c r="P146" s="3"/>
      <c r="Q146" s="3" t="s">
        <v>127</v>
      </c>
      <c r="R146" s="3" t="s">
        <v>201</v>
      </c>
      <c r="S146" s="3" t="s">
        <v>193</v>
      </c>
      <c r="T146" s="3" t="s">
        <v>127</v>
      </c>
      <c r="U146" s="3" t="s">
        <v>146</v>
      </c>
      <c r="V146" s="3" t="s">
        <v>193</v>
      </c>
    </row>
    <row r="147" spans="16:22" x14ac:dyDescent="0.45">
      <c r="P147" s="3" t="s">
        <v>181</v>
      </c>
      <c r="Q147" s="3">
        <v>-64.118979999999993</v>
      </c>
      <c r="R147" s="3">
        <v>133.213965</v>
      </c>
      <c r="S147" s="3">
        <v>-139.28836999999999</v>
      </c>
      <c r="T147" s="3">
        <v>-17.243569999999998</v>
      </c>
      <c r="U147" s="3">
        <v>-24.80376</v>
      </c>
      <c r="V147" s="3">
        <v>-27.10782</v>
      </c>
    </row>
    <row r="148" spans="16:22" x14ac:dyDescent="0.45">
      <c r="P148" s="49"/>
      <c r="Q148" s="49">
        <v>6.937E-4</v>
      </c>
      <c r="R148" s="49">
        <v>3.8119999999999999E-3</v>
      </c>
      <c r="S148" s="49">
        <v>1.417E-5</v>
      </c>
      <c r="T148" s="49">
        <v>1.7620000000000001E-5</v>
      </c>
      <c r="U148" s="49">
        <v>7.9270000000000005E-5</v>
      </c>
      <c r="V148" s="49">
        <v>1.7250000000000001E-2</v>
      </c>
    </row>
    <row r="149" spans="16:22" x14ac:dyDescent="0.45">
      <c r="P149" s="3" t="s">
        <v>182</v>
      </c>
      <c r="Q149" s="3">
        <v>3.1028500000000001</v>
      </c>
      <c r="R149" s="3">
        <v>-6.4440169999999997</v>
      </c>
      <c r="S149" s="3">
        <v>7.3605700000000001</v>
      </c>
      <c r="T149" s="3">
        <v>0.68930999999999998</v>
      </c>
      <c r="U149" s="3">
        <v>1.65821</v>
      </c>
      <c r="V149" s="3">
        <v>0.65898999999999996</v>
      </c>
    </row>
    <row r="150" spans="16:22" x14ac:dyDescent="0.45">
      <c r="P150" s="49"/>
      <c r="Q150" s="49">
        <v>1.33E-3</v>
      </c>
      <c r="R150" s="49">
        <v>6.0080000000000003E-3</v>
      </c>
      <c r="S150" s="49">
        <v>2.4159999999999999E-5</v>
      </c>
      <c r="T150" s="49">
        <v>7.2579999999999997E-4</v>
      </c>
      <c r="U150" s="49">
        <v>9.1350000000000002E-7</v>
      </c>
      <c r="V150" s="49">
        <v>0.15642</v>
      </c>
    </row>
    <row r="151" spans="16:22" x14ac:dyDescent="0.45">
      <c r="P151" s="3" t="s">
        <v>183</v>
      </c>
      <c r="Q151" s="3">
        <v>-79.371790000000004</v>
      </c>
      <c r="R151" s="3">
        <v>256.41724199999999</v>
      </c>
      <c r="S151" s="3">
        <v>-108.6144</v>
      </c>
      <c r="T151" s="3">
        <v>5.7085999999999997</v>
      </c>
      <c r="U151" s="3">
        <v>-2.7515999999999998</v>
      </c>
      <c r="V151" s="3">
        <v>6.1529299999999996</v>
      </c>
    </row>
    <row r="152" spans="16:22" x14ac:dyDescent="0.45">
      <c r="P152" s="49"/>
      <c r="Q152" s="49">
        <v>3.8574E-3</v>
      </c>
      <c r="R152" s="49">
        <v>2.0900000000000001E-4</v>
      </c>
      <c r="S152" s="49">
        <v>1.3270000000000001E-2</v>
      </c>
      <c r="T152" s="49">
        <v>3.0160200000000002E-2</v>
      </c>
      <c r="U152" s="49">
        <v>0.25525730000000002</v>
      </c>
      <c r="V152" s="49">
        <v>0.1686</v>
      </c>
    </row>
    <row r="153" spans="16:22" x14ac:dyDescent="0.45">
      <c r="P153" s="3" t="s">
        <v>377</v>
      </c>
      <c r="Q153" s="3">
        <v>8.7448099999999993</v>
      </c>
      <c r="R153" s="3">
        <v>-21.374099000000001</v>
      </c>
      <c r="S153" s="3">
        <v>16.093959999999999</v>
      </c>
      <c r="T153" s="3">
        <v>0.42222999999999999</v>
      </c>
      <c r="U153" s="3">
        <v>3.0421299999999998</v>
      </c>
      <c r="V153" s="3">
        <v>-1.0888599999999999</v>
      </c>
    </row>
    <row r="154" spans="16:22" x14ac:dyDescent="0.45">
      <c r="P154" s="49"/>
      <c r="Q154" s="49">
        <v>2.4924999999999999E-3</v>
      </c>
      <c r="R154" s="49">
        <v>2.4759999999999999E-3</v>
      </c>
      <c r="S154" s="49">
        <v>1.1689999999999999E-3</v>
      </c>
      <c r="T154" s="49">
        <v>0.53373490000000001</v>
      </c>
      <c r="U154" s="49">
        <v>1.785E-4</v>
      </c>
      <c r="V154" s="49">
        <v>0.33545999999999998</v>
      </c>
    </row>
    <row r="155" spans="16:22" x14ac:dyDescent="0.45">
      <c r="P155" s="3" t="s">
        <v>194</v>
      </c>
      <c r="Q155" s="3"/>
      <c r="R155" s="3"/>
      <c r="S155" s="3"/>
      <c r="T155" s="3"/>
      <c r="U155" s="3"/>
      <c r="V155" s="3"/>
    </row>
    <row r="156" spans="16:22" x14ac:dyDescent="0.45">
      <c r="P156" s="3"/>
      <c r="Q156" s="3"/>
      <c r="R156" s="3"/>
      <c r="S156" s="3"/>
      <c r="T156" s="3"/>
      <c r="U156" s="3"/>
      <c r="V156" s="3"/>
    </row>
    <row r="157" spans="16:22" x14ac:dyDescent="0.45">
      <c r="P157" s="3" t="s">
        <v>378</v>
      </c>
      <c r="Q157" s="3">
        <v>-28.44041</v>
      </c>
      <c r="R157" s="3">
        <v>45.056359</v>
      </c>
      <c r="S157" s="3">
        <v>-68.166880000000006</v>
      </c>
      <c r="T157" s="3">
        <v>-14.29463</v>
      </c>
      <c r="U157" s="3">
        <v>-20.252189999999999</v>
      </c>
      <c r="V157" s="3">
        <v>-17.329799999999999</v>
      </c>
    </row>
    <row r="158" spans="16:22" x14ac:dyDescent="0.45">
      <c r="P158" s="49"/>
      <c r="Q158" s="49">
        <v>3.16163E-2</v>
      </c>
      <c r="R158" s="49">
        <v>1.9919999999999998E-3</v>
      </c>
      <c r="S158" s="49">
        <v>1.0099999999999999E-8</v>
      </c>
      <c r="T158" s="49">
        <v>5.7980999999999996E-3</v>
      </c>
      <c r="U158" s="49">
        <v>1.50358E-2</v>
      </c>
      <c r="V158" s="49">
        <v>8.0710000000000004E-2</v>
      </c>
    </row>
    <row r="159" spans="16:22" x14ac:dyDescent="0.45">
      <c r="P159" s="3" t="s">
        <v>1073</v>
      </c>
      <c r="Q159" s="3">
        <v>0.56149000000000004</v>
      </c>
      <c r="R159" s="3">
        <v>2.3431150000000001</v>
      </c>
      <c r="S159" s="3">
        <v>3.7196899999999999</v>
      </c>
      <c r="T159" s="3">
        <v>1.07074</v>
      </c>
      <c r="U159" s="3">
        <v>1.4352</v>
      </c>
      <c r="V159" s="3">
        <v>2.75969</v>
      </c>
    </row>
    <row r="160" spans="16:22" x14ac:dyDescent="0.45">
      <c r="P160" s="49"/>
      <c r="Q160" s="49">
        <v>0.44679560000000001</v>
      </c>
      <c r="R160" s="49">
        <v>8.8509999999999995E-3</v>
      </c>
      <c r="S160" s="49">
        <v>4.1688999999999997E-2</v>
      </c>
      <c r="T160" s="49">
        <v>1.49917E-2</v>
      </c>
      <c r="U160" s="49">
        <v>6.5751999999999998E-3</v>
      </c>
      <c r="V160" s="49">
        <v>1.413E-2</v>
      </c>
    </row>
    <row r="161" spans="16:22" x14ac:dyDescent="0.45">
      <c r="P161" s="3" t="s">
        <v>1074</v>
      </c>
      <c r="Q161" s="3">
        <v>-0.63617000000000001</v>
      </c>
      <c r="R161" s="3">
        <v>-0.30897400000000003</v>
      </c>
      <c r="S161" s="3">
        <v>0.28416999999999998</v>
      </c>
      <c r="T161" s="3">
        <v>-0.20927000000000001</v>
      </c>
      <c r="U161" s="3">
        <v>-1.33965</v>
      </c>
      <c r="V161" s="3">
        <v>-1.83243</v>
      </c>
    </row>
    <row r="162" spans="16:22" x14ac:dyDescent="0.45">
      <c r="P162" s="49"/>
      <c r="Q162" s="49">
        <v>0.33658379999999999</v>
      </c>
      <c r="R162" s="49">
        <v>0.76872499999999999</v>
      </c>
      <c r="S162" s="49">
        <v>0.86649100000000001</v>
      </c>
      <c r="T162" s="49">
        <v>0.77640149999999997</v>
      </c>
      <c r="U162" s="49">
        <v>5.3519900000000002E-2</v>
      </c>
      <c r="V162" s="49">
        <v>2.3089999999999999E-2</v>
      </c>
    </row>
    <row r="163" spans="16:22" x14ac:dyDescent="0.45">
      <c r="P163" s="3" t="s">
        <v>1075</v>
      </c>
      <c r="Q163" s="3">
        <v>-0.44412000000000001</v>
      </c>
      <c r="R163" s="3">
        <v>5.5073999999999998E-2</v>
      </c>
      <c r="S163" s="3">
        <v>-1.1399999999999999</v>
      </c>
      <c r="T163" s="3">
        <v>-0.51075999999999999</v>
      </c>
      <c r="U163" s="3">
        <v>-0.41554999999999997</v>
      </c>
      <c r="V163" s="3">
        <v>-0.49480000000000002</v>
      </c>
    </row>
    <row r="164" spans="16:22" x14ac:dyDescent="0.45">
      <c r="P164" s="49"/>
      <c r="Q164" s="49">
        <v>0.40037790000000001</v>
      </c>
      <c r="R164" s="49">
        <v>0.91584399999999999</v>
      </c>
      <c r="S164" s="49">
        <v>0.28451100000000001</v>
      </c>
      <c r="T164" s="49">
        <v>0.26869739999999998</v>
      </c>
      <c r="U164" s="49">
        <v>0.38026939999999998</v>
      </c>
      <c r="V164" s="49">
        <v>0.50685999999999998</v>
      </c>
    </row>
    <row r="165" spans="16:22" x14ac:dyDescent="0.45">
      <c r="P165" s="3" t="s">
        <v>649</v>
      </c>
      <c r="Q165" s="3">
        <v>57.318249999999999</v>
      </c>
      <c r="R165" s="3">
        <v>-787.72664999999995</v>
      </c>
      <c r="S165" s="3">
        <v>51.201079999999997</v>
      </c>
      <c r="T165" s="3">
        <v>59.288429999999998</v>
      </c>
      <c r="U165" s="3">
        <v>-334.89037000000002</v>
      </c>
      <c r="V165" s="3">
        <v>-4.8125999999999998</v>
      </c>
    </row>
    <row r="166" spans="16:22" x14ac:dyDescent="0.45">
      <c r="P166" s="49"/>
      <c r="Q166" s="49">
        <v>6.5424000000000003E-3</v>
      </c>
      <c r="R166" s="49">
        <v>4.1010999999999999E-2</v>
      </c>
      <c r="S166" s="49">
        <v>0.33632600000000001</v>
      </c>
      <c r="T166" s="49">
        <v>8.8632999999999993E-3</v>
      </c>
      <c r="U166" s="49">
        <v>0.36600120000000003</v>
      </c>
      <c r="V166" s="49">
        <v>0.87465000000000004</v>
      </c>
    </row>
    <row r="167" spans="16:22" x14ac:dyDescent="0.45">
      <c r="P167" s="36" t="s">
        <v>972</v>
      </c>
      <c r="Q167" s="3">
        <v>-4.9852100000000004</v>
      </c>
      <c r="R167" s="3">
        <v>4.3418760000000001</v>
      </c>
      <c r="S167" s="3">
        <v>-0.67779</v>
      </c>
      <c r="T167" s="3">
        <v>-1.4542999999999999</v>
      </c>
      <c r="U167" s="3">
        <v>-1.3444799999999999</v>
      </c>
      <c r="V167" s="3">
        <v>-2.73272</v>
      </c>
    </row>
    <row r="168" spans="16:22" x14ac:dyDescent="0.45">
      <c r="P168" s="49"/>
      <c r="Q168" s="49">
        <v>1.24282E-2</v>
      </c>
      <c r="R168" s="49">
        <v>0.12762000000000001</v>
      </c>
      <c r="S168" s="49">
        <v>0.84367099999999995</v>
      </c>
      <c r="T168" s="49">
        <v>0.39038109999999998</v>
      </c>
      <c r="U168" s="49">
        <v>0.54386860000000004</v>
      </c>
      <c r="V168" s="49">
        <v>0.22044</v>
      </c>
    </row>
    <row r="169" spans="16:22" x14ac:dyDescent="0.45">
      <c r="P169" s="3" t="s">
        <v>196</v>
      </c>
      <c r="Q169" s="3" t="s">
        <v>217</v>
      </c>
      <c r="R169" s="3" t="s">
        <v>217</v>
      </c>
      <c r="S169" s="3" t="s">
        <v>217</v>
      </c>
      <c r="T169" s="3" t="s">
        <v>217</v>
      </c>
      <c r="U169" s="3" t="s">
        <v>217</v>
      </c>
      <c r="V169" s="3" t="s">
        <v>217</v>
      </c>
    </row>
    <row r="170" spans="16:22" x14ac:dyDescent="0.45">
      <c r="P170" s="35" t="s">
        <v>197</v>
      </c>
      <c r="Q170" s="35">
        <v>147</v>
      </c>
      <c r="R170" s="35">
        <v>105</v>
      </c>
      <c r="S170" s="35">
        <v>49</v>
      </c>
      <c r="T170" s="35">
        <v>304</v>
      </c>
      <c r="U170" s="35">
        <v>176</v>
      </c>
      <c r="V170" s="35">
        <v>117</v>
      </c>
    </row>
    <row r="171" spans="16:22" x14ac:dyDescent="0.45">
      <c r="P171" s="3" t="s">
        <v>198</v>
      </c>
      <c r="Q171" s="3">
        <v>0.34798000000000001</v>
      </c>
      <c r="R171" s="3">
        <v>0.33482000000000001</v>
      </c>
      <c r="S171" s="3">
        <v>0.48103000000000001</v>
      </c>
      <c r="T171" s="3">
        <v>0.45007000000000003</v>
      </c>
      <c r="U171" s="3">
        <v>0.53985000000000005</v>
      </c>
      <c r="V171" s="3">
        <v>0.59350000000000003</v>
      </c>
    </row>
  </sheetData>
  <mergeCells count="19">
    <mergeCell ref="Q1:V1"/>
    <mergeCell ref="Q2:V2"/>
    <mergeCell ref="Q27:V27"/>
    <mergeCell ref="Q28:V28"/>
    <mergeCell ref="Q57:V57"/>
    <mergeCell ref="E3:G3"/>
    <mergeCell ref="B33:G33"/>
    <mergeCell ref="B34:G34"/>
    <mergeCell ref="B2:G2"/>
    <mergeCell ref="Q144:V144"/>
    <mergeCell ref="Q58:V58"/>
    <mergeCell ref="Q87:V87"/>
    <mergeCell ref="Q88:V88"/>
    <mergeCell ref="Q113:V113"/>
    <mergeCell ref="Q114:V114"/>
    <mergeCell ref="Q143:V143"/>
    <mergeCell ref="B63:G63"/>
    <mergeCell ref="B64:G64"/>
    <mergeCell ref="B3:D3"/>
  </mergeCells>
  <pageMargins left="0.7" right="0.7" top="0.75" bottom="0.75" header="0.3" footer="0.3"/>
  <pageSetup paperSize="9" orientation="portrait" horizontalDpi="4294967295" verticalDpi="4294967295"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77"/>
  <sheetViews>
    <sheetView tabSelected="1" zoomScale="200" zoomScaleNormal="200" workbookViewId="0">
      <selection sqref="A1:H77"/>
    </sheetView>
  </sheetViews>
  <sheetFormatPr defaultRowHeight="14.25" x14ac:dyDescent="0.45"/>
  <sheetData>
    <row r="1" spans="1:17" x14ac:dyDescent="0.45">
      <c r="A1" s="114"/>
      <c r="B1" s="114" t="s">
        <v>850</v>
      </c>
      <c r="C1" s="115" t="s">
        <v>127</v>
      </c>
      <c r="D1" s="115"/>
      <c r="E1" s="115"/>
      <c r="F1" s="115"/>
      <c r="G1" s="114" t="s">
        <v>146</v>
      </c>
      <c r="H1" s="114" t="s">
        <v>193</v>
      </c>
      <c r="J1" s="98"/>
      <c r="K1" s="99" t="s">
        <v>850</v>
      </c>
      <c r="L1" s="113" t="s">
        <v>127</v>
      </c>
      <c r="M1" s="113"/>
      <c r="N1" s="113"/>
      <c r="O1" s="113"/>
      <c r="P1" s="99" t="s">
        <v>146</v>
      </c>
      <c r="Q1" s="100" t="s">
        <v>193</v>
      </c>
    </row>
    <row r="2" spans="1:17" x14ac:dyDescent="0.45">
      <c r="A2" s="101"/>
      <c r="C2" s="102" t="s">
        <v>414</v>
      </c>
      <c r="D2" s="102" t="s">
        <v>530</v>
      </c>
      <c r="E2" s="102" t="s">
        <v>536</v>
      </c>
      <c r="F2" s="102" t="s">
        <v>541</v>
      </c>
      <c r="G2" s="102" t="s">
        <v>414</v>
      </c>
      <c r="H2" s="102" t="s">
        <v>414</v>
      </c>
      <c r="J2" s="101"/>
      <c r="L2" s="102" t="s">
        <v>414</v>
      </c>
      <c r="M2" s="102" t="s">
        <v>530</v>
      </c>
      <c r="N2" s="102" t="s">
        <v>536</v>
      </c>
      <c r="O2" s="102" t="s">
        <v>541</v>
      </c>
      <c r="P2" s="102" t="s">
        <v>414</v>
      </c>
      <c r="Q2" s="103"/>
    </row>
    <row r="3" spans="1:17" x14ac:dyDescent="0.45">
      <c r="A3" t="s">
        <v>841</v>
      </c>
      <c r="B3" s="3">
        <v>95.717799999999997</v>
      </c>
      <c r="C3" s="3">
        <v>100.22110000000001</v>
      </c>
      <c r="D3" s="3">
        <v>103.1514</v>
      </c>
      <c r="E3" s="3">
        <v>102.4408</v>
      </c>
      <c r="F3" s="3">
        <v>96.412850000000006</v>
      </c>
      <c r="G3" s="3">
        <v>80.22063</v>
      </c>
      <c r="H3" s="3">
        <v>97.564899999999994</v>
      </c>
      <c r="J3" s="101" t="s">
        <v>841</v>
      </c>
      <c r="K3" s="104">
        <v>95.718000000000004</v>
      </c>
      <c r="L3" s="104">
        <v>100.221</v>
      </c>
      <c r="M3" s="104">
        <v>103.151</v>
      </c>
      <c r="N3" s="104">
        <v>102.441</v>
      </c>
      <c r="O3" s="104">
        <v>96.412999999999997</v>
      </c>
      <c r="P3" s="104">
        <v>80.221000000000004</v>
      </c>
      <c r="Q3" s="105">
        <v>97.564999999999998</v>
      </c>
    </row>
    <row r="4" spans="1:17" x14ac:dyDescent="0.45">
      <c r="A4" s="48"/>
      <c r="B4" s="49">
        <v>2.3000000000000001E-11</v>
      </c>
      <c r="C4" s="49">
        <v>7.4500000000000001E-11</v>
      </c>
      <c r="D4" s="49">
        <v>5.5999999999999999E-8</v>
      </c>
      <c r="E4" s="49">
        <v>1.1100000000000001E-11</v>
      </c>
      <c r="F4" s="49">
        <v>4.1199999999999999E-16</v>
      </c>
      <c r="G4" s="49">
        <v>1.7600000000000001E-6</v>
      </c>
      <c r="H4" s="49">
        <v>2.4099999999999999E-11</v>
      </c>
      <c r="J4" s="106"/>
      <c r="K4" s="107">
        <v>0</v>
      </c>
      <c r="L4" s="107">
        <v>0</v>
      </c>
      <c r="M4" s="107">
        <v>0</v>
      </c>
      <c r="N4" s="107">
        <v>0</v>
      </c>
      <c r="O4" s="107">
        <v>0</v>
      </c>
      <c r="P4" s="107">
        <v>0</v>
      </c>
      <c r="Q4" s="108">
        <v>0</v>
      </c>
    </row>
    <row r="5" spans="1:17" x14ac:dyDescent="0.45">
      <c r="A5" t="s">
        <v>181</v>
      </c>
      <c r="B5" s="3">
        <v>-6.1302000000000003</v>
      </c>
      <c r="C5" s="3">
        <v>-3.6577000000000002</v>
      </c>
      <c r="D5" s="3">
        <v>4.4694000000000003</v>
      </c>
      <c r="E5" s="3">
        <v>-11.729200000000001</v>
      </c>
      <c r="F5" s="3">
        <v>-10.388299999999999</v>
      </c>
      <c r="G5" s="3">
        <v>-9.5809899999999999</v>
      </c>
      <c r="H5" s="3">
        <v>-13.114699999999999</v>
      </c>
      <c r="J5" s="101" t="s">
        <v>181</v>
      </c>
      <c r="K5" s="104">
        <v>-6.13</v>
      </c>
      <c r="L5" s="104">
        <v>-3.6579999999999999</v>
      </c>
      <c r="M5" s="104">
        <v>4.4690000000000003</v>
      </c>
      <c r="N5" s="104">
        <v>-11.728999999999999</v>
      </c>
      <c r="O5" s="104">
        <v>-10.388</v>
      </c>
      <c r="P5" s="104">
        <v>-9.5809999999999995</v>
      </c>
      <c r="Q5" s="105">
        <v>-13.115</v>
      </c>
    </row>
    <row r="6" spans="1:17" x14ac:dyDescent="0.45">
      <c r="A6" s="48"/>
      <c r="B6" s="49">
        <v>0.13053999999999999</v>
      </c>
      <c r="C6" s="49">
        <v>0.4173</v>
      </c>
      <c r="D6" s="49">
        <v>0.57210000000000005</v>
      </c>
      <c r="E6" s="49">
        <v>9.2099999999999994E-3</v>
      </c>
      <c r="F6" s="49">
        <v>2.48E-5</v>
      </c>
      <c r="G6" s="49">
        <v>0.25819999999999999</v>
      </c>
      <c r="H6" s="49">
        <v>4.9800000000000001E-3</v>
      </c>
      <c r="J6" s="106"/>
      <c r="K6" s="107">
        <v>0.13100000000000001</v>
      </c>
      <c r="L6" s="107">
        <v>0.41699999999999998</v>
      </c>
      <c r="M6" s="107">
        <v>0.57199999999999995</v>
      </c>
      <c r="N6" s="107">
        <v>8.9999999999999993E-3</v>
      </c>
      <c r="O6" s="107">
        <v>0</v>
      </c>
      <c r="P6" s="107">
        <v>0.25800000000000001</v>
      </c>
      <c r="Q6" s="108">
        <v>5.0000000000000001E-3</v>
      </c>
    </row>
    <row r="7" spans="1:17" x14ac:dyDescent="0.45">
      <c r="A7" t="s">
        <v>182</v>
      </c>
      <c r="B7" s="3">
        <v>0.1386</v>
      </c>
      <c r="C7" s="3">
        <v>-0.14360000000000001</v>
      </c>
      <c r="D7" s="3">
        <v>-0.53290000000000004</v>
      </c>
      <c r="E7" s="3">
        <v>0.1358</v>
      </c>
      <c r="F7" s="3">
        <v>0.22029000000000001</v>
      </c>
      <c r="G7" s="3">
        <v>0.99538000000000004</v>
      </c>
      <c r="H7" s="3">
        <v>0.33510000000000001</v>
      </c>
      <c r="J7" s="101" t="s">
        <v>182</v>
      </c>
      <c r="K7" s="104">
        <v>0.13900000000000001</v>
      </c>
      <c r="L7" s="104">
        <v>-0.14399999999999999</v>
      </c>
      <c r="M7" s="104">
        <v>-0.53300000000000003</v>
      </c>
      <c r="N7" s="104">
        <v>0.13600000000000001</v>
      </c>
      <c r="O7" s="104">
        <v>0.22</v>
      </c>
      <c r="P7" s="104">
        <v>0.995</v>
      </c>
      <c r="Q7" s="105">
        <v>0.33500000000000002</v>
      </c>
    </row>
    <row r="8" spans="1:17" x14ac:dyDescent="0.45">
      <c r="A8" s="48"/>
      <c r="B8" s="49">
        <v>0.42504999999999998</v>
      </c>
      <c r="C8" s="49">
        <v>0.47089999999999999</v>
      </c>
      <c r="D8" s="49">
        <v>0.14269999999999999</v>
      </c>
      <c r="E8" s="49">
        <v>0.43890000000000001</v>
      </c>
      <c r="F8" s="49">
        <v>9.3519999999999992E-3</v>
      </c>
      <c r="G8" s="49">
        <v>1.5800000000000002E-2</v>
      </c>
      <c r="H8" s="49">
        <v>7.3539999999999994E-2</v>
      </c>
      <c r="J8" s="106"/>
      <c r="K8" s="107">
        <v>0.42499999999999999</v>
      </c>
      <c r="L8" s="107">
        <v>0.47099999999999997</v>
      </c>
      <c r="M8" s="107">
        <v>0.14299999999999999</v>
      </c>
      <c r="N8" s="107">
        <v>0.439</v>
      </c>
      <c r="O8" s="107">
        <v>8.9999999999999993E-3</v>
      </c>
      <c r="P8" s="107">
        <v>1.6E-2</v>
      </c>
      <c r="Q8" s="108">
        <v>7.3999999999999996E-2</v>
      </c>
    </row>
    <row r="9" spans="1:17" x14ac:dyDescent="0.45">
      <c r="A9" t="s">
        <v>183</v>
      </c>
      <c r="B9" s="3">
        <v>-1.3540000000000001</v>
      </c>
      <c r="C9" s="3">
        <v>-1.9782999999999999</v>
      </c>
      <c r="D9" s="3">
        <v>-2.8881999999999999</v>
      </c>
      <c r="E9" s="3">
        <v>-2.5514999999999999</v>
      </c>
      <c r="F9" s="3">
        <v>-0.12551999999999999</v>
      </c>
      <c r="G9" s="3">
        <v>-5.9749999999999998E-2</v>
      </c>
      <c r="H9" s="3">
        <v>0.89359999999999995</v>
      </c>
      <c r="J9" s="101" t="s">
        <v>183</v>
      </c>
      <c r="K9" s="104">
        <v>-1.3540000000000001</v>
      </c>
      <c r="L9" s="104">
        <v>-1.978</v>
      </c>
      <c r="M9" s="104">
        <v>-2.8879999999999999</v>
      </c>
      <c r="N9" s="104">
        <v>-2.552</v>
      </c>
      <c r="O9" s="104">
        <v>-0.126</v>
      </c>
      <c r="P9" s="104">
        <v>-0.06</v>
      </c>
      <c r="Q9" s="105">
        <v>0.89400000000000002</v>
      </c>
    </row>
    <row r="10" spans="1:17" x14ac:dyDescent="0.45">
      <c r="A10" s="48"/>
      <c r="B10" s="49">
        <v>0.40405999999999997</v>
      </c>
      <c r="C10" s="49">
        <v>0.29289999999999999</v>
      </c>
      <c r="D10" s="49">
        <v>0.38140000000000002</v>
      </c>
      <c r="E10" s="49">
        <v>0.13186999999999999</v>
      </c>
      <c r="F10" s="49">
        <v>0.85526599999999997</v>
      </c>
      <c r="G10" s="49">
        <v>0.98599999999999999</v>
      </c>
      <c r="H10" s="49">
        <v>0.58748</v>
      </c>
      <c r="J10" s="106"/>
      <c r="K10" s="107">
        <v>0.40400000000000003</v>
      </c>
      <c r="L10" s="107">
        <v>0.29299999999999998</v>
      </c>
      <c r="M10" s="107">
        <v>0.38100000000000001</v>
      </c>
      <c r="N10" s="107">
        <v>0.13200000000000001</v>
      </c>
      <c r="O10" s="107">
        <v>0.85499999999999998</v>
      </c>
      <c r="P10" s="107">
        <v>0.98599999999999999</v>
      </c>
      <c r="Q10" s="108">
        <v>0.58699999999999997</v>
      </c>
    </row>
    <row r="11" spans="1:17" x14ac:dyDescent="0.45">
      <c r="A11" t="s">
        <v>185</v>
      </c>
      <c r="B11" s="3">
        <v>0.37630000000000002</v>
      </c>
      <c r="C11" s="3">
        <v>9.1899999999999996E-2</v>
      </c>
      <c r="D11" s="3">
        <v>-0.3584</v>
      </c>
      <c r="E11" s="3">
        <v>-0.1691</v>
      </c>
      <c r="F11" s="3">
        <v>0.80545</v>
      </c>
      <c r="G11" s="3">
        <v>1.0203500000000001</v>
      </c>
      <c r="H11" s="3">
        <v>0.55110000000000003</v>
      </c>
      <c r="J11" s="101" t="s">
        <v>185</v>
      </c>
      <c r="K11" s="104">
        <v>0.376</v>
      </c>
      <c r="L11" s="104">
        <v>9.1999999999999998E-2</v>
      </c>
      <c r="M11" s="104">
        <v>-0.35799999999999998</v>
      </c>
      <c r="N11" s="104">
        <v>-0.16900000000000001</v>
      </c>
      <c r="O11" s="104">
        <v>0.80500000000000005</v>
      </c>
      <c r="P11" s="104">
        <v>1.02</v>
      </c>
      <c r="Q11" s="105">
        <v>0.55100000000000005</v>
      </c>
    </row>
    <row r="12" spans="1:17" x14ac:dyDescent="0.45">
      <c r="A12" s="48"/>
      <c r="B12" s="49">
        <v>0.59048999999999996</v>
      </c>
      <c r="C12" s="49">
        <v>0.90849999999999997</v>
      </c>
      <c r="D12" s="49">
        <v>0.79979999999999996</v>
      </c>
      <c r="E12" s="49">
        <v>0.81011999999999995</v>
      </c>
      <c r="F12" s="49">
        <v>1.6594999999999999E-2</v>
      </c>
      <c r="G12" s="49">
        <v>0.4955</v>
      </c>
      <c r="H12" s="49">
        <v>0.44389000000000001</v>
      </c>
      <c r="J12" s="106"/>
      <c r="K12" s="107">
        <v>0.59</v>
      </c>
      <c r="L12" s="107">
        <v>0.90900000000000003</v>
      </c>
      <c r="M12" s="107">
        <v>0.8</v>
      </c>
      <c r="N12" s="107">
        <v>0.81</v>
      </c>
      <c r="O12" s="107">
        <v>1.7000000000000001E-2</v>
      </c>
      <c r="P12" s="107">
        <v>0.496</v>
      </c>
      <c r="Q12" s="108">
        <v>0.44400000000000001</v>
      </c>
    </row>
    <row r="13" spans="1:17" x14ac:dyDescent="0.45">
      <c r="A13" t="s">
        <v>188</v>
      </c>
      <c r="B13" s="3">
        <v>-1.1077999999999999</v>
      </c>
      <c r="C13" s="3">
        <v>-1.1867000000000001</v>
      </c>
      <c r="D13" s="3">
        <v>-2.3776999999999999</v>
      </c>
      <c r="E13" s="3">
        <v>-0.95109999999999995</v>
      </c>
      <c r="F13" s="3">
        <v>-0.18794</v>
      </c>
      <c r="G13" s="3">
        <v>-0.91715999999999998</v>
      </c>
      <c r="H13" s="3">
        <v>-1.0466</v>
      </c>
      <c r="J13" s="101" t="s">
        <v>188</v>
      </c>
      <c r="K13" s="104">
        <v>-1.1080000000000001</v>
      </c>
      <c r="L13" s="104">
        <v>-1.1870000000000001</v>
      </c>
      <c r="M13" s="104">
        <v>-2.3780000000000001</v>
      </c>
      <c r="N13" s="104">
        <v>-0.95099999999999996</v>
      </c>
      <c r="O13" s="104">
        <v>-0.188</v>
      </c>
      <c r="P13" s="104">
        <v>-0.91700000000000004</v>
      </c>
      <c r="Q13" s="105">
        <v>-1.0469999999999999</v>
      </c>
    </row>
    <row r="14" spans="1:17" x14ac:dyDescent="0.45">
      <c r="A14" s="48"/>
      <c r="B14" s="49">
        <v>6.1299999999999998E-6</v>
      </c>
      <c r="C14" s="49">
        <v>1.2799999999999999E-5</v>
      </c>
      <c r="D14" s="49">
        <v>3.3799999999999998E-6</v>
      </c>
      <c r="E14" s="49">
        <v>3.2799999999999998E-5</v>
      </c>
      <c r="F14" s="49">
        <v>1.2977000000000001E-2</v>
      </c>
      <c r="G14" s="49">
        <v>1.43E-2</v>
      </c>
      <c r="H14" s="49">
        <v>1.4100000000000001E-5</v>
      </c>
      <c r="J14" s="106"/>
      <c r="K14" s="107">
        <v>0</v>
      </c>
      <c r="L14" s="107">
        <v>0</v>
      </c>
      <c r="M14" s="107">
        <v>0</v>
      </c>
      <c r="N14" s="107">
        <v>0</v>
      </c>
      <c r="O14" s="107">
        <v>1.2999999999999999E-2</v>
      </c>
      <c r="P14" s="107">
        <v>1.4E-2</v>
      </c>
      <c r="Q14" s="108">
        <v>0</v>
      </c>
    </row>
    <row r="15" spans="1:17" x14ac:dyDescent="0.45">
      <c r="A15" t="s">
        <v>194</v>
      </c>
      <c r="B15" s="3">
        <v>-15.508100000000001</v>
      </c>
      <c r="C15" s="3">
        <v>-12.068899999999999</v>
      </c>
      <c r="D15" s="3">
        <v>-16.992799999999999</v>
      </c>
      <c r="E15" s="3">
        <v>-6.2064000000000004</v>
      </c>
      <c r="F15" s="3">
        <v>-4.8456999999999999</v>
      </c>
      <c r="G15" s="3">
        <v>-24.402200000000001</v>
      </c>
      <c r="H15" s="3">
        <v>-14.857900000000001</v>
      </c>
      <c r="J15" s="101" t="s">
        <v>194</v>
      </c>
      <c r="K15" s="104">
        <v>-15.507999999999999</v>
      </c>
      <c r="L15" s="104">
        <v>-12.069000000000001</v>
      </c>
      <c r="M15" s="104">
        <v>-16.992999999999999</v>
      </c>
      <c r="N15" s="104">
        <v>-6.2060000000000004</v>
      </c>
      <c r="O15" s="104">
        <v>-4.8460000000000001</v>
      </c>
      <c r="P15" s="104">
        <v>-24.402000000000001</v>
      </c>
      <c r="Q15" s="105">
        <v>-14.858000000000001</v>
      </c>
    </row>
    <row r="16" spans="1:17" x14ac:dyDescent="0.45">
      <c r="A16" s="48"/>
      <c r="B16" s="49">
        <v>1.2700000000000001E-3</v>
      </c>
      <c r="C16" s="49">
        <v>1.5900000000000001E-2</v>
      </c>
      <c r="D16" s="49">
        <v>4.58E-2</v>
      </c>
      <c r="E16" s="49">
        <v>0.12928999999999999</v>
      </c>
      <c r="F16" s="49">
        <v>1.0747E-2</v>
      </c>
      <c r="G16" s="49">
        <v>9.9000000000000008E-3</v>
      </c>
      <c r="H16" s="49">
        <v>2.0799999999999998E-3</v>
      </c>
      <c r="J16" s="106"/>
      <c r="K16" s="107">
        <v>1E-3</v>
      </c>
      <c r="L16" s="107">
        <v>1.6E-2</v>
      </c>
      <c r="M16" s="107">
        <v>4.5999999999999999E-2</v>
      </c>
      <c r="N16" s="107">
        <v>0.129</v>
      </c>
      <c r="O16" s="107">
        <v>1.0999999999999999E-2</v>
      </c>
      <c r="P16" s="107">
        <v>0.01</v>
      </c>
      <c r="Q16" s="108">
        <v>2E-3</v>
      </c>
    </row>
    <row r="17" spans="1:17" x14ac:dyDescent="0.45">
      <c r="A17" t="s">
        <v>195</v>
      </c>
      <c r="B17" s="3">
        <v>-2.7650000000000001</v>
      </c>
      <c r="C17" s="3">
        <v>2.4148999999999998</v>
      </c>
      <c r="D17" s="3">
        <v>14.567299999999999</v>
      </c>
      <c r="E17" s="3">
        <v>-7.3423999999999996</v>
      </c>
      <c r="F17" s="3">
        <v>-8.1888799999999993</v>
      </c>
      <c r="G17" s="3">
        <v>-17.509789999999999</v>
      </c>
      <c r="H17" s="3">
        <v>-8.6312999999999995</v>
      </c>
      <c r="J17" s="101" t="s">
        <v>195</v>
      </c>
      <c r="K17" s="104">
        <v>-2.7650000000000001</v>
      </c>
      <c r="L17" s="104">
        <v>2.415</v>
      </c>
      <c r="M17" s="104">
        <v>14.567</v>
      </c>
      <c r="N17" s="104">
        <v>-7.3419999999999996</v>
      </c>
      <c r="O17" s="104">
        <v>-8.1890000000000001</v>
      </c>
      <c r="P17" s="104">
        <v>-17.510000000000002</v>
      </c>
      <c r="Q17" s="105">
        <v>-8.6310000000000002</v>
      </c>
    </row>
    <row r="18" spans="1:17" x14ac:dyDescent="0.45">
      <c r="A18" s="48"/>
      <c r="B18" s="49">
        <v>0.47093000000000002</v>
      </c>
      <c r="C18" s="49">
        <v>0.58220000000000005</v>
      </c>
      <c r="D18" s="49">
        <v>7.6100000000000001E-2</v>
      </c>
      <c r="E18" s="49">
        <v>7.2959999999999997E-2</v>
      </c>
      <c r="F18" s="49">
        <v>1.9699999999999999E-4</v>
      </c>
      <c r="G18" s="49">
        <v>4.6100000000000002E-2</v>
      </c>
      <c r="H18" s="49">
        <v>4.1209999999999997E-2</v>
      </c>
      <c r="J18" s="106"/>
      <c r="K18" s="107">
        <v>0.47099999999999997</v>
      </c>
      <c r="L18" s="107">
        <v>0.58199999999999996</v>
      </c>
      <c r="M18" s="107">
        <v>7.5999999999999998E-2</v>
      </c>
      <c r="N18" s="107">
        <v>7.2999999999999995E-2</v>
      </c>
      <c r="O18" s="107">
        <v>0</v>
      </c>
      <c r="P18" s="107">
        <v>4.5999999999999999E-2</v>
      </c>
      <c r="Q18" s="108">
        <v>4.1000000000000002E-2</v>
      </c>
    </row>
    <row r="19" spans="1:17" x14ac:dyDescent="0.45">
      <c r="A19" t="s">
        <v>198</v>
      </c>
      <c r="B19" s="3">
        <v>0.91239999999999999</v>
      </c>
      <c r="C19" s="3">
        <v>0.88380000000000003</v>
      </c>
      <c r="D19" s="3">
        <v>0.88749999999999996</v>
      </c>
      <c r="E19" s="3">
        <v>0.89810000000000001</v>
      </c>
      <c r="F19" s="3">
        <v>0.91439999999999999</v>
      </c>
      <c r="G19" s="3">
        <v>0.74609999999999999</v>
      </c>
      <c r="H19" s="3">
        <v>0.9214</v>
      </c>
      <c r="J19" s="101" t="s">
        <v>198</v>
      </c>
      <c r="K19" s="104">
        <v>0.91200000000000003</v>
      </c>
      <c r="L19" s="104">
        <v>0.88400000000000001</v>
      </c>
      <c r="M19" s="104">
        <v>0.88800000000000001</v>
      </c>
      <c r="N19" s="104">
        <v>0.89800000000000002</v>
      </c>
      <c r="O19" s="104">
        <v>0.91400000000000003</v>
      </c>
      <c r="P19" s="104">
        <v>0.746</v>
      </c>
      <c r="Q19" s="105">
        <v>0.92100000000000004</v>
      </c>
    </row>
    <row r="20" spans="1:17" x14ac:dyDescent="0.45">
      <c r="J20" s="101"/>
      <c r="Q20" s="103"/>
    </row>
    <row r="21" spans="1:17" x14ac:dyDescent="0.45">
      <c r="B21" t="s">
        <v>3</v>
      </c>
      <c r="C21" t="s">
        <v>6</v>
      </c>
      <c r="D21" t="s">
        <v>10</v>
      </c>
      <c r="E21" t="s">
        <v>23</v>
      </c>
      <c r="F21" t="s">
        <v>24</v>
      </c>
      <c r="G21" t="s">
        <v>34</v>
      </c>
      <c r="J21" s="101"/>
      <c r="K21" s="102" t="s">
        <v>3</v>
      </c>
      <c r="L21" s="102" t="s">
        <v>6</v>
      </c>
      <c r="M21" s="102" t="s">
        <v>10</v>
      </c>
      <c r="N21" s="102" t="s">
        <v>23</v>
      </c>
      <c r="O21" s="102" t="s">
        <v>24</v>
      </c>
      <c r="P21" s="102" t="s">
        <v>34</v>
      </c>
      <c r="Q21" s="103"/>
    </row>
    <row r="22" spans="1:17" x14ac:dyDescent="0.45">
      <c r="A22" t="s">
        <v>841</v>
      </c>
      <c r="B22" s="3">
        <v>95.825400000000002</v>
      </c>
      <c r="C22" s="3">
        <v>89.575699999999998</v>
      </c>
      <c r="D22" s="3">
        <v>95.655690000000007</v>
      </c>
      <c r="E22" s="3">
        <v>93.033590000000004</v>
      </c>
      <c r="F22" s="3">
        <v>89.994399999999999</v>
      </c>
      <c r="G22" s="3">
        <v>98.402100000000004</v>
      </c>
      <c r="J22" s="101" t="s">
        <v>841</v>
      </c>
      <c r="K22" s="104">
        <v>95.825000000000003</v>
      </c>
      <c r="L22" s="104">
        <v>89.575999999999993</v>
      </c>
      <c r="M22" s="104">
        <v>95.656000000000006</v>
      </c>
      <c r="N22" s="104">
        <v>93.034000000000006</v>
      </c>
      <c r="O22" s="104">
        <v>89.994</v>
      </c>
      <c r="P22" s="104">
        <v>98.402000000000001</v>
      </c>
      <c r="Q22" s="103"/>
    </row>
    <row r="23" spans="1:17" x14ac:dyDescent="0.45">
      <c r="A23" s="48"/>
      <c r="B23" s="49">
        <v>1.19E-5</v>
      </c>
      <c r="C23" s="49">
        <v>9.6299999999999992E-9</v>
      </c>
      <c r="D23" s="49">
        <v>1.41E-11</v>
      </c>
      <c r="E23" s="49">
        <v>2.24E-10</v>
      </c>
      <c r="F23" s="49">
        <v>7.7099999999999992E-9</v>
      </c>
      <c r="G23" s="49">
        <v>2.9199999999999998E-9</v>
      </c>
      <c r="H23" s="48"/>
      <c r="J23" s="106"/>
      <c r="K23" s="107">
        <v>0</v>
      </c>
      <c r="L23" s="107">
        <v>0</v>
      </c>
      <c r="M23" s="107">
        <v>0</v>
      </c>
      <c r="N23" s="107">
        <v>0</v>
      </c>
      <c r="O23" s="107">
        <v>0</v>
      </c>
      <c r="P23" s="107">
        <v>0</v>
      </c>
      <c r="Q23" s="109"/>
    </row>
    <row r="24" spans="1:17" x14ac:dyDescent="0.45">
      <c r="A24" t="s">
        <v>181</v>
      </c>
      <c r="B24" s="3">
        <v>-16.233599999999999</v>
      </c>
      <c r="C24" s="3">
        <v>-0.54020000000000001</v>
      </c>
      <c r="D24" s="3">
        <v>-16.279260000000001</v>
      </c>
      <c r="E24" s="3">
        <v>-3.06976</v>
      </c>
      <c r="F24" s="3">
        <v>1.4750000000000001</v>
      </c>
      <c r="G24" s="3">
        <v>9.0627999999999993</v>
      </c>
      <c r="J24" s="101" t="s">
        <v>181</v>
      </c>
      <c r="K24" s="104">
        <v>-16.234000000000002</v>
      </c>
      <c r="L24" s="104">
        <v>-0.54</v>
      </c>
      <c r="M24" s="104">
        <v>-16.279</v>
      </c>
      <c r="N24" s="104">
        <v>-3.07</v>
      </c>
      <c r="O24" s="104">
        <v>1.4750000000000001</v>
      </c>
      <c r="P24" s="104">
        <v>9.0630000000000006</v>
      </c>
      <c r="Q24" s="103"/>
    </row>
    <row r="25" spans="1:17" x14ac:dyDescent="0.45">
      <c r="A25" s="48"/>
      <c r="B25" s="49">
        <v>0.18396000000000001</v>
      </c>
      <c r="C25" s="49">
        <v>0.92698100000000005</v>
      </c>
      <c r="D25" s="49">
        <v>6.4599999999999998E-4</v>
      </c>
      <c r="E25" s="49">
        <v>0.5</v>
      </c>
      <c r="F25" s="49">
        <v>0.79993099999999995</v>
      </c>
      <c r="G25" s="49">
        <v>0.13952000000000001</v>
      </c>
      <c r="H25" s="48"/>
      <c r="J25" s="106"/>
      <c r="K25" s="107">
        <v>0.184</v>
      </c>
      <c r="L25" s="107">
        <v>0.92700000000000005</v>
      </c>
      <c r="M25" s="107">
        <v>1E-3</v>
      </c>
      <c r="N25" s="107">
        <v>0.5</v>
      </c>
      <c r="O25" s="107">
        <v>0.8</v>
      </c>
      <c r="P25" s="107">
        <v>0.14000000000000001</v>
      </c>
      <c r="Q25" s="109"/>
    </row>
    <row r="26" spans="1:17" x14ac:dyDescent="0.45">
      <c r="A26" t="s">
        <v>182</v>
      </c>
      <c r="B26" s="3">
        <v>0.3992</v>
      </c>
      <c r="C26" s="3">
        <v>0.40649999999999997</v>
      </c>
      <c r="D26" s="3">
        <v>3.9260000000000003E-2</v>
      </c>
      <c r="E26" s="3">
        <v>7.1809999999999999E-2</v>
      </c>
      <c r="F26" s="3">
        <v>0.20119999999999999</v>
      </c>
      <c r="G26" s="3">
        <v>-0.13100000000000001</v>
      </c>
      <c r="J26" s="101" t="s">
        <v>182</v>
      </c>
      <c r="K26" s="104">
        <v>0.39900000000000002</v>
      </c>
      <c r="L26" s="104">
        <v>0.40699999999999997</v>
      </c>
      <c r="M26" s="104">
        <v>3.9E-2</v>
      </c>
      <c r="N26" s="104">
        <v>7.1999999999999995E-2</v>
      </c>
      <c r="O26" s="104">
        <v>0.20100000000000001</v>
      </c>
      <c r="P26" s="104">
        <v>-0.13100000000000001</v>
      </c>
      <c r="Q26" s="103"/>
    </row>
    <row r="27" spans="1:17" x14ac:dyDescent="0.45">
      <c r="A27" s="48"/>
      <c r="B27" s="49">
        <v>0.44989000000000001</v>
      </c>
      <c r="C27" s="49">
        <v>0.13640099999999999</v>
      </c>
      <c r="D27" s="49">
        <v>0.81203800000000004</v>
      </c>
      <c r="E27" s="49">
        <v>0.72</v>
      </c>
      <c r="F27" s="49">
        <v>0.44007499999999999</v>
      </c>
      <c r="G27" s="49">
        <v>0.61602000000000001</v>
      </c>
      <c r="H27" s="48"/>
      <c r="J27" s="106"/>
      <c r="K27" s="107">
        <v>0.45</v>
      </c>
      <c r="L27" s="107">
        <v>0.13600000000000001</v>
      </c>
      <c r="M27" s="107">
        <v>0.81200000000000006</v>
      </c>
      <c r="N27" s="107">
        <v>0.72</v>
      </c>
      <c r="O27" s="107">
        <v>0.44</v>
      </c>
      <c r="P27" s="107">
        <v>0.61599999999999999</v>
      </c>
      <c r="Q27" s="109"/>
    </row>
    <row r="28" spans="1:17" x14ac:dyDescent="0.45">
      <c r="A28" t="s">
        <v>183</v>
      </c>
      <c r="B28" s="3">
        <v>-2.1787999999999998</v>
      </c>
      <c r="C28" s="3">
        <v>4.2484000000000002</v>
      </c>
      <c r="D28" s="3">
        <v>-1.6213500000000001</v>
      </c>
      <c r="E28" s="3">
        <v>-0.38023000000000001</v>
      </c>
      <c r="F28" s="3">
        <v>-2.1718000000000002</v>
      </c>
      <c r="G28" s="3">
        <v>0.13220000000000001</v>
      </c>
      <c r="J28" s="101" t="s">
        <v>183</v>
      </c>
      <c r="K28" s="104">
        <v>-2.1789999999999998</v>
      </c>
      <c r="L28" s="104">
        <v>4.2480000000000002</v>
      </c>
      <c r="M28" s="104">
        <v>-1.621</v>
      </c>
      <c r="N28" s="104">
        <v>-0.38</v>
      </c>
      <c r="O28" s="104">
        <v>-2.1720000000000002</v>
      </c>
      <c r="P28" s="104">
        <v>0.13200000000000001</v>
      </c>
      <c r="Q28" s="103"/>
    </row>
    <row r="29" spans="1:17" x14ac:dyDescent="0.45">
      <c r="A29" s="48"/>
      <c r="B29" s="49">
        <v>0.65613999999999995</v>
      </c>
      <c r="C29" s="49">
        <v>9.8787E-2</v>
      </c>
      <c r="D29" s="49">
        <v>0.30238100000000001</v>
      </c>
      <c r="E29" s="49">
        <v>0.83899999999999997</v>
      </c>
      <c r="F29" s="49">
        <v>0.37358200000000003</v>
      </c>
      <c r="G29" s="49">
        <v>0.95655000000000001</v>
      </c>
      <c r="H29" s="48"/>
      <c r="J29" s="106"/>
      <c r="K29" s="107">
        <v>0.65600000000000003</v>
      </c>
      <c r="L29" s="107">
        <v>9.9000000000000005E-2</v>
      </c>
      <c r="M29" s="107">
        <v>0.30199999999999999</v>
      </c>
      <c r="N29" s="107">
        <v>0.83899999999999997</v>
      </c>
      <c r="O29" s="107">
        <v>0.374</v>
      </c>
      <c r="P29" s="107">
        <v>0.95699999999999996</v>
      </c>
      <c r="Q29" s="109"/>
    </row>
    <row r="30" spans="1:17" x14ac:dyDescent="0.45">
      <c r="A30" t="s">
        <v>185</v>
      </c>
      <c r="B30" s="3">
        <v>0.40160000000000001</v>
      </c>
      <c r="C30" s="3">
        <v>0.27879999999999999</v>
      </c>
      <c r="D30" s="3">
        <v>1.7735799999999999</v>
      </c>
      <c r="E30" s="3">
        <v>0.72829999999999995</v>
      </c>
      <c r="F30" s="3">
        <v>0.23419999999999999</v>
      </c>
      <c r="G30" s="3">
        <v>-0.74360000000000004</v>
      </c>
      <c r="J30" s="101" t="s">
        <v>185</v>
      </c>
      <c r="K30" s="104">
        <v>0.40200000000000002</v>
      </c>
      <c r="L30" s="104">
        <v>0.27900000000000003</v>
      </c>
      <c r="M30" s="104">
        <v>1.774</v>
      </c>
      <c r="N30" s="104">
        <v>0.72799999999999998</v>
      </c>
      <c r="O30" s="104">
        <v>0.23400000000000001</v>
      </c>
      <c r="P30" s="104">
        <v>-0.74399999999999999</v>
      </c>
      <c r="Q30" s="103"/>
    </row>
    <row r="31" spans="1:17" x14ac:dyDescent="0.45">
      <c r="A31" s="48"/>
      <c r="B31" s="49">
        <v>0.84970999999999997</v>
      </c>
      <c r="C31" s="49">
        <v>0.792466</v>
      </c>
      <c r="D31" s="49">
        <v>1.8054000000000001E-2</v>
      </c>
      <c r="E31" s="49">
        <v>0.376</v>
      </c>
      <c r="F31" s="49">
        <v>0.82267400000000002</v>
      </c>
      <c r="G31" s="49">
        <v>0.48477999999999999</v>
      </c>
      <c r="H31" s="48"/>
      <c r="J31" s="106"/>
      <c r="K31" s="107">
        <v>0.85</v>
      </c>
      <c r="L31" s="107">
        <v>0.79200000000000004</v>
      </c>
      <c r="M31" s="107">
        <v>1.7999999999999999E-2</v>
      </c>
      <c r="N31" s="107">
        <v>0.376</v>
      </c>
      <c r="O31" s="107">
        <v>0.82299999999999995</v>
      </c>
      <c r="P31" s="107">
        <v>0.48499999999999999</v>
      </c>
      <c r="Q31" s="109"/>
    </row>
    <row r="32" spans="1:17" x14ac:dyDescent="0.45">
      <c r="A32" t="s">
        <v>188</v>
      </c>
      <c r="B32" s="3">
        <v>-1.6325000000000001</v>
      </c>
      <c r="C32" s="3">
        <v>-2.1716000000000002</v>
      </c>
      <c r="D32" s="3">
        <v>-1.03461</v>
      </c>
      <c r="E32" s="3">
        <v>-2.1835399999999998</v>
      </c>
      <c r="F32" s="3">
        <v>-1.5992</v>
      </c>
      <c r="G32" s="3">
        <v>-2.2092000000000001</v>
      </c>
      <c r="J32" s="101" t="s">
        <v>188</v>
      </c>
      <c r="K32" s="104">
        <v>-1.633</v>
      </c>
      <c r="L32" s="104">
        <v>-2.1720000000000002</v>
      </c>
      <c r="M32" s="104">
        <v>-1.0349999999999999</v>
      </c>
      <c r="N32" s="104">
        <v>-2.1840000000000002</v>
      </c>
      <c r="O32" s="104">
        <v>-1.599</v>
      </c>
      <c r="P32" s="104">
        <v>-2.2090000000000001</v>
      </c>
      <c r="Q32" s="103"/>
    </row>
    <row r="33" spans="1:17" x14ac:dyDescent="0.45">
      <c r="A33" s="48"/>
      <c r="B33" s="49">
        <v>3.7299999999999998E-3</v>
      </c>
      <c r="C33" s="49">
        <v>3.7399999999999999E-7</v>
      </c>
      <c r="D33" s="49">
        <v>8.3399999999999998E-6</v>
      </c>
      <c r="E33" s="49">
        <v>1.51E-8</v>
      </c>
      <c r="F33" s="49">
        <v>9.2499999999999995E-6</v>
      </c>
      <c r="G33" s="49">
        <v>2.9400000000000001E-7</v>
      </c>
      <c r="H33" s="48"/>
      <c r="J33" s="106"/>
      <c r="K33" s="107">
        <v>4.0000000000000001E-3</v>
      </c>
      <c r="L33" s="107">
        <v>0</v>
      </c>
      <c r="M33" s="107">
        <v>0</v>
      </c>
      <c r="N33" s="107">
        <v>0</v>
      </c>
      <c r="O33" s="107">
        <v>0</v>
      </c>
      <c r="P33" s="107">
        <v>0</v>
      </c>
      <c r="Q33" s="109"/>
    </row>
    <row r="34" spans="1:17" x14ac:dyDescent="0.45">
      <c r="A34" t="s">
        <v>194</v>
      </c>
      <c r="B34" s="3">
        <v>-13.996499999999999</v>
      </c>
      <c r="C34" s="3">
        <v>-31.312200000000001</v>
      </c>
      <c r="D34" s="3">
        <v>-0.20235</v>
      </c>
      <c r="E34" s="3">
        <v>-29.799019999999999</v>
      </c>
      <c r="F34" s="3">
        <v>-30.671800000000001</v>
      </c>
      <c r="G34" s="3">
        <v>-29.713699999999999</v>
      </c>
      <c r="J34" s="101" t="s">
        <v>194</v>
      </c>
      <c r="K34" s="104">
        <v>-13.997</v>
      </c>
      <c r="L34" s="104">
        <v>-31.312000000000001</v>
      </c>
      <c r="M34" s="104">
        <v>-0.20200000000000001</v>
      </c>
      <c r="N34" s="104">
        <v>-29.798999999999999</v>
      </c>
      <c r="O34" s="104">
        <v>-30.672000000000001</v>
      </c>
      <c r="P34" s="104">
        <v>-29.713999999999999</v>
      </c>
      <c r="Q34" s="103"/>
    </row>
    <row r="35" spans="1:17" x14ac:dyDescent="0.45">
      <c r="A35" s="48"/>
      <c r="B35" s="49">
        <v>0.24697</v>
      </c>
      <c r="C35" s="49">
        <v>1.16E-4</v>
      </c>
      <c r="D35" s="49">
        <v>0.95657800000000004</v>
      </c>
      <c r="E35" s="49">
        <v>1.3699999999999999E-5</v>
      </c>
      <c r="F35" s="49">
        <v>1.2300000000000001E-4</v>
      </c>
      <c r="G35" s="49">
        <v>1.8000000000000001E-4</v>
      </c>
      <c r="H35" s="48"/>
      <c r="J35" s="106"/>
      <c r="K35" s="107">
        <v>0.247</v>
      </c>
      <c r="L35" s="107">
        <v>0</v>
      </c>
      <c r="M35" s="107">
        <v>0.95699999999999996</v>
      </c>
      <c r="N35" s="107">
        <v>0</v>
      </c>
      <c r="O35" s="107">
        <v>0</v>
      </c>
      <c r="P35" s="107">
        <v>0</v>
      </c>
      <c r="Q35" s="109"/>
    </row>
    <row r="36" spans="1:17" x14ac:dyDescent="0.45">
      <c r="A36" t="s">
        <v>195</v>
      </c>
      <c r="B36" s="3">
        <v>-6.2705000000000002</v>
      </c>
      <c r="C36" s="3">
        <v>-2.1435</v>
      </c>
      <c r="D36" s="3">
        <v>-15.752190000000001</v>
      </c>
      <c r="E36" s="3">
        <v>-0.76624999999999999</v>
      </c>
      <c r="F36" s="3">
        <v>3.3967000000000001</v>
      </c>
      <c r="G36" s="3">
        <v>3.8576000000000001</v>
      </c>
      <c r="J36" s="101" t="s">
        <v>195</v>
      </c>
      <c r="K36" s="104">
        <v>-6.2709999999999999</v>
      </c>
      <c r="L36" s="104">
        <v>-2.1440000000000001</v>
      </c>
      <c r="M36" s="104">
        <v>-15.752000000000001</v>
      </c>
      <c r="N36" s="104">
        <v>-0.76600000000000001</v>
      </c>
      <c r="O36" s="104">
        <v>3.3969999999999998</v>
      </c>
      <c r="P36" s="104">
        <v>3.8580000000000001</v>
      </c>
      <c r="Q36" s="103"/>
    </row>
    <row r="37" spans="1:17" x14ac:dyDescent="0.45">
      <c r="A37" s="48"/>
      <c r="B37" s="49">
        <v>0.58967999999999998</v>
      </c>
      <c r="C37" s="49">
        <v>0.71134799999999998</v>
      </c>
      <c r="D37" s="49">
        <v>7.18E-4</v>
      </c>
      <c r="E37" s="49">
        <v>0.86299999999999999</v>
      </c>
      <c r="F37" s="49">
        <v>0.55387900000000001</v>
      </c>
      <c r="G37" s="49">
        <v>0.50634000000000001</v>
      </c>
      <c r="H37" s="48"/>
      <c r="J37" s="106"/>
      <c r="K37" s="107">
        <v>0.59</v>
      </c>
      <c r="L37" s="107">
        <v>0.71099999999999997</v>
      </c>
      <c r="M37" s="107">
        <v>1E-3</v>
      </c>
      <c r="N37" s="107">
        <v>0.86299999999999999</v>
      </c>
      <c r="O37" s="107">
        <v>0.55400000000000005</v>
      </c>
      <c r="P37" s="107">
        <v>0.50600000000000001</v>
      </c>
      <c r="Q37" s="109"/>
    </row>
    <row r="38" spans="1:17" x14ac:dyDescent="0.45">
      <c r="A38" t="s">
        <v>198</v>
      </c>
      <c r="B38" s="3">
        <v>0.69059999999999999</v>
      </c>
      <c r="C38" s="3">
        <v>0.93959999999999999</v>
      </c>
      <c r="D38" s="3">
        <v>0.9607</v>
      </c>
      <c r="E38" s="3">
        <v>0.96609999999999996</v>
      </c>
      <c r="F38" s="3">
        <v>0.88449999999999995</v>
      </c>
      <c r="G38" s="3">
        <v>0.92810000000000004</v>
      </c>
      <c r="J38" s="101" t="s">
        <v>198</v>
      </c>
      <c r="K38" s="104">
        <v>0.69099999999999995</v>
      </c>
      <c r="L38" s="104">
        <v>0.94</v>
      </c>
      <c r="M38" s="104">
        <v>0.96099999999999997</v>
      </c>
      <c r="N38" s="104">
        <v>0.96599999999999997</v>
      </c>
      <c r="O38" s="104">
        <v>0.88500000000000001</v>
      </c>
      <c r="P38" s="104">
        <v>0.92800000000000005</v>
      </c>
      <c r="Q38" s="103"/>
    </row>
    <row r="39" spans="1:17" x14ac:dyDescent="0.45">
      <c r="J39" s="101"/>
      <c r="Q39" s="103"/>
    </row>
    <row r="40" spans="1:17" x14ac:dyDescent="0.45">
      <c r="B40" t="s">
        <v>36</v>
      </c>
      <c r="C40" t="s">
        <v>53</v>
      </c>
      <c r="D40" t="s">
        <v>54</v>
      </c>
      <c r="E40" t="s">
        <v>70</v>
      </c>
      <c r="F40" t="s">
        <v>83</v>
      </c>
      <c r="G40" t="s">
        <v>84</v>
      </c>
      <c r="J40" s="101"/>
      <c r="K40" s="102" t="s">
        <v>36</v>
      </c>
      <c r="L40" s="102" t="s">
        <v>53</v>
      </c>
      <c r="M40" s="102" t="s">
        <v>54</v>
      </c>
      <c r="N40" s="102" t="s">
        <v>70</v>
      </c>
      <c r="O40" s="102" t="s">
        <v>83</v>
      </c>
      <c r="P40" s="102" t="s">
        <v>84</v>
      </c>
      <c r="Q40" s="103"/>
    </row>
    <row r="41" spans="1:17" x14ac:dyDescent="0.45">
      <c r="A41" t="s">
        <v>841</v>
      </c>
      <c r="B41" s="3">
        <v>92.451700000000002</v>
      </c>
      <c r="C41" s="3">
        <v>87.476699999999994</v>
      </c>
      <c r="D41" s="3">
        <v>96.717399999999998</v>
      </c>
      <c r="E41" s="3">
        <v>106.2471</v>
      </c>
      <c r="F41" s="3">
        <v>92.737499999999997</v>
      </c>
      <c r="G41" s="3">
        <v>100.7119</v>
      </c>
      <c r="J41" s="101" t="s">
        <v>841</v>
      </c>
      <c r="K41" s="104">
        <v>92.451999999999998</v>
      </c>
      <c r="L41" s="104">
        <v>87.477000000000004</v>
      </c>
      <c r="M41" s="104">
        <v>96.716999999999999</v>
      </c>
      <c r="N41" s="104">
        <v>106.247</v>
      </c>
      <c r="O41" s="104">
        <v>92.738</v>
      </c>
      <c r="P41" s="104">
        <v>100.712</v>
      </c>
      <c r="Q41" s="103"/>
    </row>
    <row r="42" spans="1:17" x14ac:dyDescent="0.45">
      <c r="A42" s="48"/>
      <c r="B42" s="49">
        <v>5.1600000000000004E-9</v>
      </c>
      <c r="C42" s="49">
        <v>3.0199999999999999E-8</v>
      </c>
      <c r="D42" s="49">
        <v>4.4799999999999999E-7</v>
      </c>
      <c r="E42" s="49">
        <v>8.4800000000000005E-8</v>
      </c>
      <c r="F42" s="49">
        <v>9.3899999999999996E-10</v>
      </c>
      <c r="G42" s="49">
        <v>2.26E-10</v>
      </c>
      <c r="H42" s="48"/>
      <c r="J42" s="106"/>
      <c r="K42" s="107">
        <v>0</v>
      </c>
      <c r="L42" s="107">
        <v>0</v>
      </c>
      <c r="M42" s="107">
        <v>0</v>
      </c>
      <c r="N42" s="107">
        <v>0</v>
      </c>
      <c r="O42" s="107">
        <v>0</v>
      </c>
      <c r="P42" s="107">
        <v>0</v>
      </c>
      <c r="Q42" s="109"/>
    </row>
    <row r="43" spans="1:17" x14ac:dyDescent="0.45">
      <c r="A43" t="s">
        <v>181</v>
      </c>
      <c r="B43" s="3">
        <v>-9.3492999999999995</v>
      </c>
      <c r="C43" s="3">
        <v>3.8115999999999999</v>
      </c>
      <c r="D43" s="3">
        <v>-30.678599999999999</v>
      </c>
      <c r="E43" s="3">
        <v>-23.0808</v>
      </c>
      <c r="F43" s="3">
        <v>4.8517999999999999</v>
      </c>
      <c r="G43" s="3">
        <v>8.8405000000000005</v>
      </c>
      <c r="J43" s="101" t="s">
        <v>181</v>
      </c>
      <c r="K43" s="104">
        <v>-9.3490000000000002</v>
      </c>
      <c r="L43" s="104">
        <v>3.8119999999999998</v>
      </c>
      <c r="M43" s="104">
        <v>-30.678999999999998</v>
      </c>
      <c r="N43" s="104">
        <v>-23.081</v>
      </c>
      <c r="O43" s="104">
        <v>4.8520000000000003</v>
      </c>
      <c r="P43" s="104">
        <v>8.8409999999999993</v>
      </c>
      <c r="Q43" s="103"/>
    </row>
    <row r="44" spans="1:17" x14ac:dyDescent="0.45">
      <c r="A44" s="48"/>
      <c r="B44" s="49">
        <v>0.12299</v>
      </c>
      <c r="C44" s="49">
        <v>0.54986599999999997</v>
      </c>
      <c r="D44" s="49">
        <v>3.5699999999999998E-3</v>
      </c>
      <c r="E44" s="49">
        <v>1.4874E-2</v>
      </c>
      <c r="F44" s="49">
        <v>0.34482800000000002</v>
      </c>
      <c r="G44" s="49">
        <v>8.8099999999999998E-2</v>
      </c>
      <c r="H44" s="48"/>
      <c r="J44" s="106"/>
      <c r="K44" s="107">
        <v>0.123</v>
      </c>
      <c r="L44" s="107">
        <v>0.55000000000000004</v>
      </c>
      <c r="M44" s="107">
        <v>4.0000000000000001E-3</v>
      </c>
      <c r="N44" s="107">
        <v>1.4999999999999999E-2</v>
      </c>
      <c r="O44" s="107">
        <v>0.34499999999999997</v>
      </c>
      <c r="P44" s="107">
        <v>8.7999999999999995E-2</v>
      </c>
      <c r="Q44" s="109"/>
    </row>
    <row r="45" spans="1:17" x14ac:dyDescent="0.45">
      <c r="A45" t="s">
        <v>182</v>
      </c>
      <c r="B45" s="3">
        <v>0.3533</v>
      </c>
      <c r="C45" s="3">
        <v>0.19520000000000001</v>
      </c>
      <c r="D45" s="3">
        <v>0.28370000000000001</v>
      </c>
      <c r="E45" s="3">
        <v>0.55230000000000001</v>
      </c>
      <c r="F45" s="3">
        <v>-0.10059999999999999</v>
      </c>
      <c r="G45" s="3">
        <v>-0.51100000000000001</v>
      </c>
      <c r="J45" s="101" t="s">
        <v>182</v>
      </c>
      <c r="K45" s="104">
        <v>0.35299999999999998</v>
      </c>
      <c r="L45" s="104">
        <v>0.19500000000000001</v>
      </c>
      <c r="M45" s="104">
        <v>0.28399999999999997</v>
      </c>
      <c r="N45" s="104">
        <v>0.55200000000000005</v>
      </c>
      <c r="O45" s="104">
        <v>-0.10100000000000001</v>
      </c>
      <c r="P45" s="104">
        <v>-0.51100000000000001</v>
      </c>
      <c r="Q45" s="103"/>
    </row>
    <row r="46" spans="1:17" x14ac:dyDescent="0.45">
      <c r="A46" s="48"/>
      <c r="B46" s="49">
        <v>0.18282000000000001</v>
      </c>
      <c r="C46" s="49">
        <v>0.49030800000000002</v>
      </c>
      <c r="D46" s="49">
        <v>0.47205999999999998</v>
      </c>
      <c r="E46" s="49">
        <v>0.15356500000000001</v>
      </c>
      <c r="F46" s="49">
        <v>0.65391500000000002</v>
      </c>
      <c r="G46" s="49">
        <v>3.1699999999999999E-2</v>
      </c>
      <c r="H46" s="48"/>
      <c r="J46" s="106"/>
      <c r="K46" s="107">
        <v>0.183</v>
      </c>
      <c r="L46" s="107">
        <v>0.49</v>
      </c>
      <c r="M46" s="107">
        <v>0.47199999999999998</v>
      </c>
      <c r="N46" s="107">
        <v>0.154</v>
      </c>
      <c r="O46" s="107">
        <v>0.65400000000000003</v>
      </c>
      <c r="P46" s="107">
        <v>3.2000000000000001E-2</v>
      </c>
      <c r="Q46" s="109"/>
    </row>
    <row r="47" spans="1:17" x14ac:dyDescent="0.45">
      <c r="A47" t="s">
        <v>183</v>
      </c>
      <c r="B47" s="3">
        <v>-2.0318999999999998</v>
      </c>
      <c r="C47" s="3">
        <v>-1.0259</v>
      </c>
      <c r="D47" s="3">
        <v>-1.7588999999999999</v>
      </c>
      <c r="E47" s="3">
        <v>-2.2425999999999999</v>
      </c>
      <c r="F47" s="3">
        <v>-0.31709999999999999</v>
      </c>
      <c r="G47" s="3">
        <v>0.62280000000000002</v>
      </c>
      <c r="J47" s="101" t="s">
        <v>183</v>
      </c>
      <c r="K47" s="104">
        <v>-2.032</v>
      </c>
      <c r="L47" s="104">
        <v>-1.026</v>
      </c>
      <c r="M47" s="104">
        <v>-1.7589999999999999</v>
      </c>
      <c r="N47" s="104">
        <v>-2.2429999999999999</v>
      </c>
      <c r="O47" s="104">
        <v>-0.317</v>
      </c>
      <c r="P47" s="104">
        <v>0.623</v>
      </c>
      <c r="Q47" s="103"/>
    </row>
    <row r="48" spans="1:17" x14ac:dyDescent="0.45">
      <c r="A48" s="48"/>
      <c r="B48" s="49">
        <v>0.40150999999999998</v>
      </c>
      <c r="C48" s="49">
        <v>0.69581999999999999</v>
      </c>
      <c r="D48" s="49">
        <v>0.63083999999999996</v>
      </c>
      <c r="E48" s="49">
        <v>0.52110400000000001</v>
      </c>
      <c r="F48" s="49">
        <v>0.87918700000000005</v>
      </c>
      <c r="G48" s="49">
        <v>0.75829999999999997</v>
      </c>
      <c r="H48" s="48"/>
      <c r="J48" s="106"/>
      <c r="K48" s="107">
        <v>0.40200000000000002</v>
      </c>
      <c r="L48" s="107">
        <v>0.69599999999999995</v>
      </c>
      <c r="M48" s="107">
        <v>0.63100000000000001</v>
      </c>
      <c r="N48" s="107">
        <v>0.52100000000000002</v>
      </c>
      <c r="O48" s="107">
        <v>0.879</v>
      </c>
      <c r="P48" s="107">
        <v>0.75800000000000001</v>
      </c>
      <c r="Q48" s="109"/>
    </row>
    <row r="49" spans="1:17" x14ac:dyDescent="0.45">
      <c r="A49" t="s">
        <v>185</v>
      </c>
      <c r="B49" s="3">
        <v>0.75249999999999995</v>
      </c>
      <c r="C49" s="3">
        <v>0.59899999999999998</v>
      </c>
      <c r="D49" s="3">
        <v>2.4016999999999999</v>
      </c>
      <c r="E49" s="3">
        <v>-1.1137999999999999</v>
      </c>
      <c r="F49" s="3">
        <v>0.4521</v>
      </c>
      <c r="G49" s="3">
        <v>-0.11</v>
      </c>
      <c r="J49" s="101" t="s">
        <v>185</v>
      </c>
      <c r="K49" s="104">
        <v>0.753</v>
      </c>
      <c r="L49" s="104">
        <v>0.59899999999999998</v>
      </c>
      <c r="M49" s="104">
        <v>2.4020000000000001</v>
      </c>
      <c r="N49" s="104">
        <v>-1.1140000000000001</v>
      </c>
      <c r="O49" s="104">
        <v>0.45200000000000001</v>
      </c>
      <c r="P49" s="104">
        <v>-0.11</v>
      </c>
      <c r="Q49" s="103"/>
    </row>
    <row r="50" spans="1:17" x14ac:dyDescent="0.45">
      <c r="A50" s="48"/>
      <c r="B50" s="49">
        <v>0.47283999999999998</v>
      </c>
      <c r="C50" s="49">
        <v>0.60013700000000003</v>
      </c>
      <c r="D50" s="49">
        <v>0.14593</v>
      </c>
      <c r="E50" s="49">
        <v>0.46435799999999999</v>
      </c>
      <c r="F50" s="49">
        <v>0.61946800000000002</v>
      </c>
      <c r="G50" s="49">
        <v>0.90029999999999999</v>
      </c>
      <c r="H50" s="48"/>
      <c r="J50" s="106"/>
      <c r="K50" s="107">
        <v>0.47299999999999998</v>
      </c>
      <c r="L50" s="107">
        <v>0.6</v>
      </c>
      <c r="M50" s="107">
        <v>0.14599999999999999</v>
      </c>
      <c r="N50" s="107">
        <v>0.46400000000000002</v>
      </c>
      <c r="O50" s="107">
        <v>0.61899999999999999</v>
      </c>
      <c r="P50" s="107">
        <v>0.9</v>
      </c>
      <c r="Q50" s="109"/>
    </row>
    <row r="51" spans="1:17" x14ac:dyDescent="0.45">
      <c r="A51" t="s">
        <v>188</v>
      </c>
      <c r="B51" s="3">
        <v>-0.74350000000000005</v>
      </c>
      <c r="C51" s="3">
        <v>-2.3704000000000001</v>
      </c>
      <c r="D51" s="3">
        <v>-0.98399999999999999</v>
      </c>
      <c r="E51" s="3">
        <v>-1.7949999999999999</v>
      </c>
      <c r="F51" s="3">
        <v>-2.2021000000000002</v>
      </c>
      <c r="G51" s="3">
        <v>-0.42620000000000002</v>
      </c>
      <c r="J51" s="101" t="s">
        <v>188</v>
      </c>
      <c r="K51" s="104">
        <v>-0.74399999999999999</v>
      </c>
      <c r="L51" s="104">
        <v>-2.37</v>
      </c>
      <c r="M51" s="104">
        <v>-0.98399999999999999</v>
      </c>
      <c r="N51" s="104">
        <v>-1.7949999999999999</v>
      </c>
      <c r="O51" s="104">
        <v>-2.202</v>
      </c>
      <c r="P51" s="104">
        <v>-0.42599999999999999</v>
      </c>
      <c r="Q51" s="103"/>
    </row>
    <row r="52" spans="1:17" x14ac:dyDescent="0.45">
      <c r="A52" s="48"/>
      <c r="B52" s="49">
        <v>6.0099999999999997E-3</v>
      </c>
      <c r="C52" s="49">
        <v>3.1100000000000002E-7</v>
      </c>
      <c r="D52" s="49">
        <v>1.3849999999999999E-2</v>
      </c>
      <c r="E52" s="49">
        <v>1.11E-4</v>
      </c>
      <c r="F52" s="49">
        <v>5.2100000000000003E-8</v>
      </c>
      <c r="G52" s="49">
        <v>4.4699999999999997E-2</v>
      </c>
      <c r="H52" s="48"/>
      <c r="J52" s="106"/>
      <c r="K52" s="107">
        <v>6.0000000000000001E-3</v>
      </c>
      <c r="L52" s="107">
        <v>0</v>
      </c>
      <c r="M52" s="107">
        <v>1.4E-2</v>
      </c>
      <c r="N52" s="107">
        <v>0</v>
      </c>
      <c r="O52" s="107">
        <v>0</v>
      </c>
      <c r="P52" s="107">
        <v>4.4999999999999998E-2</v>
      </c>
      <c r="Q52" s="109"/>
    </row>
    <row r="53" spans="1:17" x14ac:dyDescent="0.45">
      <c r="A53" t="s">
        <v>194</v>
      </c>
      <c r="B53" s="3">
        <v>-14.453200000000001</v>
      </c>
      <c r="C53" s="3">
        <v>-31.537099999999999</v>
      </c>
      <c r="D53" s="3">
        <v>-18.244</v>
      </c>
      <c r="E53" s="3">
        <v>-21.438099999999999</v>
      </c>
      <c r="F53" s="3">
        <v>-25.2592</v>
      </c>
      <c r="G53" s="3">
        <v>2.9253</v>
      </c>
      <c r="J53" s="101" t="s">
        <v>194</v>
      </c>
      <c r="K53" s="104">
        <v>-14.452999999999999</v>
      </c>
      <c r="L53" s="104">
        <v>-31.536999999999999</v>
      </c>
      <c r="M53" s="104">
        <v>-18.244</v>
      </c>
      <c r="N53" s="104">
        <v>-21.437999999999999</v>
      </c>
      <c r="O53" s="104">
        <v>-25.259</v>
      </c>
      <c r="P53" s="104">
        <v>2.9249999999999998</v>
      </c>
      <c r="Q53" s="103"/>
    </row>
    <row r="54" spans="1:17" x14ac:dyDescent="0.45">
      <c r="A54" s="48"/>
      <c r="B54" s="49">
        <v>2.3970000000000002E-2</v>
      </c>
      <c r="C54" s="49">
        <v>2.0799999999999999E-4</v>
      </c>
      <c r="D54" s="49">
        <v>5.441E-2</v>
      </c>
      <c r="E54" s="49">
        <v>2.1555999999999999E-2</v>
      </c>
      <c r="F54" s="49">
        <v>1.9900000000000001E-4</v>
      </c>
      <c r="G54" s="49">
        <v>0.5514</v>
      </c>
      <c r="H54" s="48"/>
      <c r="J54" s="106"/>
      <c r="K54" s="107">
        <v>2.4E-2</v>
      </c>
      <c r="L54" s="107">
        <v>0</v>
      </c>
      <c r="M54" s="107">
        <v>5.3999999999999999E-2</v>
      </c>
      <c r="N54" s="107">
        <v>2.1999999999999999E-2</v>
      </c>
      <c r="O54" s="107">
        <v>0</v>
      </c>
      <c r="P54" s="107">
        <v>0.55100000000000005</v>
      </c>
      <c r="Q54" s="109"/>
    </row>
    <row r="55" spans="1:17" x14ac:dyDescent="0.45">
      <c r="A55" t="s">
        <v>195</v>
      </c>
      <c r="B55" s="3">
        <v>17.830300000000001</v>
      </c>
      <c r="C55" s="3">
        <v>6.1231</v>
      </c>
      <c r="D55" s="3">
        <v>-18.026499999999999</v>
      </c>
      <c r="E55" s="3">
        <v>-15.058999999999999</v>
      </c>
      <c r="F55" s="3">
        <v>9.3209999999999997</v>
      </c>
      <c r="G55" s="3">
        <v>-1.0960000000000001</v>
      </c>
      <c r="J55" s="101" t="s">
        <v>195</v>
      </c>
      <c r="K55" s="104">
        <v>17.829999999999998</v>
      </c>
      <c r="L55" s="104">
        <v>6.1230000000000002</v>
      </c>
      <c r="M55" s="104">
        <v>-18.027000000000001</v>
      </c>
      <c r="N55" s="104">
        <v>-15.058999999999999</v>
      </c>
      <c r="O55" s="104">
        <v>9.3209999999999997</v>
      </c>
      <c r="P55" s="104">
        <v>-1.0960000000000001</v>
      </c>
      <c r="Q55" s="103"/>
    </row>
    <row r="56" spans="1:17" x14ac:dyDescent="0.45">
      <c r="A56" s="48"/>
      <c r="B56" s="49">
        <v>6.8500000000000002E-3</v>
      </c>
      <c r="C56" s="49">
        <v>0.33274999999999999</v>
      </c>
      <c r="D56" s="49">
        <v>5.3179999999999998E-2</v>
      </c>
      <c r="E56" s="49">
        <v>8.4582000000000004E-2</v>
      </c>
      <c r="F56" s="49">
        <v>7.6910000000000006E-2</v>
      </c>
      <c r="G56" s="49">
        <v>0.81920000000000004</v>
      </c>
      <c r="H56" s="48"/>
      <c r="J56" s="106"/>
      <c r="K56" s="107">
        <v>7.0000000000000001E-3</v>
      </c>
      <c r="L56" s="107">
        <v>0.33300000000000002</v>
      </c>
      <c r="M56" s="107">
        <v>5.2999999999999999E-2</v>
      </c>
      <c r="N56" s="107">
        <v>8.5000000000000006E-2</v>
      </c>
      <c r="O56" s="107">
        <v>7.6999999999999999E-2</v>
      </c>
      <c r="P56" s="107">
        <v>0.81899999999999995</v>
      </c>
      <c r="Q56" s="109"/>
    </row>
    <row r="57" spans="1:17" ht="14.65" thickBot="1" x14ac:dyDescent="0.5">
      <c r="A57" t="s">
        <v>198</v>
      </c>
      <c r="B57" s="3">
        <v>0.61799999999999999</v>
      </c>
      <c r="C57" s="3">
        <v>0.93459999999999999</v>
      </c>
      <c r="D57" s="3">
        <v>0.82679999999999998</v>
      </c>
      <c r="E57" s="3">
        <v>0.85399999999999998</v>
      </c>
      <c r="F57" s="3">
        <v>0.94950000000000001</v>
      </c>
      <c r="G57" s="3">
        <v>0.62560000000000004</v>
      </c>
      <c r="J57" s="110" t="s">
        <v>198</v>
      </c>
      <c r="K57" s="111">
        <v>0.61799999999999999</v>
      </c>
      <c r="L57" s="111">
        <v>0.93500000000000005</v>
      </c>
      <c r="M57" s="111">
        <v>0.82699999999999996</v>
      </c>
      <c r="N57" s="111">
        <v>0.85399999999999998</v>
      </c>
      <c r="O57" s="111">
        <v>0.95</v>
      </c>
      <c r="P57" s="111">
        <v>0.626</v>
      </c>
      <c r="Q57" s="112"/>
    </row>
    <row r="58" spans="1:17" x14ac:dyDescent="0.45">
      <c r="B58" s="3"/>
      <c r="C58" s="3"/>
      <c r="D58" s="3"/>
      <c r="E58" s="3"/>
      <c r="F58" s="3"/>
      <c r="G58" s="3"/>
    </row>
    <row r="59" spans="1:17" x14ac:dyDescent="0.45">
      <c r="A59" s="114"/>
      <c r="B59" s="114" t="s">
        <v>850</v>
      </c>
      <c r="C59" s="115" t="s">
        <v>127</v>
      </c>
      <c r="D59" s="115"/>
      <c r="E59" s="115"/>
      <c r="F59" s="115"/>
      <c r="G59" s="114" t="s">
        <v>146</v>
      </c>
      <c r="H59" s="114" t="s">
        <v>193</v>
      </c>
    </row>
    <row r="60" spans="1:17" x14ac:dyDescent="0.45">
      <c r="A60" s="101"/>
      <c r="B60" s="5"/>
      <c r="C60" s="114" t="s">
        <v>414</v>
      </c>
      <c r="D60" s="114" t="s">
        <v>530</v>
      </c>
      <c r="E60" s="114" t="s">
        <v>536</v>
      </c>
      <c r="F60" s="114" t="s">
        <v>541</v>
      </c>
      <c r="G60" s="114" t="s">
        <v>414</v>
      </c>
      <c r="H60" s="114" t="s">
        <v>414</v>
      </c>
    </row>
    <row r="61" spans="1:17" x14ac:dyDescent="0.45">
      <c r="A61" t="s">
        <v>841</v>
      </c>
      <c r="B61" s="3">
        <v>87.752499999999998</v>
      </c>
      <c r="C61" s="3">
        <v>92.523780000000002</v>
      </c>
      <c r="D61" s="3">
        <v>87.486000000000004</v>
      </c>
      <c r="E61" s="3">
        <v>96.907200000000003</v>
      </c>
      <c r="F61" s="3">
        <v>94.809229999999999</v>
      </c>
      <c r="G61" s="3">
        <v>70.474400000000003</v>
      </c>
      <c r="H61" s="3">
        <v>90.212299999999999</v>
      </c>
    </row>
    <row r="62" spans="1:17" x14ac:dyDescent="0.45">
      <c r="A62" s="48"/>
      <c r="B62" s="49">
        <v>1.7800000000000001E-9</v>
      </c>
      <c r="C62" s="49">
        <v>9.9699999999999997E-10</v>
      </c>
      <c r="D62" s="49">
        <v>3.4000000000000001E-6</v>
      </c>
      <c r="E62" s="49">
        <v>1.9399999999999999E-11</v>
      </c>
      <c r="F62" s="49">
        <v>6.5800000000000004E-16</v>
      </c>
      <c r="G62" s="49">
        <v>1.42E-5</v>
      </c>
      <c r="H62" s="49">
        <v>7.9900000000000003E-10</v>
      </c>
    </row>
    <row r="63" spans="1:17" x14ac:dyDescent="0.45">
      <c r="A63" t="s">
        <v>181</v>
      </c>
      <c r="B63" s="3">
        <v>-14.2461</v>
      </c>
      <c r="C63" s="3">
        <v>-11.892810000000001</v>
      </c>
      <c r="D63" s="3">
        <v>-12.1639</v>
      </c>
      <c r="E63" s="3">
        <v>-17.980499999999999</v>
      </c>
      <c r="F63" s="3">
        <v>-11.903650000000001</v>
      </c>
      <c r="G63" s="3">
        <v>-18.0304</v>
      </c>
      <c r="H63" s="3">
        <v>-20.6873</v>
      </c>
    </row>
    <row r="64" spans="1:17" x14ac:dyDescent="0.45">
      <c r="A64" s="48"/>
      <c r="B64" s="49">
        <v>1.1644E-2</v>
      </c>
      <c r="C64" s="49">
        <v>3.0107999999999999E-2</v>
      </c>
      <c r="D64" s="49">
        <v>0.21091099999999999</v>
      </c>
      <c r="E64" s="49">
        <v>3.4000000000000002E-4</v>
      </c>
      <c r="F64" s="49">
        <v>6.3300000000000004E-6</v>
      </c>
      <c r="G64" s="49">
        <v>5.4370000000000002E-2</v>
      </c>
      <c r="H64" s="49">
        <v>6.9099999999999999E-4</v>
      </c>
    </row>
    <row r="65" spans="1:8" x14ac:dyDescent="0.45">
      <c r="A65" t="s">
        <v>182</v>
      </c>
      <c r="B65" s="3">
        <v>0.55469999999999997</v>
      </c>
      <c r="C65" s="3">
        <v>0.30995</v>
      </c>
      <c r="D65" s="3">
        <v>0.37359999999999999</v>
      </c>
      <c r="E65" s="3">
        <v>0.50529999999999997</v>
      </c>
      <c r="F65" s="3">
        <v>0.28853000000000001</v>
      </c>
      <c r="G65" s="3">
        <v>1.3104</v>
      </c>
      <c r="H65" s="3">
        <v>0.72989999999999999</v>
      </c>
    </row>
    <row r="66" spans="1:8" x14ac:dyDescent="0.45">
      <c r="A66" s="48"/>
      <c r="B66" s="49">
        <v>3.5078999999999999E-2</v>
      </c>
      <c r="C66" s="49">
        <v>0.21402499999999999</v>
      </c>
      <c r="D66" s="49">
        <v>0.42017100000000002</v>
      </c>
      <c r="E66" s="49">
        <v>1.5467E-2</v>
      </c>
      <c r="F66" s="49">
        <v>3.0699999999999998E-3</v>
      </c>
      <c r="G66" s="49">
        <v>7.45E-3</v>
      </c>
      <c r="H66" s="49">
        <v>6.8040000000000002E-3</v>
      </c>
    </row>
    <row r="67" spans="1:8" x14ac:dyDescent="0.45">
      <c r="A67" t="s">
        <v>183</v>
      </c>
      <c r="B67" s="3">
        <v>0.29970000000000002</v>
      </c>
      <c r="C67" s="3">
        <v>3.1370000000000002E-2</v>
      </c>
      <c r="D67" s="3">
        <v>1.0690999999999999</v>
      </c>
      <c r="E67" s="3">
        <v>-0.75939999999999996</v>
      </c>
      <c r="F67" s="3">
        <v>8.301E-2</v>
      </c>
      <c r="G67" s="3">
        <v>0.40989999999999999</v>
      </c>
      <c r="H67" s="3">
        <v>2.5051999999999999</v>
      </c>
    </row>
    <row r="68" spans="1:8" x14ac:dyDescent="0.45">
      <c r="A68" s="48"/>
      <c r="B68" s="49">
        <v>0.90118500000000001</v>
      </c>
      <c r="C68" s="49">
        <v>0.98968900000000004</v>
      </c>
      <c r="D68" s="49">
        <v>0.81608599999999998</v>
      </c>
      <c r="E68" s="49">
        <v>0.68345599999999995</v>
      </c>
      <c r="F68" s="49">
        <v>0.91879999999999995</v>
      </c>
      <c r="G68" s="49">
        <v>0.92293999999999998</v>
      </c>
      <c r="H68" s="49">
        <v>0.29190100000000002</v>
      </c>
    </row>
    <row r="69" spans="1:8" x14ac:dyDescent="0.45">
      <c r="A69" t="s">
        <v>185</v>
      </c>
      <c r="B69" s="3">
        <v>1.5143</v>
      </c>
      <c r="C69" s="3">
        <v>1.1589499999999999</v>
      </c>
      <c r="D69" s="3">
        <v>1.8237000000000001</v>
      </c>
      <c r="E69" s="3">
        <v>0.57050000000000001</v>
      </c>
      <c r="F69" s="3">
        <v>1.04443</v>
      </c>
      <c r="G69" s="3">
        <v>2.5362</v>
      </c>
      <c r="H69" s="3">
        <v>1.5948</v>
      </c>
    </row>
    <row r="70" spans="1:8" x14ac:dyDescent="0.45">
      <c r="A70" s="48"/>
      <c r="B70" s="49">
        <v>0.1103</v>
      </c>
      <c r="C70" s="49">
        <v>0.21493699999999999</v>
      </c>
      <c r="D70" s="49">
        <v>0.29783300000000001</v>
      </c>
      <c r="E70" s="49">
        <v>0.41654999999999998</v>
      </c>
      <c r="F70" s="49">
        <v>3.8899999999999998E-3</v>
      </c>
      <c r="G70" s="49">
        <v>0.12606999999999999</v>
      </c>
      <c r="H70" s="49">
        <v>8.3679000000000003E-2</v>
      </c>
    </row>
    <row r="71" spans="1:8" x14ac:dyDescent="0.45">
      <c r="A71" t="s">
        <v>188</v>
      </c>
      <c r="B71" s="3">
        <v>-7.1841999999999997</v>
      </c>
      <c r="C71" s="3">
        <v>-8.1835199999999997</v>
      </c>
      <c r="D71" s="3">
        <v>-16.254799999999999</v>
      </c>
      <c r="E71" s="3">
        <v>-6.9306000000000001</v>
      </c>
      <c r="F71" s="3">
        <v>-1.07125</v>
      </c>
      <c r="G71" s="3">
        <v>-4.1051000000000002</v>
      </c>
      <c r="H71" s="3">
        <v>-6.8882000000000003</v>
      </c>
    </row>
    <row r="72" spans="1:8" x14ac:dyDescent="0.45">
      <c r="A72" s="48"/>
      <c r="B72" s="49">
        <v>7.7300000000000003E-4</v>
      </c>
      <c r="C72" s="49">
        <v>2.72E-4</v>
      </c>
      <c r="D72" s="49">
        <v>1.76E-4</v>
      </c>
      <c r="E72" s="49">
        <v>1.08E-4</v>
      </c>
      <c r="F72" s="49">
        <v>7.6139999999999999E-2</v>
      </c>
      <c r="G72" s="49">
        <v>0.17943999999999999</v>
      </c>
      <c r="H72" s="49">
        <v>8.0400000000000003E-4</v>
      </c>
    </row>
    <row r="73" spans="1:8" x14ac:dyDescent="0.45">
      <c r="A73" t="s">
        <v>194</v>
      </c>
      <c r="B73" s="3">
        <v>-15.4421</v>
      </c>
      <c r="C73" s="3">
        <v>-12.630559999999999</v>
      </c>
      <c r="D73" s="3">
        <v>-17.9343</v>
      </c>
      <c r="E73" s="3">
        <v>-7.1382000000000003</v>
      </c>
      <c r="F73" s="3">
        <v>-4.6433099999999996</v>
      </c>
      <c r="G73" s="3">
        <v>-21.959599999999998</v>
      </c>
      <c r="H73" s="3">
        <v>-14.9262</v>
      </c>
    </row>
    <row r="74" spans="1:8" x14ac:dyDescent="0.45">
      <c r="A74" s="48"/>
      <c r="B74" s="49">
        <v>1.5558000000000001E-2</v>
      </c>
      <c r="C74" s="49">
        <v>4.1489999999999999E-2</v>
      </c>
      <c r="D74" s="49">
        <v>0.113345</v>
      </c>
      <c r="E74" s="49">
        <v>0.118501</v>
      </c>
      <c r="F74" s="49">
        <v>2.7650000000000001E-2</v>
      </c>
      <c r="G74" s="49">
        <v>4.215E-2</v>
      </c>
      <c r="H74" s="49">
        <v>1.5291000000000001E-2</v>
      </c>
    </row>
    <row r="75" spans="1:8" x14ac:dyDescent="0.45">
      <c r="A75" t="s">
        <v>195</v>
      </c>
      <c r="B75" s="3">
        <v>-11.664099999999999</v>
      </c>
      <c r="C75" s="3">
        <v>-6.81799</v>
      </c>
      <c r="D75" s="3">
        <v>-4.0190999999999999</v>
      </c>
      <c r="E75" s="3">
        <v>-14.5144</v>
      </c>
      <c r="F75" s="3">
        <v>-9.7890899999999998</v>
      </c>
      <c r="G75" s="3">
        <v>-26.007899999999999</v>
      </c>
      <c r="H75" s="3">
        <v>-16.976800000000001</v>
      </c>
    </row>
    <row r="76" spans="1:8" x14ac:dyDescent="0.45">
      <c r="A76" s="48"/>
      <c r="B76" s="49">
        <v>2.9491E-2</v>
      </c>
      <c r="C76" s="49">
        <v>0.17897199999999999</v>
      </c>
      <c r="D76" s="49">
        <v>0.665269</v>
      </c>
      <c r="E76" s="49">
        <v>1.647E-3</v>
      </c>
      <c r="F76" s="49">
        <v>3.8899999999999997E-5</v>
      </c>
      <c r="G76" s="49">
        <v>8.3599999999999994E-3</v>
      </c>
      <c r="H76" s="49">
        <v>2.7030000000000001E-3</v>
      </c>
    </row>
    <row r="77" spans="1:8" x14ac:dyDescent="0.45">
      <c r="A77" t="s">
        <v>198</v>
      </c>
      <c r="B77" s="3">
        <v>0.81899999999999995</v>
      </c>
      <c r="C77" s="3">
        <v>0.81620000000000004</v>
      </c>
      <c r="D77" s="3">
        <v>0.79600000000000004</v>
      </c>
      <c r="E77" s="3">
        <v>0.87819999999999998</v>
      </c>
      <c r="F77" s="3">
        <v>0.89100000000000001</v>
      </c>
      <c r="G77" s="3">
        <v>0.64490000000000003</v>
      </c>
      <c r="H77" s="3">
        <v>0.85609999999999997</v>
      </c>
    </row>
  </sheetData>
  <mergeCells count="3">
    <mergeCell ref="L1:O1"/>
    <mergeCell ref="C1:F1"/>
    <mergeCell ref="C59:F59"/>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V41"/>
  <sheetViews>
    <sheetView zoomScale="200" zoomScaleNormal="200" workbookViewId="0">
      <selection sqref="A1:J23"/>
    </sheetView>
  </sheetViews>
  <sheetFormatPr defaultRowHeight="14.25" x14ac:dyDescent="0.45"/>
  <sheetData>
    <row r="1" spans="1:22" x14ac:dyDescent="0.45">
      <c r="B1" s="87" t="s">
        <v>1147</v>
      </c>
      <c r="C1" s="87"/>
      <c r="D1" s="87"/>
      <c r="E1" s="87" t="s">
        <v>1148</v>
      </c>
      <c r="F1" s="87"/>
      <c r="G1" s="87"/>
      <c r="H1" s="97" t="s">
        <v>1145</v>
      </c>
      <c r="I1" s="97"/>
      <c r="J1" s="97"/>
      <c r="Q1" s="87" t="s">
        <v>973</v>
      </c>
      <c r="R1" s="87"/>
      <c r="S1" s="87"/>
      <c r="T1" s="87"/>
      <c r="U1" s="87"/>
      <c r="V1" s="87"/>
    </row>
    <row r="2" spans="1:22" x14ac:dyDescent="0.45">
      <c r="B2" t="s">
        <v>127</v>
      </c>
      <c r="C2" t="s">
        <v>146</v>
      </c>
      <c r="D2" t="s">
        <v>193</v>
      </c>
      <c r="E2" t="s">
        <v>127</v>
      </c>
      <c r="F2" t="s">
        <v>146</v>
      </c>
      <c r="G2" t="s">
        <v>193</v>
      </c>
      <c r="H2" t="s">
        <v>127</v>
      </c>
      <c r="I2" t="s">
        <v>146</v>
      </c>
      <c r="J2" t="s">
        <v>193</v>
      </c>
      <c r="Q2" s="93"/>
      <c r="R2" s="93"/>
      <c r="S2" s="93"/>
      <c r="T2" s="93" t="s">
        <v>200</v>
      </c>
      <c r="U2" s="93"/>
      <c r="V2" s="93"/>
    </row>
    <row r="3" spans="1:22" x14ac:dyDescent="0.45">
      <c r="A3" t="s">
        <v>181</v>
      </c>
      <c r="B3" s="73">
        <v>-0.39841399999999999</v>
      </c>
      <c r="C3" s="73">
        <v>-11.911758000000001</v>
      </c>
      <c r="D3" s="73">
        <v>-14.001238000000001</v>
      </c>
      <c r="E3" s="73">
        <v>-7.4151259999999999</v>
      </c>
      <c r="F3" s="73">
        <v>-16.86279</v>
      </c>
      <c r="G3" s="73">
        <v>-23.033801</v>
      </c>
      <c r="H3" s="73">
        <v>-5.6294599999999999</v>
      </c>
      <c r="I3" s="73">
        <v>-17.42108</v>
      </c>
      <c r="J3" s="73">
        <v>-24.156310000000001</v>
      </c>
      <c r="T3" t="s">
        <v>127</v>
      </c>
      <c r="U3" t="s">
        <v>146</v>
      </c>
      <c r="V3" t="s">
        <v>193</v>
      </c>
    </row>
    <row r="4" spans="1:22" s="48" customFormat="1" x14ac:dyDescent="0.45">
      <c r="B4" s="49">
        <v>0.85399999999999998</v>
      </c>
      <c r="C4" s="49">
        <v>0</v>
      </c>
      <c r="D4" s="49">
        <v>5.0000000000000001E-3</v>
      </c>
      <c r="E4" s="49">
        <v>7.7809999999999999E-4</v>
      </c>
      <c r="F4" s="49">
        <v>1.4559999999999999E-8</v>
      </c>
      <c r="G4" s="49">
        <v>8.0039999999999999E-7</v>
      </c>
      <c r="H4" s="49">
        <v>0.19370000000000001</v>
      </c>
      <c r="I4" s="49">
        <v>9.1399999999999995E-7</v>
      </c>
      <c r="J4" s="49">
        <v>1.552E-5</v>
      </c>
      <c r="P4" s="48" t="s">
        <v>181</v>
      </c>
      <c r="Q4" s="49"/>
      <c r="R4" s="49"/>
      <c r="S4" s="49"/>
      <c r="T4" s="49">
        <v>-7.4151259999999999</v>
      </c>
      <c r="U4" s="49">
        <v>-16.86279</v>
      </c>
      <c r="V4" s="49">
        <v>-23.033801</v>
      </c>
    </row>
    <row r="5" spans="1:22" x14ac:dyDescent="0.45">
      <c r="A5" t="s">
        <v>182</v>
      </c>
      <c r="B5" s="73">
        <v>-0.30374600000000002</v>
      </c>
      <c r="C5" s="73">
        <v>1.068816</v>
      </c>
      <c r="D5" s="73">
        <v>0.40695300000000001</v>
      </c>
      <c r="E5" s="73">
        <v>-8.4200999999999998E-2</v>
      </c>
      <c r="F5" s="73">
        <v>1.214791</v>
      </c>
      <c r="G5" s="73">
        <v>0.70228500000000005</v>
      </c>
      <c r="H5" s="73">
        <v>-0.11978999999999999</v>
      </c>
      <c r="I5" s="73">
        <v>1.1178300000000001</v>
      </c>
      <c r="J5" s="73">
        <v>0.56894</v>
      </c>
      <c r="Q5" s="3"/>
      <c r="R5" s="3"/>
      <c r="S5" s="3"/>
      <c r="T5" s="3">
        <v>7.7809999999999999E-4</v>
      </c>
      <c r="U5" s="3">
        <v>1.4559999999999999E-8</v>
      </c>
      <c r="V5" s="3">
        <v>8.0039999999999999E-7</v>
      </c>
    </row>
    <row r="6" spans="1:22" s="48" customFormat="1" x14ac:dyDescent="0.45">
      <c r="B6" s="49">
        <v>1E-3</v>
      </c>
      <c r="C6" s="49">
        <v>0</v>
      </c>
      <c r="D6" s="49">
        <v>1.2999999999999999E-2</v>
      </c>
      <c r="E6" s="49">
        <v>0.33124490000000001</v>
      </c>
      <c r="F6" s="49">
        <v>2.2E-16</v>
      </c>
      <c r="G6" s="49">
        <v>1.6880000000000001E-5</v>
      </c>
      <c r="H6" s="49">
        <v>0.45200000000000001</v>
      </c>
      <c r="I6" s="49">
        <v>2.2E-16</v>
      </c>
      <c r="J6" s="49">
        <v>1.0578E-3</v>
      </c>
      <c r="P6" s="48" t="s">
        <v>182</v>
      </c>
      <c r="Q6" s="49"/>
      <c r="R6" s="49"/>
      <c r="S6" s="49"/>
      <c r="T6" s="49">
        <v>-8.4200999999999998E-2</v>
      </c>
      <c r="U6" s="49">
        <v>1.214791</v>
      </c>
      <c r="V6" s="49">
        <v>0.70228500000000005</v>
      </c>
    </row>
    <row r="7" spans="1:22" x14ac:dyDescent="0.45">
      <c r="A7" t="s">
        <v>183</v>
      </c>
      <c r="B7" s="73">
        <v>-3.238826</v>
      </c>
      <c r="C7" s="73">
        <v>-0.172235</v>
      </c>
      <c r="D7" s="73">
        <v>2.0119180000000001</v>
      </c>
      <c r="E7" s="73">
        <v>-2.5856080000000001</v>
      </c>
      <c r="F7" s="73">
        <v>0.59604000000000001</v>
      </c>
      <c r="G7" s="73">
        <v>3.3010329999999999</v>
      </c>
      <c r="H7" s="73">
        <v>-1.61541</v>
      </c>
      <c r="I7" s="73">
        <v>0.30393999999999999</v>
      </c>
      <c r="J7" s="73">
        <v>2.4623200000000001</v>
      </c>
      <c r="Q7" s="3"/>
      <c r="R7" s="3"/>
      <c r="S7" s="3"/>
      <c r="T7" s="3">
        <v>0.33124490000000001</v>
      </c>
      <c r="U7" s="3">
        <v>2.2E-16</v>
      </c>
      <c r="V7" s="3">
        <v>1.6880000000000001E-5</v>
      </c>
    </row>
    <row r="8" spans="1:22" s="54" customFormat="1" x14ac:dyDescent="0.45">
      <c r="A8" s="48"/>
      <c r="B8" s="49">
        <v>0</v>
      </c>
      <c r="C8" s="49">
        <v>0.61199999999999999</v>
      </c>
      <c r="D8" s="49">
        <v>2E-3</v>
      </c>
      <c r="E8" s="49">
        <v>1.2E-5</v>
      </c>
      <c r="F8" s="49">
        <v>0.14779999999999999</v>
      </c>
      <c r="G8" s="49">
        <v>1.7499999999999998E-5</v>
      </c>
      <c r="H8" s="49">
        <v>0.1303</v>
      </c>
      <c r="I8" s="49">
        <v>0.56530000000000002</v>
      </c>
      <c r="J8" s="49">
        <v>6.9360000000000003E-3</v>
      </c>
      <c r="P8" s="54" t="s">
        <v>183</v>
      </c>
      <c r="Q8" s="55"/>
      <c r="R8" s="55"/>
      <c r="S8" s="55"/>
      <c r="T8" s="55">
        <v>-2.5856080000000001</v>
      </c>
      <c r="U8" s="55">
        <v>0.59604000000000001</v>
      </c>
      <c r="V8" s="55">
        <v>3.3010329999999999</v>
      </c>
    </row>
    <row r="9" spans="1:22" x14ac:dyDescent="0.45">
      <c r="A9" t="s">
        <v>185</v>
      </c>
      <c r="B9" s="73">
        <v>-0.16076099999999999</v>
      </c>
      <c r="C9" s="73">
        <v>1.2215819999999999</v>
      </c>
      <c r="D9" s="73">
        <v>-1.2567E-2</v>
      </c>
      <c r="E9" s="73">
        <v>0.60114400000000001</v>
      </c>
      <c r="F9" s="73">
        <v>1.579521</v>
      </c>
      <c r="G9" s="73">
        <v>0.59871300000000005</v>
      </c>
      <c r="H9" s="73">
        <v>0.79688000000000003</v>
      </c>
      <c r="I9" s="73">
        <v>1.9492</v>
      </c>
      <c r="J9" s="73">
        <v>1.5142500000000001</v>
      </c>
      <c r="Q9" s="3"/>
      <c r="R9" s="3"/>
      <c r="S9" s="3"/>
      <c r="T9" s="3">
        <v>1.2E-5</v>
      </c>
      <c r="U9" s="3">
        <v>0.14779999999999999</v>
      </c>
      <c r="V9" s="3">
        <v>1.7499999999999998E-5</v>
      </c>
    </row>
    <row r="10" spans="1:22" s="54" customFormat="1" x14ac:dyDescent="0.45">
      <c r="A10" s="48"/>
      <c r="B10" s="49">
        <v>0.39200000000000002</v>
      </c>
      <c r="C10" s="49">
        <v>0</v>
      </c>
      <c r="D10" s="49">
        <v>0.97299999999999998</v>
      </c>
      <c r="E10" s="49">
        <v>2.9788599999999998E-2</v>
      </c>
      <c r="F10" s="49">
        <v>6.7290000000000001E-12</v>
      </c>
      <c r="G10" s="49">
        <v>0.29289999999999999</v>
      </c>
      <c r="H10" s="49">
        <v>0.21870000000000001</v>
      </c>
      <c r="I10" s="49">
        <v>5.1559999999999998E-7</v>
      </c>
      <c r="J10" s="49">
        <v>8.2030000000000004E-4</v>
      </c>
      <c r="P10" s="54" t="s">
        <v>377</v>
      </c>
      <c r="Q10" s="55"/>
      <c r="R10" s="55"/>
      <c r="S10" s="55"/>
      <c r="T10" s="55">
        <v>0.60114400000000001</v>
      </c>
      <c r="U10" s="55">
        <v>1.579521</v>
      </c>
      <c r="V10" s="55">
        <v>0.59871300000000005</v>
      </c>
    </row>
    <row r="11" spans="1:22" x14ac:dyDescent="0.45">
      <c r="A11" t="s">
        <v>194</v>
      </c>
      <c r="B11" s="73">
        <v>-9.3812850000000001</v>
      </c>
      <c r="C11" s="73">
        <v>-24.288739</v>
      </c>
      <c r="D11" s="73">
        <v>-16.614121000000001</v>
      </c>
      <c r="E11" s="73">
        <v>-10.055242</v>
      </c>
      <c r="F11" s="73">
        <v>-24.329899000000001</v>
      </c>
      <c r="G11" s="73">
        <v>-16.232354999999998</v>
      </c>
      <c r="H11" s="73">
        <v>-14.53974</v>
      </c>
      <c r="I11" s="73">
        <v>-22.013439999999999</v>
      </c>
      <c r="J11" s="73">
        <v>-12.472720000000001</v>
      </c>
      <c r="Q11" s="3"/>
      <c r="R11" s="3"/>
      <c r="S11" s="3"/>
      <c r="T11" s="3">
        <v>2.9788599999999998E-2</v>
      </c>
      <c r="U11" s="3">
        <v>6.7290000000000001E-12</v>
      </c>
      <c r="V11" s="3">
        <v>0.29289999999999999</v>
      </c>
    </row>
    <row r="12" spans="1:22" s="54" customFormat="1" x14ac:dyDescent="0.45">
      <c r="A12" s="48"/>
      <c r="B12" s="49">
        <v>0</v>
      </c>
      <c r="C12" s="49">
        <v>0</v>
      </c>
      <c r="D12" s="49">
        <v>0</v>
      </c>
      <c r="E12" s="49">
        <v>3.8539999999999999E-4</v>
      </c>
      <c r="F12" s="49">
        <v>2.2E-16</v>
      </c>
      <c r="G12" s="49">
        <v>3.664E-6</v>
      </c>
      <c r="H12" s="49">
        <v>3.0069999999999998E-5</v>
      </c>
      <c r="I12" s="49">
        <v>2.1539999999999999E-12</v>
      </c>
      <c r="J12" s="49">
        <v>1.4239999999999999E-4</v>
      </c>
      <c r="P12" s="54" t="s">
        <v>194</v>
      </c>
      <c r="Q12" s="55"/>
      <c r="R12" s="55"/>
      <c r="S12" s="55"/>
      <c r="T12" s="55">
        <v>-10.055242</v>
      </c>
      <c r="U12" s="55">
        <v>-24.329899000000001</v>
      </c>
      <c r="V12" s="55">
        <v>-16.232354999999998</v>
      </c>
    </row>
    <row r="13" spans="1:22" x14ac:dyDescent="0.45">
      <c r="A13" t="s">
        <v>195</v>
      </c>
      <c r="B13" s="73">
        <v>7.0897829999999997</v>
      </c>
      <c r="C13" s="73">
        <v>-20.175041</v>
      </c>
      <c r="D13" s="73">
        <v>-10.181571999999999</v>
      </c>
      <c r="E13" s="73">
        <v>-3.1096010000000001</v>
      </c>
      <c r="F13" s="73">
        <v>-27.927144999999999</v>
      </c>
      <c r="G13" s="73">
        <v>-23.577441</v>
      </c>
      <c r="H13" s="73">
        <v>-1.0159</v>
      </c>
      <c r="I13" s="73">
        <v>-23.964880000000001</v>
      </c>
      <c r="J13" s="73">
        <v>-20.923120000000001</v>
      </c>
      <c r="Q13" s="3"/>
      <c r="R13" s="3"/>
      <c r="S13" s="3"/>
      <c r="T13" s="3">
        <v>3.8539999999999999E-4</v>
      </c>
      <c r="U13" s="3">
        <v>2.2E-16</v>
      </c>
      <c r="V13" s="3">
        <v>3.664E-6</v>
      </c>
    </row>
    <row r="14" spans="1:22" s="48" customFormat="1" x14ac:dyDescent="0.45">
      <c r="A14" s="76"/>
      <c r="B14" s="49">
        <v>1.0999999999999999E-2</v>
      </c>
      <c r="C14" s="49">
        <v>0</v>
      </c>
      <c r="D14" s="49">
        <v>4.1000000000000002E-2</v>
      </c>
      <c r="E14" s="49">
        <v>0.15883330000000001</v>
      </c>
      <c r="F14" s="49">
        <v>2.2E-16</v>
      </c>
      <c r="G14" s="49">
        <v>7.0050000000000001E-7</v>
      </c>
      <c r="H14" s="49">
        <v>0.80469999999999997</v>
      </c>
      <c r="I14" s="49">
        <v>1.2789999999999999E-12</v>
      </c>
      <c r="J14" s="49">
        <v>3.0249999999999998E-4</v>
      </c>
      <c r="P14" s="48" t="s">
        <v>378</v>
      </c>
      <c r="Q14" s="49"/>
      <c r="R14" s="49"/>
      <c r="S14" s="49"/>
      <c r="T14" s="49">
        <v>-3.1096010000000001</v>
      </c>
      <c r="U14" s="49">
        <v>-27.927144999999999</v>
      </c>
      <c r="V14" s="49">
        <v>-23.577441</v>
      </c>
    </row>
    <row r="15" spans="1:22" x14ac:dyDescent="0.45">
      <c r="A15" t="s">
        <v>1146</v>
      </c>
      <c r="B15" s="73">
        <v>-1.6018209999999999</v>
      </c>
      <c r="C15" s="73">
        <v>-0.83944099999999999</v>
      </c>
      <c r="D15" s="73">
        <v>-1.446699</v>
      </c>
      <c r="E15" s="75"/>
      <c r="F15" s="75"/>
      <c r="G15" s="75"/>
      <c r="H15" s="75"/>
      <c r="I15" s="75"/>
      <c r="J15" s="75"/>
      <c r="Q15" s="3"/>
      <c r="R15" s="3"/>
      <c r="S15" s="3"/>
      <c r="T15" s="3">
        <v>0.15883330000000001</v>
      </c>
      <c r="U15" s="3">
        <v>2.2E-16</v>
      </c>
      <c r="V15" s="3">
        <v>7.0050000000000001E-7</v>
      </c>
    </row>
    <row r="16" spans="1:22" s="48" customFormat="1" x14ac:dyDescent="0.45">
      <c r="B16" s="49">
        <v>0</v>
      </c>
      <c r="C16" s="49">
        <v>0</v>
      </c>
      <c r="D16" s="49">
        <v>0</v>
      </c>
      <c r="P16" s="48" t="s">
        <v>188</v>
      </c>
      <c r="Q16" s="49"/>
      <c r="R16" s="49"/>
      <c r="S16" s="49"/>
      <c r="T16" s="49">
        <v>-0.62603200000000003</v>
      </c>
      <c r="U16" s="49">
        <v>-0.200576</v>
      </c>
      <c r="V16" s="49">
        <v>-0.37867099999999998</v>
      </c>
    </row>
    <row r="17" spans="1:22" x14ac:dyDescent="0.45">
      <c r="A17" t="s">
        <v>1124</v>
      </c>
      <c r="B17" s="73"/>
      <c r="C17" s="73"/>
      <c r="D17" s="73"/>
      <c r="E17" s="73">
        <v>-0.62603200000000003</v>
      </c>
      <c r="F17" s="73">
        <v>-0.200576</v>
      </c>
      <c r="G17" s="73">
        <v>-0.37867099999999998</v>
      </c>
      <c r="H17" s="75"/>
      <c r="I17" s="75"/>
      <c r="J17" s="75"/>
      <c r="Q17" s="3"/>
      <c r="R17" s="3"/>
      <c r="S17" s="3"/>
      <c r="T17" s="3">
        <v>2.2E-16</v>
      </c>
      <c r="U17" s="3">
        <v>2.2E-16</v>
      </c>
      <c r="V17" s="3">
        <v>2.9349999999999997E-7</v>
      </c>
    </row>
    <row r="18" spans="1:22" s="48" customFormat="1" x14ac:dyDescent="0.45">
      <c r="B18" s="49"/>
      <c r="C18" s="49"/>
      <c r="D18" s="49"/>
      <c r="E18" s="49">
        <v>2.2E-16</v>
      </c>
      <c r="F18" s="49">
        <v>2.2E-16</v>
      </c>
      <c r="G18" s="49">
        <v>2.9349999999999997E-7</v>
      </c>
      <c r="P18" s="48" t="s">
        <v>196</v>
      </c>
      <c r="T18" s="48" t="s">
        <v>217</v>
      </c>
      <c r="U18" s="48" t="s">
        <v>217</v>
      </c>
      <c r="V18" s="48" t="s">
        <v>217</v>
      </c>
    </row>
    <row r="19" spans="1:22" x14ac:dyDescent="0.45">
      <c r="A19" s="29" t="s">
        <v>972</v>
      </c>
      <c r="B19" s="73"/>
      <c r="C19" s="73"/>
      <c r="D19" s="73"/>
      <c r="E19" s="73"/>
      <c r="F19" s="73"/>
      <c r="G19" s="73"/>
      <c r="H19" s="73">
        <v>-8.8336400000000008</v>
      </c>
      <c r="I19" s="73">
        <v>-2.7945700000000002</v>
      </c>
      <c r="J19" s="73">
        <v>-4.2098800000000001</v>
      </c>
      <c r="P19" t="s">
        <v>197</v>
      </c>
      <c r="T19">
        <v>1373</v>
      </c>
      <c r="U19">
        <v>448</v>
      </c>
      <c r="V19">
        <v>227</v>
      </c>
    </row>
    <row r="20" spans="1:22" s="48" customFormat="1" x14ac:dyDescent="0.45">
      <c r="B20" s="49"/>
      <c r="C20" s="49"/>
      <c r="D20" s="49"/>
      <c r="E20" s="49"/>
      <c r="F20" s="49"/>
      <c r="G20" s="49"/>
      <c r="H20" s="49">
        <v>6.671E-10</v>
      </c>
      <c r="I20" s="49">
        <v>4.1080000000000002E-10</v>
      </c>
      <c r="J20" s="49">
        <v>1.1103E-3</v>
      </c>
      <c r="P20" s="48" t="s">
        <v>198</v>
      </c>
      <c r="Q20" s="49"/>
      <c r="R20" s="49"/>
      <c r="S20" s="49"/>
      <c r="T20" s="49">
        <v>0.58142000000000005</v>
      </c>
      <c r="U20" s="49">
        <v>0.61255000000000004</v>
      </c>
      <c r="V20" s="49">
        <v>0.62305999999999995</v>
      </c>
    </row>
    <row r="21" spans="1:22" x14ac:dyDescent="0.45">
      <c r="A21" t="s">
        <v>196</v>
      </c>
      <c r="B21" t="s">
        <v>217</v>
      </c>
      <c r="C21" t="s">
        <v>217</v>
      </c>
      <c r="D21" t="s">
        <v>217</v>
      </c>
      <c r="E21" t="s">
        <v>217</v>
      </c>
      <c r="F21" t="s">
        <v>217</v>
      </c>
      <c r="G21" t="s">
        <v>217</v>
      </c>
      <c r="H21" t="s">
        <v>217</v>
      </c>
      <c r="I21" t="s">
        <v>217</v>
      </c>
      <c r="J21" t="s">
        <v>217</v>
      </c>
      <c r="Q21" s="3"/>
      <c r="R21" s="3"/>
      <c r="S21" s="3"/>
      <c r="T21" s="3"/>
      <c r="U21" s="3"/>
      <c r="V21" s="3"/>
    </row>
    <row r="22" spans="1:22" x14ac:dyDescent="0.45">
      <c r="A22" t="s">
        <v>197</v>
      </c>
      <c r="B22">
        <v>1475</v>
      </c>
      <c r="C22">
        <v>452</v>
      </c>
      <c r="D22">
        <v>230</v>
      </c>
      <c r="E22">
        <v>1373</v>
      </c>
      <c r="F22">
        <v>448</v>
      </c>
      <c r="G22">
        <v>227</v>
      </c>
      <c r="H22">
        <v>626</v>
      </c>
      <c r="I22">
        <v>336</v>
      </c>
      <c r="J22">
        <v>188</v>
      </c>
      <c r="Q22" s="87" t="s">
        <v>974</v>
      </c>
      <c r="R22" s="87"/>
      <c r="S22" s="87"/>
      <c r="T22" s="87"/>
      <c r="U22" s="87"/>
      <c r="V22" s="87"/>
    </row>
    <row r="23" spans="1:22" x14ac:dyDescent="0.45">
      <c r="A23" t="s">
        <v>198</v>
      </c>
      <c r="B23" s="3">
        <v>0.47303000000000001</v>
      </c>
      <c r="C23" s="3">
        <v>0.61980000000000002</v>
      </c>
      <c r="D23" s="3">
        <v>0.61460999999999999</v>
      </c>
      <c r="E23" s="3">
        <v>0.58142000000000005</v>
      </c>
      <c r="F23" s="3">
        <v>0.61255000000000004</v>
      </c>
      <c r="G23" s="3">
        <v>0.62305999999999995</v>
      </c>
      <c r="H23" s="3">
        <v>0.51048000000000004</v>
      </c>
      <c r="I23" s="3">
        <v>0.55584</v>
      </c>
      <c r="J23" s="3">
        <v>0.53239000000000003</v>
      </c>
      <c r="Q23" s="93"/>
      <c r="R23" s="93"/>
      <c r="S23" s="93"/>
      <c r="T23" s="93" t="s">
        <v>200</v>
      </c>
      <c r="U23" s="93"/>
      <c r="V23" s="93"/>
    </row>
    <row r="24" spans="1:22" x14ac:dyDescent="0.45">
      <c r="T24" t="s">
        <v>127</v>
      </c>
      <c r="U24" t="s">
        <v>146</v>
      </c>
      <c r="V24" t="s">
        <v>193</v>
      </c>
    </row>
    <row r="25" spans="1:22" x14ac:dyDescent="0.45">
      <c r="P25" t="s">
        <v>181</v>
      </c>
      <c r="Q25" s="3"/>
      <c r="R25" s="3"/>
      <c r="S25" s="3"/>
      <c r="T25" s="3">
        <v>-5.6294599999999999</v>
      </c>
      <c r="U25" s="3">
        <v>-17.42108</v>
      </c>
      <c r="V25" s="3">
        <v>-24.156310000000001</v>
      </c>
    </row>
    <row r="26" spans="1:22" x14ac:dyDescent="0.45">
      <c r="Q26" s="3"/>
      <c r="R26" s="3"/>
      <c r="S26" s="3"/>
      <c r="T26" s="3">
        <v>0.19370000000000001</v>
      </c>
      <c r="U26" s="3">
        <v>9.1399999999999995E-7</v>
      </c>
      <c r="V26" s="3">
        <v>1.552E-5</v>
      </c>
    </row>
    <row r="27" spans="1:22" x14ac:dyDescent="0.45">
      <c r="P27" t="s">
        <v>182</v>
      </c>
      <c r="Q27" s="3"/>
      <c r="R27" s="3"/>
      <c r="S27" s="3"/>
      <c r="T27" s="3">
        <v>-0.11978999999999999</v>
      </c>
      <c r="U27" s="3">
        <v>1.1178300000000001</v>
      </c>
      <c r="V27" s="3">
        <v>0.56894</v>
      </c>
    </row>
    <row r="28" spans="1:22" x14ac:dyDescent="0.45">
      <c r="Q28" s="3"/>
      <c r="R28" s="3"/>
      <c r="S28" s="3"/>
      <c r="T28" s="3">
        <v>0.45200000000000001</v>
      </c>
      <c r="U28" s="3">
        <v>2.2E-16</v>
      </c>
      <c r="V28" s="3">
        <v>1.0578E-3</v>
      </c>
    </row>
    <row r="29" spans="1:22" x14ac:dyDescent="0.45">
      <c r="P29" t="s">
        <v>183</v>
      </c>
      <c r="Q29" s="3"/>
      <c r="R29" s="3"/>
      <c r="S29" s="3"/>
      <c r="T29" s="3">
        <v>-1.61541</v>
      </c>
      <c r="U29" s="3">
        <v>0.30393999999999999</v>
      </c>
      <c r="V29" s="3">
        <v>2.4623200000000001</v>
      </c>
    </row>
    <row r="30" spans="1:22" x14ac:dyDescent="0.45">
      <c r="Q30" s="3"/>
      <c r="R30" s="3"/>
      <c r="S30" s="3"/>
      <c r="T30" s="3">
        <v>0.1303</v>
      </c>
      <c r="U30" s="3">
        <v>0.56530000000000002</v>
      </c>
      <c r="V30" s="3">
        <v>6.9360000000000003E-3</v>
      </c>
    </row>
    <row r="31" spans="1:22" x14ac:dyDescent="0.45">
      <c r="P31" t="s">
        <v>377</v>
      </c>
      <c r="Q31" s="3"/>
      <c r="R31" s="3"/>
      <c r="S31" s="3"/>
      <c r="T31" s="3">
        <v>0.79688000000000003</v>
      </c>
      <c r="U31" s="3">
        <v>1.9492</v>
      </c>
      <c r="V31" s="3">
        <v>1.5142500000000001</v>
      </c>
    </row>
    <row r="32" spans="1:22" x14ac:dyDescent="0.45">
      <c r="Q32" s="3"/>
      <c r="R32" s="3"/>
      <c r="S32" s="3"/>
      <c r="T32" s="3">
        <v>0.21870000000000001</v>
      </c>
      <c r="U32" s="3">
        <v>5.1559999999999998E-7</v>
      </c>
      <c r="V32" s="3">
        <v>8.2030000000000004E-4</v>
      </c>
    </row>
    <row r="33" spans="16:22" x14ac:dyDescent="0.45">
      <c r="P33" t="s">
        <v>194</v>
      </c>
      <c r="Q33" s="3"/>
      <c r="R33" s="3"/>
      <c r="S33" s="3"/>
      <c r="T33" s="3">
        <v>-14.53974</v>
      </c>
      <c r="U33" s="3">
        <v>-22.013439999999999</v>
      </c>
      <c r="V33" s="3">
        <v>-12.472720000000001</v>
      </c>
    </row>
    <row r="34" spans="16:22" x14ac:dyDescent="0.45">
      <c r="Q34" s="3"/>
      <c r="R34" s="3"/>
      <c r="S34" s="3"/>
      <c r="T34" s="3">
        <v>3.0069999999999998E-5</v>
      </c>
      <c r="U34" s="3">
        <v>2.1539999999999999E-12</v>
      </c>
      <c r="V34" s="3">
        <v>1.4239999999999999E-4</v>
      </c>
    </row>
    <row r="35" spans="16:22" x14ac:dyDescent="0.45">
      <c r="P35" t="s">
        <v>378</v>
      </c>
      <c r="Q35" s="3"/>
      <c r="R35" s="3"/>
      <c r="S35" s="3"/>
      <c r="T35" s="3">
        <v>-1.0159</v>
      </c>
      <c r="U35" s="3">
        <v>-23.964880000000001</v>
      </c>
      <c r="V35" s="3">
        <v>-20.923120000000001</v>
      </c>
    </row>
    <row r="36" spans="16:22" x14ac:dyDescent="0.45">
      <c r="Q36" s="3"/>
      <c r="R36" s="3"/>
      <c r="S36" s="3"/>
      <c r="T36" s="3">
        <v>0.80469999999999997</v>
      </c>
      <c r="U36" s="3">
        <v>1.2789999999999999E-12</v>
      </c>
      <c r="V36" s="3">
        <v>3.0249999999999998E-4</v>
      </c>
    </row>
    <row r="37" spans="16:22" x14ac:dyDescent="0.45">
      <c r="P37" s="29" t="s">
        <v>972</v>
      </c>
      <c r="Q37" s="3"/>
      <c r="R37" s="3"/>
      <c r="S37" s="3"/>
      <c r="T37" s="3">
        <v>-8.8336400000000008</v>
      </c>
      <c r="U37" s="3">
        <v>-2.7945700000000002</v>
      </c>
      <c r="V37" s="3">
        <v>-4.2098800000000001</v>
      </c>
    </row>
    <row r="38" spans="16:22" x14ac:dyDescent="0.45">
      <c r="Q38" s="3"/>
      <c r="R38" s="3"/>
      <c r="S38" s="3"/>
      <c r="T38" s="3">
        <v>6.671E-10</v>
      </c>
      <c r="U38" s="3">
        <v>4.1080000000000002E-10</v>
      </c>
      <c r="V38" s="3">
        <v>1.1103E-3</v>
      </c>
    </row>
    <row r="39" spans="16:22" x14ac:dyDescent="0.45">
      <c r="P39" t="s">
        <v>196</v>
      </c>
      <c r="T39" t="s">
        <v>217</v>
      </c>
      <c r="U39" t="s">
        <v>217</v>
      </c>
      <c r="V39" t="s">
        <v>217</v>
      </c>
    </row>
    <row r="40" spans="16:22" x14ac:dyDescent="0.45">
      <c r="P40" t="s">
        <v>197</v>
      </c>
      <c r="T40">
        <v>626</v>
      </c>
      <c r="U40">
        <v>336</v>
      </c>
      <c r="V40">
        <v>188</v>
      </c>
    </row>
    <row r="41" spans="16:22" x14ac:dyDescent="0.45">
      <c r="P41" t="s">
        <v>198</v>
      </c>
      <c r="Q41" s="3"/>
      <c r="R41" s="3"/>
      <c r="S41" s="3"/>
      <c r="T41" s="3">
        <v>0.51048000000000004</v>
      </c>
      <c r="U41" s="3">
        <v>0.55584</v>
      </c>
      <c r="V41" s="3">
        <v>0.53239000000000003</v>
      </c>
    </row>
  </sheetData>
  <mergeCells count="9">
    <mergeCell ref="Q23:S23"/>
    <mergeCell ref="T23:V23"/>
    <mergeCell ref="B1:D1"/>
    <mergeCell ref="E1:G1"/>
    <mergeCell ref="Q1:V1"/>
    <mergeCell ref="Q2:S2"/>
    <mergeCell ref="T2:V2"/>
    <mergeCell ref="Q22:V22"/>
    <mergeCell ref="H1:J1"/>
  </mergeCells>
  <pageMargins left="0.7" right="0.7" top="0.75" bottom="0.75" header="0.3" footer="0.3"/>
  <pageSetup paperSize="9" orientation="portrait" horizontalDpi="4294967295" verticalDpi="4294967295" r:id="rId1"/>
  <legacy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X75"/>
  <sheetViews>
    <sheetView topLeftCell="A57" zoomScale="200" zoomScaleNormal="200" workbookViewId="0">
      <selection activeCell="C61" sqref="C61"/>
    </sheetView>
  </sheetViews>
  <sheetFormatPr defaultRowHeight="14.25" x14ac:dyDescent="0.45"/>
  <cols>
    <col min="2" max="2" width="12.53125" customWidth="1"/>
    <col min="3" max="3" width="29.796875" customWidth="1"/>
    <col min="4" max="4" width="26.796875" customWidth="1"/>
    <col min="5" max="5" width="27.33203125" customWidth="1"/>
    <col min="24" max="24" width="65" customWidth="1"/>
  </cols>
  <sheetData>
    <row r="1" spans="1:6" x14ac:dyDescent="0.45">
      <c r="B1" s="93" t="s">
        <v>1304</v>
      </c>
      <c r="C1" s="93"/>
      <c r="D1" s="93"/>
      <c r="E1" s="93"/>
    </row>
    <row r="2" spans="1:6" ht="28.5" x14ac:dyDescent="0.45">
      <c r="B2" s="79" t="s">
        <v>1286</v>
      </c>
      <c r="C2" s="79" t="s">
        <v>1287</v>
      </c>
      <c r="D2" s="79" t="s">
        <v>1288</v>
      </c>
      <c r="E2" s="79" t="s">
        <v>1289</v>
      </c>
      <c r="F2" s="79"/>
    </row>
    <row r="3" spans="1:6" ht="57" x14ac:dyDescent="0.45">
      <c r="B3" s="80" t="s">
        <v>181</v>
      </c>
      <c r="C3" s="79" t="s">
        <v>1310</v>
      </c>
      <c r="D3" s="79" t="s">
        <v>1261</v>
      </c>
      <c r="E3" s="79" t="s">
        <v>1267</v>
      </c>
      <c r="F3" s="79"/>
    </row>
    <row r="4" spans="1:6" ht="57" x14ac:dyDescent="0.45">
      <c r="B4" s="80"/>
      <c r="C4" s="79" t="s">
        <v>1232</v>
      </c>
      <c r="D4" s="79" t="s">
        <v>1268</v>
      </c>
      <c r="E4" s="79" t="s">
        <v>1269</v>
      </c>
      <c r="F4" s="79"/>
    </row>
    <row r="5" spans="1:6" ht="57" x14ac:dyDescent="0.45">
      <c r="B5" s="81"/>
      <c r="C5" s="79" t="s">
        <v>1271</v>
      </c>
      <c r="D5" s="79" t="s">
        <v>1272</v>
      </c>
      <c r="E5" s="79" t="s">
        <v>1277</v>
      </c>
      <c r="F5" s="79"/>
    </row>
    <row r="6" spans="1:6" x14ac:dyDescent="0.45">
      <c r="B6" s="81"/>
      <c r="C6" s="79"/>
      <c r="D6" s="79"/>
      <c r="E6" s="79"/>
      <c r="F6" s="79"/>
    </row>
    <row r="7" spans="1:6" ht="42.75" x14ac:dyDescent="0.45">
      <c r="B7" s="80" t="s">
        <v>182</v>
      </c>
      <c r="C7" s="79" t="s">
        <v>1222</v>
      </c>
      <c r="D7" s="79"/>
      <c r="E7" s="79" t="s">
        <v>1290</v>
      </c>
      <c r="F7" s="79"/>
    </row>
    <row r="8" spans="1:6" ht="85.5" x14ac:dyDescent="0.45">
      <c r="B8" s="80"/>
      <c r="C8" s="79" t="s">
        <v>1310</v>
      </c>
      <c r="D8" s="79" t="s">
        <v>1291</v>
      </c>
      <c r="E8" s="79" t="s">
        <v>1270</v>
      </c>
      <c r="F8" s="79"/>
    </row>
    <row r="9" spans="1:6" ht="57" x14ac:dyDescent="0.45">
      <c r="B9" s="82"/>
      <c r="C9" s="79" t="s">
        <v>1232</v>
      </c>
      <c r="D9" s="79" t="s">
        <v>1233</v>
      </c>
      <c r="E9" s="79" t="s">
        <v>1292</v>
      </c>
      <c r="F9" s="79"/>
    </row>
    <row r="10" spans="1:6" ht="71.25" x14ac:dyDescent="0.45">
      <c r="B10" s="82"/>
      <c r="C10" s="79" t="s">
        <v>1271</v>
      </c>
      <c r="D10" s="79" t="s">
        <v>1274</v>
      </c>
      <c r="E10" s="79" t="s">
        <v>1293</v>
      </c>
      <c r="F10" s="79"/>
    </row>
    <row r="11" spans="1:6" x14ac:dyDescent="0.45">
      <c r="B11" s="82"/>
      <c r="C11" s="79"/>
      <c r="D11" s="79"/>
      <c r="E11" s="79"/>
      <c r="F11" s="79"/>
    </row>
    <row r="12" spans="1:6" ht="42.75" x14ac:dyDescent="0.45">
      <c r="B12" s="80" t="s">
        <v>183</v>
      </c>
      <c r="C12" s="79" t="s">
        <v>1232</v>
      </c>
      <c r="D12" s="79" t="s">
        <v>1241</v>
      </c>
      <c r="E12" s="79" t="s">
        <v>1242</v>
      </c>
      <c r="F12" s="79"/>
    </row>
    <row r="13" spans="1:6" x14ac:dyDescent="0.45">
      <c r="B13" s="80"/>
      <c r="C13" s="79"/>
      <c r="D13" s="79"/>
      <c r="E13" s="79"/>
      <c r="F13" s="79"/>
    </row>
    <row r="14" spans="1:6" ht="71.25" x14ac:dyDescent="0.45">
      <c r="B14" s="80" t="s">
        <v>377</v>
      </c>
      <c r="C14" s="79" t="s">
        <v>1232</v>
      </c>
      <c r="D14" s="79" t="s">
        <v>1243</v>
      </c>
      <c r="E14" s="79" t="s">
        <v>1294</v>
      </c>
      <c r="F14" s="79"/>
    </row>
    <row r="15" spans="1:6" ht="57" x14ac:dyDescent="0.45">
      <c r="B15" s="82"/>
      <c r="C15" s="79" t="s">
        <v>1271</v>
      </c>
      <c r="D15" s="79" t="s">
        <v>1273</v>
      </c>
      <c r="E15" s="79" t="s">
        <v>1278</v>
      </c>
      <c r="F15" s="79"/>
    </row>
    <row r="16" spans="1:6" x14ac:dyDescent="0.45">
      <c r="A16" s="29"/>
      <c r="B16" s="82"/>
      <c r="C16" s="79"/>
      <c r="D16" s="79"/>
      <c r="E16" s="79"/>
      <c r="F16" s="79"/>
    </row>
    <row r="17" spans="2:24" ht="57" x14ac:dyDescent="0.45">
      <c r="B17" s="80" t="s">
        <v>194</v>
      </c>
      <c r="C17" s="79" t="s">
        <v>1232</v>
      </c>
      <c r="D17" s="79" t="s">
        <v>1233</v>
      </c>
      <c r="E17" s="79" t="s">
        <v>1234</v>
      </c>
      <c r="F17" s="79"/>
    </row>
    <row r="18" spans="2:24" ht="42.75" x14ac:dyDescent="0.45">
      <c r="B18" s="82"/>
      <c r="C18" s="79"/>
      <c r="D18" s="79" t="s">
        <v>1285</v>
      </c>
      <c r="E18" s="79"/>
      <c r="F18" s="79"/>
    </row>
    <row r="19" spans="2:24" x14ac:dyDescent="0.45">
      <c r="B19" s="82"/>
      <c r="C19" s="79"/>
      <c r="D19" s="79"/>
      <c r="E19" s="79"/>
      <c r="F19" s="79"/>
    </row>
    <row r="20" spans="2:24" ht="57" x14ac:dyDescent="0.45">
      <c r="B20" s="80" t="s">
        <v>378</v>
      </c>
      <c r="C20" s="79" t="s">
        <v>1232</v>
      </c>
      <c r="D20" s="79" t="s">
        <v>1233</v>
      </c>
      <c r="E20" s="79" t="s">
        <v>1235</v>
      </c>
      <c r="F20" s="79"/>
    </row>
    <row r="21" spans="2:24" x14ac:dyDescent="0.45">
      <c r="B21" s="82"/>
      <c r="C21" s="79"/>
      <c r="D21" s="79"/>
      <c r="E21" s="79"/>
      <c r="F21" s="79"/>
    </row>
    <row r="22" spans="2:24" ht="57" x14ac:dyDescent="0.45">
      <c r="B22" s="80" t="s">
        <v>1073</v>
      </c>
      <c r="C22" s="79" t="s">
        <v>1232</v>
      </c>
      <c r="D22" s="79" t="s">
        <v>1239</v>
      </c>
      <c r="E22" s="79" t="s">
        <v>1240</v>
      </c>
      <c r="F22" s="79"/>
    </row>
    <row r="23" spans="2:24" ht="85.5" x14ac:dyDescent="0.45">
      <c r="B23" s="82"/>
      <c r="C23" s="79" t="s">
        <v>1232</v>
      </c>
      <c r="D23" s="79" t="s">
        <v>1244</v>
      </c>
      <c r="E23" s="79" t="s">
        <v>1245</v>
      </c>
      <c r="F23" s="79"/>
    </row>
    <row r="24" spans="2:24" ht="85.5" x14ac:dyDescent="0.45">
      <c r="B24" s="82"/>
      <c r="C24" s="79" t="s">
        <v>1250</v>
      </c>
      <c r="D24" s="79" t="s">
        <v>1295</v>
      </c>
      <c r="E24" s="79" t="s">
        <v>1251</v>
      </c>
      <c r="F24" s="79"/>
    </row>
    <row r="25" spans="2:24" ht="114" x14ac:dyDescent="0.45">
      <c r="B25" s="82"/>
      <c r="C25" s="79" t="s">
        <v>1250</v>
      </c>
      <c r="D25" s="79" t="s">
        <v>1239</v>
      </c>
      <c r="E25" s="79" t="s">
        <v>1296</v>
      </c>
      <c r="F25" s="79"/>
    </row>
    <row r="26" spans="2:24" ht="57" x14ac:dyDescent="0.45">
      <c r="B26" s="82"/>
      <c r="C26" s="79" t="s">
        <v>1310</v>
      </c>
      <c r="D26" s="79" t="s">
        <v>1244</v>
      </c>
      <c r="E26" s="79" t="s">
        <v>1263</v>
      </c>
      <c r="F26" s="79"/>
    </row>
    <row r="27" spans="2:24" ht="57" x14ac:dyDescent="0.45">
      <c r="B27" s="82"/>
      <c r="C27" s="79" t="s">
        <v>1271</v>
      </c>
      <c r="D27" s="79" t="s">
        <v>1276</v>
      </c>
      <c r="E27" s="79" t="s">
        <v>1279</v>
      </c>
      <c r="F27" s="79"/>
    </row>
    <row r="28" spans="2:24" ht="42.75" x14ac:dyDescent="0.45">
      <c r="B28" s="82"/>
      <c r="C28" s="79" t="s">
        <v>1281</v>
      </c>
      <c r="D28" s="79" t="s">
        <v>1283</v>
      </c>
      <c r="E28" s="79" t="s">
        <v>1282</v>
      </c>
      <c r="F28" s="79"/>
    </row>
    <row r="29" spans="2:24" ht="99.75" x14ac:dyDescent="0.45">
      <c r="B29" s="82"/>
      <c r="C29" s="79" t="s">
        <v>1271</v>
      </c>
      <c r="D29" s="79" t="s">
        <v>1275</v>
      </c>
      <c r="E29" s="79" t="s">
        <v>1280</v>
      </c>
      <c r="F29" s="79"/>
      <c r="U29" s="71"/>
      <c r="V29" s="71"/>
      <c r="W29" s="71"/>
      <c r="X29" s="71"/>
    </row>
    <row r="30" spans="2:24" x14ac:dyDescent="0.45">
      <c r="B30" s="82"/>
      <c r="C30" s="79"/>
      <c r="D30" s="79"/>
      <c r="E30" s="79"/>
      <c r="F30" s="79"/>
    </row>
    <row r="31" spans="2:24" ht="85.5" x14ac:dyDescent="0.45">
      <c r="B31" s="80" t="s">
        <v>1074</v>
      </c>
      <c r="C31" s="79" t="s">
        <v>1232</v>
      </c>
      <c r="D31" s="79" t="s">
        <v>1264</v>
      </c>
      <c r="E31" s="79" t="s">
        <v>1237</v>
      </c>
      <c r="F31" s="79"/>
    </row>
    <row r="32" spans="2:24" ht="71.25" x14ac:dyDescent="0.45">
      <c r="B32" s="80"/>
      <c r="C32" s="79" t="s">
        <v>1310</v>
      </c>
      <c r="D32" s="79" t="s">
        <v>1265</v>
      </c>
      <c r="E32" s="79" t="s">
        <v>1266</v>
      </c>
      <c r="F32" s="79"/>
    </row>
    <row r="33" spans="2:6" ht="57" x14ac:dyDescent="0.45">
      <c r="B33" s="82"/>
      <c r="C33" s="79" t="s">
        <v>1232</v>
      </c>
      <c r="D33" s="79" t="s">
        <v>1297</v>
      </c>
      <c r="E33" s="79" t="s">
        <v>1238</v>
      </c>
      <c r="F33" s="79"/>
    </row>
    <row r="34" spans="2:6" x14ac:dyDescent="0.45">
      <c r="B34" s="82"/>
      <c r="C34" s="79"/>
      <c r="D34" s="79"/>
      <c r="E34" s="79"/>
      <c r="F34" s="79"/>
    </row>
    <row r="35" spans="2:6" ht="57" x14ac:dyDescent="0.45">
      <c r="B35" s="80" t="s">
        <v>1075</v>
      </c>
      <c r="C35" s="79" t="s">
        <v>1222</v>
      </c>
      <c r="D35" s="79" t="s">
        <v>1223</v>
      </c>
      <c r="E35" s="79" t="s">
        <v>1298</v>
      </c>
      <c r="F35" s="79"/>
    </row>
    <row r="36" spans="2:6" ht="99.75" x14ac:dyDescent="0.45">
      <c r="B36" s="80"/>
      <c r="C36" s="79" t="s">
        <v>1310</v>
      </c>
      <c r="D36" s="79" t="s">
        <v>1299</v>
      </c>
      <c r="E36" s="79" t="s">
        <v>1262</v>
      </c>
      <c r="F36" s="79"/>
    </row>
    <row r="37" spans="2:6" ht="57" x14ac:dyDescent="0.45">
      <c r="B37" s="82"/>
      <c r="C37" s="79" t="s">
        <v>1232</v>
      </c>
      <c r="D37" s="79" t="s">
        <v>1233</v>
      </c>
      <c r="E37" s="79" t="s">
        <v>1236</v>
      </c>
      <c r="F37" s="79"/>
    </row>
    <row r="38" spans="2:6" x14ac:dyDescent="0.45">
      <c r="B38" s="82"/>
      <c r="C38" s="79"/>
      <c r="D38" s="79"/>
      <c r="E38" s="79"/>
      <c r="F38" s="79"/>
    </row>
    <row r="39" spans="2:6" ht="28.5" x14ac:dyDescent="0.45">
      <c r="B39" s="80" t="s">
        <v>649</v>
      </c>
      <c r="C39" s="79" t="s">
        <v>1222</v>
      </c>
      <c r="D39" s="79" t="s">
        <v>1224</v>
      </c>
      <c r="E39" s="79" t="s">
        <v>1229</v>
      </c>
      <c r="F39" s="79"/>
    </row>
    <row r="40" spans="2:6" ht="57" x14ac:dyDescent="0.45">
      <c r="B40" s="80"/>
      <c r="C40" s="79" t="s">
        <v>1259</v>
      </c>
      <c r="D40" s="79" t="s">
        <v>1260</v>
      </c>
      <c r="E40" s="79" t="s">
        <v>1300</v>
      </c>
      <c r="F40" s="79"/>
    </row>
    <row r="41" spans="2:6" ht="42.75" x14ac:dyDescent="0.45">
      <c r="B41" s="82"/>
      <c r="C41" s="79" t="s">
        <v>1226</v>
      </c>
      <c r="D41" s="79"/>
      <c r="E41" s="79" t="s">
        <v>1301</v>
      </c>
      <c r="F41" s="79"/>
    </row>
    <row r="42" spans="2:6" x14ac:dyDescent="0.45">
      <c r="B42" s="82"/>
      <c r="C42" s="79"/>
      <c r="D42" s="79"/>
      <c r="E42" s="79"/>
      <c r="F42" s="79"/>
    </row>
    <row r="43" spans="2:6" ht="57" x14ac:dyDescent="0.45">
      <c r="B43" s="80" t="s">
        <v>188</v>
      </c>
      <c r="C43" s="79" t="s">
        <v>1222</v>
      </c>
      <c r="D43" s="79" t="s">
        <v>1227</v>
      </c>
      <c r="E43" s="79" t="s">
        <v>1228</v>
      </c>
      <c r="F43" s="79"/>
    </row>
    <row r="44" spans="2:6" x14ac:dyDescent="0.45">
      <c r="B44" s="80"/>
      <c r="C44" s="79"/>
      <c r="D44" s="79"/>
      <c r="E44" s="79"/>
      <c r="F44" s="79"/>
    </row>
    <row r="45" spans="2:6" x14ac:dyDescent="0.45">
      <c r="B45" s="82"/>
      <c r="C45" s="79"/>
      <c r="D45" s="79"/>
      <c r="E45" s="79"/>
      <c r="F45" s="79"/>
    </row>
    <row r="46" spans="2:6" ht="71.25" x14ac:dyDescent="0.45">
      <c r="B46" s="83" t="s">
        <v>972</v>
      </c>
      <c r="C46" s="79" t="s">
        <v>1222</v>
      </c>
      <c r="D46" s="79" t="s">
        <v>1302</v>
      </c>
      <c r="E46" s="79" t="s">
        <v>1303</v>
      </c>
      <c r="F46" s="79"/>
    </row>
    <row r="47" spans="2:6" x14ac:dyDescent="0.45">
      <c r="B47" s="49"/>
    </row>
    <row r="49" spans="2:16" x14ac:dyDescent="0.45">
      <c r="B49" s="71" t="s">
        <v>1230</v>
      </c>
      <c r="C49" s="71"/>
      <c r="D49" s="71"/>
      <c r="E49" s="71"/>
      <c r="F49" s="71"/>
      <c r="G49" s="71"/>
      <c r="H49" s="71"/>
      <c r="I49" s="71"/>
      <c r="J49" s="71" t="s">
        <v>1248</v>
      </c>
      <c r="K49" s="71"/>
      <c r="L49" s="71"/>
      <c r="M49" s="71"/>
      <c r="N49" s="71"/>
      <c r="O49" s="71"/>
      <c r="P49" s="71"/>
    </row>
    <row r="50" spans="2:16" x14ac:dyDescent="0.45">
      <c r="B50" s="71" t="s">
        <v>1210</v>
      </c>
      <c r="C50" s="71"/>
      <c r="D50" s="71"/>
      <c r="E50" s="71"/>
      <c r="F50" s="71"/>
      <c r="G50" s="71"/>
      <c r="H50" s="71"/>
      <c r="I50" s="71"/>
      <c r="J50" s="71" t="s">
        <v>1254</v>
      </c>
      <c r="K50" s="71"/>
      <c r="L50" s="71"/>
      <c r="M50" s="71"/>
      <c r="N50" s="71"/>
      <c r="O50" s="71"/>
      <c r="P50" s="71"/>
    </row>
    <row r="51" spans="2:16" x14ac:dyDescent="0.45">
      <c r="B51" s="71" t="s">
        <v>1211</v>
      </c>
      <c r="C51" s="71"/>
      <c r="D51" s="71"/>
      <c r="E51" s="71"/>
      <c r="F51" s="71"/>
      <c r="G51" s="71"/>
      <c r="H51" s="71"/>
      <c r="I51" s="71"/>
      <c r="J51" s="71" t="s">
        <v>1254</v>
      </c>
      <c r="K51" s="71"/>
      <c r="L51" s="71"/>
      <c r="M51" s="71"/>
      <c r="N51" s="71"/>
      <c r="O51" s="71"/>
      <c r="P51" s="71"/>
    </row>
    <row r="52" spans="2:16" x14ac:dyDescent="0.45">
      <c r="B52" s="71" t="s">
        <v>1212</v>
      </c>
      <c r="C52" s="71"/>
      <c r="D52" s="71"/>
      <c r="E52" s="71"/>
      <c r="F52" s="71"/>
      <c r="G52" s="71"/>
      <c r="H52" s="71"/>
      <c r="I52" s="71"/>
      <c r="J52" s="71" t="s">
        <v>1256</v>
      </c>
      <c r="K52" s="71"/>
      <c r="L52" s="71"/>
      <c r="M52" s="71"/>
      <c r="N52" s="71"/>
      <c r="O52" s="71"/>
      <c r="P52" s="71"/>
    </row>
    <row r="53" spans="2:16" x14ac:dyDescent="0.45">
      <c r="B53" s="71" t="s">
        <v>1213</v>
      </c>
      <c r="C53" s="71"/>
      <c r="D53" s="71"/>
      <c r="E53" s="71"/>
      <c r="F53" s="71"/>
      <c r="G53" s="71"/>
      <c r="H53" s="71"/>
      <c r="I53" s="71"/>
      <c r="J53" s="71" t="s">
        <v>1257</v>
      </c>
      <c r="K53" s="71"/>
      <c r="L53" s="71"/>
      <c r="M53" s="71"/>
      <c r="N53" s="71"/>
      <c r="O53" s="71"/>
      <c r="P53" s="71"/>
    </row>
    <row r="54" spans="2:16" x14ac:dyDescent="0.45">
      <c r="B54" s="71" t="s">
        <v>1214</v>
      </c>
      <c r="C54" s="71"/>
      <c r="D54" s="71"/>
      <c r="E54" s="71"/>
      <c r="F54" s="71"/>
      <c r="G54" s="71"/>
      <c r="H54" s="71"/>
      <c r="I54" s="71"/>
      <c r="J54" s="71" t="s">
        <v>1258</v>
      </c>
      <c r="K54" s="71"/>
      <c r="L54" s="71"/>
      <c r="M54" s="71"/>
      <c r="N54" s="71"/>
      <c r="O54" s="71"/>
      <c r="P54" s="71"/>
    </row>
    <row r="55" spans="2:16" x14ac:dyDescent="0.45">
      <c r="B55" s="71" t="s">
        <v>1215</v>
      </c>
      <c r="C55" s="71"/>
      <c r="D55" s="71"/>
      <c r="E55" s="71"/>
      <c r="F55" s="71"/>
      <c r="G55" s="71"/>
      <c r="H55" s="71"/>
      <c r="I55" s="71"/>
      <c r="J55" s="71" t="s">
        <v>1249</v>
      </c>
      <c r="K55" s="71"/>
      <c r="L55" s="71"/>
      <c r="M55" s="71"/>
      <c r="N55" s="71"/>
      <c r="O55" s="71"/>
      <c r="P55" s="71"/>
    </row>
    <row r="56" spans="2:16" x14ac:dyDescent="0.45">
      <c r="B56" s="71" t="s">
        <v>1207</v>
      </c>
      <c r="C56" s="71"/>
      <c r="D56" s="71"/>
      <c r="E56" s="71"/>
      <c r="F56" s="71"/>
      <c r="G56" s="71"/>
      <c r="H56" s="71"/>
      <c r="I56" s="71"/>
      <c r="J56" s="71" t="s">
        <v>1249</v>
      </c>
      <c r="K56" s="71"/>
      <c r="L56" s="71"/>
      <c r="M56" s="71"/>
      <c r="N56" s="71"/>
      <c r="O56" s="71"/>
      <c r="P56" s="71"/>
    </row>
    <row r="57" spans="2:16" x14ac:dyDescent="0.45">
      <c r="B57" s="71" t="s">
        <v>1216</v>
      </c>
      <c r="C57" s="71"/>
      <c r="D57" s="71"/>
      <c r="E57" s="71"/>
      <c r="F57" s="71"/>
      <c r="G57" s="71"/>
      <c r="H57" s="71"/>
      <c r="I57" s="71"/>
      <c r="J57" s="71"/>
      <c r="K57" s="71"/>
      <c r="L57" s="71"/>
      <c r="M57" s="71"/>
      <c r="N57" s="71"/>
      <c r="O57" s="71"/>
      <c r="P57" s="71"/>
    </row>
    <row r="58" spans="2:16" x14ac:dyDescent="0.45">
      <c r="B58" s="71" t="s">
        <v>1208</v>
      </c>
      <c r="C58" s="71"/>
      <c r="D58" s="71"/>
      <c r="E58" s="71"/>
      <c r="F58" s="71"/>
      <c r="G58" s="71"/>
      <c r="H58" s="71"/>
      <c r="I58" s="71"/>
      <c r="J58" s="71" t="s">
        <v>1255</v>
      </c>
      <c r="K58" s="71"/>
      <c r="L58" s="71"/>
      <c r="M58" s="71"/>
      <c r="N58" s="71"/>
      <c r="O58" s="71"/>
      <c r="P58" s="71"/>
    </row>
    <row r="59" spans="2:16" x14ac:dyDescent="0.45">
      <c r="B59" s="71" t="s">
        <v>1217</v>
      </c>
      <c r="C59" s="71"/>
      <c r="D59" s="71"/>
      <c r="E59" s="71"/>
      <c r="F59" s="71"/>
      <c r="G59" s="71"/>
      <c r="H59" s="71"/>
      <c r="I59" s="71"/>
      <c r="J59" s="71" t="s">
        <v>1249</v>
      </c>
      <c r="K59" s="71"/>
      <c r="L59" s="71"/>
      <c r="M59" s="71"/>
      <c r="N59" s="71"/>
      <c r="O59" s="71"/>
      <c r="P59" s="71"/>
    </row>
    <row r="60" spans="2:16" x14ac:dyDescent="0.45">
      <c r="B60" s="71" t="s">
        <v>1218</v>
      </c>
      <c r="C60" s="71"/>
      <c r="D60" s="71"/>
      <c r="E60" s="71"/>
      <c r="F60" s="71"/>
      <c r="G60" s="71"/>
      <c r="H60" s="71"/>
      <c r="I60" s="71"/>
      <c r="J60" s="71" t="s">
        <v>1249</v>
      </c>
      <c r="K60" s="71"/>
      <c r="L60" s="71"/>
      <c r="M60" s="71"/>
      <c r="N60" s="71"/>
      <c r="O60" s="71"/>
      <c r="P60" s="71"/>
    </row>
    <row r="61" spans="2:16" x14ac:dyDescent="0.45">
      <c r="B61" s="71" t="s">
        <v>1209</v>
      </c>
      <c r="C61" s="71"/>
      <c r="D61" s="71"/>
      <c r="E61" s="71"/>
      <c r="F61" s="71"/>
      <c r="G61" s="71"/>
      <c r="H61" s="71"/>
      <c r="I61" s="71"/>
      <c r="J61" s="71" t="s">
        <v>1284</v>
      </c>
      <c r="K61" s="71"/>
      <c r="L61" s="71"/>
      <c r="M61" s="71"/>
      <c r="N61" s="71"/>
      <c r="O61" s="71"/>
      <c r="P61" s="71"/>
    </row>
    <row r="62" spans="2:16" x14ac:dyDescent="0.45">
      <c r="B62" s="71" t="s">
        <v>1219</v>
      </c>
      <c r="C62" s="71"/>
      <c r="D62" s="71"/>
      <c r="E62" s="71"/>
      <c r="F62" s="71"/>
      <c r="G62" s="71"/>
      <c r="H62" s="71"/>
      <c r="I62" s="71"/>
      <c r="J62" s="71" t="s">
        <v>1284</v>
      </c>
      <c r="K62" s="71"/>
      <c r="L62" s="71"/>
      <c r="M62" s="71"/>
      <c r="N62" s="71"/>
      <c r="O62" s="71"/>
      <c r="P62" s="71"/>
    </row>
    <row r="63" spans="2:16" x14ac:dyDescent="0.45">
      <c r="B63" s="71" t="s">
        <v>1220</v>
      </c>
      <c r="C63" s="71"/>
      <c r="D63" s="71"/>
      <c r="E63" s="71"/>
      <c r="F63" s="71"/>
      <c r="G63" s="71"/>
      <c r="H63" s="71"/>
      <c r="I63" s="71"/>
      <c r="J63" s="71" t="s">
        <v>1284</v>
      </c>
      <c r="K63" s="71"/>
      <c r="L63" s="71"/>
      <c r="M63" s="71"/>
      <c r="N63" s="71"/>
      <c r="O63" s="71"/>
      <c r="P63" s="71"/>
    </row>
    <row r="64" spans="2:16" x14ac:dyDescent="0.45">
      <c r="B64" s="71"/>
      <c r="C64" s="71"/>
      <c r="D64" s="71"/>
      <c r="E64" s="71"/>
      <c r="F64" s="71"/>
      <c r="G64" s="71"/>
      <c r="H64" s="71"/>
      <c r="I64" s="71"/>
      <c r="J64" s="71"/>
      <c r="K64" s="71"/>
      <c r="L64" s="71"/>
      <c r="M64" s="71"/>
      <c r="N64" s="71"/>
      <c r="O64" s="71"/>
      <c r="P64" s="71"/>
    </row>
    <row r="65" spans="2:16" x14ac:dyDescent="0.45">
      <c r="B65" s="71" t="s">
        <v>1231</v>
      </c>
      <c r="C65" s="71"/>
      <c r="D65" s="71"/>
      <c r="E65" s="71"/>
      <c r="F65" s="71"/>
      <c r="G65" s="71"/>
      <c r="H65" s="71"/>
      <c r="I65" s="71"/>
      <c r="J65" s="71"/>
      <c r="K65" s="71"/>
      <c r="L65" s="71"/>
      <c r="M65" s="71"/>
      <c r="N65" s="71"/>
      <c r="O65" s="71"/>
      <c r="P65" s="71"/>
    </row>
    <row r="66" spans="2:16" x14ac:dyDescent="0.45">
      <c r="B66" s="71" t="s">
        <v>1221</v>
      </c>
      <c r="C66" s="71"/>
      <c r="D66" s="71"/>
      <c r="E66" s="71"/>
      <c r="F66" s="71"/>
      <c r="G66" s="71"/>
      <c r="H66" s="71"/>
      <c r="I66" s="71"/>
      <c r="J66" s="71" t="s">
        <v>1249</v>
      </c>
      <c r="K66" s="71"/>
      <c r="L66" s="71"/>
      <c r="M66" s="71"/>
      <c r="N66" s="71"/>
      <c r="O66" s="71"/>
      <c r="P66" s="71"/>
    </row>
    <row r="67" spans="2:16" x14ac:dyDescent="0.45">
      <c r="B67" s="71" t="s">
        <v>1225</v>
      </c>
      <c r="C67" s="71"/>
      <c r="D67" s="71"/>
      <c r="E67" s="71"/>
      <c r="F67" s="71"/>
      <c r="G67" s="71"/>
      <c r="H67" s="71"/>
      <c r="I67" s="71"/>
      <c r="J67" s="71" t="s">
        <v>1284</v>
      </c>
      <c r="K67" s="71"/>
      <c r="L67" s="71"/>
      <c r="M67" s="71"/>
      <c r="N67" s="71"/>
      <c r="O67" s="71"/>
      <c r="P67" s="71"/>
    </row>
    <row r="68" spans="2:16" x14ac:dyDescent="0.45">
      <c r="B68" s="71" t="s">
        <v>1246</v>
      </c>
      <c r="C68" s="71"/>
      <c r="D68" s="71"/>
      <c r="E68" s="71"/>
      <c r="F68" s="71"/>
      <c r="G68" s="71"/>
      <c r="H68" s="71"/>
      <c r="I68" s="71"/>
      <c r="J68" s="71" t="s">
        <v>1247</v>
      </c>
      <c r="K68" s="71"/>
      <c r="L68" s="71"/>
      <c r="M68" s="71"/>
      <c r="N68" s="71"/>
      <c r="O68" s="71"/>
      <c r="P68" s="71"/>
    </row>
    <row r="69" spans="2:16" x14ac:dyDescent="0.45">
      <c r="B69" s="78" t="s">
        <v>1308</v>
      </c>
      <c r="C69" s="71"/>
      <c r="D69" s="71"/>
      <c r="E69" s="71"/>
      <c r="F69" s="71"/>
      <c r="G69" s="71"/>
      <c r="H69" s="71"/>
      <c r="I69" s="71"/>
      <c r="J69" s="78" t="s">
        <v>1309</v>
      </c>
      <c r="K69" s="71"/>
      <c r="L69" s="71"/>
      <c r="M69" s="71"/>
      <c r="N69" s="71"/>
      <c r="O69" s="71"/>
      <c r="P69" s="71"/>
    </row>
    <row r="70" spans="2:16" x14ac:dyDescent="0.45">
      <c r="B70" s="71" t="s">
        <v>1252</v>
      </c>
      <c r="C70" s="71"/>
      <c r="D70" s="71"/>
      <c r="E70" s="71"/>
      <c r="F70" s="71"/>
      <c r="G70" s="71"/>
      <c r="H70" s="71"/>
      <c r="I70" s="71"/>
      <c r="J70" s="71"/>
      <c r="K70" s="71"/>
      <c r="L70" s="71"/>
      <c r="M70" s="71"/>
      <c r="N70" s="71"/>
      <c r="O70" s="71"/>
      <c r="P70" s="71"/>
    </row>
    <row r="71" spans="2:16" x14ac:dyDescent="0.45">
      <c r="B71" s="71"/>
      <c r="C71" s="71"/>
      <c r="D71" s="71"/>
      <c r="E71" s="71"/>
      <c r="F71" s="71"/>
      <c r="G71" s="71"/>
      <c r="H71" s="71"/>
      <c r="I71" s="71"/>
      <c r="J71" s="71" t="s">
        <v>1253</v>
      </c>
      <c r="K71" s="71"/>
      <c r="L71" s="71"/>
      <c r="M71" s="71"/>
      <c r="N71" s="71"/>
      <c r="O71" s="71"/>
      <c r="P71" s="71"/>
    </row>
    <row r="72" spans="2:16" x14ac:dyDescent="0.45">
      <c r="B72" s="71"/>
      <c r="C72" s="71"/>
      <c r="D72" s="71"/>
      <c r="E72" s="71"/>
      <c r="F72" s="71"/>
      <c r="G72" s="71"/>
      <c r="H72" s="71"/>
      <c r="I72" s="71"/>
      <c r="J72" s="71"/>
      <c r="K72" s="71"/>
      <c r="L72" s="71"/>
      <c r="M72" s="71"/>
      <c r="N72" s="71"/>
      <c r="O72" s="71"/>
      <c r="P72" s="71"/>
    </row>
    <row r="73" spans="2:16" x14ac:dyDescent="0.45">
      <c r="B73" s="71"/>
      <c r="C73" s="71"/>
      <c r="D73" s="71"/>
      <c r="E73" s="71"/>
      <c r="F73" s="71"/>
      <c r="G73" s="71"/>
      <c r="H73" s="71"/>
      <c r="I73" s="71"/>
      <c r="J73" s="71"/>
      <c r="K73" s="71"/>
      <c r="L73" s="71"/>
      <c r="M73" s="71"/>
      <c r="N73" s="71"/>
      <c r="O73" s="71"/>
      <c r="P73" s="71"/>
    </row>
    <row r="74" spans="2:16" x14ac:dyDescent="0.45">
      <c r="B74" s="71"/>
      <c r="C74" s="71"/>
      <c r="D74" s="71"/>
      <c r="E74" s="71"/>
      <c r="F74" s="71"/>
      <c r="G74" s="71"/>
      <c r="H74" s="71"/>
      <c r="I74" s="71"/>
      <c r="J74" s="71"/>
      <c r="K74" s="71"/>
      <c r="L74" s="71"/>
      <c r="M74" s="71"/>
      <c r="N74" s="71"/>
      <c r="O74" s="71"/>
      <c r="P74" s="71"/>
    </row>
    <row r="75" spans="2:16" x14ac:dyDescent="0.45">
      <c r="B75" s="71"/>
      <c r="C75" s="71"/>
      <c r="D75" s="71"/>
      <c r="E75" s="71"/>
      <c r="F75" s="71"/>
      <c r="G75" s="71"/>
      <c r="H75" s="71"/>
      <c r="I75" s="71"/>
      <c r="J75" s="71"/>
      <c r="K75" s="71"/>
      <c r="L75" s="71"/>
      <c r="M75" s="71"/>
      <c r="N75" s="71"/>
      <c r="O75" s="71"/>
      <c r="P75" s="71"/>
    </row>
  </sheetData>
  <mergeCells count="1">
    <mergeCell ref="B1:E1"/>
  </mergeCell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2:CL98"/>
  <sheetViews>
    <sheetView workbookViewId="0">
      <selection activeCell="B5" sqref="B5"/>
    </sheetView>
  </sheetViews>
  <sheetFormatPr defaultRowHeight="14.25" x14ac:dyDescent="0.45"/>
  <sheetData>
    <row r="2" spans="1:90" x14ac:dyDescent="0.45">
      <c r="A2" t="s">
        <v>982</v>
      </c>
      <c r="B2" t="s">
        <v>97</v>
      </c>
      <c r="C2" t="s">
        <v>3</v>
      </c>
      <c r="D2" t="s">
        <v>4</v>
      </c>
      <c r="E2" t="s">
        <v>5</v>
      </c>
      <c r="F2" t="s">
        <v>98</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99</v>
      </c>
      <c r="BP2" t="s">
        <v>100</v>
      </c>
      <c r="BQ2" t="s">
        <v>66</v>
      </c>
      <c r="BR2" t="s">
        <v>67</v>
      </c>
      <c r="BS2" t="s">
        <v>68</v>
      </c>
      <c r="BT2" t="s">
        <v>69</v>
      </c>
      <c r="BU2" t="s">
        <v>70</v>
      </c>
      <c r="BV2" t="s">
        <v>71</v>
      </c>
      <c r="BW2" t="s">
        <v>72</v>
      </c>
      <c r="BX2" t="s">
        <v>73</v>
      </c>
      <c r="BY2" t="s">
        <v>74</v>
      </c>
      <c r="BZ2" t="s">
        <v>75</v>
      </c>
      <c r="CA2" t="s">
        <v>76</v>
      </c>
      <c r="CB2" t="s">
        <v>77</v>
      </c>
      <c r="CC2" t="s">
        <v>78</v>
      </c>
      <c r="CD2" t="s">
        <v>79</v>
      </c>
      <c r="CE2" t="s">
        <v>80</v>
      </c>
      <c r="CF2" t="s">
        <v>81</v>
      </c>
      <c r="CG2" t="s">
        <v>82</v>
      </c>
      <c r="CH2" t="s">
        <v>83</v>
      </c>
      <c r="CI2" t="s">
        <v>84</v>
      </c>
      <c r="CJ2" t="s">
        <v>85</v>
      </c>
      <c r="CK2" t="s">
        <v>86</v>
      </c>
      <c r="CL2" t="s">
        <v>87</v>
      </c>
    </row>
    <row r="3" spans="1:90" x14ac:dyDescent="0.45">
      <c r="A3" t="s">
        <v>530</v>
      </c>
    </row>
    <row r="4" spans="1:90" x14ac:dyDescent="0.45">
      <c r="A4" t="s">
        <v>536</v>
      </c>
    </row>
    <row r="5" spans="1:90" x14ac:dyDescent="0.45">
      <c r="A5" t="s">
        <v>541</v>
      </c>
      <c r="B5" t="s">
        <v>97</v>
      </c>
      <c r="C5" t="s">
        <v>5</v>
      </c>
      <c r="D5" t="s">
        <v>98</v>
      </c>
      <c r="E5" t="s">
        <v>7</v>
      </c>
      <c r="F5" t="s">
        <v>9</v>
      </c>
      <c r="G5" t="s">
        <v>14</v>
      </c>
      <c r="H5" t="s">
        <v>15</v>
      </c>
      <c r="I5" t="s">
        <v>16</v>
      </c>
      <c r="J5" t="s">
        <v>19</v>
      </c>
      <c r="K5" t="s">
        <v>21</v>
      </c>
      <c r="L5" t="s">
        <v>25</v>
      </c>
      <c r="M5" t="s">
        <v>35</v>
      </c>
      <c r="N5" t="s">
        <v>37</v>
      </c>
      <c r="O5" t="s">
        <v>38</v>
      </c>
      <c r="P5" t="s">
        <v>39</v>
      </c>
      <c r="Q5" t="s">
        <v>40</v>
      </c>
      <c r="R5" t="s">
        <v>41</v>
      </c>
      <c r="S5" t="s">
        <v>42</v>
      </c>
      <c r="T5" t="s">
        <v>43</v>
      </c>
      <c r="U5" t="s">
        <v>48</v>
      </c>
      <c r="V5" t="s">
        <v>52</v>
      </c>
      <c r="W5" t="s">
        <v>55</v>
      </c>
      <c r="X5" t="s">
        <v>57</v>
      </c>
      <c r="Y5" t="s">
        <v>58</v>
      </c>
      <c r="Z5" t="s">
        <v>59</v>
      </c>
      <c r="AA5" t="s">
        <v>64</v>
      </c>
      <c r="AB5" t="s">
        <v>65</v>
      </c>
      <c r="AC5" t="s">
        <v>68</v>
      </c>
      <c r="AD5" t="s">
        <v>69</v>
      </c>
      <c r="AE5" t="s">
        <v>73</v>
      </c>
      <c r="AF5" t="s">
        <v>78</v>
      </c>
      <c r="AG5" t="s">
        <v>79</v>
      </c>
      <c r="AH5" t="s">
        <v>81</v>
      </c>
      <c r="AI5" t="s">
        <v>82</v>
      </c>
      <c r="AJ5" t="s">
        <v>86</v>
      </c>
      <c r="AK5" t="s">
        <v>87</v>
      </c>
    </row>
    <row r="10" spans="1:90" x14ac:dyDescent="0.45">
      <c r="A10" t="s">
        <v>97</v>
      </c>
    </row>
    <row r="11" spans="1:90" x14ac:dyDescent="0.45">
      <c r="A11" t="s">
        <v>3</v>
      </c>
    </row>
    <row r="12" spans="1:90" x14ac:dyDescent="0.45">
      <c r="A12" t="s">
        <v>4</v>
      </c>
    </row>
    <row r="13" spans="1:90" x14ac:dyDescent="0.45">
      <c r="A13" t="s">
        <v>5</v>
      </c>
    </row>
    <row r="14" spans="1:90" x14ac:dyDescent="0.45">
      <c r="A14" t="s">
        <v>98</v>
      </c>
    </row>
    <row r="15" spans="1:90" x14ac:dyDescent="0.45">
      <c r="A15" t="s">
        <v>6</v>
      </c>
    </row>
    <row r="16" spans="1:90" x14ac:dyDescent="0.45">
      <c r="A16" t="s">
        <v>7</v>
      </c>
    </row>
    <row r="17" spans="1:1" x14ac:dyDescent="0.45">
      <c r="A17" t="s">
        <v>8</v>
      </c>
    </row>
    <row r="18" spans="1:1" x14ac:dyDescent="0.45">
      <c r="A18" t="s">
        <v>9</v>
      </c>
    </row>
    <row r="19" spans="1:1" x14ac:dyDescent="0.45">
      <c r="A19" t="s">
        <v>10</v>
      </c>
    </row>
    <row r="20" spans="1:1" x14ac:dyDescent="0.45">
      <c r="A20" t="s">
        <v>11</v>
      </c>
    </row>
    <row r="21" spans="1:1" x14ac:dyDescent="0.45">
      <c r="A21" t="s">
        <v>12</v>
      </c>
    </row>
    <row r="22" spans="1:1" x14ac:dyDescent="0.45">
      <c r="A22" t="s">
        <v>13</v>
      </c>
    </row>
    <row r="23" spans="1:1" x14ac:dyDescent="0.45">
      <c r="A23" t="s">
        <v>14</v>
      </c>
    </row>
    <row r="24" spans="1:1" x14ac:dyDescent="0.45">
      <c r="A24" t="s">
        <v>15</v>
      </c>
    </row>
    <row r="25" spans="1:1" x14ac:dyDescent="0.45">
      <c r="A25" t="s">
        <v>16</v>
      </c>
    </row>
    <row r="26" spans="1:1" x14ac:dyDescent="0.45">
      <c r="A26" t="s">
        <v>17</v>
      </c>
    </row>
    <row r="27" spans="1:1" x14ac:dyDescent="0.45">
      <c r="A27" t="s">
        <v>18</v>
      </c>
    </row>
    <row r="28" spans="1:1" x14ac:dyDescent="0.45">
      <c r="A28" t="s">
        <v>19</v>
      </c>
    </row>
    <row r="29" spans="1:1" x14ac:dyDescent="0.45">
      <c r="A29" t="s">
        <v>20</v>
      </c>
    </row>
    <row r="30" spans="1:1" x14ac:dyDescent="0.45">
      <c r="A30" t="s">
        <v>21</v>
      </c>
    </row>
    <row r="31" spans="1:1" x14ac:dyDescent="0.45">
      <c r="A31" t="s">
        <v>22</v>
      </c>
    </row>
    <row r="32" spans="1:1" x14ac:dyDescent="0.45">
      <c r="A32" t="s">
        <v>23</v>
      </c>
    </row>
    <row r="33" spans="1:1" x14ac:dyDescent="0.45">
      <c r="A33" t="s">
        <v>24</v>
      </c>
    </row>
    <row r="34" spans="1:1" x14ac:dyDescent="0.45">
      <c r="A34" t="s">
        <v>25</v>
      </c>
    </row>
    <row r="35" spans="1:1" x14ac:dyDescent="0.45">
      <c r="A35" t="s">
        <v>26</v>
      </c>
    </row>
    <row r="36" spans="1:1" x14ac:dyDescent="0.45">
      <c r="A36" t="s">
        <v>27</v>
      </c>
    </row>
    <row r="37" spans="1:1" x14ac:dyDescent="0.45">
      <c r="A37" t="s">
        <v>28</v>
      </c>
    </row>
    <row r="38" spans="1:1" x14ac:dyDescent="0.45">
      <c r="A38" t="s">
        <v>29</v>
      </c>
    </row>
    <row r="39" spans="1:1" x14ac:dyDescent="0.45">
      <c r="A39" t="s">
        <v>30</v>
      </c>
    </row>
    <row r="40" spans="1:1" x14ac:dyDescent="0.45">
      <c r="A40" t="s">
        <v>31</v>
      </c>
    </row>
    <row r="41" spans="1:1" x14ac:dyDescent="0.45">
      <c r="A41" t="s">
        <v>32</v>
      </c>
    </row>
    <row r="42" spans="1:1" x14ac:dyDescent="0.45">
      <c r="A42" t="s">
        <v>33</v>
      </c>
    </row>
    <row r="43" spans="1:1" x14ac:dyDescent="0.45">
      <c r="A43" t="s">
        <v>34</v>
      </c>
    </row>
    <row r="44" spans="1:1" x14ac:dyDescent="0.45">
      <c r="A44" t="s">
        <v>35</v>
      </c>
    </row>
    <row r="45" spans="1:1" x14ac:dyDescent="0.45">
      <c r="A45" t="s">
        <v>36</v>
      </c>
    </row>
    <row r="46" spans="1:1" x14ac:dyDescent="0.45">
      <c r="A46" t="s">
        <v>37</v>
      </c>
    </row>
    <row r="47" spans="1:1" x14ac:dyDescent="0.45">
      <c r="A47" t="s">
        <v>38</v>
      </c>
    </row>
    <row r="48" spans="1:1" x14ac:dyDescent="0.45">
      <c r="A48" t="s">
        <v>39</v>
      </c>
    </row>
    <row r="49" spans="1:1" x14ac:dyDescent="0.45">
      <c r="A49" t="s">
        <v>40</v>
      </c>
    </row>
    <row r="50" spans="1:1" x14ac:dyDescent="0.45">
      <c r="A50" t="s">
        <v>41</v>
      </c>
    </row>
    <row r="51" spans="1:1" x14ac:dyDescent="0.45">
      <c r="A51" t="s">
        <v>42</v>
      </c>
    </row>
    <row r="52" spans="1:1" x14ac:dyDescent="0.45">
      <c r="A52" t="s">
        <v>43</v>
      </c>
    </row>
    <row r="53" spans="1:1" x14ac:dyDescent="0.45">
      <c r="A53" t="s">
        <v>44</v>
      </c>
    </row>
    <row r="54" spans="1:1" x14ac:dyDescent="0.45">
      <c r="A54" t="s">
        <v>45</v>
      </c>
    </row>
    <row r="55" spans="1:1" x14ac:dyDescent="0.45">
      <c r="A55" t="s">
        <v>46</v>
      </c>
    </row>
    <row r="56" spans="1:1" x14ac:dyDescent="0.45">
      <c r="A56" t="s">
        <v>47</v>
      </c>
    </row>
    <row r="57" spans="1:1" x14ac:dyDescent="0.45">
      <c r="A57" t="s">
        <v>48</v>
      </c>
    </row>
    <row r="58" spans="1:1" x14ac:dyDescent="0.45">
      <c r="A58" t="s">
        <v>49</v>
      </c>
    </row>
    <row r="59" spans="1:1" x14ac:dyDescent="0.45">
      <c r="A59" t="s">
        <v>50</v>
      </c>
    </row>
    <row r="60" spans="1:1" x14ac:dyDescent="0.45">
      <c r="A60" t="s">
        <v>51</v>
      </c>
    </row>
    <row r="61" spans="1:1" x14ac:dyDescent="0.45">
      <c r="A61" t="s">
        <v>52</v>
      </c>
    </row>
    <row r="62" spans="1:1" x14ac:dyDescent="0.45">
      <c r="A62" t="s">
        <v>53</v>
      </c>
    </row>
    <row r="63" spans="1:1" x14ac:dyDescent="0.45">
      <c r="A63" t="s">
        <v>54</v>
      </c>
    </row>
    <row r="64" spans="1:1" x14ac:dyDescent="0.45">
      <c r="A64" t="s">
        <v>55</v>
      </c>
    </row>
    <row r="65" spans="1:1" x14ac:dyDescent="0.45">
      <c r="A65" t="s">
        <v>56</v>
      </c>
    </row>
    <row r="66" spans="1:1" x14ac:dyDescent="0.45">
      <c r="A66" t="s">
        <v>57</v>
      </c>
    </row>
    <row r="67" spans="1:1" x14ac:dyDescent="0.45">
      <c r="A67" t="s">
        <v>58</v>
      </c>
    </row>
    <row r="68" spans="1:1" x14ac:dyDescent="0.45">
      <c r="A68" t="s">
        <v>59</v>
      </c>
    </row>
    <row r="69" spans="1:1" x14ac:dyDescent="0.45">
      <c r="A69" t="s">
        <v>60</v>
      </c>
    </row>
    <row r="70" spans="1:1" x14ac:dyDescent="0.45">
      <c r="A70" t="s">
        <v>61</v>
      </c>
    </row>
    <row r="71" spans="1:1" x14ac:dyDescent="0.45">
      <c r="A71" t="s">
        <v>62</v>
      </c>
    </row>
    <row r="72" spans="1:1" x14ac:dyDescent="0.45">
      <c r="A72" t="s">
        <v>63</v>
      </c>
    </row>
    <row r="73" spans="1:1" x14ac:dyDescent="0.45">
      <c r="A73" t="s">
        <v>64</v>
      </c>
    </row>
    <row r="74" spans="1:1" x14ac:dyDescent="0.45">
      <c r="A74" t="s">
        <v>65</v>
      </c>
    </row>
    <row r="75" spans="1:1" x14ac:dyDescent="0.45">
      <c r="A75" t="s">
        <v>99</v>
      </c>
    </row>
    <row r="76" spans="1:1" x14ac:dyDescent="0.45">
      <c r="A76" t="s">
        <v>100</v>
      </c>
    </row>
    <row r="77" spans="1:1" x14ac:dyDescent="0.45">
      <c r="A77" t="s">
        <v>66</v>
      </c>
    </row>
    <row r="78" spans="1:1" x14ac:dyDescent="0.45">
      <c r="A78" t="s">
        <v>67</v>
      </c>
    </row>
    <row r="79" spans="1:1" x14ac:dyDescent="0.45">
      <c r="A79" t="s">
        <v>68</v>
      </c>
    </row>
    <row r="80" spans="1:1" x14ac:dyDescent="0.45">
      <c r="A80" t="s">
        <v>69</v>
      </c>
    </row>
    <row r="81" spans="1:1" x14ac:dyDescent="0.45">
      <c r="A81" t="s">
        <v>70</v>
      </c>
    </row>
    <row r="82" spans="1:1" x14ac:dyDescent="0.45">
      <c r="A82" t="s">
        <v>71</v>
      </c>
    </row>
    <row r="83" spans="1:1" x14ac:dyDescent="0.45">
      <c r="A83" t="s">
        <v>72</v>
      </c>
    </row>
    <row r="84" spans="1:1" x14ac:dyDescent="0.45">
      <c r="A84" t="s">
        <v>73</v>
      </c>
    </row>
    <row r="85" spans="1:1" x14ac:dyDescent="0.45">
      <c r="A85" t="s">
        <v>74</v>
      </c>
    </row>
    <row r="86" spans="1:1" x14ac:dyDescent="0.45">
      <c r="A86" t="s">
        <v>75</v>
      </c>
    </row>
    <row r="87" spans="1:1" x14ac:dyDescent="0.45">
      <c r="A87" t="s">
        <v>76</v>
      </c>
    </row>
    <row r="88" spans="1:1" x14ac:dyDescent="0.45">
      <c r="A88" t="s">
        <v>77</v>
      </c>
    </row>
    <row r="89" spans="1:1" x14ac:dyDescent="0.45">
      <c r="A89" t="s">
        <v>78</v>
      </c>
    </row>
    <row r="90" spans="1:1" x14ac:dyDescent="0.45">
      <c r="A90" t="s">
        <v>79</v>
      </c>
    </row>
    <row r="91" spans="1:1" x14ac:dyDescent="0.45">
      <c r="A91" t="s">
        <v>80</v>
      </c>
    </row>
    <row r="92" spans="1:1" x14ac:dyDescent="0.45">
      <c r="A92" t="s">
        <v>81</v>
      </c>
    </row>
    <row r="93" spans="1:1" x14ac:dyDescent="0.45">
      <c r="A93" t="s">
        <v>82</v>
      </c>
    </row>
    <row r="94" spans="1:1" x14ac:dyDescent="0.45">
      <c r="A94" t="s">
        <v>83</v>
      </c>
    </row>
    <row r="95" spans="1:1" x14ac:dyDescent="0.45">
      <c r="A95" t="s">
        <v>84</v>
      </c>
    </row>
    <row r="96" spans="1:1" x14ac:dyDescent="0.45">
      <c r="A96" t="s">
        <v>85</v>
      </c>
    </row>
    <row r="97" spans="1:1" x14ac:dyDescent="0.45">
      <c r="A97" t="s">
        <v>86</v>
      </c>
    </row>
    <row r="98" spans="1:1" x14ac:dyDescent="0.45">
      <c r="A98" t="s">
        <v>87</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2:K30"/>
  <sheetViews>
    <sheetView workbookViewId="0">
      <selection activeCell="B12" sqref="B12"/>
    </sheetView>
  </sheetViews>
  <sheetFormatPr defaultRowHeight="14.25" x14ac:dyDescent="0.45"/>
  <sheetData>
    <row r="2" spans="1:11" x14ac:dyDescent="0.45">
      <c r="B2" s="94" t="s">
        <v>1143</v>
      </c>
      <c r="C2" s="94"/>
      <c r="D2" s="94"/>
      <c r="E2" s="94" t="s">
        <v>1144</v>
      </c>
      <c r="F2" s="94"/>
      <c r="G2" s="94"/>
      <c r="H2" s="95" t="s">
        <v>1145</v>
      </c>
      <c r="I2" s="96"/>
      <c r="J2" s="96"/>
    </row>
    <row r="3" spans="1:11" x14ac:dyDescent="0.45">
      <c r="B3" t="s">
        <v>127</v>
      </c>
      <c r="C3" t="s">
        <v>201</v>
      </c>
      <c r="D3" t="s">
        <v>193</v>
      </c>
      <c r="E3" t="s">
        <v>127</v>
      </c>
      <c r="F3" t="s">
        <v>201</v>
      </c>
      <c r="G3" t="s">
        <v>193</v>
      </c>
      <c r="H3" t="s">
        <v>127</v>
      </c>
      <c r="I3" t="s">
        <v>201</v>
      </c>
      <c r="J3" t="s">
        <v>193</v>
      </c>
    </row>
    <row r="4" spans="1:11" x14ac:dyDescent="0.45">
      <c r="A4" s="3" t="s">
        <v>181</v>
      </c>
      <c r="B4" s="3">
        <v>-24.238150000000001</v>
      </c>
      <c r="C4" s="3">
        <v>-23.91244</v>
      </c>
      <c r="D4" s="3">
        <v>-33.117649999999998</v>
      </c>
      <c r="E4" s="3">
        <v>-6.7483440000000003</v>
      </c>
      <c r="F4" s="3">
        <v>-18.698270000000001</v>
      </c>
      <c r="G4" s="3">
        <v>-11.665240000000001</v>
      </c>
      <c r="H4" s="3">
        <v>-6.4063610000000004</v>
      </c>
      <c r="I4" s="3">
        <v>-20.82151</v>
      </c>
      <c r="J4" s="3">
        <v>-18.252009999999999</v>
      </c>
      <c r="K4" t="s">
        <v>181</v>
      </c>
    </row>
    <row r="5" spans="1:11" x14ac:dyDescent="0.45">
      <c r="A5" s="74"/>
      <c r="B5" s="49">
        <v>2.2E-16</v>
      </c>
      <c r="C5" s="49">
        <v>1.8049999999999998E-11</v>
      </c>
      <c r="D5" s="49">
        <v>1.6719999999999999E-5</v>
      </c>
      <c r="E5" s="49">
        <v>2.2562499999999999E-2</v>
      </c>
      <c r="F5" s="49">
        <v>2.4629999999999998E-7</v>
      </c>
      <c r="G5" s="49">
        <v>0.18359639999999999</v>
      </c>
      <c r="H5" s="49">
        <v>0.12920300000000001</v>
      </c>
      <c r="I5" s="49">
        <v>5.9329999999999998E-6</v>
      </c>
      <c r="J5" s="49">
        <v>2.3248999999999999E-2</v>
      </c>
      <c r="K5" s="48"/>
    </row>
    <row r="6" spans="1:11" x14ac:dyDescent="0.45">
      <c r="A6" s="3" t="s">
        <v>182</v>
      </c>
      <c r="B6" s="3">
        <v>0.90569999999999995</v>
      </c>
      <c r="C6" s="3">
        <v>1.8297099999999999</v>
      </c>
      <c r="D6" s="3">
        <v>1.1223399999999999</v>
      </c>
      <c r="E6" s="3">
        <v>-0.24212700000000001</v>
      </c>
      <c r="F6" s="3">
        <v>1.5312760000000001</v>
      </c>
      <c r="G6" s="3">
        <v>-0.17207</v>
      </c>
      <c r="H6" s="3">
        <v>-5.9229999999999998E-2</v>
      </c>
      <c r="I6" s="3">
        <v>1.46482</v>
      </c>
      <c r="J6" s="3">
        <v>0.25814900000000002</v>
      </c>
      <c r="K6" t="s">
        <v>182</v>
      </c>
    </row>
    <row r="7" spans="1:11" x14ac:dyDescent="0.45">
      <c r="A7" s="49"/>
      <c r="B7" s="49">
        <v>5.1929999999999999E-14</v>
      </c>
      <c r="C7" s="49">
        <v>2.2E-16</v>
      </c>
      <c r="D7" s="49">
        <v>3.9530000000000003E-5</v>
      </c>
      <c r="E7" s="49">
        <v>8.8518200000000005E-2</v>
      </c>
      <c r="F7" s="49">
        <v>1.248E-11</v>
      </c>
      <c r="G7" s="49">
        <v>0.67326339999999996</v>
      </c>
      <c r="H7" s="49">
        <v>0.78403199999999995</v>
      </c>
      <c r="I7" s="49">
        <v>2.0690000000000002E-9</v>
      </c>
      <c r="J7" s="49">
        <v>0.39512370000000002</v>
      </c>
      <c r="K7" s="48"/>
    </row>
    <row r="8" spans="1:11" x14ac:dyDescent="0.45">
      <c r="A8" s="3" t="s">
        <v>183</v>
      </c>
      <c r="B8" s="3">
        <v>1.52061</v>
      </c>
      <c r="C8" s="3">
        <v>-1.6530499999999999</v>
      </c>
      <c r="D8" s="3">
        <v>1.24169</v>
      </c>
      <c r="E8" s="3">
        <v>2.7565050000000002</v>
      </c>
      <c r="F8" s="3">
        <v>-1.5842320000000001</v>
      </c>
      <c r="G8" s="3">
        <v>2.8616000000000001</v>
      </c>
      <c r="H8" s="3">
        <v>3.9020410000000001</v>
      </c>
      <c r="I8" s="3">
        <v>-1.9180299999999999</v>
      </c>
      <c r="J8" s="3">
        <v>0.285638</v>
      </c>
      <c r="K8" t="s">
        <v>183</v>
      </c>
    </row>
    <row r="9" spans="1:11" x14ac:dyDescent="0.45">
      <c r="A9" s="49"/>
      <c r="B9" s="49">
        <v>3.5990000000000001E-2</v>
      </c>
      <c r="C9" s="49">
        <v>1.2330000000000001E-2</v>
      </c>
      <c r="D9" s="49">
        <v>0.22390099999999999</v>
      </c>
      <c r="E9" s="49">
        <v>7.2398000000000002E-3</v>
      </c>
      <c r="F9" s="49">
        <v>1.8180000000000002E-2</v>
      </c>
      <c r="G9" s="49">
        <v>0.1064095</v>
      </c>
      <c r="H9" s="49">
        <v>1.3805E-2</v>
      </c>
      <c r="I9" s="49">
        <v>2.1385000000000001E-2</v>
      </c>
      <c r="J9" s="49">
        <v>0.85760009999999998</v>
      </c>
      <c r="K9" s="48"/>
    </row>
    <row r="10" spans="1:11" x14ac:dyDescent="0.45">
      <c r="A10" s="3" t="s">
        <v>377</v>
      </c>
      <c r="B10" s="3">
        <v>2.8025000000000002</v>
      </c>
      <c r="C10" s="3">
        <v>4.2108100000000004</v>
      </c>
      <c r="D10" s="3">
        <v>3.0423100000000001</v>
      </c>
      <c r="E10" s="3">
        <v>-1.3689469999999999</v>
      </c>
      <c r="F10" s="3">
        <v>3.00949</v>
      </c>
      <c r="G10" s="3">
        <v>-3.1431399999999998</v>
      </c>
      <c r="H10" s="3">
        <v>-2.6943000000000002E-2</v>
      </c>
      <c r="I10" s="3">
        <v>3.1028199999999999</v>
      </c>
      <c r="J10" s="3">
        <v>0.22454499999999999</v>
      </c>
      <c r="K10" t="s">
        <v>377</v>
      </c>
    </row>
    <row r="11" spans="1:11" x14ac:dyDescent="0.45">
      <c r="A11" s="49"/>
      <c r="B11" s="49">
        <v>3.1169999999999999E-9</v>
      </c>
      <c r="C11" s="49">
        <v>2.2E-16</v>
      </c>
      <c r="D11" s="49">
        <v>1.371E-3</v>
      </c>
      <c r="E11" s="49">
        <v>1.27197E-2</v>
      </c>
      <c r="F11" s="49">
        <v>4.0219999999999998E-5</v>
      </c>
      <c r="G11" s="49">
        <v>5.7404900000000002E-2</v>
      </c>
      <c r="H11" s="49">
        <v>0.97377400000000003</v>
      </c>
      <c r="I11" s="49">
        <v>7.36E-5</v>
      </c>
      <c r="J11" s="49">
        <v>0.83329529999999996</v>
      </c>
      <c r="K11" s="48"/>
    </row>
    <row r="12" spans="1:11" x14ac:dyDescent="0.45">
      <c r="A12" s="3" t="s">
        <v>194</v>
      </c>
      <c r="B12" s="3"/>
      <c r="C12" s="3"/>
      <c r="D12" s="3"/>
      <c r="E12" s="3"/>
      <c r="F12" s="3"/>
      <c r="G12" s="3"/>
      <c r="H12" s="3"/>
      <c r="I12" s="3"/>
      <c r="J12" s="3"/>
      <c r="K12" t="s">
        <v>194</v>
      </c>
    </row>
    <row r="13" spans="1:11" x14ac:dyDescent="0.45">
      <c r="A13" s="49"/>
      <c r="B13" s="49"/>
      <c r="C13" s="49"/>
      <c r="D13" s="49"/>
      <c r="E13" s="49"/>
      <c r="F13" s="49"/>
      <c r="G13" s="49"/>
      <c r="H13" s="49"/>
      <c r="I13" s="49"/>
      <c r="J13" s="49"/>
      <c r="K13" s="48"/>
    </row>
    <row r="14" spans="1:11" x14ac:dyDescent="0.45">
      <c r="A14" s="3" t="s">
        <v>378</v>
      </c>
      <c r="B14" s="3">
        <v>-25.073889999999999</v>
      </c>
      <c r="C14" s="3">
        <v>-31.22148</v>
      </c>
      <c r="D14" s="3">
        <v>-37.901820000000001</v>
      </c>
      <c r="E14" s="3">
        <v>-10.963727</v>
      </c>
      <c r="F14" s="3">
        <v>-26.939488999999998</v>
      </c>
      <c r="G14" s="3">
        <v>-22.68262</v>
      </c>
      <c r="H14" s="3">
        <v>-7.2470850000000002</v>
      </c>
      <c r="I14" s="3">
        <v>-23.21349</v>
      </c>
      <c r="J14" s="3">
        <v>-20.734127999999998</v>
      </c>
      <c r="K14" t="s">
        <v>378</v>
      </c>
    </row>
    <row r="15" spans="1:11" x14ac:dyDescent="0.45">
      <c r="A15" s="49"/>
      <c r="B15" s="49">
        <v>2.2E-16</v>
      </c>
      <c r="C15" s="49">
        <v>1.0759999999999999E-15</v>
      </c>
      <c r="D15" s="49">
        <v>4.4809999999999998E-10</v>
      </c>
      <c r="E15" s="49">
        <v>1.5721000000000001E-3</v>
      </c>
      <c r="F15" s="49">
        <v>3.7460000000000001E-9</v>
      </c>
      <c r="G15" s="49">
        <v>5.8790000000000003E-4</v>
      </c>
      <c r="H15" s="49">
        <v>0.20518</v>
      </c>
      <c r="I15" s="49">
        <v>6.1330000000000004E-6</v>
      </c>
      <c r="J15" s="49">
        <v>7.9219999999999996E-4</v>
      </c>
      <c r="K15" s="48"/>
    </row>
    <row r="16" spans="1:11" x14ac:dyDescent="0.45">
      <c r="A16" s="3" t="s">
        <v>1073</v>
      </c>
      <c r="B16" s="3">
        <v>-1.3088299999999999</v>
      </c>
      <c r="C16" s="3">
        <v>-0.37028</v>
      </c>
      <c r="D16" s="3">
        <v>-0.52986999999999995</v>
      </c>
      <c r="E16" s="3">
        <v>-0.13017899999999999</v>
      </c>
      <c r="F16" s="3">
        <v>3.8309000000000003E-2</v>
      </c>
      <c r="G16" s="3">
        <v>1.3504100000000001</v>
      </c>
      <c r="H16" s="3">
        <v>-0.16531100000000001</v>
      </c>
      <c r="I16" s="3">
        <v>0.14371999999999999</v>
      </c>
      <c r="J16" s="3">
        <v>1.1788670000000001</v>
      </c>
      <c r="K16" t="s">
        <v>1073</v>
      </c>
    </row>
    <row r="17" spans="1:11" x14ac:dyDescent="0.45">
      <c r="A17" s="49"/>
      <c r="B17" s="49">
        <v>6.2950000000000005E-8</v>
      </c>
      <c r="C17" s="49">
        <v>8.541E-2</v>
      </c>
      <c r="D17" s="49">
        <v>0.304483</v>
      </c>
      <c r="E17" s="49">
        <v>0.54229760000000005</v>
      </c>
      <c r="F17" s="49">
        <v>0.90505999999999998</v>
      </c>
      <c r="G17" s="49">
        <v>6.8850999999999996E-2</v>
      </c>
      <c r="H17" s="49">
        <v>0.60918300000000003</v>
      </c>
      <c r="I17" s="49">
        <v>0.64881500000000003</v>
      </c>
      <c r="J17" s="49">
        <v>0.1454724</v>
      </c>
      <c r="K17" s="48"/>
    </row>
    <row r="18" spans="1:11" x14ac:dyDescent="0.45">
      <c r="A18" s="3" t="s">
        <v>1074</v>
      </c>
      <c r="B18" s="3">
        <v>0.74751000000000001</v>
      </c>
      <c r="C18" s="3">
        <v>-0.22700000000000001</v>
      </c>
      <c r="D18" s="3">
        <v>-2.0873300000000001</v>
      </c>
      <c r="E18" s="3">
        <v>-0.56401800000000002</v>
      </c>
      <c r="F18" s="3">
        <v>-0.48183100000000001</v>
      </c>
      <c r="G18" s="3">
        <v>-1.9704600000000001</v>
      </c>
      <c r="H18" s="3">
        <v>-0.65384699999999996</v>
      </c>
      <c r="I18" s="3">
        <v>-0.82218000000000002</v>
      </c>
      <c r="J18" s="3">
        <v>-2.4177909999999998</v>
      </c>
      <c r="K18" t="s">
        <v>1074</v>
      </c>
    </row>
    <row r="19" spans="1:11" x14ac:dyDescent="0.45">
      <c r="A19" s="49"/>
      <c r="B19" s="49">
        <v>3.211E-2</v>
      </c>
      <c r="C19" s="49">
        <v>0.56223000000000001</v>
      </c>
      <c r="D19" s="49">
        <v>7.7730000000000004E-3</v>
      </c>
      <c r="E19" s="49">
        <v>0.1039953</v>
      </c>
      <c r="F19" s="49">
        <v>0.24378</v>
      </c>
      <c r="G19" s="49">
        <v>9.6366300000000002E-2</v>
      </c>
      <c r="H19" s="49">
        <v>0.51405400000000001</v>
      </c>
      <c r="I19" s="49">
        <v>0.10302799999999999</v>
      </c>
      <c r="J19" s="49">
        <v>2.3854000000000002E-3</v>
      </c>
      <c r="K19" s="48"/>
    </row>
    <row r="20" spans="1:11" x14ac:dyDescent="0.45">
      <c r="A20" s="3" t="s">
        <v>1075</v>
      </c>
      <c r="B20" s="3">
        <v>-0.30973000000000001</v>
      </c>
      <c r="C20" s="3">
        <v>-0.17729</v>
      </c>
      <c r="D20" s="3">
        <v>0.43009999999999998</v>
      </c>
      <c r="E20" s="3">
        <v>-0.39892</v>
      </c>
      <c r="F20" s="3">
        <v>-0.101755</v>
      </c>
      <c r="G20" s="3">
        <v>0.14119999999999999</v>
      </c>
      <c r="H20" s="3">
        <v>-1.0314570000000001</v>
      </c>
      <c r="I20" s="3">
        <v>-0.25573000000000001</v>
      </c>
      <c r="J20" s="3">
        <v>-5.6825000000000001E-2</v>
      </c>
      <c r="K20" t="s">
        <v>1075</v>
      </c>
    </row>
    <row r="21" spans="1:11" x14ac:dyDescent="0.45">
      <c r="A21" s="49"/>
      <c r="B21" s="49">
        <v>0.13181000000000001</v>
      </c>
      <c r="C21" s="49">
        <v>0.40581</v>
      </c>
      <c r="D21" s="49">
        <v>0.38649699999999998</v>
      </c>
      <c r="E21" s="49">
        <v>1.4530700000000001E-2</v>
      </c>
      <c r="F21" s="49">
        <v>0.62692999999999999</v>
      </c>
      <c r="G21" s="49">
        <v>0.78308820000000001</v>
      </c>
      <c r="H21" s="49">
        <v>8.6940000000000003E-3</v>
      </c>
      <c r="I21" s="49">
        <v>0.34145900000000001</v>
      </c>
      <c r="J21" s="49">
        <v>0.91074010000000005</v>
      </c>
      <c r="K21" s="48"/>
    </row>
    <row r="22" spans="1:11" x14ac:dyDescent="0.45">
      <c r="A22" s="3" t="s">
        <v>649</v>
      </c>
      <c r="B22" s="3">
        <v>23.640999999999998</v>
      </c>
      <c r="C22" s="3">
        <v>6.032</v>
      </c>
      <c r="D22" s="3">
        <v>21.263000000000002</v>
      </c>
      <c r="E22" s="3">
        <v>36.290506999999998</v>
      </c>
      <c r="F22" s="3">
        <v>11.219298999999999</v>
      </c>
      <c r="G22" s="3">
        <v>9.9914900000000006</v>
      </c>
      <c r="H22" s="3">
        <v>72.881319000000005</v>
      </c>
      <c r="I22" s="3">
        <v>-0.53720999999999997</v>
      </c>
      <c r="J22" s="3">
        <v>89.457520000000002</v>
      </c>
    </row>
    <row r="23" spans="1:11" x14ac:dyDescent="0.45">
      <c r="A23" s="49"/>
      <c r="B23" s="49">
        <v>2E-3</v>
      </c>
      <c r="C23" s="49">
        <v>0.63200000000000001</v>
      </c>
      <c r="D23" s="49">
        <v>5.8999999999999997E-2</v>
      </c>
      <c r="E23" s="49">
        <v>5.3779999999999995E-4</v>
      </c>
      <c r="F23" s="49">
        <v>0.52847999999999995</v>
      </c>
      <c r="G23" s="49">
        <v>0.79179169999999999</v>
      </c>
      <c r="H23" s="49">
        <v>4.6010000000000001E-3</v>
      </c>
      <c r="I23" s="49">
        <v>0.97763299999999997</v>
      </c>
      <c r="J23" s="49">
        <v>4.5492299999999999E-2</v>
      </c>
    </row>
    <row r="24" spans="1:11" x14ac:dyDescent="0.45">
      <c r="A24" s="3" t="s">
        <v>188</v>
      </c>
      <c r="E24" s="3">
        <v>-0.652887</v>
      </c>
      <c r="F24" s="3">
        <v>-0.102601</v>
      </c>
      <c r="G24" s="3">
        <v>-0.59031</v>
      </c>
    </row>
    <row r="25" spans="1:11" x14ac:dyDescent="0.45">
      <c r="A25" s="49"/>
      <c r="E25" s="49">
        <v>2.2E-16</v>
      </c>
      <c r="F25" s="49">
        <v>2.4080000000000001E-2</v>
      </c>
      <c r="G25" s="49">
        <v>9.1030000000000001E-5</v>
      </c>
    </row>
    <row r="26" spans="1:11" x14ac:dyDescent="0.45">
      <c r="A26" s="36" t="s">
        <v>972</v>
      </c>
      <c r="H26" s="3">
        <v>-7.2184080000000002</v>
      </c>
      <c r="I26" s="3">
        <v>-2.04969</v>
      </c>
      <c r="J26" s="3">
        <v>-1.8221229999999999</v>
      </c>
      <c r="K26" t="s">
        <v>196</v>
      </c>
    </row>
    <row r="27" spans="1:11" x14ac:dyDescent="0.45">
      <c r="A27" s="49"/>
      <c r="H27" s="49">
        <v>4.2359999999999998E-6</v>
      </c>
      <c r="I27" s="49">
        <v>9.0340000000000004E-3</v>
      </c>
      <c r="J27" s="49">
        <v>9.6295400000000003E-2</v>
      </c>
      <c r="K27" t="s">
        <v>197</v>
      </c>
    </row>
    <row r="28" spans="1:11" x14ac:dyDescent="0.45">
      <c r="A28" t="s">
        <v>196</v>
      </c>
      <c r="B28" s="3" t="s">
        <v>217</v>
      </c>
      <c r="C28" s="3" t="s">
        <v>217</v>
      </c>
      <c r="D28" s="3" t="s">
        <v>217</v>
      </c>
      <c r="E28" t="s">
        <v>217</v>
      </c>
      <c r="F28" t="s">
        <v>217</v>
      </c>
      <c r="G28" t="s">
        <v>217</v>
      </c>
      <c r="H28" t="s">
        <v>217</v>
      </c>
      <c r="I28" t="s">
        <v>217</v>
      </c>
      <c r="J28" t="s">
        <v>217</v>
      </c>
      <c r="K28" t="s">
        <v>198</v>
      </c>
    </row>
    <row r="29" spans="1:11" x14ac:dyDescent="0.45">
      <c r="A29" t="s">
        <v>197</v>
      </c>
      <c r="B29" s="35">
        <v>870</v>
      </c>
      <c r="C29" s="35">
        <v>300</v>
      </c>
      <c r="D29" s="35">
        <v>135</v>
      </c>
      <c r="E29" s="35">
        <v>615</v>
      </c>
      <c r="F29" s="35">
        <v>285</v>
      </c>
      <c r="G29" s="35">
        <v>105</v>
      </c>
      <c r="H29" s="35">
        <f>$EB$1200</f>
        <v>0</v>
      </c>
      <c r="I29" s="35">
        <v>225</v>
      </c>
      <c r="J29" s="35">
        <v>105</v>
      </c>
    </row>
    <row r="30" spans="1:11" x14ac:dyDescent="0.45">
      <c r="A30" t="s">
        <v>198</v>
      </c>
      <c r="B30" s="3">
        <v>0.36939</v>
      </c>
      <c r="C30" s="3">
        <v>0.60946</v>
      </c>
      <c r="D30" s="3">
        <v>0.60341999999999996</v>
      </c>
      <c r="E30" s="3">
        <v>0.60731999999999997</v>
      </c>
      <c r="F30" s="3">
        <v>0.60263999999999995</v>
      </c>
      <c r="G30" s="3">
        <v>0.74411000000000005</v>
      </c>
      <c r="H30" s="3">
        <v>0.54700000000000004</v>
      </c>
      <c r="I30" s="3">
        <v>0.56830999999999998</v>
      </c>
      <c r="J30" s="3">
        <v>0.5978</v>
      </c>
    </row>
  </sheetData>
  <mergeCells count="3">
    <mergeCell ref="B2:D2"/>
    <mergeCell ref="E2:G2"/>
    <mergeCell ref="H2:J2"/>
  </mergeCells>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2:J29"/>
  <sheetViews>
    <sheetView workbookViewId="0">
      <selection activeCell="M23" sqref="M23"/>
    </sheetView>
  </sheetViews>
  <sheetFormatPr defaultRowHeight="14.25" x14ac:dyDescent="0.45"/>
  <sheetData>
    <row r="2" spans="1:10" x14ac:dyDescent="0.45">
      <c r="A2" s="38"/>
      <c r="B2" s="87" t="s">
        <v>1305</v>
      </c>
      <c r="C2" s="87"/>
      <c r="D2" s="87"/>
      <c r="E2" s="88" t="s">
        <v>1306</v>
      </c>
      <c r="F2" s="88"/>
      <c r="G2" s="88"/>
      <c r="H2" s="88"/>
      <c r="I2" s="88"/>
      <c r="J2" s="88"/>
    </row>
    <row r="3" spans="1:10" x14ac:dyDescent="0.45">
      <c r="A3" s="38"/>
      <c r="B3" s="72" t="s">
        <v>1307</v>
      </c>
      <c r="C3" s="72" t="s">
        <v>536</v>
      </c>
      <c r="D3" s="72" t="s">
        <v>541</v>
      </c>
      <c r="E3" s="87" t="s">
        <v>88</v>
      </c>
      <c r="F3" s="87"/>
      <c r="G3" s="87"/>
      <c r="H3" s="87" t="s">
        <v>89</v>
      </c>
      <c r="I3" s="87"/>
      <c r="J3" s="87"/>
    </row>
    <row r="4" spans="1:10" x14ac:dyDescent="0.45">
      <c r="A4" s="38"/>
      <c r="B4" s="38"/>
      <c r="C4" s="72"/>
      <c r="D4" s="72"/>
      <c r="E4" s="84" t="s">
        <v>127</v>
      </c>
      <c r="F4" s="84" t="s">
        <v>146</v>
      </c>
      <c r="G4" s="84" t="s">
        <v>193</v>
      </c>
      <c r="H4" s="84" t="s">
        <v>127</v>
      </c>
      <c r="I4" s="84" t="s">
        <v>146</v>
      </c>
      <c r="J4" s="84" t="s">
        <v>193</v>
      </c>
    </row>
    <row r="5" spans="1:10" x14ac:dyDescent="0.45">
      <c r="A5" t="s">
        <v>181</v>
      </c>
      <c r="B5" s="86">
        <v>-5.8949999999999996</v>
      </c>
      <c r="C5" s="86">
        <v>-5.2080000000000002</v>
      </c>
      <c r="D5" s="86">
        <v>-14.848000000000001</v>
      </c>
      <c r="E5" s="86">
        <v>-19.521999999999998</v>
      </c>
      <c r="F5" s="86">
        <v>-2.3980000000000001</v>
      </c>
      <c r="G5" s="86">
        <v>-25.088000000000001</v>
      </c>
      <c r="H5" s="86">
        <v>-17.244</v>
      </c>
      <c r="I5" s="86">
        <v>-24.803999999999998</v>
      </c>
      <c r="J5" s="86">
        <v>-27.108000000000001</v>
      </c>
    </row>
    <row r="6" spans="1:10" x14ac:dyDescent="0.45">
      <c r="A6" s="48"/>
      <c r="B6" s="85">
        <v>0.16800000000000001</v>
      </c>
      <c r="C6" s="85">
        <v>0.14199999999999999</v>
      </c>
      <c r="D6" s="85">
        <v>0</v>
      </c>
      <c r="E6" s="85">
        <v>0.108</v>
      </c>
      <c r="F6" s="85">
        <v>0.78200000000000003</v>
      </c>
      <c r="G6" s="85">
        <v>4.3999999999999997E-2</v>
      </c>
      <c r="H6" s="85">
        <v>0</v>
      </c>
      <c r="I6" s="85">
        <v>0</v>
      </c>
      <c r="J6" s="85">
        <v>1.7000000000000001E-2</v>
      </c>
    </row>
    <row r="7" spans="1:10" x14ac:dyDescent="0.45">
      <c r="A7" t="s">
        <v>182</v>
      </c>
      <c r="B7" s="86">
        <v>-4.1000000000000002E-2</v>
      </c>
      <c r="C7" s="86">
        <v>-0.14699999999999999</v>
      </c>
      <c r="D7" s="86">
        <v>0.314</v>
      </c>
      <c r="E7" s="86">
        <v>-1.389</v>
      </c>
      <c r="F7" s="86">
        <v>-0.38600000000000001</v>
      </c>
      <c r="G7" s="86">
        <v>0.16300000000000001</v>
      </c>
      <c r="H7" s="86">
        <v>0.68899999999999995</v>
      </c>
      <c r="I7" s="86">
        <v>1.6579999999999999</v>
      </c>
      <c r="J7" s="86">
        <v>0.65900000000000003</v>
      </c>
    </row>
    <row r="8" spans="1:10" x14ac:dyDescent="0.45">
      <c r="A8" s="48"/>
      <c r="B8" s="85">
        <v>0.84099999999999997</v>
      </c>
      <c r="C8" s="85">
        <v>0.36</v>
      </c>
      <c r="D8" s="85">
        <v>0.08</v>
      </c>
      <c r="E8" s="85">
        <v>0</v>
      </c>
      <c r="F8" s="85">
        <v>3.9E-2</v>
      </c>
      <c r="G8" s="85">
        <v>0.55900000000000005</v>
      </c>
      <c r="H8" s="85">
        <v>1E-3</v>
      </c>
      <c r="I8" s="85">
        <v>0</v>
      </c>
      <c r="J8" s="85">
        <v>0.156</v>
      </c>
    </row>
    <row r="9" spans="1:10" x14ac:dyDescent="0.45">
      <c r="A9" t="s">
        <v>183</v>
      </c>
      <c r="B9" s="86">
        <v>2.2090000000000001</v>
      </c>
      <c r="C9" s="86">
        <v>-3.3170000000000002</v>
      </c>
      <c r="D9" s="86">
        <v>1.85</v>
      </c>
      <c r="E9" s="86">
        <v>-1.3340000000000001</v>
      </c>
      <c r="F9" s="86">
        <v>-0.38900000000000001</v>
      </c>
      <c r="G9" s="86">
        <v>-3.2869999999999999</v>
      </c>
      <c r="H9" s="86">
        <v>5.7089999999999996</v>
      </c>
      <c r="I9" s="86">
        <v>-2.7519999999999998</v>
      </c>
      <c r="J9" s="86">
        <v>6.1529999999999996</v>
      </c>
    </row>
    <row r="10" spans="1:10" x14ac:dyDescent="0.45">
      <c r="A10" s="48"/>
      <c r="B10" s="85">
        <v>0.13800000000000001</v>
      </c>
      <c r="C10" s="85">
        <v>0.25900000000000001</v>
      </c>
      <c r="D10" s="85">
        <v>9.1999999999999998E-2</v>
      </c>
      <c r="E10" s="85">
        <v>0.504</v>
      </c>
      <c r="F10" s="85">
        <v>0.77800000000000002</v>
      </c>
      <c r="G10" s="85">
        <v>0.47</v>
      </c>
      <c r="H10" s="85">
        <v>0.03</v>
      </c>
      <c r="I10" s="85">
        <v>0.255</v>
      </c>
      <c r="J10" s="85">
        <v>0.16900000000000001</v>
      </c>
    </row>
    <row r="11" spans="1:10" x14ac:dyDescent="0.45">
      <c r="A11" t="s">
        <v>377</v>
      </c>
      <c r="B11" s="86">
        <v>1.0920000000000001</v>
      </c>
      <c r="C11" s="86">
        <v>0.71399999999999997</v>
      </c>
      <c r="D11" s="86">
        <v>0.68700000000000006</v>
      </c>
      <c r="E11" s="86">
        <v>4.5570000000000004</v>
      </c>
      <c r="F11" s="86">
        <v>2.6219999999999999</v>
      </c>
      <c r="G11" s="86">
        <v>2.9510000000000001</v>
      </c>
      <c r="H11" s="86">
        <v>0.42199999999999999</v>
      </c>
      <c r="I11" s="86">
        <v>3.0419999999999998</v>
      </c>
      <c r="J11" s="86">
        <v>-1.089</v>
      </c>
    </row>
    <row r="12" spans="1:10" x14ac:dyDescent="0.45">
      <c r="A12" s="48"/>
      <c r="B12" s="85">
        <v>4.1000000000000002E-2</v>
      </c>
      <c r="C12" s="85">
        <v>0.53300000000000003</v>
      </c>
      <c r="D12" s="85">
        <v>0.128</v>
      </c>
      <c r="E12" s="85">
        <v>0</v>
      </c>
      <c r="F12" s="85">
        <v>0</v>
      </c>
      <c r="G12" s="85">
        <v>2E-3</v>
      </c>
      <c r="H12" s="85">
        <v>0.53400000000000003</v>
      </c>
      <c r="I12" s="85">
        <v>0</v>
      </c>
      <c r="J12" s="85">
        <v>0.33500000000000002</v>
      </c>
    </row>
    <row r="13" spans="1:10" x14ac:dyDescent="0.45">
      <c r="A13" t="s">
        <v>194</v>
      </c>
      <c r="B13" s="86">
        <v>-22.817</v>
      </c>
      <c r="C13" s="86">
        <v>-16.97</v>
      </c>
      <c r="D13" s="86">
        <v>-1.5389999999999999</v>
      </c>
      <c r="E13" s="86">
        <v>-16.808</v>
      </c>
      <c r="F13" s="86">
        <v>-20.123000000000001</v>
      </c>
      <c r="G13" s="86">
        <v>-9.907</v>
      </c>
      <c r="H13" s="3"/>
      <c r="I13" s="3"/>
      <c r="J13" s="3"/>
    </row>
    <row r="14" spans="1:10" x14ac:dyDescent="0.45">
      <c r="A14" s="48"/>
      <c r="B14" s="85">
        <v>0</v>
      </c>
      <c r="C14" s="85">
        <v>8.5999999999999993E-2</v>
      </c>
      <c r="D14" s="85">
        <v>0.54700000000000004</v>
      </c>
      <c r="E14" s="85">
        <v>0</v>
      </c>
      <c r="F14" s="85">
        <v>0</v>
      </c>
      <c r="G14" s="85">
        <v>1.9E-2</v>
      </c>
      <c r="H14" s="3"/>
      <c r="I14" s="3"/>
      <c r="J14" s="3"/>
    </row>
    <row r="15" spans="1:10" x14ac:dyDescent="0.45">
      <c r="A15" t="s">
        <v>378</v>
      </c>
      <c r="B15" s="86">
        <v>-9.4260000000000002</v>
      </c>
      <c r="C15" s="86">
        <v>-2.355</v>
      </c>
      <c r="D15" s="86">
        <v>-16.300999999999998</v>
      </c>
      <c r="E15" s="3"/>
      <c r="F15" s="3"/>
      <c r="G15" s="3"/>
      <c r="H15" s="86">
        <v>-14.295</v>
      </c>
      <c r="I15" s="86">
        <v>-20.251999999999999</v>
      </c>
      <c r="J15" s="86">
        <v>-17.329999999999998</v>
      </c>
    </row>
    <row r="16" spans="1:10" x14ac:dyDescent="0.45">
      <c r="A16" s="48"/>
      <c r="B16" s="85">
        <v>9.7000000000000003E-2</v>
      </c>
      <c r="C16" s="85">
        <v>0.58499999999999996</v>
      </c>
      <c r="D16" s="85">
        <v>0</v>
      </c>
      <c r="E16" s="3"/>
      <c r="F16" s="3"/>
      <c r="G16" s="3"/>
      <c r="H16" s="85">
        <v>6.0000000000000001E-3</v>
      </c>
      <c r="I16" s="85">
        <v>1.4999999999999999E-2</v>
      </c>
      <c r="J16" s="85">
        <v>8.1000000000000003E-2</v>
      </c>
    </row>
    <row r="17" spans="1:10" x14ac:dyDescent="0.45">
      <c r="A17" t="s">
        <v>1073</v>
      </c>
      <c r="B17" s="86">
        <v>-0.94199999999999995</v>
      </c>
      <c r="C17" s="86">
        <v>0.13600000000000001</v>
      </c>
      <c r="D17" s="86">
        <v>-0.13100000000000001</v>
      </c>
      <c r="E17" s="86">
        <v>0.17199999999999999</v>
      </c>
      <c r="F17" s="86">
        <v>0.40600000000000003</v>
      </c>
      <c r="G17" s="86">
        <v>-0.33400000000000002</v>
      </c>
      <c r="H17" s="86">
        <v>1.071</v>
      </c>
      <c r="I17" s="86">
        <v>1.4350000000000001</v>
      </c>
      <c r="J17" s="86">
        <v>2.76</v>
      </c>
    </row>
    <row r="18" spans="1:10" x14ac:dyDescent="0.45">
      <c r="A18" s="48"/>
      <c r="B18" s="85">
        <v>1E-3</v>
      </c>
      <c r="C18" s="85">
        <v>0.61199999999999999</v>
      </c>
      <c r="D18" s="85">
        <v>0.78700000000000003</v>
      </c>
      <c r="E18" s="85">
        <v>0.436</v>
      </c>
      <c r="F18" s="85">
        <v>3.4000000000000002E-2</v>
      </c>
      <c r="G18" s="85">
        <v>9.1999999999999998E-2</v>
      </c>
      <c r="H18" s="85">
        <v>1.4999999999999999E-2</v>
      </c>
      <c r="I18" s="85">
        <v>7.0000000000000001E-3</v>
      </c>
      <c r="J18" s="85">
        <v>1.4E-2</v>
      </c>
    </row>
    <row r="19" spans="1:10" x14ac:dyDescent="0.45">
      <c r="A19" t="s">
        <v>1074</v>
      </c>
      <c r="B19" s="86">
        <v>-0.35499999999999998</v>
      </c>
      <c r="C19" s="86">
        <v>0.52900000000000003</v>
      </c>
      <c r="D19" s="86">
        <v>2.1000000000000001E-2</v>
      </c>
      <c r="E19" s="86">
        <v>-0.20599999999999999</v>
      </c>
      <c r="F19" s="86">
        <v>0.22900000000000001</v>
      </c>
      <c r="G19" s="86">
        <v>0.995</v>
      </c>
      <c r="H19" s="86">
        <v>-0.20899999999999999</v>
      </c>
      <c r="I19" s="86">
        <v>-1.34</v>
      </c>
      <c r="J19" s="86">
        <v>-1.8320000000000001</v>
      </c>
    </row>
    <row r="20" spans="1:10" x14ac:dyDescent="0.45">
      <c r="A20" s="48"/>
      <c r="B20" s="85">
        <v>0.183</v>
      </c>
      <c r="C20" s="85">
        <v>0</v>
      </c>
      <c r="D20" s="85">
        <v>0.96199999999999997</v>
      </c>
      <c r="E20" s="85">
        <v>5.6000000000000001E-2</v>
      </c>
      <c r="F20" s="85">
        <v>0.245</v>
      </c>
      <c r="G20" s="85">
        <v>2E-3</v>
      </c>
      <c r="H20" s="85">
        <v>0.77600000000000002</v>
      </c>
      <c r="I20" s="85">
        <v>5.3999999999999999E-2</v>
      </c>
      <c r="J20" s="85">
        <v>2.3E-2</v>
      </c>
    </row>
    <row r="21" spans="1:10" x14ac:dyDescent="0.45">
      <c r="A21" t="s">
        <v>1075</v>
      </c>
      <c r="B21" s="86">
        <v>0.28000000000000003</v>
      </c>
      <c r="C21" s="86">
        <v>-0.80800000000000005</v>
      </c>
      <c r="D21" s="86">
        <v>-5.8000000000000003E-2</v>
      </c>
      <c r="E21" s="86">
        <v>-0.69899999999999995</v>
      </c>
      <c r="F21" s="86">
        <v>-0.437</v>
      </c>
      <c r="G21" s="86">
        <v>-0.312</v>
      </c>
      <c r="H21" s="86">
        <v>-0.51100000000000001</v>
      </c>
      <c r="I21" s="86">
        <v>-0.41599999999999998</v>
      </c>
      <c r="J21" s="86">
        <v>-0.495</v>
      </c>
    </row>
    <row r="22" spans="1:10" x14ac:dyDescent="0.45">
      <c r="A22" s="48"/>
      <c r="B22" s="85">
        <v>0.58699999999999997</v>
      </c>
      <c r="C22" s="85">
        <v>0</v>
      </c>
      <c r="D22" s="85">
        <v>0.751</v>
      </c>
      <c r="E22" s="85">
        <v>0</v>
      </c>
      <c r="F22" s="85">
        <v>5.7000000000000002E-2</v>
      </c>
      <c r="G22" s="85">
        <v>0.216</v>
      </c>
      <c r="H22" s="85">
        <v>0.26900000000000002</v>
      </c>
      <c r="I22" s="85">
        <v>0.38</v>
      </c>
      <c r="J22" s="85">
        <v>0.50700000000000001</v>
      </c>
    </row>
    <row r="23" spans="1:10" x14ac:dyDescent="0.45">
      <c r="A23" t="s">
        <v>649</v>
      </c>
      <c r="B23" s="86">
        <v>42.058</v>
      </c>
      <c r="C23" s="86">
        <v>73.944000000000003</v>
      </c>
      <c r="D23" s="86">
        <v>17.905999999999999</v>
      </c>
      <c r="E23" s="86">
        <v>-0.60299999999999998</v>
      </c>
      <c r="F23" s="86">
        <v>1.208</v>
      </c>
      <c r="G23" s="86">
        <v>-5.0830000000000002</v>
      </c>
      <c r="H23" s="86">
        <v>59.287999999999997</v>
      </c>
      <c r="I23" s="86">
        <v>-334.89</v>
      </c>
      <c r="J23" s="86">
        <v>-4.8129999999999997</v>
      </c>
    </row>
    <row r="24" spans="1:10" x14ac:dyDescent="0.45">
      <c r="A24" s="48"/>
      <c r="B24" s="85">
        <v>2.7E-2</v>
      </c>
      <c r="C24" s="85">
        <v>0</v>
      </c>
      <c r="D24" s="85">
        <v>7.0000000000000001E-3</v>
      </c>
      <c r="E24" s="85">
        <v>0.95899999999999996</v>
      </c>
      <c r="F24" s="85">
        <v>0.73499999999999999</v>
      </c>
      <c r="G24" s="85">
        <v>0.77100000000000002</v>
      </c>
      <c r="H24" s="85">
        <v>8.9999999999999993E-3</v>
      </c>
      <c r="I24" s="85">
        <v>0.36599999999999999</v>
      </c>
      <c r="J24" s="85">
        <v>0.875</v>
      </c>
    </row>
    <row r="25" spans="1:10" x14ac:dyDescent="0.45">
      <c r="A25" t="s">
        <v>972</v>
      </c>
      <c r="B25" s="86">
        <v>-7.891</v>
      </c>
      <c r="C25" s="86">
        <v>-8.48</v>
      </c>
      <c r="D25" s="86">
        <v>6.6189999999999998</v>
      </c>
      <c r="E25" s="86">
        <v>-2.073</v>
      </c>
      <c r="F25" s="86">
        <v>2.2650000000000001</v>
      </c>
      <c r="G25" s="86">
        <v>7.5090000000000003</v>
      </c>
      <c r="H25" s="86">
        <v>-1.454</v>
      </c>
      <c r="I25" s="86">
        <v>-1.3440000000000001</v>
      </c>
      <c r="J25" s="86">
        <v>-2.7330000000000001</v>
      </c>
    </row>
    <row r="26" spans="1:10" x14ac:dyDescent="0.45">
      <c r="A26" s="48"/>
      <c r="B26" s="85">
        <v>0</v>
      </c>
      <c r="C26" s="85">
        <v>0</v>
      </c>
      <c r="D26" s="85">
        <v>0</v>
      </c>
      <c r="E26" s="85">
        <v>0.34399999999999997</v>
      </c>
      <c r="F26" s="85">
        <v>1E-3</v>
      </c>
      <c r="G26" s="85">
        <v>6.2E-2</v>
      </c>
      <c r="H26" s="85">
        <v>0.39</v>
      </c>
      <c r="I26" s="85">
        <v>0.54400000000000004</v>
      </c>
      <c r="J26" s="85">
        <v>0.22</v>
      </c>
    </row>
    <row r="27" spans="1:10" x14ac:dyDescent="0.45">
      <c r="A27" t="s">
        <v>196</v>
      </c>
      <c r="B27" s="84" t="s">
        <v>217</v>
      </c>
      <c r="C27" s="84" t="s">
        <v>217</v>
      </c>
      <c r="D27" s="84" t="s">
        <v>217</v>
      </c>
      <c r="E27" s="84" t="s">
        <v>217</v>
      </c>
      <c r="F27" s="84" t="s">
        <v>217</v>
      </c>
      <c r="G27" s="84" t="s">
        <v>217</v>
      </c>
      <c r="H27" s="84" t="s">
        <v>217</v>
      </c>
      <c r="I27" s="84" t="s">
        <v>217</v>
      </c>
      <c r="J27" s="84" t="s">
        <v>217</v>
      </c>
    </row>
    <row r="28" spans="1:10" x14ac:dyDescent="0.45">
      <c r="A28" t="s">
        <v>197</v>
      </c>
      <c r="B28" s="84">
        <v>373</v>
      </c>
      <c r="C28" s="84">
        <v>76</v>
      </c>
      <c r="D28" s="84">
        <v>65</v>
      </c>
      <c r="E28" s="84">
        <v>210</v>
      </c>
      <c r="F28" s="84">
        <v>148</v>
      </c>
      <c r="G28" s="84">
        <v>65</v>
      </c>
      <c r="H28" s="84">
        <v>304</v>
      </c>
      <c r="I28" s="84">
        <v>176</v>
      </c>
      <c r="J28" s="84">
        <v>117</v>
      </c>
    </row>
    <row r="29" spans="1:10" x14ac:dyDescent="0.45">
      <c r="A29" t="s">
        <v>198</v>
      </c>
      <c r="B29" s="86">
        <v>0.69499999999999995</v>
      </c>
      <c r="C29" s="86">
        <v>0.61199999999999999</v>
      </c>
      <c r="D29" s="86">
        <v>0.28999999999999998</v>
      </c>
      <c r="E29" s="86">
        <v>0.46500000000000002</v>
      </c>
      <c r="F29" s="86">
        <v>0.73</v>
      </c>
      <c r="G29" s="86">
        <v>0.20100000000000001</v>
      </c>
      <c r="H29" s="86">
        <v>0.45</v>
      </c>
      <c r="I29" s="86">
        <v>0.54</v>
      </c>
      <c r="J29" s="86">
        <v>0.59399999999999997</v>
      </c>
    </row>
  </sheetData>
  <mergeCells count="4">
    <mergeCell ref="B2:D2"/>
    <mergeCell ref="E2:J2"/>
    <mergeCell ref="E3:G3"/>
    <mergeCell ref="H3:J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69</vt:i4>
      </vt:variant>
    </vt:vector>
  </HeadingPairs>
  <TitlesOfParts>
    <vt:vector size="69" baseType="lpstr">
      <vt:lpstr>Equity_Trend</vt:lpstr>
      <vt:lpstr>Bond_Trend</vt:lpstr>
      <vt:lpstr>REIT_Trend</vt:lpstr>
      <vt:lpstr>3Assets_Trend</vt:lpstr>
      <vt:lpstr>trend tstat</vt:lpstr>
      <vt:lpstr>Rawreturns_Correlations</vt:lpstr>
      <vt:lpstr>Mean_Difference</vt:lpstr>
      <vt:lpstr>VIX_correlations</vt:lpstr>
      <vt:lpstr>Equity_VIX</vt:lpstr>
      <vt:lpstr>Bond_VIX</vt:lpstr>
      <vt:lpstr>REITs_VIX</vt:lpstr>
      <vt:lpstr>TED_Correlations</vt:lpstr>
      <vt:lpstr>Equity_TED</vt:lpstr>
      <vt:lpstr>Bond_TED</vt:lpstr>
      <vt:lpstr>REITs_TED</vt:lpstr>
      <vt:lpstr>Bear-Bull_Correlations</vt:lpstr>
      <vt:lpstr>Equity_Bear-Bull</vt:lpstr>
      <vt:lpstr>Bond_Bear-Bull</vt:lpstr>
      <vt:lpstr>REITs_Bear-Bull</vt:lpstr>
      <vt:lpstr>Equity_StdDev</vt:lpstr>
      <vt:lpstr>Bond_StdDev</vt:lpstr>
      <vt:lpstr>REIT_StdDev</vt:lpstr>
      <vt:lpstr>Equities_Returns_Mean</vt:lpstr>
      <vt:lpstr>Bond_Returns_Mean</vt:lpstr>
      <vt:lpstr>REITs_Returns_mean</vt:lpstr>
      <vt:lpstr>cohort-equity</vt:lpstr>
      <vt:lpstr>cohort-bond</vt:lpstr>
      <vt:lpstr>cohort-reits</vt:lpstr>
      <vt:lpstr>cohort members</vt:lpstr>
      <vt:lpstr>Equity_NBER</vt:lpstr>
      <vt:lpstr>Bond_NBER</vt:lpstr>
      <vt:lpstr>REIT_NBER</vt:lpstr>
      <vt:lpstr>Across_Assets</vt:lpstr>
      <vt:lpstr>RHS variables</vt:lpstr>
      <vt:lpstr>RHS correlations</vt:lpstr>
      <vt:lpstr>Panel Regressions- Full Sample</vt:lpstr>
      <vt:lpstr>Panel Regressions- Dev vs Emerg</vt:lpstr>
      <vt:lpstr>Panel Regresssions- pre vs post</vt:lpstr>
      <vt:lpstr>GARCH vs Correlation 3 assets</vt:lpstr>
      <vt:lpstr>Equity Trend Val Wgt</vt:lpstr>
      <vt:lpstr>Bond Trend Val Wgt</vt:lpstr>
      <vt:lpstr>REIT trend Val Wgt</vt:lpstr>
      <vt:lpstr>Equity to GDP per capita</vt:lpstr>
      <vt:lpstr>Sheet5</vt:lpstr>
      <vt:lpstr>Panel Regress (Extra1)</vt:lpstr>
      <vt:lpstr>Panel Regrss (Extra 2)</vt:lpstr>
      <vt:lpstr>Panel Regress (extra 3)</vt:lpstr>
      <vt:lpstr>Panel Regress (extra 4)</vt:lpstr>
      <vt:lpstr>Panel Regress (extra 5)</vt:lpstr>
      <vt:lpstr>Panel Regress (extra 6)</vt:lpstr>
      <vt:lpstr>Panel Regress (extra 7(</vt:lpstr>
      <vt:lpstr>Panel Regress (extra 8)</vt:lpstr>
      <vt:lpstr>Panel Regress (extra 9)</vt:lpstr>
      <vt:lpstr>panel regress (extra10)</vt:lpstr>
      <vt:lpstr>panel regress (extra 11)</vt:lpstr>
      <vt:lpstr>panel regress (extra 12)</vt:lpstr>
      <vt:lpstr>Tab 7 Global Regressions</vt:lpstr>
      <vt:lpstr>Pan Regr (country Internet pc d</vt:lpstr>
      <vt:lpstr>pan regr country internet emerg</vt:lpstr>
      <vt:lpstr>pan regr ctry internet pre2000</vt:lpstr>
      <vt:lpstr>Tab 9</vt:lpstr>
      <vt:lpstr>Pan Reg country emerg  full</vt:lpstr>
      <vt:lpstr>Pan Reg full pre2000</vt:lpstr>
      <vt:lpstr>Tab 7</vt:lpstr>
      <vt:lpstr>Tab 8 l</vt:lpstr>
      <vt:lpstr>literature</vt:lpstr>
      <vt:lpstr>geog emerg vs frontier</vt:lpstr>
      <vt:lpstr>Appen Tab 4</vt:lpstr>
      <vt:lpstr>Appen Tab 5</vt:lpstr>
    </vt:vector>
  </TitlesOfParts>
  <Company>University College Dublin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Cotter</dc:creator>
  <cp:lastModifiedBy>John Cotter</cp:lastModifiedBy>
  <dcterms:created xsi:type="dcterms:W3CDTF">2015-03-10T11:48:52Z</dcterms:created>
  <dcterms:modified xsi:type="dcterms:W3CDTF">2019-02-11T13:45:46Z</dcterms:modified>
</cp:coreProperties>
</file>